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slicers/slicer1.xml" ContentType="application/vnd.ms-excel.slicer+xml"/>
  <Override PartName="/xl/drawings/drawing5.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slicers/slicer2.xml" ContentType="application/vnd.ms-excel.slicer+xml"/>
  <Override PartName="/xl/drawings/drawing6.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tables/table8.xml" ContentType="application/vnd.openxmlformats-officedocument.spreadsheetml.table+xml"/>
  <Override PartName="/xl/queryTables/queryTable8.xml" ContentType="application/vnd.openxmlformats-officedocument.spreadsheetml.queryTable+xml"/>
  <Override PartName="/xl/slicers/slicer4.xml" ContentType="application/vnd.ms-excel.slicer+xml"/>
  <Override PartName="/xl/drawings/drawing8.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slicers/slicer5.xml" ContentType="application/vnd.ms-excel.slicer+xml"/>
  <Override PartName="/xl/drawings/drawing9.xml" ContentType="application/vnd.openxmlformats-officedocument.drawing+xml"/>
  <Override PartName="/xl/tables/table10.xml" ContentType="application/vnd.openxmlformats-officedocument.spreadsheetml.table+xml"/>
  <Override PartName="/xl/queryTables/queryTable10.xml" ContentType="application/vnd.openxmlformats-officedocument.spreadsheetml.queryTable+xml"/>
  <Override PartName="/xl/slicers/slicer6.xml" ContentType="application/vnd.ms-excel.slicer+xml"/>
  <Override PartName="/xl/drawings/drawing10.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slicers/slicer7.xml" ContentType="application/vnd.ms-excel.slicer+xml"/>
  <Override PartName="/xl/drawings/drawing11.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slicers/slicer8.xml" ContentType="application/vnd.ms-excel.slicer+xml"/>
  <Override PartName="/xl/drawings/drawing12.xml" ContentType="application/vnd.openxmlformats-officedocument.drawing+xml"/>
  <Override PartName="/xl/tables/table13.xml" ContentType="application/vnd.openxmlformats-officedocument.spreadsheetml.table+xml"/>
  <Override PartName="/xl/queryTables/queryTable13.xml" ContentType="application/vnd.openxmlformats-officedocument.spreadsheetml.queryTable+xml"/>
  <Override PartName="/xl/drawings/drawing13.xml" ContentType="application/vnd.openxmlformats-officedocument.drawing+xml"/>
  <Override PartName="/xl/tables/table14.xml" ContentType="application/vnd.openxmlformats-officedocument.spreadsheetml.table+xml"/>
  <Override PartName="/xl/queryTables/queryTable14.xml" ContentType="application/vnd.openxmlformats-officedocument.spreadsheetml.queryTable+xml"/>
  <Override PartName="/xl/slicers/slicer9.xml" ContentType="application/vnd.ms-excel.slicer+xml"/>
  <Override PartName="/xl/drawings/drawing14.xml" ContentType="application/vnd.openxmlformats-officedocument.drawing+xml"/>
  <Override PartName="/xl/tables/table15.xml" ContentType="application/vnd.openxmlformats-officedocument.spreadsheetml.table+xml"/>
  <Override PartName="/xl/queryTables/queryTable15.xml" ContentType="application/vnd.openxmlformats-officedocument.spreadsheetml.queryTable+xml"/>
  <Override PartName="/xl/slicers/slicer10.xml" ContentType="application/vnd.ms-excel.slicer+xml"/>
  <Override PartName="/xl/drawings/drawing15.xml" ContentType="application/vnd.openxmlformats-officedocument.drawing+xml"/>
  <Override PartName="/xl/tables/table16.xml" ContentType="application/vnd.openxmlformats-officedocument.spreadsheetml.table+xml"/>
  <Override PartName="/xl/queryTables/queryTable16.xml" ContentType="application/vnd.openxmlformats-officedocument.spreadsheetml.queryTable+xml"/>
  <Override PartName="/xl/slicers/slicer11.xml" ContentType="application/vnd.ms-excel.slicer+xml"/>
  <Override PartName="/xl/drawings/drawing16.xml" ContentType="application/vnd.openxmlformats-officedocument.drawing+xml"/>
  <Override PartName="/xl/tables/table17.xml" ContentType="application/vnd.openxmlformats-officedocument.spreadsheetml.table+xml"/>
  <Override PartName="/xl/queryTables/queryTable17.xml" ContentType="application/vnd.openxmlformats-officedocument.spreadsheetml.queryTable+xml"/>
  <Override PartName="/xl/slicers/slicer12.xml" ContentType="application/vnd.ms-excel.slicer+xml"/>
  <Override PartName="/xl/drawings/drawing17.xml" ContentType="application/vnd.openxmlformats-officedocument.drawing+xml"/>
  <Override PartName="/xl/tables/table18.xml" ContentType="application/vnd.openxmlformats-officedocument.spreadsheetml.table+xml"/>
  <Override PartName="/xl/queryTables/queryTable18.xml" ContentType="application/vnd.openxmlformats-officedocument.spreadsheetml.queryTable+xml"/>
  <Override PartName="/xl/slicers/slicer13.xml" ContentType="application/vnd.ms-excel.slicer+xml"/>
  <Override PartName="/xl/drawings/drawing18.xml" ContentType="application/vnd.openxmlformats-officedocument.drawing+xml"/>
  <Override PartName="/xl/tables/table19.xml" ContentType="application/vnd.openxmlformats-officedocument.spreadsheetml.table+xml"/>
  <Override PartName="/xl/queryTables/queryTable19.xml" ContentType="application/vnd.openxmlformats-officedocument.spreadsheetml.queryTable+xml"/>
  <Override PartName="/xl/slicers/slicer14.xml" ContentType="application/vnd.ms-excel.slicer+xml"/>
  <Override PartName="/xl/drawings/drawing19.xml" ContentType="application/vnd.openxmlformats-officedocument.drawing+xml"/>
  <Override PartName="/xl/tables/table20.xml" ContentType="application/vnd.openxmlformats-officedocument.spreadsheetml.table+xml"/>
  <Override PartName="/xl/queryTables/queryTable20.xml" ContentType="application/vnd.openxmlformats-officedocument.spreadsheetml.queryTable+xml"/>
  <Override PartName="/xl/drawings/drawing20.xml" ContentType="application/vnd.openxmlformats-officedocument.drawing+xml"/>
  <Override PartName="/xl/tables/table21.xml" ContentType="application/vnd.openxmlformats-officedocument.spreadsheetml.table+xml"/>
  <Override PartName="/xl/queryTables/queryTable2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4F65DC5F-3067-4477-86D8-9B5D0C588F85}" xr6:coauthVersionLast="47" xr6:coauthVersionMax="47" xr10:uidLastSave="{00000000-0000-0000-0000-000000000000}"/>
  <bookViews>
    <workbookView xWindow="-120" yWindow="-120" windowWidth="20730" windowHeight="11160" firstSheet="5" activeTab="15" xr2:uid="{00000000-000D-0000-FFFF-FFFF00000000}"/>
  </bookViews>
  <sheets>
    <sheet name="Home" sheetId="7" r:id="rId1"/>
    <sheet name="TabularModel" sheetId="20" state="hidden" r:id="rId2"/>
    <sheet name="Schema Overview" sheetId="27" r:id="rId3"/>
    <sheet name="Schema Analysis" sheetId="31" r:id="rId4"/>
    <sheet name="Measures" sheetId="2" r:id="rId5"/>
    <sheet name="Tables" sheetId="3" r:id="rId6"/>
    <sheet name="Columns" sheetId="4" r:id="rId7"/>
    <sheet name="Relationships" sheetId="5" r:id="rId8"/>
    <sheet name="Roles" sheetId="6" r:id="rId9"/>
    <sheet name="Partitions" sheetId="19" r:id="rId10"/>
    <sheet name="Role Members" sheetId="9" r:id="rId11"/>
    <sheet name="Table Permissions" sheetId="10" r:id="rId12"/>
    <sheet name="Data Sources" sheetId="11" r:id="rId13"/>
    <sheet name="Perspective Measures" sheetId="18" r:id="rId14"/>
    <sheet name="Perspective Columns" sheetId="17" r:id="rId15"/>
    <sheet name="Hierarchies" sheetId="12" r:id="rId16"/>
    <sheet name="Hierarchy Levels" sheetId="26" r:id="rId17"/>
    <sheet name="Detail Rows" sheetId="13" r:id="rId18"/>
    <sheet name="M Expressions" sheetId="21" r:id="rId19"/>
    <sheet name="KPIs" sheetId="25" r:id="rId20"/>
    <sheet name="Translations" sheetId="28" r:id="rId21"/>
  </sheets>
  <definedNames>
    <definedName name="DatabaseNameValue">#REF!</definedName>
    <definedName name="ExternalData_1" localSheetId="6" hidden="1">Columns!$C$6:$Y$1014</definedName>
    <definedName name="ExternalData_1" localSheetId="12" hidden="1">'Data Sources'!$C$5:$P$6</definedName>
    <definedName name="ExternalData_1" localSheetId="17" hidden="1">'Detail Rows'!$D$6:$I$7</definedName>
    <definedName name="ExternalData_1" localSheetId="15" hidden="1">Hierarchies!$D$5:$K$76</definedName>
    <definedName name="ExternalData_1" localSheetId="16" hidden="1">'Hierarchy Levels'!$E$5:$L$261</definedName>
    <definedName name="ExternalData_1" localSheetId="19" hidden="1">KPIs!$D$6:$O$7</definedName>
    <definedName name="ExternalData_1" localSheetId="18" hidden="1">'M Expressions'!$E$5:$N$6</definedName>
    <definedName name="ExternalData_1" localSheetId="4" hidden="1">Measures!$E$5:$R$198</definedName>
    <definedName name="ExternalData_1" localSheetId="7" hidden="1">Relationships!$D$6:$O$47</definedName>
    <definedName name="ExternalData_1" localSheetId="10" hidden="1">'Role Members'!$D$5:$I$6</definedName>
    <definedName name="ExternalData_1" localSheetId="8" hidden="1">Roles!$F$5:$J$6</definedName>
    <definedName name="ExternalData_1" localSheetId="2" hidden="1">'Schema Overview'!$D$7:$P$8</definedName>
    <definedName name="ExternalData_1" localSheetId="11" hidden="1">'Table Permissions'!$D$5:$I$6</definedName>
    <definedName name="ExternalData_1" localSheetId="5" hidden="1">Tables!$E$5:$P$111</definedName>
    <definedName name="ExternalData_1" localSheetId="20" hidden="1">Translations!$D$5:$F$6</definedName>
    <definedName name="ExternalData_2" localSheetId="9" hidden="1">Partitions!$E$5:$S$111</definedName>
    <definedName name="ExternalData_2" localSheetId="14" hidden="1">'Perspective Columns'!$D$5:$H$6</definedName>
    <definedName name="ExternalData_2" localSheetId="2" hidden="1">'Schema Overview'!$G$12:$I$118</definedName>
    <definedName name="ExternalData_2" localSheetId="1" hidden="1">TabularModel!#REF!</definedName>
    <definedName name="ExternalData_3" localSheetId="13" hidden="1">'Perspective Measures'!$D$5:$H$6</definedName>
    <definedName name="ExternalData_3" localSheetId="2" hidden="1">'Schema Overview'!$D$4:$J$5</definedName>
    <definedName name="ExternalData_3" localSheetId="1" hidden="1">TabularModel!$C$2:$C$3</definedName>
    <definedName name="ExternalData_4" localSheetId="1">TabularModel!#REF!</definedName>
    <definedName name="RefreshMsg">RefreshedTbl[[#Totals],[Refreshed Time]]</definedName>
    <definedName name="ServerNameValue">#REF!</definedName>
    <definedName name="Slicer_Column_Type">#N/A</definedName>
    <definedName name="Slicer_Crossfiltering_Behavior">#N/A</definedName>
    <definedName name="Slicer_Detail_Row_Type">#N/A</definedName>
    <definedName name="Slicer_Display_Folder">#N/A</definedName>
    <definedName name="Slicer_From_Table_Name">#N/A</definedName>
    <definedName name="Slicer_Hierarchy_Name">#N/A</definedName>
    <definedName name="Slicer_IsActive">#N/A</definedName>
    <definedName name="Slicer_IsHidden">#N/A</definedName>
    <definedName name="Slicer_IsHidden1">#N/A</definedName>
    <definedName name="Slicer_IsHidden2">#N/A</definedName>
    <definedName name="Slicer_M_Expression_Name">#N/A</definedName>
    <definedName name="Slicer_Model_Permission">#N/A</definedName>
    <definedName name="Slicer_Perspective">#N/A</definedName>
    <definedName name="Slicer_Perspective1">#N/A</definedName>
    <definedName name="Slicer_Role">#N/A</definedName>
    <definedName name="Slicer_Role1">#N/A</definedName>
    <definedName name="Slicer_Table_Name">#N/A</definedName>
    <definedName name="Slicer_Table_Name1">#N/A</definedName>
    <definedName name="Slicer_Table_Name2">#N/A</definedName>
    <definedName name="Slicer_Table_Name3">#N/A</definedName>
    <definedName name="Slicer_Table_Name4">#N/A</definedName>
    <definedName name="Slicer_Table_Name5">#N/A</definedName>
    <definedName name="SSAS_Tabular_Heitman_Model___DMV_Query" localSheetId="6" hidden="1">Columns!#REF!</definedName>
    <definedName name="SSAS_Tabular_Heitman_Model___DMV_Query" localSheetId="12" hidden="1">'Data Sources'!#REF!</definedName>
    <definedName name="SSAS_Tabular_Heitman_Model___DMV_Query" localSheetId="17" hidden="1">'Detail Rows'!#REF!</definedName>
    <definedName name="SSAS_Tabular_Heitman_Model___DMV_Query" localSheetId="15" hidden="1">Hierarchies!#REF!</definedName>
    <definedName name="SSAS_Tabular_Heitman_Model___DMV_Query" localSheetId="4" hidden="1">Measures!#REF!</definedName>
    <definedName name="SSAS_Tabular_Heitman_Model___DMV_Query" localSheetId="7" hidden="1">Relationships!#REF!</definedName>
    <definedName name="SSAS_Tabular_Heitman_Model___DMV_Query" localSheetId="10" hidden="1">'Role Members'!#REF!</definedName>
    <definedName name="SSAS_Tabular_Heitman_Model___DMV_Query" localSheetId="8" hidden="1">Roles!#REF!</definedName>
    <definedName name="SSAS_Tabular_Heitman_Model___DMV_Query" localSheetId="11" hidden="1">'Table Permissions'!#REF!</definedName>
    <definedName name="SSAS_Tabular_Heitman_Model___DMV_Query" localSheetId="5" hidden="1">Tables!#REF!</definedName>
  </definedNames>
  <calcPr calcId="191028"/>
  <pivotCaches>
    <pivotCache cacheId="25" r:id="rId22"/>
    <pivotCache cacheId="28" r:id="rId23"/>
    <pivotCache cacheId="32" r:id="rId2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20" l="1"/>
  <c r="C3" i="7" l="1"/>
  <c r="C2" i="7"/>
  <c r="E25" i="27" l="1"/>
  <c r="C4" i="7"/>
  <c r="E28" i="27"/>
  <c r="E27" i="27"/>
  <c r="E26" i="27"/>
  <c r="E24" i="27"/>
  <c r="E23" i="27"/>
  <c r="E22" i="27"/>
  <c r="E21" i="27"/>
  <c r="E20" i="27"/>
  <c r="E19" i="27"/>
  <c r="E18" i="27"/>
  <c r="E17" i="27"/>
  <c r="E16" i="27"/>
  <c r="E15" i="27"/>
  <c r="E14" i="27"/>
  <c r="E13" i="2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atalog" description="Connection to the 'Catalog' query in the workbook." type="5" refreshedVersion="7" background="1" saveData="1">
    <dbPr connection="Provider=Microsoft.Mashup.OleDb.1;Data Source=$Workbook$;Location=Catalog;Extended Properties=&quot;&quot;" command="SELECT * FROM [Catalog]"/>
  </connection>
  <connection id="2" xr16:uid="{00000000-0015-0000-FFFF-FFFF01000000}" keepAlive="1" name="Query - Columns" description="Connection to the 'Columns' query in the workbook." type="5" refreshedVersion="7" background="1" saveData="1">
    <dbPr connection="Provider=Microsoft.Mashup.OleDb.1;Data Source=$Workbook$;Location=Columns;Extended Properties=&quot;&quot;" command="SELECT * FROM [Columns]"/>
  </connection>
  <connection id="3" xr16:uid="{00000000-0015-0000-FFFF-FFFF02000000}" keepAlive="1" name="Query - ColumnsDMV" description="Connection to the 'ColumnsDMV' query in the workbook." type="5" refreshedVersion="0" background="1">
    <dbPr connection="Provider=Microsoft.Mashup.OleDb.1;Data Source=$Workbook$;Location=ColumnsDMV;Extended Properties=&quot;&quot;" command="SELECT * FROM [ColumnsDMV]"/>
  </connection>
  <connection id="4" xr16:uid="{00000000-0015-0000-FFFF-FFFF03000000}" keepAlive="1" name="Query - CulturesDMV" description="Connection to the 'CulturesDMV' query in the workbook." type="5" refreshedVersion="0" background="1">
    <dbPr connection="Provider=Microsoft.Mashup.OleDb.1;Data Source=$Workbook$;Location=CulturesDMV;Extended Properties=&quot;&quot;" command="SELECT * FROM [CulturesDMV]"/>
  </connection>
  <connection id="5" xr16:uid="{00000000-0015-0000-FFFF-FFFF04000000}" keepAlive="1" name="Query - Data Sources" description="Connection to the 'Data Sources' query in the workbook." type="5" refreshedVersion="7" background="1" saveData="1">
    <dbPr connection="Provider=Microsoft.Mashup.OleDb.1;Data Source=$Workbook$;Location=&quot;Data Sources&quot;;Extended Properties=&quot;&quot;" command="SELECT * FROM [Data Sources]"/>
  </connection>
  <connection id="6" xr16:uid="{00000000-0015-0000-FFFF-FFFF05000000}" keepAlive="1" name="Query - Database" description="Connection to the 'Database' query in the workbook." type="5" refreshedVersion="0" background="1">
    <dbPr connection="Provider=Microsoft.Mashup.OleDb.1;Data Source=$Workbook$;Location=Database;Extended Properties=&quot;&quot;" command="SELECT * FROM [Database]"/>
  </connection>
  <connection id="7" xr16:uid="{00000000-0015-0000-FFFF-FFFF06000000}" keepAlive="1" name="Query - Detail Row Definitions" description="Connection to the 'Detail Row Definitions' query in the workbook." type="5" refreshedVersion="7" background="1" saveData="1">
    <dbPr connection="Provider=Microsoft.Mashup.OleDb.1;Data Source=$Workbook$;Location=&quot;Detail Row Definitions&quot;;Extended Properties=&quot;&quot;" command="SELECT * FROM [Detail Row Definitions]"/>
  </connection>
  <connection id="8" xr16:uid="{00000000-0015-0000-FFFF-FFFF07000000}" keepAlive="1" name="Query - Hierarchies" description="Connection to the 'Hierarchies' query in the workbook." type="5" refreshedVersion="7" background="1" saveData="1">
    <dbPr connection="Provider=Microsoft.Mashup.OleDb.1;Data Source=$Workbook$;Location=Hierarchies;Extended Properties=&quot;&quot;" command="SELECT * FROM [Hierarchies]"/>
  </connection>
  <connection id="9" xr16:uid="{00000000-0015-0000-FFFF-FFFF08000000}" keepAlive="1" name="Query - HierarchiesDMV" description="Connection to the 'HierarchiesDMV' query in the workbook." type="5" refreshedVersion="0" background="1">
    <dbPr connection="Provider=Microsoft.Mashup.OleDb.1;Data Source=$Workbook$;Location=HierarchiesDMV;Extended Properties=&quot;&quot;" command="SELECT * FROM [HierarchiesDMV]"/>
  </connection>
  <connection id="10" xr16:uid="{00000000-0015-0000-FFFF-FFFF09000000}" keepAlive="1" name="Query - Hierarchy Levels" description="Connection to the 'Hierarchy Levels' query in the workbook." type="5" refreshedVersion="7" background="1" saveData="1">
    <dbPr connection="Provider=Microsoft.Mashup.OleDb.1;Data Source=$Workbook$;Location=&quot;Hierarchy Levels&quot;;Extended Properties=&quot;&quot;" command="SELECT * FROM [Hierarchy Levels]"/>
  </connection>
  <connection id="11" xr16:uid="{00000000-0015-0000-FFFF-FFFF0A000000}" keepAlive="1" name="Query - HierarchyLevelsDMV" description="Connection to the 'HierarchyLevelsDMV' query in the workbook." type="5" refreshedVersion="0" background="1">
    <dbPr connection="Provider=Microsoft.Mashup.OleDb.1;Data Source=$Workbook$;Location=HierarchyLevelsDMV;Extended Properties=&quot;&quot;" command="SELECT * FROM [HierarchyLevelsDMV]"/>
  </connection>
  <connection id="12" xr16:uid="{00000000-0015-0000-FFFF-FFFF0B000000}" keepAlive="1" name="Query - KPIs" description="Connection to the 'KPIs' query in the workbook." type="5" refreshedVersion="7" background="1" saveData="1">
    <dbPr connection="Provider=Microsoft.Mashup.OleDb.1;Data Source=$Workbook$;Location=KPIs;Extended Properties=&quot;&quot;" command="SELECT * FROM [KPIs]"/>
  </connection>
  <connection id="13" xr16:uid="{00000000-0015-0000-FFFF-FFFF0C000000}" keepAlive="1" name="Query - KPIsDMV" description="Connection to the 'KPIsDMV' query in the workbook." type="5" refreshedVersion="0" background="1">
    <dbPr connection="Provider=Microsoft.Mashup.OleDb.1;Data Source=$Workbook$;Location=KPIsDMV;Extended Properties=&quot;&quot;" command="SELECT * FROM [KPIsDMV]"/>
  </connection>
  <connection id="14" xr16:uid="{00000000-0015-0000-FFFF-FFFF0D000000}" keepAlive="1" name="Query - M Expressions" description="Connection to the 'M Expressions' query in the workbook." type="5" refreshedVersion="7" background="1" saveData="1">
    <dbPr connection="Provider=Microsoft.Mashup.OleDb.1;Data Source=$Workbook$;Location=&quot;M Expressions&quot;;Extended Properties=&quot;&quot;" command="SELECT * FROM [M Expressions]"/>
  </connection>
  <connection id="15" xr16:uid="{00000000-0015-0000-FFFF-FFFF0E000000}" keepAlive="1" name="Query - Measures" description="Connection to the 'Measures' query in the workbook." type="5" refreshedVersion="7" background="1" saveData="1">
    <dbPr connection="Provider=Microsoft.Mashup.OleDb.1;Data Source=$Workbook$;Location=Measures;Extended Properties=&quot;&quot;" command="SELECT * FROM [Measures]"/>
  </connection>
  <connection id="16" xr16:uid="{00000000-0015-0000-FFFF-FFFF0F000000}" keepAlive="1" name="Query - MeasuresDMV" description="Connection to the 'MeasuresDMV' query in the workbook." type="5" refreshedVersion="6">
    <dbPr connection="Provider=Microsoft.Mashup.OleDb.1;Data Source=$Workbook$;Location=MeasuresDMV;Extended Properties=&quot;&quot;" command="SELECT * FROM [MeasuresDMV]"/>
  </connection>
  <connection id="17" xr16:uid="{00000000-0015-0000-FFFF-FFFF10000000}" keepAlive="1" name="Query - Partitions" description="Connection to the 'Partitions' query in the workbook." type="5" refreshedVersion="7" background="1" saveData="1">
    <dbPr connection="Provider=Microsoft.Mashup.OleDb.1;Data Source=$Workbook$;Location=Partitions;Extended Properties=&quot;&quot;" command="SELECT * FROM [Partitions]"/>
  </connection>
  <connection id="18" xr16:uid="{00000000-0015-0000-FFFF-FFFF11000000}" keepAlive="1" name="Query - Perspective Columns" description="Connection to the 'Perspective Columns' query in the workbook." type="5" refreshedVersion="7" background="1" saveData="1">
    <dbPr connection="Provider=Microsoft.Mashup.OleDb.1;Data Source=$Workbook$;Location=&quot;Perspective Columns&quot;;Extended Properties=&quot;&quot;" command="SELECT * FROM [Perspective Columns]"/>
  </connection>
  <connection id="19" xr16:uid="{00000000-0015-0000-FFFF-FFFF12000000}" keepAlive="1" name="Query - Perspective Measures" description="Connection to the 'Perspective Measures' query in the workbook." type="5" refreshedVersion="7" background="1" saveData="1">
    <dbPr connection="Provider=Microsoft.Mashup.OleDb.1;Data Source=$Workbook$;Location=&quot;Perspective Measures&quot;;Extended Properties=&quot;&quot;" command="SELECT * FROM [Perspective Measures]"/>
  </connection>
  <connection id="20" xr16:uid="{00000000-0015-0000-FFFF-FFFF13000000}" keepAlive="1" name="Query - Refreshed Time" description="Connection to the 'Refreshed Time' query in the workbook." type="5" refreshedVersion="7" background="1" saveData="1">
    <dbPr connection="Provider=Microsoft.Mashup.OleDb.1;Data Source=$Workbook$;Location=&quot;Refreshed Time&quot;;Extended Properties=&quot;&quot;" command="SELECT * FROM [Refreshed Time]"/>
  </connection>
  <connection id="21" xr16:uid="{00000000-0015-0000-FFFF-FFFF14000000}" keepAlive="1" name="Query - Relationships" description="Connection to the 'Relationships' query in the workbook." type="5" refreshedVersion="7" background="1" saveData="1">
    <dbPr connection="Provider=Microsoft.Mashup.OleDb.1;Data Source=$Workbook$;Location=Relationships;Extended Properties=&quot;&quot;" command="SELECT * FROM [Relationships]"/>
  </connection>
  <connection id="22" xr16:uid="{00000000-0015-0000-FFFF-FFFF15000000}" keepAlive="1" name="Query - Role Memberships" description="Connection to the 'Role Memberships' query in the workbook." type="5" refreshedVersion="7" background="1" saveData="1">
    <dbPr connection="Provider=Microsoft.Mashup.OleDb.1;Data Source=$Workbook$;Location=&quot;Role Memberships&quot;;Extended Properties=&quot;&quot;" command="SELECT * FROM [Role Memberships]"/>
  </connection>
  <connection id="23" xr16:uid="{00000000-0015-0000-FFFF-FFFF16000000}" keepAlive="1" name="Query - Roles" description="Connection to the 'Roles' query in the workbook." type="5" refreshedVersion="7" background="1" saveData="1">
    <dbPr connection="Provider=Microsoft.Mashup.OleDb.1;Data Source=$Workbook$;Location=Roles;Extended Properties=&quot;&quot;" command="SELECT * FROM [Roles]"/>
  </connection>
  <connection id="24" xr16:uid="{00000000-0015-0000-FFFF-FFFF17000000}" keepAlive="1" name="Query - RolesDMV" description="Connection to the 'RolesDMV' query in the workbook." type="5" refreshedVersion="0" background="1">
    <dbPr connection="Provider=Microsoft.Mashup.OleDb.1;Data Source=$Workbook$;Location=RolesDMV;Extended Properties=&quot;&quot;" command="SELECT * FROM [RolesDMV]"/>
  </connection>
  <connection id="25" xr16:uid="{00000000-0015-0000-FFFF-FFFF18000000}" keepAlive="1" name="Query - Schema Overview" description="Connection to the 'Schema Overview' query in the workbook." type="5" refreshedVersion="7" background="1" saveData="1">
    <dbPr connection="Provider=Microsoft.Mashup.OleDb.1;Data Source=$Workbook$;Location=&quot;Schema Overview&quot;;Extended Properties=&quot;&quot;" command="SELECT * FROM [Schema Overview]"/>
  </connection>
  <connection id="26" xr16:uid="{00000000-0015-0000-FFFF-FFFF19000000}" keepAlive="1" name="Query - Server" description="Connection to the 'Server' query in the workbook." type="5" refreshedVersion="0" background="1">
    <dbPr connection="Provider=Microsoft.Mashup.OleDb.1;Data Source=$Workbook$;Location=Server;Extended Properties=&quot;&quot;" command="SELECT * FROM [Server]"/>
  </connection>
  <connection id="27" xr16:uid="{00000000-0015-0000-FFFF-FFFF1A000000}" keepAlive="1" name="Query - Table Permissions" description="Connection to the 'Table Permissions' query in the workbook." type="5" refreshedVersion="7" background="1" saveData="1">
    <dbPr connection="Provider=Microsoft.Mashup.OleDb.1;Data Source=$Workbook$;Location=&quot;Table Permissions&quot;;Extended Properties=&quot;&quot;" command="SELECT * FROM [Table Permissions]"/>
  </connection>
  <connection id="28" xr16:uid="{00000000-0015-0000-FFFF-FFFF1B000000}" keepAlive="1" name="Query - Tables" description="Connection to the 'Tables' query in the workbook." type="5" refreshedVersion="7" background="1" saveData="1">
    <dbPr connection="Provider=Microsoft.Mashup.OleDb.1;Data Source=$Workbook$;Location=Tables;Extended Properties=&quot;&quot;" command="SELECT * FROM [Tables]"/>
  </connection>
  <connection id="29" xr16:uid="{00000000-0015-0000-FFFF-FFFF1C000000}" keepAlive="1" name="Query - TablesDMV" description="Connection to the 'TablesDMV' query in the workbook." type="5" refreshedVersion="0" background="1">
    <dbPr connection="Provider=Microsoft.Mashup.OleDb.1;Data Source=$Workbook$;Location=TablesDMV;Extended Properties=&quot;&quot;" command="SELECT * FROM [TablesDMV]"/>
  </connection>
  <connection id="30" xr16:uid="{00000000-0015-0000-FFFF-FFFF1D000000}" keepAlive="1" name="Query - TableSizes" description="Connection to the 'TableSizes' query in the workbook." type="5" refreshedVersion="7" background="1" saveData="1">
    <dbPr connection="Provider=Microsoft.Mashup.OleDb.1;Data Source=$Workbook$;Location=TableSizes;Extended Properties=&quot;&quot;" command="SELECT * FROM [TableSizes]"/>
  </connection>
  <connection id="31" xr16:uid="{00000000-0015-0000-FFFF-FFFF1E000000}" keepAlive="1" name="Query - Translations" description="Connection to the 'Translations' query in the workbook." type="5" refreshedVersion="7" background="1" saveData="1">
    <dbPr connection="Provider=Microsoft.Mashup.OleDb.1;Data Source=$Workbook$;Location=Translations;Extended Properties=&quot;&quot;" command="SELECT * FROM [Translations]"/>
  </connection>
</connections>
</file>

<file path=xl/sharedStrings.xml><?xml version="1.0" encoding="utf-8"?>
<sst xmlns="http://schemas.openxmlformats.org/spreadsheetml/2006/main" count="12450" uniqueCount="3101">
  <si>
    <t>Server:</t>
  </si>
  <si>
    <t>Database:</t>
  </si>
  <si>
    <t>Storage Mode:</t>
  </si>
  <si>
    <t>Refreshed Time</t>
  </si>
  <si>
    <t>Row Labels</t>
  </si>
  <si>
    <t>Count of Measure Name</t>
  </si>
  <si>
    <t>Count of Relationship Index ID</t>
  </si>
  <si>
    <t>Count of Column Index ID</t>
  </si>
  <si>
    <t>Count of Measure Index ID</t>
  </si>
  <si>
    <t>20 or less chararcters</t>
  </si>
  <si>
    <t>Grand Total</t>
  </si>
  <si>
    <t>21 to 40 characters</t>
  </si>
  <si>
    <t>41 to 60 characters</t>
  </si>
  <si>
    <t>61 to 80 characters</t>
  </si>
  <si>
    <t>Over 80 characters</t>
  </si>
  <si>
    <t>Date</t>
  </si>
  <si>
    <t>Server</t>
  </si>
  <si>
    <t>Database</t>
  </si>
  <si>
    <t>Database Roles</t>
  </si>
  <si>
    <t>Last Modified</t>
  </si>
  <si>
    <t>DATABASE_GUID</t>
  </si>
  <si>
    <t>CLIENTCACHEREFRESHPOLICY</t>
  </si>
  <si>
    <t>Compatibility Level</t>
  </si>
  <si>
    <t>*</t>
  </si>
  <si>
    <t>Model Name</t>
  </si>
  <si>
    <t>Language</t>
  </si>
  <si>
    <t>Storage Mode</t>
  </si>
  <si>
    <t>ModifiedTime</t>
  </si>
  <si>
    <t>StructureModifiedTime</t>
  </si>
  <si>
    <t>DefaultPowerBIDataSourceVersion</t>
  </si>
  <si>
    <t>ForceUniqueNames</t>
  </si>
  <si>
    <t>Version</t>
  </si>
  <si>
    <t>Model</t>
  </si>
  <si>
    <t>en-US</t>
  </si>
  <si>
    <t>Import</t>
  </si>
  <si>
    <t>Metadata Object</t>
  </si>
  <si>
    <t>Count</t>
  </si>
  <si>
    <t>Table</t>
  </si>
  <si>
    <t>Rows</t>
  </si>
  <si>
    <t>Partitions</t>
  </si>
  <si>
    <t>Data Sources</t>
  </si>
  <si>
    <t>Tables</t>
  </si>
  <si>
    <t>Measures</t>
  </si>
  <si>
    <t>Relationships</t>
  </si>
  <si>
    <t>Columns</t>
  </si>
  <si>
    <t>Roles</t>
  </si>
  <si>
    <t>Role Members</t>
  </si>
  <si>
    <t>Table Permissions</t>
  </si>
  <si>
    <t>Hierarchies</t>
  </si>
  <si>
    <t>Detail Row Definitions</t>
  </si>
  <si>
    <t>KPIs</t>
  </si>
  <si>
    <t>M Expressions</t>
  </si>
  <si>
    <t>Translations</t>
  </si>
  <si>
    <t>Perspective Columns</t>
  </si>
  <si>
    <t>Perspective Measures</t>
  </si>
  <si>
    <t>Measure Index ID</t>
  </si>
  <si>
    <t>Table Name</t>
  </si>
  <si>
    <t>Display Folder</t>
  </si>
  <si>
    <t>Measure Name</t>
  </si>
  <si>
    <t>Measure Description</t>
  </si>
  <si>
    <t>DAX Expression</t>
  </si>
  <si>
    <t>DAX Length Category</t>
  </si>
  <si>
    <t>DataCategory</t>
  </si>
  <si>
    <t>Format</t>
  </si>
  <si>
    <t>Table Description</t>
  </si>
  <si>
    <t>IsHidden</t>
  </si>
  <si>
    <t>Table Index ID</t>
  </si>
  <si>
    <t>AlternateSourcePrecedence</t>
  </si>
  <si>
    <t>RefreshPolicyID</t>
  </si>
  <si>
    <t>Column Index ID</t>
  </si>
  <si>
    <t>Column Name</t>
  </si>
  <si>
    <t>Column Description</t>
  </si>
  <si>
    <t>Data Category</t>
  </si>
  <si>
    <t>Source Column Name</t>
  </si>
  <si>
    <t>Expression</t>
  </si>
  <si>
    <t>FormatString</t>
  </si>
  <si>
    <t>IsAvailableInMDX</t>
  </si>
  <si>
    <t>Summarize By</t>
  </si>
  <si>
    <t>RelatedColumnDetailsID</t>
  </si>
  <si>
    <t>AlternateOfID</t>
  </si>
  <si>
    <t>Sort By Column Name</t>
  </si>
  <si>
    <t>Data Type</t>
  </si>
  <si>
    <t>Column Type</t>
  </si>
  <si>
    <t>Encoding Hint</t>
  </si>
  <si>
    <t>Do Not Summarize</t>
  </si>
  <si>
    <t>Text</t>
  </si>
  <si>
    <t>Standard Column</t>
  </si>
  <si>
    <t>None</t>
  </si>
  <si>
    <t>General Date</t>
  </si>
  <si>
    <t>"TRUE";"TRUE";"FALSE"</t>
  </si>
  <si>
    <t>Other</t>
  </si>
  <si>
    <t>0</t>
  </si>
  <si>
    <t>Sum</t>
  </si>
  <si>
    <t>Whole Number</t>
  </si>
  <si>
    <t>Other Summarization</t>
  </si>
  <si>
    <t>CMPY DUNS Identifier</t>
  </si>
  <si>
    <t>CMPY Domestic Ultimate DUNS ID</t>
  </si>
  <si>
    <t>CMPY Global Ultimate DUNS ID</t>
  </si>
  <si>
    <t>CMPY Name</t>
  </si>
  <si>
    <t>CMPY Sys ID</t>
  </si>
  <si>
    <t>Relationship Index ID</t>
  </si>
  <si>
    <t>From Table Name</t>
  </si>
  <si>
    <t>To Table Name</t>
  </si>
  <si>
    <t>From Column Name</t>
  </si>
  <si>
    <t>To Column Name</t>
  </si>
  <si>
    <t>Crossfiltering Behavior</t>
  </si>
  <si>
    <t>Security Filter Behavior</t>
  </si>
  <si>
    <t>IsActive</t>
  </si>
  <si>
    <t>JoinOnDateBehavior</t>
  </si>
  <si>
    <t>RelyOnReferentialIntegrity</t>
  </si>
  <si>
    <t>RefreshedTime</t>
  </si>
  <si>
    <t>Single Direction</t>
  </si>
  <si>
    <t>Single Direction Security Filter</t>
  </si>
  <si>
    <t>Role Index ID</t>
  </si>
  <si>
    <t>Role</t>
  </si>
  <si>
    <t>Model Permission</t>
  </si>
  <si>
    <t>Role Description</t>
  </si>
  <si>
    <t>Partition Index ID</t>
  </si>
  <si>
    <t>Partition Name</t>
  </si>
  <si>
    <t>Partition Query</t>
  </si>
  <si>
    <t>Partition Description</t>
  </si>
  <si>
    <t>Mode</t>
  </si>
  <si>
    <t>RangeStart</t>
  </si>
  <si>
    <t>RangeEnd</t>
  </si>
  <si>
    <t>RangeGranularity</t>
  </si>
  <si>
    <t>RefreshBookmark</t>
  </si>
  <si>
    <t>DataView</t>
  </si>
  <si>
    <t>Role Membership Index ID</t>
  </si>
  <si>
    <t>Role Member</t>
  </si>
  <si>
    <t>Identity Provider</t>
  </si>
  <si>
    <t>Table Permission Index ID</t>
  </si>
  <si>
    <t>Table Metadata Permission</t>
  </si>
  <si>
    <t>Table Filter Expression</t>
  </si>
  <si>
    <t>Data Source Index ID</t>
  </si>
  <si>
    <t>Data Source Name</t>
  </si>
  <si>
    <t>Data Source Type</t>
  </si>
  <si>
    <t>Connection String</t>
  </si>
  <si>
    <t>Impersonation Mode</t>
  </si>
  <si>
    <t>Max Connections</t>
  </si>
  <si>
    <t>Isolation</t>
  </si>
  <si>
    <t>Timeout</t>
  </si>
  <si>
    <t>Provider</t>
  </si>
  <si>
    <t>Modified Time</t>
  </si>
  <si>
    <t>Connection Details</t>
  </si>
  <si>
    <t>Options</t>
  </si>
  <si>
    <t>Data Source Credential</t>
  </si>
  <si>
    <t>Context Expression</t>
  </si>
  <si>
    <t>Perspective Measure Index ID</t>
  </si>
  <si>
    <t>Perspective</t>
  </si>
  <si>
    <t>Perspective Column Index ID</t>
  </si>
  <si>
    <t>Hierarchy Index ID</t>
  </si>
  <si>
    <t>Hierarchy Name</t>
  </si>
  <si>
    <t>Hide Blank Members</t>
  </si>
  <si>
    <t>Hierarchy Level Index ID</t>
  </si>
  <si>
    <t>Hierarchy Level Column</t>
  </si>
  <si>
    <t>Hierarchy Level</t>
  </si>
  <si>
    <t>Detail Row Index ID</t>
  </si>
  <si>
    <t>Detail Row Type</t>
  </si>
  <si>
    <t>Detail Row DAX Expression</t>
  </si>
  <si>
    <t>M Expression Index ID</t>
  </si>
  <si>
    <t>M Expression Name</t>
  </si>
  <si>
    <t>M Expression Description</t>
  </si>
  <si>
    <t>M Expression</t>
  </si>
  <si>
    <t>KPI Index ID</t>
  </si>
  <si>
    <t>KPI Base Measure Name</t>
  </si>
  <si>
    <t>KPI Target DAX Expression</t>
  </si>
  <si>
    <t>KPI Description</t>
  </si>
  <si>
    <t>KPI Status Expression</t>
  </si>
  <si>
    <t>KPI Status Graphic</t>
  </si>
  <si>
    <t>KPI Target Description</t>
  </si>
  <si>
    <t>KPI Target Format</t>
  </si>
  <si>
    <t>KPI Status Description</t>
  </si>
  <si>
    <t>KPI Base Measure Description</t>
  </si>
  <si>
    <t>KPI Base Measure Table Name</t>
  </si>
  <si>
    <t>Translation Index ID</t>
  </si>
  <si>
    <t>Language Translation</t>
  </si>
  <si>
    <t>DiscourageImplicitMeasures</t>
  </si>
  <si>
    <t>DataSourceVariablesOverrideBehavior</t>
  </si>
  <si>
    <t>DataSourceDefaultMaxConnections</t>
  </si>
  <si>
    <t>SourceQueryCulture</t>
  </si>
  <si>
    <t>MAttributes</t>
  </si>
  <si>
    <t>powerbi://api.powerbi.com/v1.0/myorg/Data-Market Research_QA01</t>
  </si>
  <si>
    <t>MRBASurveysDataset</t>
  </si>
  <si>
    <t>LocalDateTable_2c195c2d-ada0-42e9-a69e-19fb93e0054a</t>
  </si>
  <si>
    <t>GridRowQuery</t>
  </si>
  <si>
    <t>FactSurveyResponse</t>
  </si>
  <si>
    <t>KeyDriverModelMatrix</t>
  </si>
  <si>
    <t>MultiPromptResponse</t>
  </si>
  <si>
    <t>DimAccountTeamMember</t>
  </si>
  <si>
    <t>FactSurveyResponseTextSplit</t>
  </si>
  <si>
    <t>FactEventActivitiesDisp</t>
  </si>
  <si>
    <t>DimOpportunity</t>
  </si>
  <si>
    <t>ClientProduct</t>
  </si>
  <si>
    <t>DimVendorOrganization</t>
  </si>
  <si>
    <t>DimOrganization</t>
  </si>
  <si>
    <t>DF_MRBASurveyResponseText</t>
  </si>
  <si>
    <t>ActionTrackerFeed</t>
  </si>
  <si>
    <t>ClientBU</t>
  </si>
  <si>
    <t>LocalDateTable_44e4bae4-b5d9-454f-9f28-40c92d30b3d2</t>
  </si>
  <si>
    <t>LocalDateTable_65e12e02-400b-4a5b-8c7c-e3c9ad003173</t>
  </si>
  <si>
    <t>LocalDateTable_e48082c6-8fd3-43df-ac8b-cd569cc683dd</t>
  </si>
  <si>
    <t>LocalDateTable_80f6e7dd-d1b5-4aa7-a758-81bbc7d095e1</t>
  </si>
  <si>
    <t>LocalDateTable_7a761e85-dfaa-44fa-b76a-93d8c7996d59</t>
  </si>
  <si>
    <t>LocalDateTable_208e8e62-4b8b-45c3-ae62-147e997c90e8</t>
  </si>
  <si>
    <t>LocalDateTable_a3de6719-88ec-4662-87b5-e829873332e2</t>
  </si>
  <si>
    <t>LocalDateTable_3546ad1e-96da-4c08-a328-7be13dc3a4b6</t>
  </si>
  <si>
    <t>LocalDateTable_7b9a95f9-d9f5-4bdc-983c-8df67b94da34</t>
  </si>
  <si>
    <t>LocalDateTable_a6550ab1-c796-4528-9bf8-ee5bd0d9ecd6</t>
  </si>
  <si>
    <t>LocalDateTable_4b990410-4b18-4639-b8fe-644119cbb154</t>
  </si>
  <si>
    <t>LocalDateTable_465f593c-dd32-4612-92a2-6901fe6c04ab</t>
  </si>
  <si>
    <t>LocalDateTable_11edadb6-b5a2-4046-bb29-58d624262a03</t>
  </si>
  <si>
    <t>LocalDateTable_1214b33d-6fa9-4991-961a-da6d69e30960</t>
  </si>
  <si>
    <t>LocalDateTable_11cbfa11-0658-46d5-92bc-d47fc4d5d9e0</t>
  </si>
  <si>
    <t>LocalDateTable_02ce79f9-fda5-4d91-8b33-1f2c514a85de</t>
  </si>
  <si>
    <t>LocalDateTable_89573269-c23e-4cf5-ba5d-a75950eaa73b</t>
  </si>
  <si>
    <t>LocalDateTable_184a0121-3b29-4407-acd2-0a8c4716aafc</t>
  </si>
  <si>
    <t>LocalDateTable_adb3d141-7dc8-495b-83b4-2d975b6de1a1</t>
  </si>
  <si>
    <t>LocalDateTable_4bb13207-9c54-4a4f-8f5f-d4bf7538c6c9</t>
  </si>
  <si>
    <t>LocalDateTable_b2a0a9c4-63c1-4512-8947-526a050e4246</t>
  </si>
  <si>
    <t>LocalDateTable_daebb770-e38d-4db6-b820-b05dbe510270</t>
  </si>
  <si>
    <t>LocalDateTable_8bb40195-b767-490a-91af-6a6fe37a3e4d</t>
  </si>
  <si>
    <t>LocalDateTable_51deb919-7523-45d2-9e90-290cc54fc98e</t>
  </si>
  <si>
    <t>LocalDateTable_ef269572-2809-4a2c-9a38-4a166c9b3f68</t>
  </si>
  <si>
    <t>LocalDateTable_baae5352-3045-4aac-97f1-35430d265885</t>
  </si>
  <si>
    <t>LocalDateTable_c6031a52-fc1f-4028-94a9-ad2cfe0d210c</t>
  </si>
  <si>
    <t>LocalDateTable_4b48835c-cdbd-4a01-a66c-ea9a6c0374c2</t>
  </si>
  <si>
    <t>DimSurveyAnswer</t>
  </si>
  <si>
    <t>SPCore_Company</t>
  </si>
  <si>
    <t>LocalDateTable_30b1e0d7-1852-48c0-b6a8-b666e97265c4</t>
  </si>
  <si>
    <t>DimProducts</t>
  </si>
  <si>
    <t>FactYearlyRevenue</t>
  </si>
  <si>
    <t>LocalDateTable_64c2c999-5670-421b-8c93-71304b7819b8</t>
  </si>
  <si>
    <t>LocalDateTable_1c2da784-612f-46a2-864b-93d024604d73</t>
  </si>
  <si>
    <t>LocalDateTable_4394fb3b-db17-431f-8d0f-6226acf56b34</t>
  </si>
  <si>
    <t>DimDateCompleted</t>
  </si>
  <si>
    <t>DimOrgDates</t>
  </si>
  <si>
    <t>DimDateSent</t>
  </si>
  <si>
    <t>LocalDateTable_0e2c3dae-105e-4ecf-a23f-30875298d417</t>
  </si>
  <si>
    <t>DimSurveyQuestion</t>
  </si>
  <si>
    <t>EventProdUseFam</t>
  </si>
  <si>
    <t>DimPursuit</t>
  </si>
  <si>
    <t>LocalDateTable_2f1d23e0-f09e-4f96-ab19-c34698f2986d</t>
  </si>
  <si>
    <t>LocalDateTable_ee1ffa88-9dc9-4097-b4aa-ad35645e75d3</t>
  </si>
  <si>
    <t>LocalDateTable_1657ac75-f28a-464c-8799-ef903194bbf8</t>
  </si>
  <si>
    <t>LocalDateTable_517ed759-ddd1-4efc-a672-5f5837054e69</t>
  </si>
  <si>
    <t>LocalDateTable_2e11fda3-e3d0-4120-93af-74db843938db</t>
  </si>
  <si>
    <t>LocalDateTable_90c9b000-61ec-455a-941d-2a7b832039b9</t>
  </si>
  <si>
    <t>LocalDateTable_c36ef347-1eec-4304-b54e-60f1b4818365</t>
  </si>
  <si>
    <t>LocalDateTable_f75e0c95-dff8-4bc0-b64b-d383085a6ee9</t>
  </si>
  <si>
    <t>LocalDateTable_31c6d805-8ccb-49bb-b4b6-f922513d0265</t>
  </si>
  <si>
    <t>LocalDateTable_924fea3e-e670-453e-ab8d-855359a23d2f</t>
  </si>
  <si>
    <t>LocalDateTable_56d9ad91-a8a8-4019-9a8c-2c1ba8644261</t>
  </si>
  <si>
    <t>LocalDateTable_efcf58ef-6dd9-4cb2-ae8b-eb65521261df</t>
  </si>
  <si>
    <t>LocalDateTable_fb4c0ad2-98a4-47a9-b76d-a7312e9cb451</t>
  </si>
  <si>
    <t>LocalDateTable_e70cb909-3b46-48fd-a305-e9c4f2b32d69</t>
  </si>
  <si>
    <t>LocalDateTable_d6ef9f49-a022-47d1-855f-14d127f6c3dd</t>
  </si>
  <si>
    <t>SMB_CMMSummary</t>
  </si>
  <si>
    <t>DimStopWords</t>
  </si>
  <si>
    <t>CRSQualSlim</t>
  </si>
  <si>
    <t>LocalDateTable_1f682447-eebf-4cca-b23b-05495de88691</t>
  </si>
  <si>
    <t>LocalDateTable_597a785d-9ce9-469e-8d92-264793a33435</t>
  </si>
  <si>
    <t>LocalDateTable_ed431be0-7689-46b2-8a4f-c3a443e168fd</t>
  </si>
  <si>
    <t>DimMarketEventActivities</t>
  </si>
  <si>
    <t>LocalDateTable_856a8cf1-f103-4cdc-9307-f4e5c72f8954</t>
  </si>
  <si>
    <t>LocalDateTable_4a437f09-40b8-4754-a73b-bfe5587b4d2b</t>
  </si>
  <si>
    <t>LocalDateTable_6e127589-ce58-4b6a-8f34-e51511f4f555</t>
  </si>
  <si>
    <t>LocalDateTable_ca775c16-25c1-44cb-87ac-d2b4654c027a</t>
  </si>
  <si>
    <t>SMBCMMSort</t>
  </si>
  <si>
    <t>SMB_CMMSummaryService</t>
  </si>
  <si>
    <t>VariableList</t>
  </si>
  <si>
    <t>CRSSort</t>
  </si>
  <si>
    <t>GridHeadingQuery</t>
  </si>
  <si>
    <t>RegionGroup</t>
  </si>
  <si>
    <t>GraphRates</t>
  </si>
  <si>
    <t>RoleXRef</t>
  </si>
  <si>
    <t>RptFormatSort</t>
  </si>
  <si>
    <t>DispositionStatusSort</t>
  </si>
  <si>
    <t>CI_SMBClCoRptTable</t>
  </si>
  <si>
    <t>LastRefreshDate</t>
  </si>
  <si>
    <t>DateTableTemplate_73f4bc0e-760d-4b70-a530-6a2a8c15b8a2</t>
  </si>
  <si>
    <t>Measures_Report</t>
  </si>
  <si>
    <t>Measures_Disp</t>
  </si>
  <si>
    <t>Measures_Response</t>
  </si>
  <si>
    <t>Measures_Client</t>
  </si>
  <si>
    <t>CalculationGroupID</t>
  </si>
  <si>
    <t>ExcludeFromModelRefresh</t>
  </si>
  <si>
    <t>LineageTag</t>
  </si>
  <si>
    <t>SourceLineageTag</t>
  </si>
  <si>
    <t>9eff39c5-4c39-4e74-8b5b-83f73e13b6e9</t>
  </si>
  <si>
    <t>00d15efc-88fa-45b0-92a7-59a2f38df3f7</t>
  </si>
  <si>
    <t>9b029ef1-1fe2-4d57-bd02-db4bd0bbb483</t>
  </si>
  <si>
    <t>6abc1a78-2422-4be8-9274-2d13579cadb9</t>
  </si>
  <si>
    <t>d64bcc1c-4438-4ec0-a65a-edfc386d2c6f</t>
  </si>
  <si>
    <t>40d40fbb-dda3-458d-bbfa-83a909976f8f</t>
  </si>
  <si>
    <t>9476ce5b-bf5d-4812-bb8e-4fdf010afd02</t>
  </si>
  <si>
    <t>8a1dcaa4-8e89-453b-85f5-8be50d386f4b</t>
  </si>
  <si>
    <t>7159d615-134f-4ccf-9ca9-a7630e3041bd</t>
  </si>
  <si>
    <t>7e8dbc9d-44e9-420d-9b8e-377c15107cc4</t>
  </si>
  <si>
    <t>ae9e8740-d5a9-4c01-bc32-1b91d2797064</t>
  </si>
  <si>
    <t>c259b2fb-0719-4d07-a225-2ec118b08aa8</t>
  </si>
  <si>
    <t>70834693-4dfb-4c91-b1f5-2d3a624a1a3b</t>
  </si>
  <si>
    <t>b97b5cde-9276-4667-ad1c-46a152dd3865</t>
  </si>
  <si>
    <t>dd15a379-3d4f-47b4-aa35-3b6450981ac5</t>
  </si>
  <si>
    <t>031b2a1d-f5d5-4d05-bfa7-15e2ac859984</t>
  </si>
  <si>
    <t>3c01509e-ff4b-4db5-adce-4f6081b742dc</t>
  </si>
  <si>
    <t>d67cc4d9-14d8-4ed4-94ed-86fa66bce6d0</t>
  </si>
  <si>
    <t>56c044ba-20d9-40c7-803f-1aa2d8a104bf</t>
  </si>
  <si>
    <t>6cabd0a2-241d-4496-85c6-b03df091677a</t>
  </si>
  <si>
    <t>5824f7c3-b20b-41ca-99f0-b2b20da18b25</t>
  </si>
  <si>
    <t>68bf9756-eed9-4ec7-a090-7a2b79ac0e4d</t>
  </si>
  <si>
    <t>2fd746d6-e533-4343-83b1-e41fcd3bdb70</t>
  </si>
  <si>
    <t>4908b7d0-15ec-4d6e-acf3-32e065a9dc72</t>
  </si>
  <si>
    <t>5c456b10-ee9c-4ee4-835c-f14a5e3211e2</t>
  </si>
  <si>
    <t>7648739d-54ca-4fb9-a296-cc40e1cd7afd</t>
  </si>
  <si>
    <t>d6975152-7d90-4fc9-962c-aa98077b6fa1</t>
  </si>
  <si>
    <t>a9349597-e232-45dc-93ad-6e903e5c0db2</t>
  </si>
  <si>
    <t>6121c09d-2dab-4a19-85b5-8d1a8936bebd</t>
  </si>
  <si>
    <t>45dc8529-90ac-46cd-8bec-b6bb219c7bef</t>
  </si>
  <si>
    <t>7bc3b25d-3fb4-45d1-a96c-504ae000341f</t>
  </si>
  <si>
    <t>462bf79f-6582-4375-98f1-7e023614fe0a</t>
  </si>
  <si>
    <t>a62cf2f2-a92f-4f5d-bb49-c8bcb24615f2</t>
  </si>
  <si>
    <t>1d47ba8e-034a-4e2c-9c40-4da96e7f49ae</t>
  </si>
  <si>
    <t>e5998fc5-37a7-4280-929b-a5a287e2eb8e</t>
  </si>
  <si>
    <t>e3aa78b1-11f5-4445-bf2e-70b3adcf04f8</t>
  </si>
  <si>
    <t>a259e4a8-6961-45bc-98d4-c93cb8cca8c0</t>
  </si>
  <si>
    <t>5cb07f61-eb0d-4554-9daa-7d348f7ce09c</t>
  </si>
  <si>
    <t>90069112-5f4f-4d7f-98e3-b2267f8105e3</t>
  </si>
  <si>
    <t>34d1c62c-c162-46a6-85bc-0e9464c79784</t>
  </si>
  <si>
    <t>fbbdad16-cc9d-423c-a144-5307186c3668</t>
  </si>
  <si>
    <t>a90efec8-6872-4ab7-8876-e75de917465f</t>
  </si>
  <si>
    <t>aa6fb85a-5eb7-4044-b98b-f3fc87215bff</t>
  </si>
  <si>
    <t>b4dd8291-107a-45aa-815e-b3581f627841</t>
  </si>
  <si>
    <t>3ba457c3-43c2-4f33-84fb-fe4fde26f5d7</t>
  </si>
  <si>
    <t>a2e7049f-1f0f-4461-857c-b06c396ab4ec</t>
  </si>
  <si>
    <t>c74864e6-54f1-4bc7-8e52-89e8d9a4ecfe</t>
  </si>
  <si>
    <t>d0d3bf6f-7bd3-4680-a36e-45aaba882bb8</t>
  </si>
  <si>
    <t>9b99e736-7e89-4d86-a380-e3b52c427736</t>
  </si>
  <si>
    <t>d061cea8-c4f3-484f-a6cc-76ecba922c34</t>
  </si>
  <si>
    <t>f8fb1b5b-8b53-49d7-a1e8-9c62059f6023</t>
  </si>
  <si>
    <t>f4838741-ee44-4e30-b6cb-9be7aaae4756</t>
  </si>
  <si>
    <t>55e02eba-e19e-436a-8766-989c34e06a80</t>
  </si>
  <si>
    <t>975eadae-8776-4d6b-80b0-ed785e0d6ba2</t>
  </si>
  <si>
    <t>641dec1f-2741-4e97-a41f-f4d461dfdf75</t>
  </si>
  <si>
    <t>dea87e48-e508-47a2-90f0-a8b3cf0e520c</t>
  </si>
  <si>
    <t>a216b4cc-0b01-48aa-9351-13bb52235cc0</t>
  </si>
  <si>
    <t>bd1ea7d0-3014-4257-9bab-e5966c26b578</t>
  </si>
  <si>
    <t>10fb639f-b40e-49b3-8081-59b2e79105ef</t>
  </si>
  <si>
    <t>f0eabb35-bad3-4573-a563-e69b3b41d403</t>
  </si>
  <si>
    <t>26ca6d3e-59c4-4686-815d-319b5f23429d</t>
  </si>
  <si>
    <t>a18e9d0a-6298-474a-baf1-dbea157599d9</t>
  </si>
  <si>
    <t>5ce9f8f5-3458-48d0-b0f5-04f7da0cfd06</t>
  </si>
  <si>
    <t>1b1a5543-458f-4e94-958f-c45b3d442ec4</t>
  </si>
  <si>
    <t>ba1adaf4-de9a-465f-bf68-13daf9d1424f</t>
  </si>
  <si>
    <t>28168d02-819d-471a-8ad9-fcb99097c04c</t>
  </si>
  <si>
    <t>13e2ba49-5fe4-4ced-a85f-1f260e36215f</t>
  </si>
  <si>
    <t>ea7f33ba-d6ea-4500-a2e6-6abaaa1714ac</t>
  </si>
  <si>
    <t>0c777a5c-a09d-40cf-8d06-a6d0fc9f5e95</t>
  </si>
  <si>
    <t>ac0121d0-e35b-46ec-866a-544a9e33abcb</t>
  </si>
  <si>
    <t>840c0952-1e39-4229-8556-e1834e810ea0</t>
  </si>
  <si>
    <t>49040660-fc70-49f3-a4b7-ef1f0a298bc1</t>
  </si>
  <si>
    <t>e6c346b8-ca61-467e-b0ab-1a8ba4529673</t>
  </si>
  <si>
    <t>3850c7f1-e85c-4922-80e9-ae7426fadd77</t>
  </si>
  <si>
    <t>39010b4e-edac-4d8b-8940-972d6866cb22</t>
  </si>
  <si>
    <t>398b8985-72a0-4c72-972a-b258bde7a91b</t>
  </si>
  <si>
    <t>d538e3be-7f9f-4f01-addc-1c62fccd8d07</t>
  </si>
  <si>
    <t>fe11cfee-e974-4d66-9553-f56b78365ce9</t>
  </si>
  <si>
    <t>f69266a3-59d3-47ea-bf94-82260468bad0</t>
  </si>
  <si>
    <t>5ef084a3-0b6e-4fe8-9120-58e91adf9e9a</t>
  </si>
  <si>
    <t>b5e2f651-b347-4c2e-9bbb-e2932370a1ea</t>
  </si>
  <si>
    <t>10dce312-ebc3-418c-86d1-d219e1917f58</t>
  </si>
  <si>
    <t>54695315-2494-4809-8689-8251a216f68a</t>
  </si>
  <si>
    <t>7b6607e3-1539-4bf8-a3cf-ba34434eb5a2</t>
  </si>
  <si>
    <t>686e71b6-8c60-4302-8b7b-f8bf849bd81a</t>
  </si>
  <si>
    <t>020f30c1-78d0-48a1-99cd-554b911ceaf7</t>
  </si>
  <si>
    <t>98d4879d-26a1-4f0f-8f1e-ca8db1fd991a</t>
  </si>
  <si>
    <t>9365b294-49af-438a-80e5-d22d70cd6194</t>
  </si>
  <si>
    <t>424cb700-bf12-443e-b325-3de9d438b4a7</t>
  </si>
  <si>
    <t>0c2e60b2-1c71-4eae-bbb8-11904fedf230</t>
  </si>
  <si>
    <t>358f0e32-bcd4-473a-9823-eb35397c45b7</t>
  </si>
  <si>
    <t>59bae920-b941-4ab1-b9ff-b12654994894</t>
  </si>
  <si>
    <t>16033d38-0578-4b83-adee-98b355186dd2</t>
  </si>
  <si>
    <t>feac1b9c-850d-45fb-b643-767d38bc1de8</t>
  </si>
  <si>
    <t>78ab88e6-51b7-4e7e-874e-efabbf8fde0f</t>
  </si>
  <si>
    <t>9895e99a-1a24-4e65-863d-5bd0ff3c5c38</t>
  </si>
  <si>
    <t>844125ec-2dc5-475f-91ac-0627670e2a85</t>
  </si>
  <si>
    <t>a8631d43-ec7b-4266-b0b5-10e5a414159f</t>
  </si>
  <si>
    <t>ecc4686d-b2e7-4e90-8329-ddb16eadfd4e</t>
  </si>
  <si>
    <t>20f798a7-bd00-42d9-b7ab-e282946ca0fa</t>
  </si>
  <si>
    <t>dd14fb1f-9ba6-4d9e-aa25-de26013309fd</t>
  </si>
  <si>
    <t>df5bf6a0-d560-46a2-8c89-1b50bc6ed34a</t>
  </si>
  <si>
    <t>0e07f05c-54a2-4200-88e4-49d574355e0c</t>
  </si>
  <si>
    <t>4494c0e9-ebe7-422a-b07d-166a5b8a06c9</t>
  </si>
  <si>
    <t>e652ac7d-bcd4-40e5-ac5f-42305035aeb3</t>
  </si>
  <si>
    <t>2f88e479-d5eb-4528-8e61-724fe4f08860</t>
  </si>
  <si>
    <t>QueryGroupID</t>
  </si>
  <si>
    <t>ExpressionSourceID</t>
  </si>
  <si>
    <t>ActionTrackerFeed-108f4437-3ce8-408c-9f80-1f8683f2deb2</t>
  </si>
  <si>
    <t>CI_SMBClCoRptTable-133005fd-09be-4ac0-bde6-af83411538b7</t>
  </si>
  <si>
    <t>let
    Source = Table.FromRows(Json.Document(Binary.Decompress(Binary.FromText("i45WCvb1VdJRcs7PK0lMLlGK1YGL5GSm5kEEnD3RVEAEoApiAQ==", BinaryEncoding.Base64), Compression.Deflate)), let _t = ((type nullable text) meta [Serialized.Text = true]) in type table [SourceType = _t, #"Client/Contact" = _t]),
    #"Changed Type" = Table.TransformColumnTypes(Source,{{"SourceType", type text}, {"Client/Contact", type text}})
in
    #"Changed Type"</t>
  </si>
  <si>
    <t>CRSQualSlim-b8694feb-ef01-4e17-88b5-f73311b91507</t>
  </si>
  <si>
    <t>CRSSort-af31c3d8-e3ec-4531-8822-5e41216a0f0b</t>
  </si>
  <si>
    <t>let
    Source = SharePoint.Files("https://fiservcorp.sharepoint.com/sites/globalbrandmarketresearch", [ApiVersion = 15]),
    CRSsortorder_Sheet = Source{[Name="MRBACRSAnalysisConfigData.xlsx",#"Folder Path"="https://fiservcorp.sharepoint.com/sites/globalbrandmarketresearch/Shared Documents/CRSData/"]}[Content],
    #"Imported Excel" = Excel.Workbook(CRSsortorder_Sheet),
    CRSSortOrder_Sheet = #"Imported Excel"{[Item="CRSSortOrder",Kind="Sheet"]}[Data],
    #"Promoted Headers" = Table.PromoteHeaders(CRSSortOrder_Sheet, [PromoteAllScalars=true]),
    #"Changed Type" = Table.TransformColumnTypes(#"Promoted Headers",{{"QuestAnswerKey", type text}, {"VariableType", type text}, {"Questionid", type text}, {"answervalue", type any}, {"answerlabel", type text}, {"CSRSortOrder", Int64.Type}})
in
    #"Changed Type"</t>
  </si>
  <si>
    <t>ClientBU-c555211e-825c-4143-9eaf-974735cfc7a2</t>
  </si>
  <si>
    <t>ClientProduct-02320512-0259-41fe-9948-00c876648f49</t>
  </si>
  <si>
    <t>DF_MRBASurveyResponseText-c2487ac8-d4e1-466f-ba93-0f0b68675f04</t>
  </si>
  <si>
    <t>let
    Source = PowerBI.Dataflows([]),
    #"83c89663-9788-403c-a568-9f48de887013" = Source{[workspaceId="83c89663-9788-403c-a568-9f48de887013"]}[Data],
    #"7dadeae2-7393-45b5-858b-6f8a9a65d118" = #"83c89663-9788-403c-a568-9f48de887013"{[dataflowId="7dadeae2-7393-45b5-858b-6f8a9a65d118"]}[Data],
    FactSurveyResponse1 = #"7dadeae2-7393-45b5-858b-6f8a9a65d118"{[entity="FactSurveyResponse"]}[Data],
    #"Changed Type" = Table.TransformColumnTypes(FactSurveyResponse1,{{"CognitiveServices.ScoreSentiment", type number}})
in
    #"Changed Type"</t>
  </si>
  <si>
    <t>DateTableTemplate_73f4bc0e-760d-4b70-a530-6a2a8c15b8a2-c46e0f6f-48ef-451b-884d-2dc7af25ec79</t>
  </si>
  <si>
    <t>Calendar(Date(2015,1,1), Date(2015,1,1))</t>
  </si>
  <si>
    <t>DimAccountTeamMember-c78b389b-b3d6-4271-b973-50f1a3334428</t>
  </si>
  <si>
    <t>DimDateCompleted-c54b14b7-0024-4ffb-8f5d-ca19b3907080</t>
  </si>
  <si>
    <t>DimDateSent-e994297e-825b-4308-8bb5-22279125604c</t>
  </si>
  <si>
    <t>let
    Source = DimDateCompleted,
    #"Changed Type" = Table.TransformColumnTypes(Source,{{"DayOfMonth", Int64.Type}})
in
    #"Changed Type"</t>
  </si>
  <si>
    <t>DimMarketEventActivities-adb60841-f29d-4dd1-8079-84420ed7ef0a</t>
  </si>
  <si>
    <t>DimOpportunity-d1121730-cd7c-4d26-b456-5ade6be09379</t>
  </si>
  <si>
    <t>DimOrgDates-cbd4b5af-c02d-4821-a590-75365e9551bb</t>
  </si>
  <si>
    <t>let
    Source = DimDateSent
in
    Source</t>
  </si>
  <si>
    <t>DimOrganization-c14aef67-6a24-4768-9828-1b8d4a556de3</t>
  </si>
  <si>
    <t>DimProducts-fae93cc0-1edc-4c77-8a3d-0d06950aad90</t>
  </si>
  <si>
    <t>DimPursuit-f56ec1a7-c44c-4ef6-ad30-dd99d4c7aee6</t>
  </si>
  <si>
    <t>DimStopWords-099fb572-ae56-4be4-aee2-61dad8dce163</t>
  </si>
  <si>
    <t>DimSurveyAnswer-060549bd-bda4-49c9-b34f-0aac0b1a5722</t>
  </si>
  <si>
    <t>DimSurveyQuestion-4220a8ff-fb92-41c6-88b8-de74aec2bfbe</t>
  </si>
  <si>
    <t>DimVendorOrganization-eafc0ed2-fb6b-436b-bff0-6ae591061e67</t>
  </si>
  <si>
    <t>DispositionStatusSort-19a9d31b-67dc-4541-abb4-0f4a9fb14196</t>
  </si>
  <si>
    <t>let
    Source = Table.FromRows(Json.Document(Binary.Decompress(Binary.FromText("i45Wcs1NzMxR8EgsSlFwyi/NS05V0lEyVorVgck45eQnZ6emAEWNwKLBpUVlqZUKwSWJRSVgYTNk4QCgaGZiTk6lgltmXmZxBliFOZJx/gWpeWBBU2RtSIotkBQH56eVIFxlgiyTmlcCFDJUio0FAA==", BinaryEncoding.Base64), Compression.Deflate)), let _t = ((type nullable text) meta [Serialized.Text = true]) in type table [Status = _t, SortOrder = _t]),
    #"Changed Type" = Table.TransformColumnTypes(Source,{{"Status", type text}, {"SortOrder", Int64.Type}})
in
    #"Changed Type"</t>
  </si>
  <si>
    <t>EventProdUseFam-c2c48f16-53f5-492d-9c8d-49d7d042f8a4</t>
  </si>
  <si>
    <t>FactEventActivitiesDisp-e03e6d5e-1094-4627-9cc5-904548906823</t>
  </si>
  <si>
    <t>FactSurveyResponse-d4fb2139-9ec6-484f-a3f0-47befd2fea32</t>
  </si>
  <si>
    <t>FactSurveyResponseTextSplit-cefb2cac-a646-4693-96c2-de3b6767f61c</t>
  </si>
  <si>
    <t>FactYearlyRevenue-9303ac01-7805-47f5-bdc4-f38b396399af</t>
  </si>
  <si>
    <t>GraphRates-a27ac363-a271-4e5c-9759-a995ca9acd9b</t>
  </si>
  <si>
    <t>let
    Source = Table.FromRows(Json.Document(Binary.Decompress(Binary.FromText("bdA9D4IwEAbgv9J0hoTyqTMuLsaiToShmktsqIWUQuK/17RCDMf6PneX3FvX9KbDAyg5gRF3BaQSFmhAGW2Cmm5A7OCoJ2mBlEo+WnJ9mnHmxPFlNBO8Nzh1fOp0WMHQd3pY7mb/i2vMHZbdq1dgl7Rw6VkYK4Waw50LeUzW03sPGQIWeSmw+BZ4gsXXwFMsvgGeY/HPcxZhyn7EMH1/bz4=", BinaryEncoding.Base64), Compression.Deflate)), let _t = ((type nullable text) meta [Serialized.Text = true]) in type table [GraphRate = _t, SortOrder = _t]),
    #"Changed Type" = Table.TransformColumnTypes(Source,{{"GraphRate", type text}, {"SortOrder", Int64.Type}})
in
    #"Changed Type"</t>
  </si>
  <si>
    <t>GridHeadingQuery-e651715b-89d4-4e97-b53f-6f0a6f45684a</t>
  </si>
  <si>
    <t>let
    Source = SharePoint.Files("https://fiservcorp.sharepoint.com/sites/globalbrandmarketresearch", [ApiVersion = 15]),
    #"MRBACRSAnalysisConfigData xlsx_https://fiservcorp sharepoint com/sites/globalbrandmarketresearch/Shared Documents/CRSData/" = Source{[Name="MRBACRSAnalysisConfigData.xlsx",#"Folder Path"="https://fiservcorp.sharepoint.com/sites/globalbrandmarketresearch/Shared Documents/CRSData/"]}[Content],
    #"Imported Excel" = Excel.Workbook(#"MRBACRSAnalysisConfigData xlsx_https://fiservcorp sharepoint com/sites/globalbrandmarketresearch/Shared Documents/CRSData/"),
    GeeReportFormat_Sheet = #"Imported Excel"{[Item="GeeReportFormat",Kind="Sheet"]}[Data],
      #"Promoted Headers" = Table.PromoteHeaders(GeeReportFormat_Sheet, [PromoteAllScalars=true]),
    #"Changed Type" = Table.TransformColumnTypes(#"Promoted Headers",{{"Level1", type text}, {"Level2", type text}, {"SortOrder", type number}}),
    #"Filtered Rows" = Table.SelectRows(#"Changed Type", each ([SortOrder] &lt;&gt; null)),
    #"Changed Type1" = Table.TransformColumnTypes(#"Filtered Rows",{{"Sort", Int64.Type}})
in
    #"Changed Type1"</t>
  </si>
  <si>
    <t>GridRowQuery-4f034a25-7628-48e6-aea8-dcaf2146d17c</t>
  </si>
  <si>
    <t>KeyDriverModelMatrix-7fa78fcf-90b2-477a-b66c-aadfb97bc781</t>
  </si>
  <si>
    <t>let
    Source = Sql.Database("JWPKSQLCH04.corp.checkfree.com , 1490", "mr_tr", [Query="/****** Script for SelectTopNRows command from SSMS  ******/#(lf)SELECT  do.[Organizationkey]#(lf),ClientID#(lf),SentDate#(lf)     ,[Product_Positive_OVERALL]#(lf)      ,[Product_Positive_love]#(lf)      ,[Product_Positive_likes]#(lf)      ,[Product_Positive_good]#(lf)      ,[Product_Positive_great]#(lf)      ,[Product_Positive_excellent]#(lf)      ,[Product_Positive_wonderful]#(lf)      ,[Product_Positive_happy]#(lf)      ,[Product_Positive_solid]#(lf)      ,[Product_Positive_strong]#(lf)      ,[Product_Positive_nice]#(lf)      ,[Product_Positive_fine]#(lf)      ,[Product_Positive_decent]#(lf)      ,[Product_Positive_robust]#(lf)      ,[Product_Positive_satisfied]#(lf)      ,[Product_Positive_amazing]#(lf)      ,[Product_Positive_pleased]#(lf)      ,[Product_Positive_up_to_date]#(lf)      ,[Product_Positive_useful]#(lf)      ,[Product_Positive_easy]#(lf)      ,[Product_Positive_user_friendly]#(lf)      ,[Integration_Negative_OVERALL]#(lf)      ,[Product_Negative_Integration]#(lf)      ,[Business_Negative_Integration]#(lf)      ,[Service_Negative_Integration]#(lf)      ,[Integration_Positive_OVERALL]#(lf)      ,[Product_Positive_Integration]#(lf)      ,[Business_Positive_Integration]#(lf)      ,[Service_Positive_Integration]#(lf)      ,[Positive_Mentions_OVERALL]#(lf)      ,[Postive_Mentions_company]#(lf)      ,[Postive_Mentions_fiserv]#(lf)      ,[Postive_Mentions_good_partner]#(lf)      ,[Postive_Mentions_general]#(lf)      ,[Postive_Mentions_experience]#(lf)      ,[Postive_Mentions_appreciate]#(lf)      ,[Postive_Mentions_exceptional]#(lf)      ,[Pricing_Negative_OVERALL]#(lf)      ,[Pricing_Negative_expensive]#(lf)      ,[Pricing_Negative_amount]#(lf)      ,[Pricing_Negative_bill]#(lf)      ,[Pricing_Negative_charge]#(lf)      ,[Pricing_Negative_cost]#(lf)      ,[Pricing_Negative_expense]#(lf)      ,[Pricing_Negative_fee]#(lf)      ,[Pricing_Negative_invoice]#(lf)      ,[Pricing_Negative_money]#(lf)      ,[Pricing_Negative_nickelanddime]#(lf)      ,[Pricing_Negative_pay]#(lf)      ,[Pricing_Negative_price]#(lf)      ,[Pricing_Negative_purchase]#(lf)      ,[Pricing_Negative_value]#(lf)      ,[Product_Negative_OVERALL]#(lf)      ,[Product_Negative_user_friendly]#(lf)      ,[Product_Negative_promised]#(lf)      ,[Product_Negative_sold]#(lf)      ,[Product_Negative_oversell]#(lf)      ,[Product_Negative_underdeliver]#(lf)      ,[Product_Negative_expectations]#(lf)      ,[Product_Negative_test]#(lf)      ,[Product_Negative_market]#(lf)      ,[Product_Negative_badProduct]#(lf)      ,[Product_Negative_competitor]#(lf)      ,[Product_Negative_perform]#(lf)      ,[Product_Negative_quality]#(lf)      ,[Product_Negative_enhancement]#(lf)      ,[Product_Negative_technology]#(lf)      ,[Product_Negative_experience]#(lf)      ,[Product_Negative_downtime]#(lf)      ,[Product_Negative_bug]#(lf)      ,[Product_Negative_reliable]#(lf)      ,[Product_Negative_development]#(lf)      ,[Product_Negative_implementation]#(lf)      ,[Relationship_Positive_OVERALL]#(lf)      ,[Relationship_Positive_Good_sale]#(lf)      ,[Relationship_Positive_Good_sell]#(lf)      ,[Relationship_Positive_Good_Representatives]#(lf)      ,[Relationship_Positive_Good_relations]#(lf)      ,[Relationship_Positive_Good_partners]#(lf)      ,[Relationship_Positive_outreach]#(lf)      ,[Relationship_Positive_listen]#(lf)      ,[Relationship_Positive_Pro_active]#(lf)      ,[Relationship_Positive_Good_Contract]#(lf)      ,[Relationship_Positive_Good_Coordination]#(lf)      ,[Relationship_Positive_Good_Communication]#(lf)      ,[Relationship_Negative_OVERALL]#(lf)      ,[Relationship_Negative_not_proactive]#(lf)      ,[Relationship_Negative_never_seen]#(lf)      ,[Relationship_Negative_never_met]#(lf)      ,[Relationship_Negative_only_for_sales]#(lf)      ,[Relationship_Negative_not_coordinate]#(lf)      ,[Relationship_Negative_no_partner]#(lf)      ,[Relationship_Negative_outreach]#(lf)      ,[Relationship_Negative_bad_sale]#(lf)      ,[Relationship_Negative_bad_relation]#(lf)      ,[Relationship_Negative_not_listen]#(lf)      ,[Relationship_Negative_not_communicate]#(lf)      ,[Relationship_Negative_bad_contract]#(lf)      ,[Relationship_Negative_negative_about_reps]#(lf)      ,[Service_Negative_OVERALL]#(lf)      ,[Service_Negative_responsive]#(lf)      ,[Service_Negative_resolution]#(lf)      ,[Service_Negative_coordination]#(lf)      ,[Service_Negative_servicepoint]#(lf)      ,[Service_Negative_knowledgeable]#(lf)      ,[Service_Negative_training]#(lf)      ,[Service_Negative_communication]#(lf)      ,[Service_Negative_customer_support]#(lf)      ,[Service_Negative_service_call]#(lf)      ,[Service_Negative_service_manager]#(lf)      ,[Service_Negative_ticket]#(lf)      ,[Service_Negative_support_service]#(lf)      ,[Service_Negative_service_support]#(lf)      ,[Service_Negative_service_rep]#(lf)      ,[Speed_Negative_OVERALL]#(lf)      ,[Speed_Negative_Support]#(lf)      ,[Speed_Negative_Product]#(lf)      ,[Speed_Negative_Purchasing]#(lf)      ,[Speed_Positive_OVERALL]#(lf)      ,[Speed_Positive_Support]#(lf)      ,[Speed_Positive_Product]#(lf)      ,[Speed_Positive_Purchasing]#(lf)      ,[Relationship_Negative_Agreement]#(lf)      ,[Relationship_Negative_Terms]#(lf)      ,[Relationship_Negative_Contract]#(lf)      ,[Service_Positive_Good]#(lf)      ,[Product_Negative_not_work]#(lf)  FROM [MR_TR].[dbo].[CRS_KeyDriverModel_Matrix] ckm inner join#(lf)  (select intouchid, max(organizationkey) Organizationkey from mr_dw.dbo.dimorganizationsourceskeys#(lf)  group by intouchid) do on ckm.clientid = do.intouchid"]),
    #"Unpivoted Other Columns" = Table.UnpivotOtherColumns(Source, {"SentDate", "ClientID", "Organizationkey"}, "Attribute", "Value"),
    #"Renamed Columns" = Table.RenameColumns(#"Unpivoted Other Columns",{{"Attribute", "TextCodeField"}, {"Value", "TextCodeValue"}}),
    #"Changed Type" = Table.TransformColumnTypes(#"Renamed Columns",{{"TextCodeValue", Int64.Type}})
in
    #"Changed Type"</t>
  </si>
  <si>
    <t>LastRefreshDate-c9e7476b-75e8-4539-ad00-6951902e1831</t>
  </si>
  <si>
    <t>LocalDateTable_02ce79f9-fda5-4d91-8b33-1f2c514a85de-e210815b-36d4-4a13-afa6-7f54a1652f5c</t>
  </si>
  <si>
    <t>Calendar(Date(Year(MIN('DimDateCompleted'[FullDate])), 1, 1), Date(Year(MAX('DimDateCompleted'[FullDate])), 12, 31))</t>
  </si>
  <si>
    <t>LocalDateTable_0e2c3dae-105e-4ecf-a23f-30875298d417-90230606-9b36-47d1-a2af-768a52664106</t>
  </si>
  <si>
    <t>Calendar(Date(Year(MIN('DimProducts'[EffectiveEndDate])), 1, 1), Date(Year(MAX('DimProducts'[EffectiveEndDate])), 12, 31))</t>
  </si>
  <si>
    <t>LocalDateTable_11cbfa11-0658-46d5-92bc-d47fc4d5d9e0-d0a0970f-9619-475b-ae8f-35525591e85b</t>
  </si>
  <si>
    <t>Calendar(Date(Year(MIN('DimOrgDates'[FullDate])), 1, 1), Date(Year(MAX('DimOrgDates'[FullDate])), 12, 31))</t>
  </si>
  <si>
    <t>LocalDateTable_11edadb6-b5a2-4046-bb29-58d624262a03-d42e3e0f-75a8-4d8f-b350-dc0273538360</t>
  </si>
  <si>
    <t>Calendar(Date(Year(MIN('DimOrgDates'[LastDayOfQuarter])), 1, 1), Date(Year(MAX('DimOrgDates'[LastDayOfQuarter])), 12, 31))</t>
  </si>
  <si>
    <t>LocalDateTable_1214b33d-6fa9-4991-961a-da6d69e30960-922d3c6b-4339-40e1-a677-8bc26ae87780</t>
  </si>
  <si>
    <t>Calendar(Date(Year(MIN('DimOrgDates'[LastDayOfYear])), 1, 1), Date(Year(MAX('DimOrgDates'[LastDayOfYear])), 12, 31))</t>
  </si>
  <si>
    <t>LocalDateTable_1657ac75-f28a-464c-8799-ef903194bbf8-fd3d990a-bb19-4d5e-9a12-c4b7e2105176</t>
  </si>
  <si>
    <t>Calendar(Date(Year(MIN('FactEventActivitiesDisp'[PublishedDate])), 1, 1), Date(Year(MAX('FactEventActivitiesDisp'[PublishedDate])), 12, 31))</t>
  </si>
  <si>
    <t>LocalDateTable_184a0121-3b29-4407-acd2-0a8c4716aafc-ac758103-11c2-433f-b11b-9d053c68cfdf</t>
  </si>
  <si>
    <t>Calendar(Date(Year(MIN('DimDateSent'[FullDate])), 1, 1), Date(Year(MAX('DimDateSent'[FullDate])), 12, 31))</t>
  </si>
  <si>
    <t>LocalDateTable_1c2da784-612f-46a2-864b-93d024604d73-93c8f2b3-27f6-4ea2-aa7e-f0ada43b1c0d</t>
  </si>
  <si>
    <t>Calendar(Date(Year(MIN('DimProducts'[EffectiveStartDate])), 1, 1), Date(Year(MAX('DimProducts'[EffectiveStartDate])), 12, 31))</t>
  </si>
  <si>
    <t>LocalDateTable_1f682447-eebf-4cca-b23b-05495de88691-3dfa6077-921a-44a2-a3ba-988fd0cd4d45</t>
  </si>
  <si>
    <t>Calendar(Date(Year(MIN('DimOrgDates'[LastLoadDate])), 1, 1), Date(Year(MAX('DimOrgDates'[LastLoadDate])), 12, 31))</t>
  </si>
  <si>
    <t>LocalDateTable_208e8e62-4b8b-45c3-ae62-147e997c90e8-055ecca9-ea7c-48b8-9dd4-e01f7fdd39eb</t>
  </si>
  <si>
    <t>Calendar(Date(Year(MIN('DimDateSent'[FirstDayOfQuarter])), 1, 1), Date(Year(MAX('DimDateSent'[FirstDayOfQuarter])), 12, 31))</t>
  </si>
  <si>
    <t>LocalDateTable_2c195c2d-ada0-42e9-a69e-19fb93e0054a-a9247f17-eb34-42f7-af56-e21507f17d0a</t>
  </si>
  <si>
    <t>LocalDateTable_2e11fda3-e3d0-4120-93af-74db843938db-18905c05-9cc9-4f87-a17e-964850761cfd</t>
  </si>
  <si>
    <t>Calendar(Date(Year(MIN('DimMarketEventActivities'[ActivityStartDate])), 1, 1), Date(Year(MAX('DimMarketEventActivities'[ActivityStartDate])), 12, 31))</t>
  </si>
  <si>
    <t>LocalDateTable_2f1d23e0-f09e-4f96-ab19-c34698f2986d-92dd6017-7792-4da8-9ab2-3a000722491b</t>
  </si>
  <si>
    <t>Calendar(Date(Year(MIN('FactEventActivitiesDisp'[StartedDate])), 1, 1), Date(Year(MAX('FactEventActivitiesDisp'[StartedDate])), 12, 31))</t>
  </si>
  <si>
    <t>LocalDateTable_30b1e0d7-1852-48c0-b6a8-b666e97265c4-d36c4d84-036f-4904-bd17-2943ae5da86a</t>
  </si>
  <si>
    <t>Calendar(Date(Year(MIN('DimVendorOrganization'[EffectiveEndDate])), 1, 1), Date(Year(MAX('DimVendorOrganization'[EffectiveEndDate])), 12, 31))</t>
  </si>
  <si>
    <t>LocalDateTable_31c6d805-8ccb-49bb-b4b6-f922513d0265-19559840-9618-407c-97df-0b05f1876741</t>
  </si>
  <si>
    <t>LocalDateTable_3546ad1e-96da-4c08-a328-7be13dc3a4b6-dc534239-f722-4eb1-bcac-1b038f2c0664</t>
  </si>
  <si>
    <t>Calendar(Date(Year(MIN('DimDateCompleted'[LastDayOfMonth])), 1, 1), Date(Year(MAX('DimDateCompleted'[LastDayOfMonth])), 12, 31))</t>
  </si>
  <si>
    <t>LocalDateTable_4394fb3b-db17-431f-8d0f-6226acf56b34-752afad9-24e3-4813-bdbf-fe1555ed5622</t>
  </si>
  <si>
    <t>Calendar(Date(Year(MIN('DimPursuit'[OpportunityEstCloseDate])), 1, 1), Date(Year(MAX('DimPursuit'[OpportunityEstCloseDate])), 12, 31))</t>
  </si>
  <si>
    <t>LocalDateTable_44e4bae4-b5d9-454f-9f28-40c92d30b3d2-309507ec-6540-4520-a7e3-843f5acd8c52</t>
  </si>
  <si>
    <t>Calendar(Date(Year(MIN('DimDateCompleted'[FirstDayOfQuarter])), 1, 1), Date(Year(MAX('DimDateCompleted'[FirstDayOfQuarter])), 12, 31))</t>
  </si>
  <si>
    <t>LocalDateTable_465f593c-dd32-4612-92a2-6901fe6c04ab-1316a485-6ddb-48a1-a005-8e72931bd807</t>
  </si>
  <si>
    <t>Calendar(Date(Year(MIN('DimOrgDates'[FirstDayOfYear])), 1, 1), Date(Year(MAX('DimOrgDates'[FirstDayOfYear])), 12, 31))</t>
  </si>
  <si>
    <t>LocalDateTable_4a437f09-40b8-4754-a73b-bfe5587b4d2b-fae2362f-275c-4c2a-8a97-11736c12b9f9</t>
  </si>
  <si>
    <t>Calendar(Date(Year(MIN('LastRefreshDate'[LastRefreshDate])), 1, 1), Date(Year(MAX('LastRefreshDate'[LastRefreshDate])), 12, 31))</t>
  </si>
  <si>
    <t>LocalDateTable_4b48835c-cdbd-4a01-a66c-ea9a6c0374c2-4de48eb2-05c1-4d56-bdbf-77bef180ce29</t>
  </si>
  <si>
    <t>Calendar(Date(Year(MIN('DimOpportunity'[OpportunityCloseDate])), 1, 1), Date(Year(MAX('DimOpportunity'[OpportunityCloseDate])), 12, 31))</t>
  </si>
  <si>
    <t>LocalDateTable_4b990410-4b18-4639-b8fe-644119cbb154-843fa874-6e95-4bba-8029-cd2e6d9e667b</t>
  </si>
  <si>
    <t>Calendar(Date(Year(MIN('DimDateCompleted'[LastDayOfQuarter])), 1, 1), Date(Year(MAX('DimDateCompleted'[LastDayOfQuarter])), 12, 31))</t>
  </si>
  <si>
    <t>LocalDateTable_4bb13207-9c54-4a4f-8f5f-d4bf7538c6c9-9804a4b4-0b38-40da-b85f-abb2eb0b207d</t>
  </si>
  <si>
    <t>Calendar(Date(Year(MIN('DimOrgDates'[Date])), 1, 1), Date(Year(MAX('DimOrgDates'[Date])), 12, 31))</t>
  </si>
  <si>
    <t>LocalDateTable_517ed759-ddd1-4efc-a672-5f5837054e69-ba42ec19-42f6-46ed-ae1a-ae6a19e90190</t>
  </si>
  <si>
    <t>Calendar(Date(Year(MIN('FactEventActivitiesDisp'[CreatedDate])), 1, 1), Date(Year(MAX('FactEventActivitiesDisp'[CreatedDate])), 12, 31))</t>
  </si>
  <si>
    <t>LocalDateTable_51deb919-7523-45d2-9e90-290cc54fc98e-d2fb21c2-b4ea-43c5-89e1-bdb81c8c6561</t>
  </si>
  <si>
    <t>Calendar(Date(Year(MIN('DimDateSent'[Date])), 1, 1), Date(Year(MAX('DimDateSent'[Date])), 12, 31))</t>
  </si>
  <si>
    <t>LocalDateTable_56d9ad91-a8a8-4019-9a8c-2c1ba8644261-0c8deb36-8214-4ea9-b66f-46ec16b56e67</t>
  </si>
  <si>
    <t>Calendar(Date(Year(MIN('FactEventActivitiesDisp'[DateOfLastReminder])), 1, 1), Date(Year(MAX('FactEventActivitiesDisp'[DateOfLastReminder])), 12, 31))</t>
  </si>
  <si>
    <t>LocalDateTable_597a785d-9ce9-469e-8d92-264793a33435-9dc17a40-7cb7-4c51-ae07-b902d9fb6027</t>
  </si>
  <si>
    <t>Calendar(Date(Year(MIN('DimDateCompleted'[LastLoadDate])), 1, 1), Date(Year(MAX('DimDateCompleted'[LastLoadDate])), 12, 31))</t>
  </si>
  <si>
    <t>LocalDateTable_64c2c999-5670-421b-8c93-71304b7819b8-126213ef-1e54-4dd1-9010-71376273066f</t>
  </si>
  <si>
    <t>Calendar(Date(Year(MIN('DimOrganization'[EffectiveEndDate])), 1, 1), Date(Year(MAX('DimOrganization'[EffectiveEndDate])), 12, 31))</t>
  </si>
  <si>
    <t>LocalDateTable_65e12e02-400b-4a5b-8c7c-e3c9ad003173-f237b531-33aa-4a39-816a-f946de45e1f7</t>
  </si>
  <si>
    <t>Calendar(Date(Year(MIN('DimDateSent'[FirstDayOfMonth])), 1, 1), Date(Year(MAX('DimDateSent'[FirstDayOfMonth])), 12, 31))</t>
  </si>
  <si>
    <t>LocalDateTable_6e127589-ce58-4b6a-8f34-e51511f4f555-07a0eb79-5d50-4b4b-8903-468a02606c52</t>
  </si>
  <si>
    <t>Calendar(Date(Year(MIN('DimMarketEventActivities'[LastLoadDate])), 1, 1), Date(Year(MAX('DimMarketEventActivities'[LastLoadDate])), 12, 31))</t>
  </si>
  <si>
    <t>LocalDateTable_7a761e85-dfaa-44fa-b76a-93d8c7996d59-9a1587ba-a43d-4f91-b158-854c4a8f499a</t>
  </si>
  <si>
    <t>Calendar(Date(Year(MIN('DimDateSent'[LastDayOfMonth])), 1, 1), Date(Year(MAX('DimDateSent'[LastDayOfMonth])), 12, 31))</t>
  </si>
  <si>
    <t>LocalDateTable_7b9a95f9-d9f5-4bdc-983c-8df67b94da34-7944caf6-5883-4132-8bf4-5a51e3479c68</t>
  </si>
  <si>
    <t>Calendar(Date(Year(MIN('DimDateSent'[LastDayOfYear])), 1, 1), Date(Year(MAX('DimDateSent'[LastDayOfYear])), 12, 31))</t>
  </si>
  <si>
    <t>LocalDateTable_80f6e7dd-d1b5-4aa7-a758-81bbc7d095e1-400241d3-82ee-4d3e-8690-1d3febf3d8af</t>
  </si>
  <si>
    <t>Calendar(Date(Year(MIN('DimDateSent'[FirstDayOfYear])), 1, 1), Date(Year(MAX('DimDateSent'[FirstDayOfYear])), 12, 31))</t>
  </si>
  <si>
    <t>LocalDateTable_856a8cf1-f103-4cdc-9307-f4e5c72f8954-7d80edc6-950b-4461-b1cf-4bca59906385</t>
  </si>
  <si>
    <t>LocalDateTable_89573269-c23e-4cf5-ba5d-a75950eaa73b-fdcb1422-6f48-4207-90ba-4623755c5739</t>
  </si>
  <si>
    <t>Calendar(Date(Year(MIN('DimOrgDates'[FirstDayOfQuarter])), 1, 1), Date(Year(MAX('DimOrgDates'[FirstDayOfQuarter])), 12, 31))</t>
  </si>
  <si>
    <t>LocalDateTable_8bb40195-b767-490a-91af-6a6fe37a3e4d-e4f7d4d7-d0a2-40ef-99be-a87d94e5fab6</t>
  </si>
  <si>
    <t>Calendar(Date(Year(MIN('DimDateCompleted'[LastDayOfYear])), 1, 1), Date(Year(MAX('DimDateCompleted'[LastDayOfYear])), 12, 31))</t>
  </si>
  <si>
    <t>LocalDateTable_90c9b000-61ec-455a-941d-2a7b832039b9-676120d1-49fa-4062-ac0a-27193e403caf</t>
  </si>
  <si>
    <t>Calendar(Date(Year(MIN('DimMarketEventActivities'[ActivityEndDate])), 1, 1), Date(Year(MAX('DimMarketEventActivities'[ActivityEndDate])), 12, 31))</t>
  </si>
  <si>
    <t>LocalDateTable_924fea3e-e670-453e-ab8d-855359a23d2f-ba1f1dd9-0294-46a2-ae75-2d414f3981be</t>
  </si>
  <si>
    <t>Calendar(Date(Year(MIN('KeyDriverModelMatrix'[SentDate])), 1, 1), Date(Year(MAX('KeyDriverModelMatrix'[SentDate])), 12, 31))</t>
  </si>
  <si>
    <t>LocalDateTable_a3de6719-88ec-4662-87b5-e829873332e2-054a3ee8-2783-4710-b44c-ca0cdb1278d2</t>
  </si>
  <si>
    <t>Calendar(Date(Year(MIN('DimDateCompleted'[FirstDayOfMonth])), 1, 1), Date(Year(MAX('DimDateCompleted'[FirstDayOfMonth])), 12, 31))</t>
  </si>
  <si>
    <t>LocalDateTable_a6550ab1-c796-4528-9bf8-ee5bd0d9ecd6-56afd773-bfa0-4301-bbb0-d83a00dbcfd0</t>
  </si>
  <si>
    <t>Calendar(Date(Year(MIN('DimDateCompleted'[Date])), 1, 1), Date(Year(MAX('DimDateCompleted'[Date])), 12, 31))</t>
  </si>
  <si>
    <t>LocalDateTable_adb3d141-7dc8-495b-83b4-2d975b6de1a1-46d0681c-9d71-4315-863f-c7c096c40e6e</t>
  </si>
  <si>
    <t>Calendar(Date(Year(MIN('DimDateCompleted'[FirstDayOfYear])), 1, 1), Date(Year(MAX('DimDateCompleted'[FirstDayOfYear])), 12, 31))</t>
  </si>
  <si>
    <t>LocalDateTable_b2a0a9c4-63c1-4512-8947-526a050e4246-b6162a83-2bbc-499e-ae85-2e42cd300439</t>
  </si>
  <si>
    <t>Calendar(Date(Year(MIN('DimOrgDates'[LastDayOfMonth])), 1, 1), Date(Year(MAX('DimOrgDates'[LastDayOfMonth])), 12, 31))</t>
  </si>
  <si>
    <t>LocalDateTable_baae5352-3045-4aac-97f1-35430d265885-8624c7af-f133-498a-b95b-5af0b0530948</t>
  </si>
  <si>
    <t>LocalDateTable_c36ef347-1eec-4304-b54e-60f1b4818365-a97d0156-cc0e-439a-ac90-b226615184ff</t>
  </si>
  <si>
    <t>Calendar(Date(Year(MIN('DimMarketEventActivities'[EventEndDate])), 1, 1), Date(Year(MAX('DimMarketEventActivities'[EventEndDate])), 12, 31))</t>
  </si>
  <si>
    <t>LocalDateTable_c6031a52-fc1f-4028-94a9-ad2cfe0d210c-2cd6815d-0f70-45cd-b801-bf2ca09047dc</t>
  </si>
  <si>
    <t>Calendar(Date(Year(MIN('DimOrganization'[EffectiveStartDate])), 1, 1), Date(Year(MAX('DimOrganization'[EffectiveStartDate])), 12, 31))</t>
  </si>
  <si>
    <t>LocalDateTable_ca775c16-25c1-44cb-87ac-d2b4654c027a-ff3ebb59-ee56-445e-ada1-f5df41e4aaf1</t>
  </si>
  <si>
    <t>LocalDateTable_d6ef9f49-a022-47d1-855f-14d127f6c3dd-dfd42513-75ca-46cf-978a-22be2ae8e1f4</t>
  </si>
  <si>
    <t>Calendar(Date(Year(MIN('DimOpportunity'[CreatedDate])), 1, 1), Date(Year(MAX('DimOpportunity'[CreatedDate])), 12, 31))</t>
  </si>
  <si>
    <t>LocalDateTable_daebb770-e38d-4db6-b820-b05dbe510270-9fde4456-2d88-4160-b5e2-43681077be8d</t>
  </si>
  <si>
    <t>Calendar(Date(Year(MIN('DimOrgDates'[FirstDayOfMonth])), 1, 1), Date(Year(MAX('DimOrgDates'[FirstDayOfMonth])), 12, 31))</t>
  </si>
  <si>
    <t>LocalDateTable_e48082c6-8fd3-43df-ac8b-cd569cc683dd-97050cc2-27e6-48ee-95bb-1363332945b4</t>
  </si>
  <si>
    <t>Calendar(Date(Year(MIN('DimDateSent'[LastDayOfQuarter])), 1, 1), Date(Year(MAX('DimDateSent'[LastDayOfQuarter])), 12, 31))</t>
  </si>
  <si>
    <t>LocalDateTable_e70cb909-3b46-48fd-a305-e9c4f2b32d69-107ec6da-9cb8-47f2-8898-5da8ae448776</t>
  </si>
  <si>
    <t>Calendar(Date(Year(MIN('FactEventActivitiesDisp'[LastLoadDate])), 1, 1), Date(Year(MAX('FactEventActivitiesDisp'[LastLoadDate])), 12, 31))</t>
  </si>
  <si>
    <t>LocalDateTable_ed431be0-7689-46b2-8a4f-c3a443e168fd-b2738941-f59b-4bde-92e0-60ee043bf831</t>
  </si>
  <si>
    <t>Calendar(Date(Year(MIN('DimDateSent'[LastLoadDate])), 1, 1), Date(Year(MAX('DimDateSent'[LastLoadDate])), 12, 31))</t>
  </si>
  <si>
    <t>LocalDateTable_ee1ffa88-9dc9-4097-b4aa-ad35645e75d3-5c7701ef-b95e-4754-8ad5-6b224e9d2e74</t>
  </si>
  <si>
    <t>Calendar(Date(Year(MIN('DimOpportunity'[OpportunityDateOpened])), 1, 1), Date(Year(MAX('DimOpportunity'[OpportunityDateOpened])), 12, 31))</t>
  </si>
  <si>
    <t>LocalDateTable_ef269572-2809-4a2c-9a38-4a166c9b3f68-2c2fe496-4e93-4531-b24d-f9d4ff1fb148</t>
  </si>
  <si>
    <t>Calendar(Date(Year(MIN('DimVendorOrganization'[EffectiveStartDate])), 1, 1), Date(Year(MAX('DimVendorOrganization'[EffectiveStartDate])), 12, 31))</t>
  </si>
  <si>
    <t>LocalDateTable_efcf58ef-6dd9-4cb2-ae8b-eb65521261df-84cbe5ff-b216-4e03-9820-5a0a58c663fd</t>
  </si>
  <si>
    <t>Calendar(Date(Year(MIN('DimSurveyAnswer'[LastLoadDate])), 1, 1), Date(Year(MAX('DimSurveyAnswer'[LastLoadDate])), 12, 31))</t>
  </si>
  <si>
    <t>LocalDateTable_f75e0c95-dff8-4bc0-b64b-d383085a6ee9-c0363593-1470-4325-9c32-23c8dd1dca76</t>
  </si>
  <si>
    <t>Calendar(Date(Year(MIN('DimMarketEventActivities'[EventStartDate])), 1, 1), Date(Year(MAX('DimMarketEventActivities'[EventStartDate])), 12, 31))</t>
  </si>
  <si>
    <t>LocalDateTable_fb4c0ad2-98a4-47a9-b76d-a7312e9cb451-5a758a4c-9235-4771-a7dd-eab7c4b9e15f</t>
  </si>
  <si>
    <t>Calendar(Date(Year(MIN('DimSurveyQuestion'[LastLoadDate])), 1, 1), Date(Year(MAX('DimSurveyQuestion'[LastLoadDate])), 12, 31))</t>
  </si>
  <si>
    <t>Measures_Client-cf1bdf3f-2579-4de0-8b4a-50c1e1e9bf1a</t>
  </si>
  <si>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
in
    #"Removed Columns"</t>
  </si>
  <si>
    <t>Measures_Disp-f5a93bc2-a774-4424-b3f9-d2908a85e9fd</t>
  </si>
  <si>
    <t>let
    Source = Table.FromRows(Json.Document(Binary.Decompress(Binary.FromText("i45WMlSKjQUA", BinaryEncoding.Base64), Compression.Deflate)), let _t = ((type nullable text) meta [Serialized.Text = true]) in type table [Field1 = _t]),
    #"Changed Type" = Table.TransformColumnTypes(Source,{{"Field1", Int64.Type}}),
    #"Removed Columns" = Table.RemoveColumns(#"Changed Type",{"Field1"})
in
    #"Removed Columns"</t>
  </si>
  <si>
    <t>Measures_Report-f0482604-74f1-4e5b-8b0b-be931f562d1c</t>
  </si>
  <si>
    <t>Measures_Response-4dc5b889-3114-4ac0-850c-aaa933d1a774</t>
  </si>
  <si>
    <t>let
    Source = Table.FromRows(Json.Document(Binary.Decompress(Binary.FromText("i45W8k1NLC4tSjVUio0FAA==", BinaryEncoding.Base64), Compression.Deflate)), let _t = ((type nullable text) meta [Serialized.Text = true]) in type table [Column1 = _t]),
    #"Changed Type" = Table.TransformColumnTypes(Source,{{"Column1", type text}}),
    #"Removed Columns" = Table.RemoveColumns(#"Changed Type",{"Column1"})
in
    #"Removed Columns"</t>
  </si>
  <si>
    <t>MultiPromptResponse-b92716d3-e174-46d2-a8a2-018d1f4bda8b</t>
  </si>
  <si>
    <t>SUMMARIZE (FactSurveyResponse, FactEventActivitiesDisp[SurveyKey],FactSurveyResponse[EventActivityDispKey],FactSurveyResponse[Questionid],"TotalResponses",count(FactSurveyResponseTextSplit[SurveyResponseKey] )
 )</t>
  </si>
  <si>
    <t>RegionGroup-aceee4ff-2af2-4b30-aef8-fdcb41a284c9</t>
  </si>
  <si>
    <t>let
    Source = Table.FromRows(Json.Document(Binary.Decompress(Binary.FromText("ZZFNDoMgEIWvQlxr70Aal9pGY5rUuBhxtCQWGsB4/QJiKnZF5nszb35o24RqDkm6PV3aJjeGIDa0aKNg5pCVuJInwgxi8Dn0jYoz0DbpCor3vS35E1C4ahKQl/Mip1bKQRtUguSLkh+MFPtcjqDgwzAjcRXnBqVU5hXZV6iNHOnoQepDIkcSwMG1WvS+biC1XJzZL/PQKGiHRk1tcVNndroVw2Q782MhnOgdGB85i5j3jchjNwtTufh0qFKSCicuhb+AIdRuMgm0/9J9AQ==", BinaryEncoding.Base64), Compression.Deflate)), let _t = ((type nullable text) meta [Serialized.Text = true]) in type table [RegionGroup = _t, Region = _t]),
    #"Changed Type" = Table.TransformColumnTypes(Source,{{"RegionGroup", type text}, {"Region", type text}})
in
    #"Changed Type"</t>
  </si>
  <si>
    <t>RoleXRef-ebe50af5-e7e4-479d-acba-4e98df33cb68</t>
  </si>
  <si>
    <t>let
    Source = SharePoint.Files("https://fiservcorp.sharepoint.com/sites/globalbrandmarketresearch", [ApiVersion = 15]),
    RoleXRef_Sheet = Source{[Name="MRBACRSAnalysisConfigData.xlsx",#"Folder Path"="https://fiservcorp.sharepoint.com/sites/globalbrandmarketresearch/Shared Documents/CRSData/"]}[Content],
    #"Imported Excel" = Excel.Workbook(RoleXRef_Sheet),
    RolexRef_sheet = #"Imported Excel"{[Item="RoleXRef",Kind="Sheet"]}[Data],
    #"Promoted Headers" = Table.PromoteHeaders(RolexRef_sheet, [PromoteAllScalars=true]),
    #"Changed Type" = Table.TransformColumnTypes(#"Promoted Headers",{{"Role", type text}, {"ManagementLevel", type text}})
in
    #"Changed Type"</t>
  </si>
  <si>
    <t>RptFormatSort-af889c2d-fc8d-451a-9523-6cc1713e75c9</t>
  </si>
  <si>
    <t>let
    Source = SharePoint.Files("https://fiservcorp.sharepoint.com/sites/globalbrandmarketresearch", [ApiVersion = 15]),
    Navigation = Source{[Name="MRBACRSAnalysisConfigData.xlsx",#"Folder Path"="https://fiservcorp.sharepoint.com/sites/globalbrandmarketresearch/Shared Documents/CRSData/"]}[Content],
    #"Imported Excel" = Excel.Workbook(Navigation),
    sortorder_Sheet = #"Imported Excel"{[Item="sortorder",Kind="Sheet"]}[Data],
    #"Promoted Headers" = Table.PromoteHeaders(sortorder_Sheet, [PromoteAllScalars=true]),
    #"Changed Type" = Table.TransformColumnTypes(#"Promoted Headers",{{"Segment", type text}, {"ReportValue", type any}, {"sortorder", Int64.Type}})
in
    #"Changed Type"</t>
  </si>
  <si>
    <t>SMBCMMSort-43ae1ea2-1087-42a5-8810-512bcef4b8db</t>
  </si>
  <si>
    <t>let
    Source = SharePoint.Files("https://fiservcorp.sharepoint.com/sites/globalbrandmarketresearch", [ApiVersion = 15]),
    SMBCMMSort_Sheet = Source{[Name="MRBACRSAnalysisConfigData.xlsx",#"Folder Path"="https://fiservcorp.sharepoint.com/sites/globalbrandmarketresearch/Shared Documents/CRSData/"]}[Content],
    #"Imported Excel" = Excel.Workbook(SMBCMMSort_Sheet),
    SMBCMMSort_Sheet1 = #"Imported Excel"{[Item="SMBCMMSort",Kind="Sheet"]}[Data],
    #"Promoted Headers" = Table.PromoteHeaders(SMBCMMSort_Sheet1, [PromoteAllScalars=true]),
    #"Changed Type" = Table.TransformColumnTypes(#"Promoted Headers",{{"SMBSortKey", type text}, {"SourceSystem", type text}, {"Measure", type text}, {"Response", type text}, {"SMBMeasSortOrder", Int64.Type}, {"SMBSortOrder", Int64.Type}})
in
    #"Changed Type"</t>
  </si>
  <si>
    <t>SMB_CMMSummary-c8e20b75-348a-45f8-ab33-6acbc2dc7696</t>
  </si>
  <si>
    <t>let
    Source = SharePoint.Files("https://fiservcorp.sharepoint.com/sites/JointResearch", [ApiVersion = 15]),
    #"CRS_GBS_RESPONSE_DATA xlsx_https://fiservcorp sharepoint com/sites/JointResearch/Shared Documents/General/Monthly_Response_Data/" = Source{[Name="CRS_GBS_RESPONSE_DATA.xlsx",#"Folder Path"="https://fiservcorp.sharepoint.com/sites/JointResearch/Shared Documents/General/Monthly_Response_Data/"]}[Content],
    #"Imported Excel" = Excel.Workbook(#"CRS_GBS_RESPONSE_DATA xlsx_https://fiservcorp sharepoint com/sites/JointResearch/Shared Documents/General/Monthly_Response_Data/"),
    Sheet2_Sheet = #"Imported Excel"{[Item="Sheet3",Kind="Sheet"]}[Data],
    #"Promoted Headers" = Table.PromoteHeaders(Sheet2_Sheet, [PromoteAllScalars=true]),
    #"Changed Type" = Table.TransformColumnTypes(#"Promoted Headers",{{"YYYYMM", Int64.Type}, {"Survey Segment", type text}, {"Question", type text}, {"Label", type text}, {"Response", type text}, {"Count", Int64.Type}}),
    #"Filtered Rows" = Table.SelectRows(#"Changed Type", each true),
    #"Renamed Columns" = Table.RenameColumns(#"Filtered Rows",{{"Survey Segment", "SourceSystem"}}),
    #"Changed Type1" = Table.TransformColumnTypes(#"Renamed Columns",{{"YYYYMM", type text}}),
    #"Added Custom" = Table.AddColumn(#"Changed Type1", "Date", each (Text.End([YYYYMM],2)&amp;"/01/"&amp;Text.Start([YYYYMM],4))),
    #"Changed Type2" = Table.TransformColumnTypes(#"Added Custom",{{"Date", type date}}),
    #"Reordered Columns" = Table.ReorderColumns(#"Changed Type2",{"SourceSystem", "Question", "Label", "Response", "Count", "Date", "YYYYMM"}),
    #"Renamed Columns1" = Table.RenameColumns(#"Reordered Columns",{{"YYYYMM", "YYYYMM"}}),
    #"Replaced Value" = Table.ReplaceValue(#"Renamed Columns1","Acquiring","SMB/CMM",Replacer.ReplaceText,{"SourceSystem"}),
    #"Replaced Value Partner" = Table.ReplaceValue(#"Replaced Value","Partner Solutions","SMB/CMM",Replacer.ReplaceText,{"SourceSystem"}),
    #"Filtered Rows2" = Table.SelectRows(#"Replaced Value Partner", each ([SourceSystem] = "SMB/CMM")),
    #"Renamed Columns2" = Table.RenameColumns(#"Filtered Rows2",{{"Question", "QuestionID"}, {"Label", "Measure"}, {"Count", "ResponseCount"}}),
    #"Duplicated Column" = Table.DuplicateColumn(#"Renamed Columns2", "Response", "Response - Copy"),
    #"Renamed Columns3" = Table.RenameColumns(#"Duplicated Column",{{"Response - Copy", "ResponseK"}}),
   #"Duplicated Column1" = Table.DuplicateColumn(#"Renamed Columns3", "Measure", "Measure - Copy"),
    #"Renamed Columns4" = Table.RenameColumns(#"Duplicated Column1",{{"Measure - Copy", "MeasureK"}})
in
    #"Renamed Columns4"</t>
  </si>
  <si>
    <t>SMB_CMMSummaryService-e99c7982-ed7f-431e-80b7-50f11dc0408e</t>
  </si>
  <si>
    <t>let
    Source = SMB_CMMSummary,
    #"Filtered Rows" = Table.SelectRows(Source, each ([SourceSystem] = "SMB/CMM") and ([Measure] = "Excellent Service")),
    #"Removed Columns" = Table.RemoveColumns(#"Filtered Rows",{"Response", "ResponseK"})
in
    #"Removed Columns"</t>
  </si>
  <si>
    <t>SPCore_Company-d6a069ae-987b-4245-99bc-86a42744a306</t>
  </si>
  <si>
    <t>let
    Source = PowerBI.Dataflows(null),
    #"04e893ab-68e9-4bd1-bd39-69a3c899d9fa" = Source{[workspaceId="04e893ab-68e9-4bd1-bd39-69a3c899d9fa"]}[Data],
    #"6727897f-360f-4a0a-910e-9524fcd95ae5" = #"04e893ab-68e9-4bd1-bd39-69a3c899d9fa"{[dataflowId="6727897f-360f-4a0a-910e-9524fcd95ae5"]}[Data],
    Core_Company1 = #"6727897f-360f-4a0a-910e-9524fcd95ae5"{[entity="Core_Company"]}[Data],
    #"Removed Columns" = Table.RemoveColumns(Core_Company1,{"CMPY Fiserv Core Product Name", "CMPY Banner Image Light", "CMPY NAICS Industry Code", "CMPY Overall Account Health", "CMPY Regulatory Agency Code", "CMPY Sic Industry_ Code", "CMPY Type", "CMPY Websit Vendor", "CMPY Vendor Manager", "CMPY Vendor Type", "CMPY Website URL", "CMPY Zip Code", "CMPY Apple Icon", "CMPY Banner Image", "CMPY Banner Text", "CMPY Contact", "CMPY is Customer TF", "CMPY Discount", "CMPY Fax Phone Number", "CMPY Fiscal Year", "CMPY Lat Long Error", "CMPY Latitude", "CMPY Longitude", "CMPY Manufacturer", "CMPY Market Cap", "CMPY Notes", "CMPY Num Employees", "CMPY Phone", "CMPY Primary_", "CMPY Profits", "CMPY Publicly Traded", "CMPY Rank Tier", "CMPY Annual Revenue Amount", "CMPY Sso Source", "CMPY State or Province Name", "CMPY Stock Price", "CMPY Stock Symbol", "CMPY Stock Price2", "CMPY Sys Class Name", "CMPY Sys Created By User Name ID", "CMPY Sys Created On Timestamp", "CMPY Sys Mod Count", "CMPY Sys Tags", "CMPY Sys Updated By User Name Identfier", "CMPY Sys Updated Timestamp", "CMPY Stock Price3", "CMPY After Hours Phone Number", "CMPY Alias Names", "CMPY Asset Size", "CMPY Client Group", "CMPY Vendor Indicator", "CMPY County", "CMPY Db Family Tree Size", "CMPY Legal Status Description", "PRB CI Location Name", "CMPY City Name", "CMPY Country Code", "CMPY Industry Code"})
in
    #"Removed Columns"</t>
  </si>
  <si>
    <t>VariableList-fb3c018c-dec0-4e25-aa37-b80a69c7da43</t>
  </si>
  <si>
    <t>ParameterValuesColumnID</t>
  </si>
  <si>
    <t>LTR%</t>
  </si>
  <si>
    <t xml:space="preserve">
CALCULATE(
	COUNTA('CRSQualSlim'[ClientID]),
	'CRSQualSlim'[LTR] IN { "Yes" }
)/COUNTA('CRSQualSlim'[ClientID])</t>
  </si>
  <si>
    <t>e997cb67-ef25-4e4e-9474-e755b14bf485</t>
  </si>
  <si>
    <t>0%;-0%;0%</t>
  </si>
  <si>
    <t>CommitKeep%</t>
  </si>
  <si>
    <t xml:space="preserve">
CALCULATE(
	COUNTA('CRSQualSlim'[ClientID]),
	'CRSQualSlim'[Commitment Keeping] IN { "Yes" }
)/COUNTA('CRSQualSlim'[ClientID])</t>
  </si>
  <si>
    <t>1193ecb9-e1d1-4aed-9d47-01c889acaeab</t>
  </si>
  <si>
    <t>Count of AnswerKey average per SurveyQuestionKey</t>
  </si>
  <si>
    <t xml:space="preserve">
AVERAGEX(
	KEEPFILTERS(VALUES('DimSurveyAnswer'[SurveyQuestionKey])),
	CALCULATE(COUNTA('FactSurveyResponse'[AnswerKey]))
)</t>
  </si>
  <si>
    <t>05eb9aa1-6e2f-41da-a363-a23f8bd13ccf</t>
  </si>
  <si>
    <t>MonthsBack</t>
  </si>
  <si>
    <t>Var AvgDate = Average(DimDateCompleted[FirstDa
--var MonthOffset = -6 var startdate = date(2020,09,01)  
-- return   calculate (dateadd(DimDateCompleted[FirstDayOfMonth],MonthOffset,MONTH),DimDateCompleted[Date]&gt;date(2020,09,30))  
--var MthBack = calculate (dateadd(dimDateCompleted[fo],MonthOffset,MONTH),DimDateCompleted[Date]&gt;date(2020,09,30))
--Return Format(MthBack,"yyyyMM"))</t>
  </si>
  <si>
    <t>af043600-ef38-4a31-9f88-d649234b110c</t>
  </si>
  <si>
    <t>CheckSigDate</t>
  </si>
  <si>
    <t>if (max(DimDateCompleted[YYYYMM]) = calculate([MaxFEADCompletedYYYYMM],all(FactEventActivitiesDisp),FactEventActivitiesDisp[SurveyKey] = 28),1,0)</t>
  </si>
  <si>
    <t>bc6096ba-6b13-413f-84bc-f24974942da7</t>
  </si>
  <si>
    <t>13MonthFlag</t>
  </si>
  <si>
    <t xml:space="preserve">IF(DATEDIFF(max(DimDateCompleted[Date]),TODAY(),MONTH)-0 in {0,1,2,3,4,5,6,7,8,9,10,11,12,13},1,0) </t>
  </si>
  <si>
    <t>390a046b-8316-4135-8902-7c9bc84796b6</t>
  </si>
  <si>
    <t>13MonthFlagCM</t>
  </si>
  <si>
    <t xml:space="preserve">IF(DATEDIFF(calculate(max(DimDateCompleted[Date]),DimDateCompleted[Date]&lt;= today()),TODAY(),MONTH) in {0,1,2,3,4,5,6,7,8,9,10,11,12},1,0) </t>
  </si>
  <si>
    <t>4c9086b9-ba62-48bf-81eb-7433c7676a12</t>
  </si>
  <si>
    <t>CheckMonYear</t>
  </si>
  <si>
    <t>if (max(DimDateCompleted[mmm-yyyy]) &gt; format(today(),"MMM-YYYY"),1,0)</t>
  </si>
  <si>
    <t>80187764-3c71-40d3-ab26-dd37b000efbd</t>
  </si>
  <si>
    <t>MaxFEADCompletedYYYYMM</t>
  </si>
  <si>
    <t>calculate(max(FactEventActivitiesDisp[CompletedYYYYMM]))</t>
  </si>
  <si>
    <t>cc4dbd35-973a-4de1-ac6e-98b24691a127</t>
  </si>
  <si>
    <t>InstRolling6MthAvgMRM</t>
  </si>
  <si>
    <t xml:space="preserve">
------var enDate = calculate(max(FactEventActivitiesDisp[CompletedDate]),FactEventActivitiesDisp[SurveyKey] = 28)
--var SDate = calculate(edate(enDate,-1))
--var StartDate = date(year(sdate),month(sdate),1)
--var EndDate = EOMONTH(StartDate,0)
var enDate = calculate(max(FactEventActivitiesDisp[CompletedDate]),FactEventActivitiesDisp[SurveyKey] = 28)
var SDate = calculate(edate(enDate,-5))
var StartDate = date(year(sdate),month(sdate),1)
var EndDate = EOMONTH(StartDate,5)
return
calculate([InstRolling6MthAvg],all(DimDateCompleted),DATESBETWEEN(DimDateCompleted[Date],StartDate,EndDate))</t>
  </si>
  <si>
    <t>7114d672-390e-4413-a95f-32d3eb88b0ba</t>
  </si>
  <si>
    <t>ClientCounts</t>
  </si>
  <si>
    <t xml:space="preserve">
SUMMARIZE(
    FactEventActivitiesDisp,
    FactInternetSales[CustomerKey],
    'Count of Orders',
    [Count of Orders]
)</t>
  </si>
  <si>
    <t>65f03b02-f871-489e-ac22-762635550bf4</t>
  </si>
  <si>
    <t>IncAvgOpenDays</t>
  </si>
  <si>
    <t>calculate(AVERAGE(SPIncident[DaysIncidentOpen]))</t>
  </si>
  <si>
    <t>f7f9fe4c-fb3e-4268-8dde-258bd77af4ab</t>
  </si>
  <si>
    <t>AverageProductsPresented</t>
  </si>
  <si>
    <t>calculate(AVERAGE(factsurvey))//average cases opened</t>
  </si>
  <si>
    <t>a6ef1e46-2238-4275-b5af-73d37c9b873c</t>
  </si>
  <si>
    <t>ClientCountNonDistinct</t>
  </si>
  <si>
    <t xml:space="preserve">
VAR TableVar =
    ADDCOLUMNS(
        SUMMARIZE (
            'FactEventActivitiesDisp'
            ,'FactEventActivitiesDisp'[Client ID]
            ,'FactEventActivitiesDisp'[SentYYYYMM]
        )
        ,"ClientCountbyMonth", 1
    )
RETURN
    SUMX(
        TableVar
        ,[ClientCountbyMonth]
    )
</t>
  </si>
  <si>
    <t>a4de76f1-70b1-4bf3-87cb-b92f441998d4</t>
  </si>
  <si>
    <t>Limit_80</t>
  </si>
  <si>
    <t>0.8</t>
  </si>
  <si>
    <t>fbb457cb-6186-4e75-be02-67feaac063a5</t>
  </si>
  <si>
    <t>Limit_70</t>
  </si>
  <si>
    <t>0.7</t>
  </si>
  <si>
    <t>a30d1f8b-e98b-4c69-aca5-37b7e5d940f0</t>
  </si>
  <si>
    <t>RefreshDate</t>
  </si>
  <si>
    <t>TODAY()</t>
  </si>
  <si>
    <t>dbec37ba-d652-43e5-b228-5f62005bdc8b</t>
  </si>
  <si>
    <t>Limit_60</t>
  </si>
  <si>
    <t>0.6</t>
  </si>
  <si>
    <t>a8f81a1f-8c78-4668-a87c-61c34ac7fe5b</t>
  </si>
  <si>
    <t>TotalCompleteAvg6</t>
  </si>
  <si>
    <t xml:space="preserve">
var enDate = calculate(max(FactEventActivitiesDisp[CompletedDate]),FactEventActivitiesDisp[SurveyKey] = 28)
var SDate = calculate(edate(enDate,-6))
var StartDate = date(year(sdate),month(sdate),1)
var EndDate = EOMONTH(StartDate,6)
return
switch(max(DimDateCompleted[YYYYMM]),
 "202009",0,
"202010",calculate([TotalCompletedQuesRespNG],all(DimDateCompleted),DimDateCompleted[YYYYMM] = "202010"),
"202011",calculate([TotalCompletedQuesRespNG],all(DimDateCompleted),DimDateCompleted[YYYYMM] in { "202010","202011"}),
"202012",calculate([TotalCompletedQuesRespNG],all(DimDateCompleted),DimDateCompleted[YYYYMM] in { "202010","202011","202012"}),
"202101",calculate([TotalCompletedQuesRespNG],all(DimDateCompleted),DimDateCompleted[YYYYMM] in { "202010","202011","202012","202101"}),
"202102",calculate([TotalCompletedQuesRespNG],all(DimDateCompleted),DimDateCompleted[YYYYMM] in { "202010","202011","202012","202101","202102"}),
calculate([TotalCompletedQuesRespNG],all(DimDateCompleted),DATESBETWEEN(DimDateCompleted[Date],StartDate,EndDate)))
--calculate([TotalCompletedQuesRespNG],all(DimDateCompleted),DATESINPERIOD(DimDateCompleted[Date],Max(DimDateCompleted[LastDayOfMonth])--,6,MONTH))))</t>
  </si>
  <si>
    <t>4dce0036-728b-4df4-936c-88c04ded62f4</t>
  </si>
  <si>
    <t>TotalPosAvg6</t>
  </si>
  <si>
    <t xml:space="preserve">
var enDate = calculate(max(FactEventActivitiesDisp[CompletedDate]),FactEventActivitiesDisp[SurveyKey] = 28)
var SDate = calculate(edate(enDate,-6))
var StartDate = date(year(sdate),month(sdate),1)
var EndDate = EOMONTH(StartDate,6)
return
switch(max(DimDateCompleted[YYYYMM]),
 "202009",0,
"202010",calculate([TotalPositiveSelQuesRespNG],DimDateCompleted[YYYYMM] = "202010"),
"202011",calculate([TotalPositiveSelQuesRespNG],all(DimDateCompleted),DimDateCompleted[YYYYMM] in { "202010","202011"}),
"202012",calculate([TotalPositiveSelQuesRespNG],all(DimDateCompleted),DimDateCompleted[YYYYMM] in { "202010","202011","202012"}),
"202101",calculate([TotalPositiveSelQuesRespNG],DimDateCompleted[YYYYMM] in { "202010","202011","202012","202101"}),
"202102",calculate([TotalPositiveSelQuesRespNG],DimDateCompleted[YYYYMM] in { "202010","202011","202012","202101","202102"}),
calculate([TotalPositiveSelQuesRespNG],all(DimDateCompleted),DATESBETWEEN(DimDateCompleted[Date],StartDate,EndDate)))</t>
  </si>
  <si>
    <t>2a6582de-e5ba-45a6-b149-77ffc41975b2</t>
  </si>
  <si>
    <t>Avg6Sdate_Edate</t>
  </si>
  <si>
    <t xml:space="preserve">
var enDate = calculate(max(FactEventActivitiesDisp[CompletedDate]),FactEventActivitiesDisp[SurveyKey] = 28)
var SDate = calculate(edate(enDate,-5))
var StartDate = date(year(sdate),month(sdate),1)
var EndDate = EOMONTH(StartDate,5)
return
StartDate &amp; "_" &amp;EndDate</t>
  </si>
  <si>
    <t>7770c582-3a88-4996-a54c-9cec55c963dd</t>
  </si>
  <si>
    <t>MaxDimDateCompleted</t>
  </si>
  <si>
    <t>max(DimDateCompleted[MonthYear])</t>
  </si>
  <si>
    <t>985166b8-3122-4c08-beba-834a2779874e</t>
  </si>
  <si>
    <t>InstRolling6MthAvg</t>
  </si>
  <si>
    <t xml:space="preserve">
var enDate = calculate(max(FactEventActivitiesDisp[CompletedDate]),FactEventActivitiesDisp[SurveyKey] = 28)
var SDate = calculate(edate(enDate,-5))
var StartDate = date(year(sdate),month(sdate),1)
var EndDate = EOMONTH(StartDate,5)
return
switch(max(DimDateCompleted[YYYYMM]),
 "202009","",
"202010",calculate(Divide([TotalPositiveSelQuesRespNG],[TotalCompletedQuesRespNG],0),DimDateCompleted[YYYYMM] = "202010"),
"202011",calculate(Divide([TotalPositiveSelQuesRespNG],[TotalCompletedQuesRespNG],0),all(DimDateCompleted),DimDateCompleted[YYYYMM] in { "202010","202011"}),
"202012",calculate(Divide([TotalPositiveSelQuesRespNG],[TotalCompletedQuesRespNG],0),all(DimDateCompleted),DimDateCompleted[YYYYMM] in { "202010","202011","202012"}),
"202101",calculate(Divide([TotalPositiveSelQuesRespNG],[TotalCompletedQuesRespNG],0),all(DimDateCompleted),DimDateCompleted[YYYYMM] in { "202010","202011","202012","202101"}),
"202102",calculate(Divide([TotalPositiveSelQuesRespNG],[TotalCompletedQuesRespNG],0),all(DimDateCompleted),DimDateCompleted[YYYYMM] in { "202010","202011","202012","202101","202102"}),
calculate(round(Divide([TotalPositiveSelQuesRespNG],[TotalCompletedQuesRespNG],0),3),all(DimDateCompleted),FactEventActivitiesDisp[CRSTop300Ind] ="CRS",DATESBETWEEN(DimDateCompleted[Date],StartDate,EndDate)))
----calculate(Divide([TotalPositiveSelQuesRespNG],[TotalCompletedQuesRespNG],0),DATESINPERIOD(DimDateCompleted[Date],lastdate(DimDateCompleted[Date]),6,MONTH),DimDateCompleted[Date] &gt; date(2020,09,30))
</t>
  </si>
  <si>
    <t>aee8d0fa-c937-4658-a44b-cb14d13e7ae7</t>
  </si>
  <si>
    <t>CompletedContactsLTR</t>
  </si>
  <si>
    <t xml:space="preserve">
    CALCULATE(DISTINCTCOUNT(FactEventActivitiesDisp[EventActivityDispKey]),
    Filter(FactSurveyResponse,FactSurveyResponse[VariableType] = "LTR") )+0</t>
  </si>
  <si>
    <t>0f7e156d-9d7f-4e1a-9f4c-344d8895ed1e</t>
  </si>
  <si>
    <t>SentimentScoreAverage</t>
  </si>
  <si>
    <t>Calculate(Average(FactSurveyResponse[SentimentScore]),not isblank(FactSurveyResponse[SentimentScore]))</t>
  </si>
  <si>
    <t>707960db-3d37-4a90-b6f0-1e2090fa783f</t>
  </si>
  <si>
    <t>Rate%LTRYesC</t>
  </si>
  <si>
    <t>DIVIDE([CompleteContactsLTRYes],[CompletedContactsLTR],0)</t>
  </si>
  <si>
    <t>e66126e3-189c-48af-b250-7f7bbef4fc97</t>
  </si>
  <si>
    <t>CompleteContactsLTRYes</t>
  </si>
  <si>
    <t xml:space="preserve">
    CALCULATE(DISTINCTCOUNT(FactEventActivitiesDisp[EventActivityDispKey]),
    Filter(FactSurveyResponse,or(and(and(FactSurveyResponse[SurveyKey] = 28,FactSurveyResponse[VariableType] = "LTR"), FactSurveyResponse[ResponseIntegerValue] = 1),and(and(FactSurveyResponse[SurveyKey] &lt;&gt; 28,FactSurveyResponse[VariableType] = "LTR"), FactSurveyResponse[ResponseIntegerValue] in {8,9,10}  ))))+0</t>
  </si>
  <si>
    <t>4153c3fc-c00a-461e-a43c-1abfbc8e8b06</t>
  </si>
  <si>
    <t>TotalSMBCMMMeasureSGSumx</t>
  </si>
  <si>
    <t>SUMX(
  VALUES(SMB_CMMSummary[Measure]),
  CALCULATE([TotalSMBCMMMeasureSum],ALL(SMB_CMMSummary[Response]),filter(SMB_CMMSummary,SMB_CMMSummary[Measure]="Overall service is excellent")))</t>
  </si>
  <si>
    <t>38f43087-822a-4c80-902a-30e03f972cdd</t>
  </si>
  <si>
    <t>TotalSMBCMMMeasureSGSum</t>
  </si>
  <si>
    <t>sum(SMB_CMMSummaryService[ResponseCount])</t>
  </si>
  <si>
    <t>a1dd735f-025d-486f-87c9-0def0122f8c4</t>
  </si>
  <si>
    <t>RateSMBCMMSG%</t>
  </si>
  <si>
    <t>calculate (divide([TotalSMBCMMResponse],[TotalSMBCMMMeasureSGSum],0))+0</t>
  </si>
  <si>
    <t>99677d2d-fb40-4c5b-b4d5-5b7e6e764029</t>
  </si>
  <si>
    <t>TotalSMBCMMMeasureSum</t>
  </si>
  <si>
    <t>calculate(sum(SMB_CMMSummary[ResponseCount]),All(SMB_CMMSummary[Response]))// Used in the graphs for CI/SMB pages for specific measures on SMB survey % positive.  Used as the Denominator in the measure RatesSMBCMMPos%. Calculates all the responses across response type.</t>
  </si>
  <si>
    <t>bf35e310-1233-43de-a5ab-3564cd457d8a</t>
  </si>
  <si>
    <t>TotalSMBCMMMeasureSumx</t>
  </si>
  <si>
    <t xml:space="preserve">SUMX(
  VALUES(SMB_CMMSummary[Measure]),
  CALCULATE([TotalSMBCMMMeasureSum],ALL(SMB_CMMSummary[Response])))
</t>
  </si>
  <si>
    <t>2456d76b-113d-46dc-a9c3-f6fce88afe34</t>
  </si>
  <si>
    <t>TotalSMBCMMMeasurePosSum</t>
  </si>
  <si>
    <t>calculate(sum(SMB_CMMSummary[ResponseCount]),SMB_CMMSummary[Response] in {"Yes","Meeting all Commitments", "Meets All","Agree","Selected"})// Used in the graphs for CI/SMB pages for specific measures on SMB survey % positive.  Used as the numerator in the measure RatesSMBCMMPos%.  Indicates a positive choice on a given question.</t>
  </si>
  <si>
    <t>4b7295df-0e82-48df-bd16-c1b3a14add09</t>
  </si>
  <si>
    <t>ValueCICurrent</t>
  </si>
  <si>
    <t xml:space="preserve">
--VAR GetMaxDateSMB = CALCULATE( MAX(SMB_CMMSummary[YYYYMM]), ALLSELECTED(SMB_CMMSummary[YYYYMM]))
VAR GetMaxDateSMB = Calculate([MaxFEADCompletedYYYYMM],allselected(FactEventActivitiesDisp[CompletedYYYYMM]),FactEventActivitiesDisp[SurveyKey] = 28)
Var GetMaxDateFead = Calculate([MaxFEADCompletedYYYYMM],allselected(FactEventActivitiesDisp[CompletedYYYYMM]),FactEventActivitiesDisp[SurveyKey] = 28)
return
SWITCH(
    TRUE()
    ,CONTAINSSTRING([CISMBClCoM],"Contact"), if(CONTAINSSTRING([CISMBSrcM],"CI"),CALCULATE(DISTINCTCOUNT(FactEventActivitiesDisp[EventActivityDispKey]),
    filter(FactEventActivitiesDisp,FactEventActivitiesDisp[Status]IN {
            "Survey Finished",
            "Survey Partially Finished"}),all(DimDateCompleted),all(FactEventActivitiesDisp),FactEventActivitiesDisp[SentYYYYMM]=GetMaxDateFead),
    CALCULATE(sum(SMB_CMMSummary[ResponseCount]),filter(SMB_CMMSummary,SMB_CMMSummary[SourceSystem] = "SMB/CMM"),filter(SMB_CMMSummary,SMB_CMMSummary[Measure] = "LTR"),all(DimDateCompleted),DimDateCompleted[YYYYMM]=GetMaxDateSMB))
,
calculate(DISTINCTCOUNT(FactEventActivitiesDisp[Client ID]),
    filter(FactEventActivitiesDisp,FactEventActivitiesDisp[Status]IN {
            "Survey Finished",
            "Survey Partially Finished"}),all(DimDateCompleted),all(FactEventActivitiesDisp),FactEventActivitiesDisp[SentYYYYMM]=GetMaxDateFead)+0
)</t>
  </si>
  <si>
    <t>3ae4732f-cc7c-4afb-adec-9f48ec23e74e</t>
  </si>
  <si>
    <t>#,0</t>
  </si>
  <si>
    <t>ValueCIAll</t>
  </si>
  <si>
    <t>SWITCH(
    TRUE()
    ,CONTAINSSTRING([CISMBClCoM],"Contact"), if(CONTAINSSTRING([CISMBSrcM],"CI"),CALCULATE(COUNT(FactEventActivitiesDisp[EventActivityDispKey]),
    filter(FactEventActivitiesDisp,FactEventActivitiesDisp[Status]IN {
            "Survey Finished",
            "Survey Partially Finished"})),
    CALCULATE(sum(SMB_CMMSummary[ResponseCount]),filter(SMB_CMMSummary,SMB_CMMSummary[SourceSystem] = "SMB/CMM"),filter(SMB_CMMSummary,SMB_CMMSummary[Measure] = "LTR"))),
calculate([ClientCountNonDistinct],--DISTINCTCOUNT(FactEventActivitiesDisp[Client ID]
    filter(FactEventActivitiesDisp,FactEventActivitiesDisp[Status]IN {
            "Survey Finished",
            "Survey Partially Finished"})))+0</t>
  </si>
  <si>
    <t>6d99e5d4-8002-43a4-a44c-b3564acb831d</t>
  </si>
  <si>
    <t>SelectCLCODateLabel</t>
  </si>
  <si>
    <t>"Contact/Client Response Counts " --&amp; Calculate(Format(max(FactEventActivitiesDisp[CompletedDate]),FactEventActivitiesDisp[SurveyKey] = 28</t>
  </si>
  <si>
    <t>31a4eb0e-590f-472e-a793-383a06cbbb6a</t>
  </si>
  <si>
    <t>RateSMBCMMPos%</t>
  </si>
  <si>
    <t>calculate (divide([TotalSMBCMMMeasurePosSum],[TotalSMBCMMMeasureSum],0))+0// Used in the graphs for CI/SMB pages for specific measures on SMB survey % positive</t>
  </si>
  <si>
    <t>d18c0b66-f8d4-4227-bd39-74e6ec0f0a41</t>
  </si>
  <si>
    <t>ProcessDateM</t>
  </si>
  <si>
    <t>"CRS Enterprise Dashboard: " &amp; format(max(FactEventActivitiesDisp[CompletedDate]),"MMMM")&amp; " " &amp; format(max(FactEventActivitiesDisp[CompletedDate]),"YYYY")//Dynamic heading for the CI/SMB pages on the top page heading.  Used to set Title Text on the text bar at top.</t>
  </si>
  <si>
    <t>a5242510-7b4d-49cd-bc9a-390620e1acb9</t>
  </si>
  <si>
    <t>TotalSMBCMMMeasure</t>
  </si>
  <si>
    <t>calculate(sum(SMB_CMMSummary[ResponseCount]),filter(SMB_CMMSummary,SMB_CMMSummary[SourceSystem]="SMB/CMM"),ALLEXCEPT(SMB_CMMSummary,SMB_CMMSummary[Measure]))</t>
  </si>
  <si>
    <t>f8b33481-a660-46b2-b10d-e55c88a92c94</t>
  </si>
  <si>
    <t>TotalSMBCMMResponse</t>
  </si>
  <si>
    <t xml:space="preserve">
Calculate(sum(SMB_CMMSummary[ResponseCount]))</t>
  </si>
  <si>
    <t>15bd7661-da0a-4504-ab76-410f59654b0d</t>
  </si>
  <si>
    <t>RateSMBCMM%</t>
  </si>
  <si>
    <t>calculate (divide([TotalSMBCMMResponse],[TotalSMBCMMMeasureSumx],0))+0</t>
  </si>
  <si>
    <t>6a44255b-579b-4b9d-8059-825a83e308a8</t>
  </si>
  <si>
    <t>TotalQ3Complete</t>
  </si>
  <si>
    <t>calculate(sum(FactEventActivitiesDisp[Q3Ind]))</t>
  </si>
  <si>
    <t>ebf97c74-0f0f-4770-802e-764c5e92f23f</t>
  </si>
  <si>
    <t>TotalContactsCompleteQ</t>
  </si>
  <si>
    <t>calculate(sum(FactEventActivitiesDisp[CompleteResp]))</t>
  </si>
  <si>
    <t>4de9e004-60b5-465e-808a-3389f4e49b96</t>
  </si>
  <si>
    <t>TotalQ2Complete</t>
  </si>
  <si>
    <t>calculate(sum(FactEventActivitiesDisp[Q2Ind]))</t>
  </si>
  <si>
    <t>d6750370-d776-4cd4-bf5b-9dfc710a7c3d</t>
  </si>
  <si>
    <t>TotalQ2Yes</t>
  </si>
  <si>
    <t>calculate(DISTINCTCOUNT(FactSurveyResponse[SurveyResponseKey]),filter(FactSurveyResponse,FactSurveyResponse[surveykey]=28),FILTER(FactSurveyResponse,FactSurveyResponse[Questionid]="Q2"),filter(FactSurveyResponse,FactSurveyResponse[ResponseIntegerValue]= 1))</t>
  </si>
  <si>
    <t>699d8461-d2a7-4ec9-b253-d583ceb81baf</t>
  </si>
  <si>
    <t>RatePositiveNGResponse%</t>
  </si>
  <si>
    <t>calculate(divide( [TotalPositiveSelQuesRespNG] ,([TotalCompletedQuesRespNG]),0))//NG stands for NonGrid to reflect this as not being used to build the Executive Segment grid.  Used in the graphs for CI/SMB pages for specific measures on CRS survey % positive</t>
  </si>
  <si>
    <t>91a34b39-6846-4893-9ba7-2924f99c9ef8</t>
  </si>
  <si>
    <t>ValueT</t>
  </si>
  <si>
    <t>format([%Quest],"%##0")</t>
  </si>
  <si>
    <t>874f92c6-9f5b-4bfe-8f9b-1af1ac226cc4</t>
  </si>
  <si>
    <t>TotalPositiveSelQuesRespNG</t>
  </si>
  <si>
    <t>IF([QIDTest]="Q7_",calculate(count(FactSurveyResponse[SurveyResponseKey]), FactSurveyResponse[ResponseIntegerValue]=3),calculate(count(FactSurveyResponse[SurveyResponseKey]),FactSurveyResponse[ResponseIntegerValue] = 1))//NG stands for NonGrid to reflect this as not being used to build the Executive Segment grid.  Used in the graphs for CI/SMB pages for specific measures on CRS survey % positive.  Q7 questions have Agree with a value of 3 while all other questions have 1 as positive.</t>
  </si>
  <si>
    <t>be3aa585-91a8-4719-b055-91474fd45da3</t>
  </si>
  <si>
    <t>TotalResponseSGALL</t>
  </si>
  <si>
    <t>calculate(count(FactEventActivitiesDisp[EventActivityDispKey]),FactEventActivitiesDisp[ServiceGapCount] = 11)+0</t>
  </si>
  <si>
    <t>d45ec3d5-0f8d-45f4-8023-0806d732cfa3</t>
  </si>
  <si>
    <t>TotalCompletedQuesRespNG</t>
  </si>
  <si>
    <t xml:space="preserve">if([QIDTest]&lt;&gt;"Q10",calculate(count(FactSurveyResponse[SurveyResponseKey]),FactSurveyResponse[ResponseIntegerValue] &gt; 0),calculate(sum(FactEventActivitiesDisp[Q73Ind])))//NG stands for NonGrid to reflect this as not being used to build the Executive Segment grid.  Used as the denominator in the graphs for CI/SMB pages for specific measures on CRS survey % positive (example measure RatePositiveNGResponse%).  Q10 on the CRS survey is the service gap question and to calculate the % the total responses to the Q7_3 question on the survey is used rather than the total responses to Q10.  All other questions use the total response to that specific questions like LTR Q2.
</t>
  </si>
  <si>
    <t>6f7c827f-a69a-413a-add7-cff1cb890016</t>
  </si>
  <si>
    <t>SelectPageHeaderLabel</t>
  </si>
  <si>
    <t xml:space="preserve">"CRS Enterprise Dashboard: " &amp; Calculate(Format(max(FactEventActivitiesDisp[CompletedDate]),"MMMM YYYY"),FactEventActivitiesDisp[SurveyKey] = 28) </t>
  </si>
  <si>
    <t>ccbd7feb-a6d0-48c7-b417-d750b3cb6738</t>
  </si>
  <si>
    <t>RateContactsResponse</t>
  </si>
  <si>
    <t>calculate (divide([TotalContactsComplete],[TotalContactsInvited],0))+0</t>
  </si>
  <si>
    <t>eb6ea953-0cc8-4832-bf87-56e30b993fc6</t>
  </si>
  <si>
    <t>RatePositiveNGResponseT300%</t>
  </si>
  <si>
    <t>calculate(divide( [TotalPositiveSelQuesRespNG] ,([TotalCompletedQuesRespNG]),0),FactEventActivitiesDisp[CRSTop300Ind]="Top300")</t>
  </si>
  <si>
    <t>89df97d9-eb3c-47de-b644-dd0d97cf3fb6</t>
  </si>
  <si>
    <t>RateChiSquareN</t>
  </si>
  <si>
    <t>calculate([RateChiPos]+[RateChiPosPriorMon]+[RateChiNonPos] + [RateChiNonPosPriorMon])</t>
  </si>
  <si>
    <t>f14602d8-f550-45f9-b3a1-b14854c4a94f</t>
  </si>
  <si>
    <t>RateChiSquare</t>
  </si>
  <si>
    <t>calculate([RateChiPos]+[RateChiPosPriorMon]+[RateChiNonPos] + [RateChiNonPosPriorMon],FactEventActivitiesDisp[CRSTop300Ind] = "CRS")</t>
  </si>
  <si>
    <t>d2a93693-ff9a-40f6-9785-f77f8c3046ed</t>
  </si>
  <si>
    <t>0.000</t>
  </si>
  <si>
    <t>ChiSigAlpha_.1</t>
  </si>
  <si>
    <t>if([RateChiSquare]&gt;2.706,"Sig","Not Sig")</t>
  </si>
  <si>
    <t>3d9a326b-b605-4f06-9dd6-fbbff9ccbd88</t>
  </si>
  <si>
    <t>RateChiSquareTop300</t>
  </si>
  <si>
    <t xml:space="preserve">
Var varTotalCompletedQuesRespNGSep2020 = Calculate([TotalCompletedQuesRespNG],all(DimDateCompleted),DimDateCompleted[YYYYMM]="202009")
Var varTotalCompletedQuesRespNGJun2021 = Calculate([TotalCompletedQuesRespNG],all(DimDateCompleted),DimDateCompleted[YYYYMM]="202106",FactEventActivitiesDisp[CRSTop300Ind] = "Top300")
Var varTotalPosSelQuesRespSep2020 = Calculate([TotalPositiveSelQuesRespNG],all(DimDateCompleted),DimDateCompleted[YYYYMM]="202009")
Var varTotalPosSelQuesRespJun2021 = Calculate([TotalPositiveSelQuesRespNG],all(DimDateCompleted),DimDateCompleted[YYYYMM]="202106",FactEventActivitiesDisp[CRSTop300Ind] = "Top300")
Var varTotalNonPosSelQuesRespSep2020 = Calculate([TotalNonPositiveSelQuesRespNG],all(DimDateCompleted),DimDateCompleted[YYYYMM]="202009")
Var varTotalNonPosSelQuesRespJun2021 = Calculate([TotalNonPositiveSelQuesRespNG],all(DimDateCompleted),DimDateCompleted[YYYYMM]="202106",FactEventActivitiesDisp[CRSTop300Ind] = "Top300")
var varTotalChiExpPos = ((varTotalPosSelQuesRespJun2021+varTotalPosSelQuesRespSep2020)*varTotalCompletedQuesRespNGJun2021)/(varTotalCompletedQuesRespNGJun2021+varTotalCompletedQuesRespNGSep2020)
var varTotalChiExpNonPos = ((varTotalNonPosSelQuesRespJun2021+varTotalNonPosSelQuesRespSep2020)*varTotalCompletedQuesRespNGJun2021)/(varTotalCompletedQuesRespNGJun2021+varTotalCompletedQuesRespNGSep2020)
var varTotalChiExpPosPriorMon = ((varTotalPosSelQuesRespJun2021+varTotalPosSelQuesRespSep2020)*varTotalCompletedQuesRespNGSep2020)/(varTotalCompletedQuesRespNGJun2021+varTotalCompletedQuesRespNGSep2020)
var varTotalChiExpNonPosPriorMon = ((varTotalNonPosSelQuesRespJun2021+varTotalNonPosSelQuesRespSep2020)*varTotalCompletedQuesRespNGSep2020)/ (varTotalCompletedQuesRespNGJun2021+varTotalCompletedQuesRespNGSep2020)
var varRateChiPos = power(varTotalPosSelQuesRespJun2021-varTotalChiExpPos,2)/varTotalChiExpPos
var varRateChiPosPriorMon = power(varTotalPosSelQuesRespSep2020-varTotalChiExpPosPriorMon,2)/varTotalChiExpPosPriorMon
var varRateChiNonPos = power(varTotalNonPosSelQuesRespJun2021-varTotalChiExpNonPos,2)/varTotalChiExpNonPos
var varRateChiNonPosPriorMon = power(varTotalNonPosSelQuesRespSep2020-varTotalChiExpNonPosPriorMon,2)/varTotalChiExpNonPosPriorMon
--RateChiSquare = calculate([RateChiPos]+[RateChiPosPriorMon]+[RateChiNonPos] + [RateChiNonPosPriorMon],FactEventActivitiesDisp[CRSTop300Ind] = --"CRS")
return
calculate(varRateChiPos+varRateChiPosPriorMon+varRateChiNonPos + varRateChiNonPosPriorMon)
--varTotalPosSelQuesRespSep2020&amp;"_"&amp;varTotalPosSelQuesRespJun2021&amp;"_"&amp;varTotalCompletedQuesRespNGSep2020&amp;"_"&amp;varTotalCompletedQuesRespNGJun2021</t>
  </si>
  <si>
    <t>534b9144-0194-406e-ba8b-19e82e5509f0</t>
  </si>
  <si>
    <t>RateChiSquareSep2020</t>
  </si>
  <si>
    <t>Calculate([RateChiPos]+[RateChiNonPos],all(DimDateCompleted), DimDateCompleted[MonthYear]="Sep-2020",FactEventActivitiesDisp[CRSTop300Ind] = "Top300")</t>
  </si>
  <si>
    <t>ae1675bb-9b7d-45ec-a702-84e358097350</t>
  </si>
  <si>
    <t>0.00</t>
  </si>
  <si>
    <t>TotalContactsInvitedStatus</t>
  </si>
  <si>
    <t>Calculate(Count(FactEventActivitiesDisp[EventActivityDispKey]),all(FactEventActivitiesDisp[Status]))</t>
  </si>
  <si>
    <t>fc3abf5c-c9a5-4f34-aff0-e440688f109f</t>
  </si>
  <si>
    <t>RateChiSquareTop3002</t>
  </si>
  <si>
    <t>c9c58f58-dfde-4019-813e-6fe36aa305c0</t>
  </si>
  <si>
    <t>SelectPageHeaderLabelT300</t>
  </si>
  <si>
    <t xml:space="preserve">"CRS Enterprise Dashboard - Top300: " &amp; Calculate(Format(max(FactEventActivitiesDisp[CompletedDate]),"MMM-YYYY"),FactEventActivitiesDisp[SurveyKey] = 28,FactEventActivitiesDisp[CRSTop300Ind] = "Top300") </t>
  </si>
  <si>
    <t>9b227fee-e67b-483f-ba90-ee5a04e54b8a</t>
  </si>
  <si>
    <t>RatePositiveChartResponse%</t>
  </si>
  <si>
    <t>calculate(divide( [TotalPositiveSelQuesRespNG] ,([TotalCompletedQuesRespNG]),0),FactEventActivitiesDisp[CRSTop300Ind]="CRS")//NG stands for NonGrid to reflect this as not being used to build the Executive Segment grid.  Used in the graphs for CI/SMB pages for specific measures on CRS survey % positive</t>
  </si>
  <si>
    <t>fe89ee68-0bd0-4095-b4db-3441ae3555a2</t>
  </si>
  <si>
    <t>RateChiPosPriorMon</t>
  </si>
  <si>
    <t>power([TotalPosSelQuesRespPriorMon]-[TotalChiExpPosPriorMon],2)/[TotalChiExpPosPriorMon]</t>
  </si>
  <si>
    <t>7f6b6115-02e7-449c-9fbe-8e4c959df80f</t>
  </si>
  <si>
    <t>TotalCompletedQuesRespNGPriorMon</t>
  </si>
  <si>
    <t xml:space="preserve">calculate([TotalCompletedQuesRespNG],PREVIOUSMONTH(DimDateCompleted[Date]))  //NG stands for NonGrid to reflect this as not being used to build the Executive Segment grid.  Used as the denominator in the graphs for CI/SMB pages for specific measures on CRS survey % positive (example measure RatePositiveNGResponse%).  Q10 on the CRS survey is the service gap question and to calculate the % the total responses to the Q7_3 question on the survey is used rather than the total responses to Q10.  All other questions use the total response to that specific questions like LTR Q2. Prior Month Calculation
</t>
  </si>
  <si>
    <t>4bbba752-2d36-4925-9f7c-c28943b55f2e</t>
  </si>
  <si>
    <t>TotalChiExpPos</t>
  </si>
  <si>
    <t>([TotalPositiveSelQuesRespNG]+[TotalPosSelQuesRespPriorMon])*[TotalCompletedQuesRespNG]/([TotalCompletedQuesRespNG]+[TotalCompletedQuesRespNGPriorMon])</t>
  </si>
  <si>
    <t>2fbb1c45-400a-4fdf-a777-58c1c3248a96</t>
  </si>
  <si>
    <t>TotalNonPosSelQuesRespPriorMon</t>
  </si>
  <si>
    <t xml:space="preserve">Calculate([TotalNonPositiveSelQuesRespNG],PREVIOUSMONTH(DimDateCompleted[Date]))
</t>
  </si>
  <si>
    <t>50d47872-43d0-46e2-aff8-218e0afa9fd3</t>
  </si>
  <si>
    <t>TotalNonPositiveSelQuesRespNG</t>
  </si>
  <si>
    <t xml:space="preserve">[TotalCompletedQuesRespNG] - [TotalPositiveSelQuesRespNG] //NG stands for NonGrid to reflect this as not being used to build the Executive Segment grid.  Used in the graphs for CI/SMB pages for specific measures on CRS survey % positive.  Q7 questions have Agree with a value of 3 while all other questions have 1 as positive. This measure provides count of non positives	
</t>
  </si>
  <si>
    <t>933539a5-31c3-4fed-b1bb-8d1eb38e2383</t>
  </si>
  <si>
    <t>TotalPosSelQuesRespPriorMon</t>
  </si>
  <si>
    <t>Calculate([TotalPositiveSelQuesRespNG],PREVIOUSMONTH(DimDateCompleted[Date]))--filter(DimDateCompleted,DimDateCompleted[Date] = dateadd(DimDateCompleted[Date],-1,month)))</t>
  </si>
  <si>
    <t>d198d512-8fec-4859-a0e0-24e3d7608400</t>
  </si>
  <si>
    <t>TotalChiExpNonPos</t>
  </si>
  <si>
    <t>([TotalNonPositiveSelQuesRespNG]+[TotalNonPosSelQuesRespPriorMon])*[TotalCompletedQuesRespNG]/([TotalCompletedQuesRespNG]+[TotalCompletedQuesRespNGPriorMon])</t>
  </si>
  <si>
    <t>7dd69ed8-e839-490d-bc49-767cb476cebe</t>
  </si>
  <si>
    <t>RateChiNonPos</t>
  </si>
  <si>
    <t>power([TotalNonPositiveSelQuesRespNG]-[TotalChiExpNonPos],2)/[TotalChiExpNonPos]</t>
  </si>
  <si>
    <t>eb1d287f-b8fc-4a7b-972b-a9d178969bc9</t>
  </si>
  <si>
    <t>0.000000000</t>
  </si>
  <si>
    <t>RateChiNonPosPriorMon</t>
  </si>
  <si>
    <t>power([TotalNonPosSelQuesRespPriorMon]-[TotalChiExpNonPosPriorMon],2)/[TotalChiExpNonPosPriorMon]</t>
  </si>
  <si>
    <t>a8c8461f-a20d-4e55-9f07-8dbf6f95a785</t>
  </si>
  <si>
    <t>RateChiPos</t>
  </si>
  <si>
    <t>power([TotalPositiveSelQuesRespNG]-[TotalChiExpPos],2)/[TotalChiExpPos]</t>
  </si>
  <si>
    <t>cb6980d0-f117-4d48-a01c-9273d0713df8</t>
  </si>
  <si>
    <t>TotalChiExpPosPriorMon</t>
  </si>
  <si>
    <t>([TotalPositiveSelQuesRespNG]+[TotalPosSelQuesRespPriorMon])*[TotalCompletedQuesRespNGPriorMon]/([TotalCompletedQuesRespNG]+[TotalCompletedQuesRespNGPriorMon])</t>
  </si>
  <si>
    <t>1efad554-7d58-488f-9df1-81623220d082</t>
  </si>
  <si>
    <t>TotalChiExpNonPosPriorMon</t>
  </si>
  <si>
    <t>([TotalNonPositiveSelQuesRespNG]+[TotalNonPosSelQuesRespPriorMon])*[TotalCompletedQuesRespNGPriorMon]/([TotalCompletedQuesRespNG]+[TotalCompletedQuesRespNGPriorMon])</t>
  </si>
  <si>
    <t>7dc8faa5-0459-491a-8aba-09f3aabb8a6c</t>
  </si>
  <si>
    <t>RateQ11Complete%</t>
  </si>
  <si>
    <t>CALCULATE(divide(calculate(sum(FactEventActivitiesDisp[Q11Ind])),[Contacts CompleteD],0))+0</t>
  </si>
  <si>
    <t>33314607-9eae-4c18-a9aa-f06eec2a12f1</t>
  </si>
  <si>
    <t>RateSurveySLNS</t>
  </si>
  <si>
    <t>calculate(divide( [TotalSurveyStarted] ,([TotalSurveyStarted]+[TotalSurveyFinish] + [TotalSurveyPartialFinish]),0))</t>
  </si>
  <si>
    <t>a9412b4f-54bd-488e-acaf-636334a381dd</t>
  </si>
  <si>
    <t>TotalEmailSoftBounce</t>
  </si>
  <si>
    <t>calculate(count(FactEventActivitiesDisp[EventActivityDispKey]),filter(FactEventActivitiesDisp,FactEventActivitiesDisp[Status]= "Email Soft Bounce"))</t>
  </si>
  <si>
    <t>c37654db-0a6c-425b-999b-748e713a68ee</t>
  </si>
  <si>
    <t>RateHardBounce%</t>
  </si>
  <si>
    <t>calculate (divide([TotalEmailHardBounce],[TotalContactsInvited],0))</t>
  </si>
  <si>
    <t>a43f012e-e86f-4fa9-a8c8-c0d197ec7c71</t>
  </si>
  <si>
    <t>RateSurveyInvToComplete%</t>
  </si>
  <si>
    <t>calculate (divide([TotalSurveyFinish],[TotalContactsInvited],0))</t>
  </si>
  <si>
    <t>1f5bfb08-ef2d-4632-8918-11ba8d355e95</t>
  </si>
  <si>
    <t>0.0%;-0.0%;0.0%</t>
  </si>
  <si>
    <t>RateSurveyPDNO</t>
  </si>
  <si>
    <t xml:space="preserve">calculate(divide( [TotalNetSurveyContactsInvited] - ([TotalEmailOpened]+[TotalSurveyStarted]+[TotalSurveyFinish] + [TotalSurveyPartialFinish]),[TotalNetSurveyContactsInvited],0)) </t>
  </si>
  <si>
    <t>cd1268c8-add7-4443-9bfb-0c9364422bc0</t>
  </si>
  <si>
    <t>TotalSurveyPartialFinish</t>
  </si>
  <si>
    <t>calculate(count(FactEventActivitiesDisp[EventActivityDispKey]),filter(FactEventActivitiesDisp,FactEventActivitiesDisp[Status]= "Survey Partially Finished"))</t>
  </si>
  <si>
    <t>8bc50c04-5766-4108-9945-758b50dce5f8</t>
  </si>
  <si>
    <t>TotalEmailOpened</t>
  </si>
  <si>
    <t>calculate(count(FactEventActivitiesDisp[EventActivityDispKey]),filter(FactEventActivitiesDisp,FactEventActivitiesDisp[Status]= "Email Opened"))</t>
  </si>
  <si>
    <t>d311c186-3802-4661-b8f5-43aac58c8347</t>
  </si>
  <si>
    <t>RateSurveyUnusableEmail</t>
  </si>
  <si>
    <t xml:space="preserve">calculate(divide([TotalContactsInvited] - [TotalNetSurveyContactsInvited],[TotalContactsInvited],0)) </t>
  </si>
  <si>
    <t>73804a49-af90-4c36-a94c-db59e24414e6</t>
  </si>
  <si>
    <t>TotalSurveyFinish</t>
  </si>
  <si>
    <t>calculate(count(FactEventActivitiesDisp[EventActivityDispKey]),filter(FactEventActivitiesDisp,FactEventActivitiesDisp[Status]= "Survey Finished"))</t>
  </si>
  <si>
    <t>a7b617e1-1027-4bfa-bc89-87bfea416704</t>
  </si>
  <si>
    <t>RateStart%NetInvite</t>
  </si>
  <si>
    <t>calculate(divide( ([TotalSurveyStarted]+[TotalSurveyFinish] + [TotalSurveyPartialFinish]),([TotalNetSurveyContactsInvited]),0))</t>
  </si>
  <si>
    <t>4c29b3df-95c3-42a0-846d-1c5255538782</t>
  </si>
  <si>
    <t>RateCompleted%Starts</t>
  </si>
  <si>
    <t>calculate(divide( ([TotalSurveyFinish] ),([TotalSurveyStarted]+[TotalSurveyFinish] + [TotalSurveyPartialFinish]),0))</t>
  </si>
  <si>
    <t>44f7b5c0-fafd-4712-bf8c-6850312aead4</t>
  </si>
  <si>
    <t>TotalOpenEmailNotSurvey</t>
  </si>
  <si>
    <t>calculate(divide( [TotalEmailOpened]-([TotalSurveyStarted]+[TotalSurveyFinish] + [TotalSurveyPartialFinish]),([TotalEmailOpened]),0))</t>
  </si>
  <si>
    <t>5b46353b-dcf8-4ee8-b05c-301cc8470dfb</t>
  </si>
  <si>
    <t>RateCompleted%NetInvite</t>
  </si>
  <si>
    <t>calculate (divide([TotalSurveyFinish],[TotalNetSurveyContactsInvited],0))+0</t>
  </si>
  <si>
    <t>a93b6d02-10b4-41fd-9828-fe01d169aa1d</t>
  </si>
  <si>
    <t>RateCompleted%Open</t>
  </si>
  <si>
    <t>calculate(divide( ([TotalSurveyFinish] ),([TotalEmailOpened]+[TotalSurveyStarted]+[TotalSurveyFinish] + [TotalSurveyPartialFinish]),0))+0</t>
  </si>
  <si>
    <t>4ae06499-0a26-483e-9cac-2748b52910ef</t>
  </si>
  <si>
    <t>RateDeliverable%</t>
  </si>
  <si>
    <t>calculate (divide([TotalDeliverable],[TotalContactsInvited],0))+0</t>
  </si>
  <si>
    <t>7d71a08b-4f7d-4c58-b4c7-34c321d86670</t>
  </si>
  <si>
    <t>RateUnusableEmail%</t>
  </si>
  <si>
    <t>calculate (divide(([TotalEmailHardBounce]+[TotalEmailBlocked]),[TotalContactsInvited],0))</t>
  </si>
  <si>
    <t>d0ed6275-92d0-4ac9-b1ef-3cae7515253c</t>
  </si>
  <si>
    <t>RateStart%Open</t>
  </si>
  <si>
    <t>calculate(divide( ([TotalSurveyStarted]+[TotalSurveyFinish] + [TotalSurveyPartialFinish]),([TotalEmailOpened]+[TotalSurveyStarted]+[TotalSurveyFinish] + [TotalSurveyPartialFinish]),0))</t>
  </si>
  <si>
    <t>cdfe7f3b-d758-4bd9-8a6a-d5682f15f81a</t>
  </si>
  <si>
    <t>RateSurveyOpen%</t>
  </si>
  <si>
    <t>calculate(divide( ([TotalEmailOpened]+[TotalSurveyStarted]+[TotalSurveyFinish] + [TotalSurveyPartialFinish]),([TotalContactsInvited]-([TotalEmailBlocked]+[TotalEmailHardBounce]+[TotalEmailSoftBounce])),0))</t>
  </si>
  <si>
    <t>a5a5141c-65ed-4be1-9ca4-780372edacfe</t>
  </si>
  <si>
    <t>RatePctSGResponse%</t>
  </si>
  <si>
    <t>DIVIDE([TotalServiceGap],[TotalContactsComplete],0)</t>
  </si>
  <si>
    <t>1dc6cf6e-11f1-4536-93f2-92be338e0c90</t>
  </si>
  <si>
    <t>TotalSGSelected</t>
  </si>
  <si>
    <t>calculate(sum(FactEventActivitiesDisp[ServiceGapCount]))</t>
  </si>
  <si>
    <t>d9dd7074-dd18-4c8c-bcaf-90611998f0a1</t>
  </si>
  <si>
    <t>TotalServiceGap</t>
  </si>
  <si>
    <t>calculate(count(FactEventActivitiesDisp[EventActivityDispKey]),FactEventActivitiesDisp[ServiceGapCount] &gt; 0)</t>
  </si>
  <si>
    <t>457f5fce-ff2b-4ada-8fbf-ebef81c4e9d0</t>
  </si>
  <si>
    <t>TotalDisposition</t>
  </si>
  <si>
    <t>calculate(DISTINCTCOUNT(FactEventActivitiesDisp[EventActivityDispKey]))</t>
  </si>
  <si>
    <t>9675b1e7-3a5a-45c5-a3a9-e4cd9cdeade6</t>
  </si>
  <si>
    <t>TotalContactsInvited</t>
  </si>
  <si>
    <t>Calculate(Count(FactEventActivitiesDisp[EventActivityDispKey]))</t>
  </si>
  <si>
    <t>f5559828-6cbc-4d2e-911e-3935f9436120</t>
  </si>
  <si>
    <t>TotalNetSurveyContactsInvited</t>
  </si>
  <si>
    <t>calculate([TotalContactsInvited] -([TotalEmailBlocked]+[TotalEmailSoftBounce]+[TotalEmailHardBounce] ))</t>
  </si>
  <si>
    <t>d186d3cf-528e-4b51-ae7c-64e946af8603</t>
  </si>
  <si>
    <t>TotalEmailHardBounce</t>
  </si>
  <si>
    <t>calculate(count(FactEventActivitiesDisp[EventActivityDispKey]),filter(FactEventActivitiesDisp,FactEventActivitiesDisp[Status]= "Email Hard Bounce"))</t>
  </si>
  <si>
    <t>bf19151f-84f0-450c-8f67-729c797f67cc</t>
  </si>
  <si>
    <t>TotalSurveyStarted</t>
  </si>
  <si>
    <t>calculate(count(FactEventActivitiesDisp[EventActivityDispKey]),filter(FactEventActivitiesDisp,FactEventActivitiesDisp[Status]= "Survey Started"))+0</t>
  </si>
  <si>
    <t>c2feeda7-a6f5-415d-8824-df84ded0a389</t>
  </si>
  <si>
    <t>TotalEmailBlocked</t>
  </si>
  <si>
    <t>calculate(count(FactEventActivitiesDisp[EventActivityDispKey]),filter(FactEventActivitiesDisp,FactEventActivitiesDisp[Status]= "Email Blocked"))</t>
  </si>
  <si>
    <t>2459387e-7693-4d55-92fd-ef50064217e2</t>
  </si>
  <si>
    <t>ResponseCompletePctTotal</t>
  </si>
  <si>
    <t xml:space="preserve">
DIVIDE (
     [TotalCountofResponseComplete],
    [TotalCountofResponse],0
      )
</t>
  </si>
  <si>
    <t>e4c7fd7c-b4c1-4939-8037-dd9591c52b54</t>
  </si>
  <si>
    <t>TotalLTRYes</t>
  </si>
  <si>
    <t>calculate(distinctcount(FactSurveyResponse[EventActivityDispKey]),filter(FactSurveyResponse,FactSurveyResponse[Questionid] = "Q2" &amp;&amp; FactSurveyResponse[ResponseIntegerValue] = 1 &amp;&amp; FactSurveyResponse[SurveyKey]=28))</t>
  </si>
  <si>
    <t>9c4add8b-b686-447e-8f95-b74c008bbfc5</t>
  </si>
  <si>
    <t>TotalContactsComplete</t>
  </si>
  <si>
    <t xml:space="preserve">
    CALCULATE(COUNT(FactEventActivitiesDisp[EventActivityDispKey]),
    'FactEventActivitiesDisp'[Status]IN {
            "Survey Finished",
            "Survey Partially Finished"
})+0</t>
  </si>
  <si>
    <t>b7dd0efb-c9d7-4d70-add5-183150c4d2e0</t>
  </si>
  <si>
    <t>PercentStatustoTotal</t>
  </si>
  <si>
    <t>calculate(DIVIDE([TotalContactsInvited],[TotalContactsInvited],0))</t>
  </si>
  <si>
    <t>2d6d685e-7a70-4771-a0e4-8fdf09a0f5ac</t>
  </si>
  <si>
    <t>Rate%LTRYes</t>
  </si>
  <si>
    <t>calculate(divide( [TotalPositiveSelQuesRespNG] ,([TotalCompletedQuesRespNG]),0),FactSurveyResponse[Questionid]="Q2")--DIVIDE([TotalLTRYes],[TotalContactsComplete],0)</t>
  </si>
  <si>
    <t>b9a54060-9d9f-487f-ad2f-0eb71e152c56</t>
  </si>
  <si>
    <t>TotalCountofResponse</t>
  </si>
  <si>
    <t xml:space="preserve">
Calculate(DISTINCTCOUNT('FactSurveyResponse'[SurveyResponseKey])
)</t>
  </si>
  <si>
    <t>478317b0-b8b0-4a4e-a802-c93a36e7f539</t>
  </si>
  <si>
    <t>TotalCountofResponseComplete</t>
  </si>
  <si>
    <t xml:space="preserve">
Calculate(DISTINCTCOUNT('FactSurveyResponse'[SurveyResponseKey]),
Filter(FactSurveyResponse,FactSurveyResponse[ResponseValue]&gt; ""))
</t>
  </si>
  <si>
    <t>62f57339-5055-4856-8f45-6a7bc0450c5a</t>
  </si>
  <si>
    <t>TotalCKYes</t>
  </si>
  <si>
    <t>calculate(distinctcount(FactSurveyResponse[EventActivityDispKey]),filter(FactSurveyResponse,FactSurveyResponse[Questionid] = "Q5" &amp;&amp; FactSurveyResponse[ResponseIntegerValue] = 1 &amp;&amp; FactSurveyResponse[SurveyKey]=28))</t>
  </si>
  <si>
    <t>e065e67e-2955-4148-95c5-2bc3705602d0</t>
  </si>
  <si>
    <t>Rate%CKYes</t>
  </si>
  <si>
    <t>calculate(divide( [TotalPositiveSelQuesRespNG] ,([TotalCompletedQuesRespNG]),0),FactSurveyResponse[Questionid]="Q5")--DIVIDE([TotalCKYes],[TotalContactsComplete],0)</t>
  </si>
  <si>
    <t>3f37f93a-4238-41e5-9b9f-4f74f2fb1137</t>
  </si>
  <si>
    <t>RateFinished%</t>
  </si>
  <si>
    <t>calculate (divide([TotalSurveyFinish],[TotalSurveyOpened],0))+0</t>
  </si>
  <si>
    <t>c753dca5-4286-439a-b74a-38625b5429e7</t>
  </si>
  <si>
    <t>TotalEmailSent</t>
  </si>
  <si>
    <t>calculate(count(FactEventActivitiesDisp[EventActivityDispKey]),filter(FactEventActivitiesDisp,FactEventActivitiesDisp[Status]= "Email Sent"))</t>
  </si>
  <si>
    <t>7033c957-5479-41a5-8b99-be9d5c3ad86c</t>
  </si>
  <si>
    <t>RateResponse%</t>
  </si>
  <si>
    <t>calculate(divide( [TotalContactsComplete] ,([TotalSurveyOpened]),0))</t>
  </si>
  <si>
    <t>b02d1df1-2064-4ee9-b1cd-45c54c40e76d</t>
  </si>
  <si>
    <t>RatePartialFinish%</t>
  </si>
  <si>
    <t>calculate (divide([TotalSurveyPartialFinish],[TotalSurveyOpened],0))+0</t>
  </si>
  <si>
    <t>394f3c97-948d-4dcd-9c9b-adfa1492484d</t>
  </si>
  <si>
    <t>TotalSurveyOpened</t>
  </si>
  <si>
    <t>[TotalSurveyStarted] + [TotalSurveyPartialFinish] + [TotalSurveyFinish]</t>
  </si>
  <si>
    <t>49cdcbb2-1a9f-4961-abca-bc927ee94554</t>
  </si>
  <si>
    <t>RateSurveyClickThru%</t>
  </si>
  <si>
    <t>calculate (divide([TotalSurveyOpened],[TotalInvitesOpen],0))+0</t>
  </si>
  <si>
    <t>3cd68ad3-ebad-46bb-985a-be30750d7394</t>
  </si>
  <si>
    <t>RateInviteClickThru%</t>
  </si>
  <si>
    <t>calculate (divide([TotalInvitesOpen],[TotalDeliverable],0))+0</t>
  </si>
  <si>
    <t>329cfb0a-6b4a-413a-a936-54829af63545</t>
  </si>
  <si>
    <t>TotalInvitesOpen</t>
  </si>
  <si>
    <t>[TotalEmailOpened] + [TotalSurveyStarted] + [TotalSurveyPartialFinish] + [TotalSurveyFinish]</t>
  </si>
  <si>
    <t>cd636d3e-84de-4c3f-b2b1-44d7cffd3525</t>
  </si>
  <si>
    <t>RateNonResponse%</t>
  </si>
  <si>
    <t>calculate(divide( [TotalSurveyStarted] ,([TotalSurveyOpened]),0))</t>
  </si>
  <si>
    <t>829b2fab-b74f-4646-9987-e2b6d8412ee9</t>
  </si>
  <si>
    <t>RateQ6Complete%</t>
  </si>
  <si>
    <t>CALCULATE(divide(calculate(sum(FactEventActivitiesDisp[Q6Ind])),[Contacts CompleteD],0))+0</t>
  </si>
  <si>
    <t>1d8d7686-2747-457a-946c-5e04a740dbb9</t>
  </si>
  <si>
    <t>RateQ5Complete%</t>
  </si>
  <si>
    <t>CALCULATE(divide(calculate(sum(FactEventActivitiesDisp[Q5Ind])),[Contacts CompleteD],0))+0</t>
  </si>
  <si>
    <t>1dcaf325-eb6e-4dcc-b608-820f24edc749</t>
  </si>
  <si>
    <t>RateQ10Complete%</t>
  </si>
  <si>
    <t>CALCULATE(divide(calculate(sum(FactEventActivitiesDisp[Q10Ind])),[Contacts CompleteD],0))+0</t>
  </si>
  <si>
    <t>4af35c0e-d90a-4279-9460-0e042989fbf3</t>
  </si>
  <si>
    <t>RateQ7Complete%</t>
  </si>
  <si>
    <t>CALCULATE(divide(calculate(sum(FactEventActivitiesDisp[Q7Ind])),[Contacts CompleteD],0))+0</t>
  </si>
  <si>
    <t>19d97718-b51d-40e2-9ec4-dd47dcce4bcc</t>
  </si>
  <si>
    <t>RateQ4Complete%</t>
  </si>
  <si>
    <t>CALCULATE(divide(calculate(sum(FactEventActivitiesDisp[Q4Ind])),[Contacts CompleteD],0))+0</t>
  </si>
  <si>
    <t>a3da8ebf-9e4e-4c33-8626-16a022ad6397</t>
  </si>
  <si>
    <t>RateContactCompleteQ%</t>
  </si>
  <si>
    <t>CALCULATE(divide(calculate(sum(FactEventActivitiesDisp[CompleteResp])),[Contacts CompleteD],0))+0</t>
  </si>
  <si>
    <t>ccd93c8e-042f-4aff-8bdc-53ab3e78c64d</t>
  </si>
  <si>
    <t>RateContactPartialCompleteQ%</t>
  </si>
  <si>
    <t>CALCULATE(divide([Contacts Partial CompleteD],[TotalContactsComplete],0))+0</t>
  </si>
  <si>
    <t>f6ac2229-4da1-4d4c-a4bc-0c9adc8958bf</t>
  </si>
  <si>
    <t>RateQ3Complete%</t>
  </si>
  <si>
    <t>CALCULATE(divide(calculate(sum(FactEventActivitiesDisp[Q3Ind])),[Contacts CompleteD],0))+0</t>
  </si>
  <si>
    <t>5d077620-9f61-4f3d-8b2e-30fb7eb9a7f8</t>
  </si>
  <si>
    <t>RateQ2Complete%</t>
  </si>
  <si>
    <t>CALCULATE(divide([TotalQ2Complete],[Contacts CompleteD],0))+0</t>
  </si>
  <si>
    <t>0557c462-ad8a-4a86-919e-c5ede9ab15d6</t>
  </si>
  <si>
    <t>TotalContactOptOut</t>
  </si>
  <si>
    <t>c87b30ab-1d9a-48d6-afe8-27dea5e6f317</t>
  </si>
  <si>
    <t>RateClientsComplete%</t>
  </si>
  <si>
    <t>calculate (divide([TotalClientsComplete],[TotalClientsInvited],0))+0</t>
  </si>
  <si>
    <t>3b9847ac-fddd-48bf-b1bd-6847e784196f</t>
  </si>
  <si>
    <t>TotalContactBounce</t>
  </si>
  <si>
    <t>calculate([TotalEmailHardBounce] + [TotalEmailSoftBounce])+0</t>
  </si>
  <si>
    <t>4d8e40f7-4536-446b-9b08-b5c860a2ffb3</t>
  </si>
  <si>
    <t>RateContactOptOut%</t>
  </si>
  <si>
    <t>calculate (divide([TotalContactOptOut],[TotalContactsInvited],0))+0</t>
  </si>
  <si>
    <t>e55a5960-9b7f-4639-a791-646fd67cf3a4</t>
  </si>
  <si>
    <t>RateContactsComplete%</t>
  </si>
  <si>
    <t>c90eaa0b-4766-41e5-a79d-caf512ca7dd7</t>
  </si>
  <si>
    <t>RateLTRThenQuit%</t>
  </si>
  <si>
    <t>calculate (divide([TotalLTRQ2Count],[TotalContactsComplete],0))</t>
  </si>
  <si>
    <t>35543dd0-da69-4092-97fb-1c76079d40f9</t>
  </si>
  <si>
    <t>TotalLTRQ2Count</t>
  </si>
  <si>
    <t>calculate(count(FactSurveyResponse[SurveyResponseKey]),filter(FactSurveyResponse,FactSurveyResponse[SurveyKey]=28),filter(FactSurveyResponse,FactSurveyResponse[Questionid]="Q2"),filter(FactSurveyResponse,FactSurveyResponse[ResponseIntegerValue]&gt;0))</t>
  </si>
  <si>
    <t>5ecea964-d429-4eb6-8103-8293554901ea</t>
  </si>
  <si>
    <t>TotalClientsComplete</t>
  </si>
  <si>
    <t>calculate(distinctcount(FactEventActivitiesDisp[Client ID]), filter(FactEventActivitiesDisp,FactEventActivitiesDisp[Status] in {"Survey Partially Finished", "SurveyFinished"}))+0</t>
  </si>
  <si>
    <t>f8fe1312-248a-47ad-bf12-9d401875e7e1</t>
  </si>
  <si>
    <t>TotalClientsInvited</t>
  </si>
  <si>
    <t>DISTINCTCOUNT(FactEventActivitiesDisp[Client ID])+0</t>
  </si>
  <si>
    <t>7bb3ff6e-cd19-453b-bbf3-9969b4eeb2bf</t>
  </si>
  <si>
    <t>RateUndeliverable%</t>
  </si>
  <si>
    <t>calculate (divide([TotalUndeliverable],[TotalContactsInvited],0))+0</t>
  </si>
  <si>
    <t>91709569-5631-4d37-a0d3-e065fa213c30</t>
  </si>
  <si>
    <t>SelectDateRange</t>
  </si>
  <si>
    <t>"From " &amp; calculate(min(FactEventActivitiesDisp[SentYYYYMM]),FactEventActivitiesDisp[SurveyKey] = 28) &amp; " To "&amp; calculate(max(FactEventActivitiesDisp[SentYYYYMM]),FactEventActivitiesDisp[SurveyKey] = 28)</t>
  </si>
  <si>
    <t>92dc1238-0d8f-45bc-8bf4-68c84853c85f</t>
  </si>
  <si>
    <t>TotalDeliverable</t>
  </si>
  <si>
    <t>[TotalContactsInvited] - [TotalUndeliverable]</t>
  </si>
  <si>
    <t>50dbd3cd-015d-4576-8943-04dd595290fa</t>
  </si>
  <si>
    <t>TotalUndeliverable</t>
  </si>
  <si>
    <t>[TotalEmailBlocked] + [TotalEmailHardBounce] + [TotalEmailSoftBounce]</t>
  </si>
  <si>
    <t>786a6bde-24b0-47e1-8861-6408b7d1f0c4</t>
  </si>
  <si>
    <t>ValueD</t>
  </si>
  <si>
    <t>SWITCH(
    TRUE()
    ,CONTAINSSTRING([Level1M],"Contacts Complete"), Format([Contacts CompleteD],"#######0")
    ,CONTAINSSTRING([Level2M],"Number of Invited"), Format([Contacts InvitedD],"#######0") 
    ,CONTAINSSTRING([Level2M],"Undeliverable Rate"), Format([Contact Undeliver RateD],"%##0")   
    ,CONTAINSSTRING([Level2M],"Invite Click Thru Rate"), Format([Contact Click Thru RateD],"%##0")
    ,CONTAINSSTRING([Level2M],"Survey Click Thru Rate"), Format([Contact Survey Click Thru RateD],"%##0")
   ,CONTAINSSTRING([Level2M],"Survey Response Rate"), Format([Contact Survey Response RateD],"%##0")
   ,CONTAINSSTRING([Level2M],"Complete Rate"), Format([Contact Complete RateD],"%##0")
 ,CONTAINSSTRING([Level2M],"Partial Rate"), Format([Contact Partial RateD],"%##0"),
format([%Quest],"%##0"))</t>
  </si>
  <si>
    <t>3ffadc6f-473a-41ea-aff7-689c4274939e</t>
  </si>
  <si>
    <t>RateContactStarted%</t>
  </si>
  <si>
    <t>calculate (divide([TotalSurveyStarted],[TotalContactsInvited],0))+0</t>
  </si>
  <si>
    <t>a7206dc0-5130-4b72-beae-1d2c32e1dcb5</t>
  </si>
  <si>
    <t>RateContactBounce%</t>
  </si>
  <si>
    <t>calculate (divide([TotalContactBounce],[TotalContactsInvited],0))+0</t>
  </si>
  <si>
    <t>6c4a3098-a13d-4f2b-9bbf-2ca3e0e1c042</t>
  </si>
  <si>
    <t>QIDTest</t>
  </si>
  <si>
    <t>Left(max(FactSurveyResponse[Questionid]),3)</t>
  </si>
  <si>
    <t>f26b7909-c5a3-43d3-a587-4b1a440ccf2d</t>
  </si>
  <si>
    <t>TotalCompletedQuesResp</t>
  </si>
  <si>
    <t>if([QIDTest]&lt;&gt;"Q10",calculate(count(FactSurveyResponse[SurveyResponseKey]),FactSurveyResponse[ResponseIntegerValue] &gt; 0, all(GridHeadingQuery[Level2]) ,all(GridHeadingQuery[Sort]),All(FactSurveyResponse[VariableType]),All(FactSurveyResponse[AnswerLabel])),calculate(count(FactSurveyResponse[SurveyResponseKey]),FactSurveyResponse[ResponseIntegerValue] &gt; 0, FactSurveyResponse[Questionid] = "Q7_3",all(FactSurveyResponse[SortOrder]),all(GridHeadingQuery[Level1]),all(GridHeadingQuery[Level2]),all(GridHeadingQuery[Sort]),All(FactSurveyResponse[SortOrder]),All(FactSurveyResponse[VariableType]),All(FactSurveyResponse[AnswerLabel])))</t>
  </si>
  <si>
    <t>fe2d0fe6-eff1-4d46-b811-cffe7fec3e44</t>
  </si>
  <si>
    <t>TestMeasure</t>
  </si>
  <si>
    <t>1</t>
  </si>
  <si>
    <t>4322d766-066b-4542-94e7-c1b3be4b0e49</t>
  </si>
  <si>
    <t>Contact Deliverable SampleD</t>
  </si>
  <si>
    <t>calculate([Contacts InvitedD]-[Contact UndeliverableD],all(GridHeadingQuery))+0</t>
  </si>
  <si>
    <t>e77f4d94-e88a-4f21-8a90-0de4ebe60aac</t>
  </si>
  <si>
    <t>Contact Invite OpenD</t>
  </si>
  <si>
    <t xml:space="preserve">
    CALCULATE(COUNT(FactEventActivitiesDisp[DispositionID]),
    'FactEventActivitiesDisp'[Status]IN {
            "Survey Finished",
            "Survey Partially Finished",            
            "Email Opened",
            "Survey Started"
},all(GridHeadingQuery))+0
</t>
  </si>
  <si>
    <t>ea5631cd-2c5b-45e5-8e88-3beb612e91ed</t>
  </si>
  <si>
    <t>Contact Partial RateCRD</t>
  </si>
  <si>
    <t>CALCULATE(divide([Contacts Partial CompleteD],calculate(sum(FactEventActivitiesDisp[CompleteResp])),0)*100,all(GridHeadingQuery))+0</t>
  </si>
  <si>
    <t>a85e56c3-ce6e-40cb-b533-855d25d709b1</t>
  </si>
  <si>
    <t>Contact Complete RateD</t>
  </si>
  <si>
    <t>CALCULATE(divide(calculate(sum(FactEventActivitiesDisp[CompleteResp])),[Contacts CompleteD],0)*100,all(GridHeadingQuery))+0</t>
  </si>
  <si>
    <t>6fcb7372-1e48-4743-bcf1-0013c1340684</t>
  </si>
  <si>
    <t>Contacts FinishD</t>
  </si>
  <si>
    <t xml:space="preserve">
    CALCULATE(COUNT(FactEventActivitiesDisp[DispositionID]),
    'FactEventActivitiesDisp'[Status]IN {
            "Survey Finished"
},all(GridHeadingQuery))+0</t>
  </si>
  <si>
    <t>69e7bd4f-f02f-4b54-8c41-6dc3ebc4a164</t>
  </si>
  <si>
    <t>Contact Click Thru RateD</t>
  </si>
  <si>
    <t>CALCULATE(divide([Contact Invite OpenD],[Contact Deliverable SampleD],0)*100,all(GridHeadingQuery))+0</t>
  </si>
  <si>
    <t>62d842c5-3af4-4565-b823-81cec0006a1a</t>
  </si>
  <si>
    <t>WAP_Percentage_LTR</t>
  </si>
  <si>
    <t>CALCULATE(DIVIDE([WAP_Positive],[WAP_Negative]+[WAP_Positive],0),search("Q9",FactSurveyResponse[QuestionID],,0)&gt;0)</t>
  </si>
  <si>
    <t>6a9aad14-0c08-49dc-97ef-57dbf2908ef4</t>
  </si>
  <si>
    <t>WAP_Percentage_ETU</t>
  </si>
  <si>
    <t>CALCULATE(DIVIDE([WAP_Positive],[WAP_Negative]+[WAP_Positive],0),search("Q10_3",FactSurveyResponse[QuestionID],,0)&gt;0)</t>
  </si>
  <si>
    <t>8df76dce-9437-408b-86b7-1f9442080819</t>
  </si>
  <si>
    <t>Variable_BIC</t>
  </si>
  <si>
    <t xml:space="preserve">
                    VAR BIC = [WAP_Percentage_BIC]
                    VAR SELECTMEASURE = MIN(BIC_Select[Cod])
                    RETURN 
                        IF(
                            HASONEVALUE(BIC_Select[BIC_Name]),
                            SWITCH(
                                SELECTMEASURE,
                                    1,BIC
                            )
                        )</t>
  </si>
  <si>
    <t>7fa0b371-a471-494a-9050-981a75e5abff</t>
  </si>
  <si>
    <t>WAP_Percentage_Integrate</t>
  </si>
  <si>
    <t>CALCULATE(DIVIDE([WAP_Positive],[WAP_Negative]+[WAP_Positive],0),search("Q10_2",FactSurveyResponse[QuestionID],,0)&gt;0)</t>
  </si>
  <si>
    <t>6006dc0c-d609-44a3-b639-978737a0c8b9</t>
  </si>
  <si>
    <t>Contact Survey OpenD</t>
  </si>
  <si>
    <t xml:space="preserve">
    CALCULATE(COUNT(FactEventActivitiesDisp[DispositionID]),
    'FactEventActivitiesDisp'[Status]IN {
            "Survey Finished",
            "Survey Partially Finished",            
            "Survey Started"
},all(GridHeadingQuery))+0</t>
  </si>
  <si>
    <t>fe338bf1-99ea-4a89-bc40-22aa1f436273</t>
  </si>
  <si>
    <t>%Quest</t>
  </si>
  <si>
    <t>DIVIDE([QuestionCountA],[TotalCompletedQuesResp],0)*100+0</t>
  </si>
  <si>
    <t>90d7eb7d-04e1-4be1-b55e-723bab0e2801</t>
  </si>
  <si>
    <t>QuestionCountNF</t>
  </si>
  <si>
    <t>calculate(count(FactSurveyResponse[SurveyResponseKey]),FactSurveyResponse[ResponseIntegerValue] &gt; 0, FactSurveyResponse[QuestionKey] &gt; 0)+0</t>
  </si>
  <si>
    <t>af68499e-4fdb-4108-9655-c91b3132e8e1</t>
  </si>
  <si>
    <t>SubQuestCount</t>
  </si>
  <si>
    <t>calculate(count(FactSurveyResponse[SurveyResponseKey]) )</t>
  </si>
  <si>
    <t>b80b4cad-0fb3-44dc-ad0d-c4e8bd7acba7</t>
  </si>
  <si>
    <t>Level1M</t>
  </si>
  <si>
    <t>max(GridHeadingQuery[Level1])</t>
  </si>
  <si>
    <t>5c81ef9b-6ca8-4224-882c-da79599781ae</t>
  </si>
  <si>
    <t>QuestionCountA</t>
  </si>
  <si>
    <t>IF([QIDTest]&lt;&gt;"Q7_",calculate(count(FactSurveyResponse[SurveyResponseKey]), all(GridHeadingQuery[Level2])),calculate(count(FactSurveyResponse[SurveyResponseKey]), all(GridHeadingQuery[Level2]),FactSurveyResponse[ResponseIntegerValue]=3))</t>
  </si>
  <si>
    <t>d7a765e0-94ab-42db-ab84-2609c93e873e</t>
  </si>
  <si>
    <t>Contacts CompleteD</t>
  </si>
  <si>
    <t xml:space="preserve">
    CALCULATE(COUNT(FactEventActivitiesDisp[EventActivityDispKey]),
    'FactEventActivitiesDisp'[Status]IN {
            "Survey Finished",
            "Survey Partially Finished"
},all(GridHeadingQuery))+0</t>
  </si>
  <si>
    <t>9df492b1-d3fc-4f27-a9a0-2ad5d60f5e2f</t>
  </si>
  <si>
    <t>Contact Undeliver RateD</t>
  </si>
  <si>
    <t>CALCULATE(divide([Contact UndeliverableD],[Contacts InvitedD],0)*100,all(GridHeadingQuery))+0</t>
  </si>
  <si>
    <t>aacee695-b81e-4097-88d0-fd311909db40</t>
  </si>
  <si>
    <t>Contact UndeliverableD</t>
  </si>
  <si>
    <t xml:space="preserve">
    CALCULATE(COUNT(FactEventActivitiesDisp[DispositionID]),
    'FactEventActivitiesDisp'[Status]IN
 {           "Email Blocked",             
               "Email Hard Bounce",
            "Email Soft Bounce"
},all(GridHeadingQuery),all(RptFormatSort))+0</t>
  </si>
  <si>
    <t>7e73bfd7-0569-430e-8114-279efab39d18</t>
  </si>
  <si>
    <t>Contacts PartialD</t>
  </si>
  <si>
    <t xml:space="preserve">
    CALCULATE(COUNT(FactEventActivitiesDisp[DispositionID]),
    'FactEventActivitiesDisp'[Status]IN
 {           "Survey Partially Finished"
},all(GridHeadingQuery))+0</t>
  </si>
  <si>
    <t>fd2fd431-35d9-47f2-aaa5-b70f111870d4</t>
  </si>
  <si>
    <t>Level2M</t>
  </si>
  <si>
    <t>max(GridHeadingQuery[Level2])</t>
  </si>
  <si>
    <t>4cbf8f6b-a99d-463e-b933-031a0bf22702</t>
  </si>
  <si>
    <t>Contacts InvitedD</t>
  </si>
  <si>
    <t xml:space="preserve">
    CALCULATE(COUNT(FactEventActivitiesDisp[EventActivityDispKey])
   ,all(GridHeadingQuery),all(GridRowQuery[EventActivityDispkey]),all(GridRowQuery[Segment]))+0  </t>
  </si>
  <si>
    <t>b0709004-01e4-41f1-8354-30ad849e108d</t>
  </si>
  <si>
    <t>Graph2DM</t>
  </si>
  <si>
    <t>SWITCH(
    TRUE()
    ,CONTAINSSTRING([Graph1M],"Q2 Complete Rate"), [RateQ2Complete%]
    ,CONTAINSSTRING([Graph1M],"Q3 Complete Rate"), [RateQ3Complete%]
    ,CONTAINSSTRING([Graph1M],"Q4 Complete Rate"), [RateQ4Complete%]
    ,CONTAINSSTRING([Graph1M],"Q5 Complete Rate"), [RateQ5Complete%]
    ,CONTAINSSTRING([Graph1M],"Q6 Complete Rate"), [RateQ6Complete%]
    ,CONTAINSSTRING([Graph1M],"Q7 Complete Rate"), [RateQ7Complete%]
    ,CONTAINSSTRING([Graph1M],"Q10 Complete Rate"), [RateQ10Complete%]
    ,CONTAINSSTRING([Graph1M],"Q11 Complete Rate"), [RateQ11Complete%]
 )</t>
  </si>
  <si>
    <t>faf69c82-3584-4e23-8034-38f0af61432d</t>
  </si>
  <si>
    <t>Graph1M</t>
  </si>
  <si>
    <t>max(GraphRates[GraphRate])</t>
  </si>
  <si>
    <t>36082db4-078f-48e7-bbac-4c821ca7f396</t>
  </si>
  <si>
    <t>%Quest MoM%</t>
  </si>
  <si>
    <t xml:space="preserve">
IF(
	ISFILTERED('FactEventActivitiesDisp'[CreatedDate]),
	ERROR("Time intelligence quick measures can only be grouped or filtered by the Power BI-provided date hierarchy or primary date column."),
	VAR __PREV_MONTH =
		CALCULATE(
			[%Quest],
			DATEADD('FactEventActivitiesDisp'[CreatedDate].[Date], -1, MONTH)
		)
	RETURN
		DIVIDE([%Quest] - __PREV_MONTH, __PREV_MONTH)
)</t>
  </si>
  <si>
    <t>e2c9d98c-afcd-411a-af0f-17d24a06e057</t>
  </si>
  <si>
    <t>0.00%;-0.00%;0.00%</t>
  </si>
  <si>
    <t>Level1_2M</t>
  </si>
  <si>
    <t>max(GridHeadingQuery[Level1_level2])</t>
  </si>
  <si>
    <t>6ccb9d09-a84e-4f13-b6f3-efdbedf6f78d</t>
  </si>
  <si>
    <t>%Quest%</t>
  </si>
  <si>
    <t>DIVIDE([QuestionCountA],[TotalCompletedQuesResp],0)+0</t>
  </si>
  <si>
    <t>cf82b726-cf78-4f10-a0c0-f9448a62c66b</t>
  </si>
  <si>
    <t>GraphDM</t>
  </si>
  <si>
    <t>SWITCH(
    TRUE()
    ,CONTAINSSTRING([Graph1M],"Un-Deliverable Rate"), [RateUndeliverable%]
    ,CONTAINSSTRING([Graph1M],"Deliverable Rate"), [RateDeliverable%]
    ,CONTAINSSTRING([Graph1M],"Invite Click Thru Rate"), [RateInviteClickThru%] 
     ,CONTAINSSTRING([Graph1M],"Survey Click Thru Rate"), [RateSurveyClickThru%]
    ,CONTAINSSTRING([Graph1M],"Non-Response Rate"), [RateNonResponse%]
     ,CONTAINSSTRING([Graph1M],"Survey Response Rate"), [RateResponse%] 
    ,CONTAINSSTRING([Graph1M],"Complete Rate"), [RateContactCompleteQ%]
    ,CONTAINSSTRING([Graph1M],"Partial Rate"), [RateContactPartialCompleteQ%]
 )</t>
  </si>
  <si>
    <t>0715a8b4-c372-44af-9452-fde1ce595ca0</t>
  </si>
  <si>
    <t>Contact Survey Response RateD</t>
  </si>
  <si>
    <t>CALCULATE(divide([Contacts CompleteD],[Contacts Survey OpenD],0)*100,all(GridHeadingQuery))+0</t>
  </si>
  <si>
    <t>e467fe06-d0d4-4bf6-acd0-b1b433baf229</t>
  </si>
  <si>
    <t>Contact Survey Click Thru RateD</t>
  </si>
  <si>
    <t>CALCULATE(divide([Contact Survey OpenD],[Contact Invite OpenD],0)*100,all(GridHeadingQuery))+0</t>
  </si>
  <si>
    <t>3aadd2cc-8540-416f-9c49-158ca495bff0</t>
  </si>
  <si>
    <t>Contacts Survey OpenD</t>
  </si>
  <si>
    <t xml:space="preserve">
    CALCULATE(COUNT(FactEventActivitiesDisp[DispositionID]),
    'FactEventActivitiesDisp'[Status]IN {
            "Survey Finished",
            "Survey Partially Finished",
            "Survey Started"
},all(GridHeadingQuery))+0</t>
  </si>
  <si>
    <t>9428cdac-14de-47fd-b200-9b6007342a84</t>
  </si>
  <si>
    <t>Contact Partial RateD</t>
  </si>
  <si>
    <t>CALCULATE(divide([Contacts Partial CompleteD],[TotalContactsComplete],0)*100,all(GridHeadingQuery))+0</t>
  </si>
  <si>
    <t>1db98835-d301-4f02-ac31-1bbec819cca0</t>
  </si>
  <si>
    <t>Contacts Partial CompleteD</t>
  </si>
  <si>
    <t xml:space="preserve">
    CALCULATE(COUNT(FactEventActivitiesDisp[DispositionID]),
   and('FactEventActivitiesDisp'[CompletePartialResp] &lt; 7, 'FactEventActivitiesDisp'[CompletePartialResp] &gt; 0)
,all(GridHeadingQuery))+0</t>
  </si>
  <si>
    <t>25f556e7-b34b-4e6d-a1c7-ec3b8b2ff4f4</t>
  </si>
  <si>
    <t>CISMBClCoM</t>
  </si>
  <si>
    <t>max(CI_SMBClCoRptTable[Client/Contact])</t>
  </si>
  <si>
    <t>15633279-187a-4004-8e17-6654e9e2968a</t>
  </si>
  <si>
    <t>WAPTextResponseCount</t>
  </si>
  <si>
    <t>calculate(DISTINCTCOUNT(FactSurveyResponse[SurveyResponseKey]),right(FactSurveyResponse[Questionid],3)="Q11" &amp;&amp; ISBLANK(FactSurveyResponse[productid]) = FALSE() ) +0</t>
  </si>
  <si>
    <t>72dbc092-0ada-43be-946c-fb87118bad72</t>
  </si>
  <si>
    <t>WAPTextResponseCountAll</t>
  </si>
  <si>
    <t>calculate(DISTINCTCOUNT(FactSurveyResponse[SurveyResponseKey]),ALL(FactSurveyResponse[ResponseValue]),filter(factsurveyresponse,right(FactSurveyResponse[Questionid],3)="Q11"),filter(FactSurveyResponse,isblank(FactSurveyResponse[productid])=FALSE()))  +0</t>
  </si>
  <si>
    <t>71ed7f65-117a-4dc9-8320-f41c28d5efff</t>
  </si>
  <si>
    <t>WAPResponsePct</t>
  </si>
  <si>
    <t>DIVIDE([WAPTextResponseCount],[WAPTextResponseCountAll],0)</t>
  </si>
  <si>
    <t>333bddeb-77cb-48e0-9289-09e8ec2226f0</t>
  </si>
  <si>
    <t>WAP_Percentage_WAP</t>
  </si>
  <si>
    <t>CALCULATE(DIVIDE([WAP_Positive],[WAP_Negative]+[WAP_Positive],0),search("Q10_1",FactSurveyResponse[QuestionID],,0)&gt;0)</t>
  </si>
  <si>
    <t>20058b2a-5540-4e0e-88e3-9b979d4e23bf</t>
  </si>
  <si>
    <t>WAP_Percentage_BIC</t>
  </si>
  <si>
    <t>CALCULATE(DIVIDE([WAP_Positive],[WAP_Negative]+[WAP_Positive],0),search("Q10_4",FactSurveyResponse[QuestionID],,0)&gt;0)</t>
  </si>
  <si>
    <t>b0ea5c75-592f-433d-82f6-58911cfb8558</t>
  </si>
  <si>
    <t>WAP_Count_Text</t>
  </si>
  <si>
    <t>"Total Responses: "&amp;[WAP_Count]</t>
  </si>
  <si>
    <t>8640390b-a2fd-44dc-9201-b98c15820c05</t>
  </si>
  <si>
    <t>WAP_Positive</t>
  </si>
  <si>
    <t>CALCULATE(CALCULATE(sum(FactSurveyResponse[WAP_Pos])))--,ALLselected(FactSurveyResponse)))</t>
  </si>
  <si>
    <t>f1cdd01a-cad9-49a6-ac2f-f08309a911ed</t>
  </si>
  <si>
    <t>CISMBSrcM</t>
  </si>
  <si>
    <t>max(CI_SMBClCoRptTable[SourceType])</t>
  </si>
  <si>
    <t>4115c36d-06f1-4e80-9e88-d0a2e08d3f60</t>
  </si>
  <si>
    <t>WAP_Negative</t>
  </si>
  <si>
    <t>CALCULATE(sum(FactSurveyResponse[WAP_Neg]))</t>
  </si>
  <si>
    <t>e348d2ed-15ec-4bd0-b7d7-b10092c98bda</t>
  </si>
  <si>
    <t>WAP_Count</t>
  </si>
  <si>
    <t>[WAP_Positive]+[WAP_Negative]</t>
  </si>
  <si>
    <t>88c90ccf-8dd8-4ff2-b83d-776723ee0194</t>
  </si>
  <si>
    <t>WAP_Percentage</t>
  </si>
  <si>
    <t>CALCULATE(DIVIDE([WAP_Positive],[WAP_Negative]+[WAP_Positive],0))</t>
  </si>
  <si>
    <t>b08ed258-5ee0-40dc-bae1-7a9cf546b238</t>
  </si>
  <si>
    <t>ClientId</t>
  </si>
  <si>
    <t>fb440552-8f96-46b8-9dc4-b2f205830769</t>
  </si>
  <si>
    <t>DispositionID</t>
  </si>
  <si>
    <t>f4d79ecb-d752-42b5-bee3-e4a499d8eb0e</t>
  </si>
  <si>
    <t>QuestionID</t>
  </si>
  <si>
    <t>8dc9f5da-6b25-4d3f-8fa4-3c5a9cd9980b</t>
  </si>
  <si>
    <t>QuestionLabel</t>
  </si>
  <si>
    <t>56f6076e-5ee9-4e1c-bfb8-7e19fffc6aaf</t>
  </si>
  <si>
    <t>ResponseLabel</t>
  </si>
  <si>
    <t>1aeee2f9-6119-46f0-a9a3-994c0af5be77</t>
  </si>
  <si>
    <t>ResponseValue</t>
  </si>
  <si>
    <t>abff423b-11a1-4dc6-b8a6-421f53579746</t>
  </si>
  <si>
    <t>SourceSystemContactId</t>
  </si>
  <si>
    <t>ba5429e8-194e-43cf-a198-a9fbb86b1ae6</t>
  </si>
  <si>
    <t>SurveyDateYYYYMM</t>
  </si>
  <si>
    <t>f9d41cae-b6d6-4d78-b693-9296caf6a875</t>
  </si>
  <si>
    <t>VariableType</t>
  </si>
  <si>
    <t>452e8d99-12ff-43ec-81aa-fbf493ad0a92</t>
  </si>
  <si>
    <t>VerbatimInd</t>
  </si>
  <si>
    <t>a4d13d32-20a2-452b-a157-488dbe0047df</t>
  </si>
  <si>
    <t>Client/Contact</t>
  </si>
  <si>
    <t>218de8fe-def4-4d20-8b7f-41324fa3f3fe</t>
  </si>
  <si>
    <t>CurrentMonth</t>
  </si>
  <si>
    <t xml:space="preserve">if(CI_SMBClCoRptTable[SourceType]="CI",If(CI_SMBClCoRptTable[Client/Contact] = "Contact",calculate(count(FactEventActivitiesDisp[EventActivityDispKey]), filter(FactEventActivitiesDisp,FactEventActivitiesDisp[CompletedYYYYMM] = [MaxICCompletedYYYYMM]),filter(FactEventActivitiesDisp,FactEventActivitiesDisp[SurveyKey] = 28)),calculate(DISTINCTCOUNT(FactEventActivitiesDisp[Client ID]), filter(FactEventActivitiesDisp,FactEventActivitiesDisp[CompletedYYYYMM] = [MaxICCompletedYYYYMM]),filter(FactEventActivitiesDisp,FactEventActivitiesDisp[SurveyKey] = 28))),0)
</t>
  </si>
  <si>
    <t>1c898965-385d-48d7-9089-bb91b7102b91</t>
  </si>
  <si>
    <t>DAX Calculated Column</t>
  </si>
  <si>
    <t>SourceType</t>
  </si>
  <si>
    <t>52e25678-8d88-48cb-ab5d-4cbec07c7a3b</t>
  </si>
  <si>
    <t>ToDate</t>
  </si>
  <si>
    <t>if(CI_SMBClCoRptTable[SourceType]="CI",If(CI_SMBClCoRptTable[Client/Contact] = "Contact",calculate(count(FactEventActivitiesDisp[EventActivityDispKey]), filter(FactEventActivitiesDisp,FactEventActivitiesDisp[SurveyKey] = 28)),calculate(DISTINCTCOUNT(FactEventActivitiesDisp[Client ID]), filter(FactEventActivitiesDisp,FactEventActivitiesDisp[SurveyKey] = 28))),0)</t>
  </si>
  <si>
    <t>e30eddb4-3bcb-4d83-94dd-95f836f0ec37</t>
  </si>
  <si>
    <t>ClientContactDateJoinKey</t>
  </si>
  <si>
    <t>CRSQualSlim[ClientID]&amp;"_"&amp;CRSQualSlim[ContactID]&amp;"_"&amp;format(CRSQualSlim[SurveyDate],"yyyyMM")</t>
  </si>
  <si>
    <t>2f8bc723-2015-44ad-bdc4-40a539ab010c</t>
  </si>
  <si>
    <t>ClientID</t>
  </si>
  <si>
    <t>90ade0a8-66a9-4d23-a15c-b6576d690b97</t>
  </si>
  <si>
    <t>Commitment Keeping</t>
  </si>
  <si>
    <t>0e8659c8-706f-4299-bd27-cc83e9a95902</t>
  </si>
  <si>
    <t>ContactID</t>
  </si>
  <si>
    <t>21ab6c9a-443a-4c64-923b-ee312f78a0bc</t>
  </si>
  <si>
    <t>DispKey</t>
  </si>
  <si>
    <t>"28_"&amp;CRSQualSlim[ContactID]&amp;"_"&amp;format(CRSQualSlim[SurveyDate],"YYYYMM")</t>
  </si>
  <si>
    <t>8135ba24-0c8f-4de1-8812-2bb1433b2cd4</t>
  </si>
  <si>
    <t>Enables Success</t>
  </si>
  <si>
    <t>4ba85cdb-be83-47cc-a962-bd0187f40fc0</t>
  </si>
  <si>
    <t>Excellent Service</t>
  </si>
  <si>
    <t>956938ac-a610-4b4b-ba8f-90a045a729e9</t>
  </si>
  <si>
    <t>LTR</t>
  </si>
  <si>
    <t>f473cba9-a894-4b5b-899e-20849f3521dd</t>
  </si>
  <si>
    <t>LTR Reason</t>
  </si>
  <si>
    <t>7eb9ec2c-ebd8-45f0-adc7-f01ca837f00a</t>
  </si>
  <si>
    <t>Less Reliable Solutions</t>
  </si>
  <si>
    <t>0a4c6e53-d681-491b-b9cf-ce8d2ca9d9e9</t>
  </si>
  <si>
    <t>Missed Commitments</t>
  </si>
  <si>
    <t>d7a5d0c2-b858-4999-809b-33d1b2fa8231</t>
  </si>
  <si>
    <t>Proud to Work With Fiserv</t>
  </si>
  <si>
    <t>274fc8c4-bcb0-4bb3-8143-92049d88978b</t>
  </si>
  <si>
    <t>Reliable Solutions</t>
  </si>
  <si>
    <t>355806ee-9ba7-4743-aa0f-c013c816a02a</t>
  </si>
  <si>
    <t>Seamless Coordination</t>
  </si>
  <si>
    <t>6e7ccb20-1d17-429f-bc67-5a8e226bd772</t>
  </si>
  <si>
    <t>Service Gaps</t>
  </si>
  <si>
    <t>f20f3a7b-f2ce-4fd5-a0c8-a3e6e43c4398</t>
  </si>
  <si>
    <t>SurveyDate</t>
  </si>
  <si>
    <t>yyyy-mm</t>
  </si>
  <si>
    <t>b728721b-f486-466a-8b96-2a7d3c5ddc0d</t>
  </si>
  <si>
    <t>ecrmContactURL</t>
  </si>
  <si>
    <t>"https://fiserv-ecrm.lightning.force.com/lightning/r/Contact/"&amp;CRSQualSlim[ContactID]&amp;"/view"</t>
  </si>
  <si>
    <t>20fa4ab9-5cf9-4863-9e79-6a840b179a03</t>
  </si>
  <si>
    <t>CSRSortOrder</t>
  </si>
  <si>
    <t>2d21f753-d90a-485c-9d13-8ae2bb786ce9</t>
  </si>
  <si>
    <t>QuestAnswerKey</t>
  </si>
  <si>
    <t>eaedd7c4-7e93-43fb-8fc3-a1379b8094c3</t>
  </si>
  <si>
    <t>Questionid</t>
  </si>
  <si>
    <t>14a2d0ab-de21-4adf-8a18-d19f830428a8</t>
  </si>
  <si>
    <t>420f9acc-4454-4d34-b7ce-c5d90d409130</t>
  </si>
  <si>
    <t>answerlabel</t>
  </si>
  <si>
    <t>fa3dc169-d7ba-480f-becc-a0b5970f69d0</t>
  </si>
  <si>
    <t>answervalue</t>
  </si>
  <si>
    <t>ac7fb135-2f34-424d-8e22-ff0063ee2032</t>
  </si>
  <si>
    <t>AttainCenterOrganizationkey</t>
  </si>
  <si>
    <t>810cf018-e903-4634-a3b7-e5a93e79a032</t>
  </si>
  <si>
    <t>AttainCenterStatus</t>
  </si>
  <si>
    <t>dbf9c7b5-65bd-45b1-ab3e-048c7a8ea489</t>
  </si>
  <si>
    <t>BUName</t>
  </si>
  <si>
    <t>134fdfde-3e1b-42d3-bd44-abd92f6bd26a</t>
  </si>
  <si>
    <t>Division</t>
  </si>
  <si>
    <t>46a93dcf-c5d9-4de0-a53c-231b9b47a0d5</t>
  </si>
  <si>
    <t>RelationshipStatus</t>
  </si>
  <si>
    <t>052aa518-7993-49b4-a1c2-406847bd46d6</t>
  </si>
  <si>
    <t>TotalProducts</t>
  </si>
  <si>
    <t>dec4dc2d-3435-49e4-88df-78882ee03d3e</t>
  </si>
  <si>
    <t>organizationkey</t>
  </si>
  <si>
    <t>6779a57d-6b3d-4602-8456-e401ea55d11e</t>
  </si>
  <si>
    <t>organizationstatus</t>
  </si>
  <si>
    <t>58739591-86ff-49d9-906b-9e50f7be9401</t>
  </si>
  <si>
    <t>ContactKey</t>
  </si>
  <si>
    <t>593fff7e-418e-4200-aa33-393412817a38</t>
  </si>
  <si>
    <t>ManagementLevel</t>
  </si>
  <si>
    <t>a0479831-766d-40d8-a807-6d650f694fbf</t>
  </si>
  <si>
    <t>UltimateDecisionMaker__c</t>
  </si>
  <si>
    <t>b2054822-dc9f-4753-a3f9-057c5118cd36</t>
  </si>
  <si>
    <t>4032b4ea-34e8-4c35-97cb-fba46e55cbb3</t>
  </si>
  <si>
    <t>role</t>
  </si>
  <si>
    <t>0527d994-973a-4099-8638-bc1bdee5b855</t>
  </si>
  <si>
    <t>title</t>
  </si>
  <si>
    <t>5357471d-f9bb-42d2-ba9b-14465fc68b44</t>
  </si>
  <si>
    <t>ProductActive</t>
  </si>
  <si>
    <t>865f41ef-3b0d-445d-8c55-6bdd3daf1221</t>
  </si>
  <si>
    <t>ProductFunctionName</t>
  </si>
  <si>
    <t>0d18f71f-0358-4422-bca4-3624e5650a08</t>
  </si>
  <si>
    <t>ProductName</t>
  </si>
  <si>
    <t>846b106d-7515-4ce8-8c16-78369c269c37</t>
  </si>
  <si>
    <t>b7e89f98-fcea-482f-b7c1-b1c87c512aba</t>
  </si>
  <si>
    <t>TotalAttainCenter</t>
  </si>
  <si>
    <t>a32f5202-552f-4c5c-abff-bc76f6013679</t>
  </si>
  <si>
    <t>67e7b3f4-5363-45be-9e1a-5e10f56c5e40</t>
  </si>
  <si>
    <t>CognitiveServices.DetectLanguage.Detected Language ISO Code</t>
  </si>
  <si>
    <t>94256bad-285b-4ade-bb4c-79f8a79e5573</t>
  </si>
  <si>
    <t>CognitiveServices.DetectLanguage.Detected Language Name</t>
  </si>
  <si>
    <t>2ba2cbbb-f862-4618-8305-1d50e21de40b</t>
  </si>
  <si>
    <t>CognitiveServices.ScoreSentiment</t>
  </si>
  <si>
    <t>9d241d2e-2c31-4c6e-977a-f0a1e4076cb9</t>
  </si>
  <si>
    <t>Decimal Number</t>
  </si>
  <si>
    <t>questionid</t>
  </si>
  <si>
    <t>c85d4b77-ae0c-40ff-a402-5418cf8d07a8</t>
  </si>
  <si>
    <t>responseopenendtext</t>
  </si>
  <si>
    <t>e9b8d5d0-7ae7-4d39-86c7-cb4c1d084e52</t>
  </si>
  <si>
    <t>surveykey</t>
  </si>
  <si>
    <t>4b7cde80-c92c-42c8-bdc0-f0b18a289f4b</t>
  </si>
  <si>
    <t>surveyresponsekey</t>
  </si>
  <si>
    <t>bd0aacdb-ba17-4088-a6b5-e955c19f5a39</t>
  </si>
  <si>
    <t>Day</t>
  </si>
  <si>
    <t>DayOfMonth</t>
  </si>
  <si>
    <t>DAY([Date])</t>
  </si>
  <si>
    <t>e9b03e03-cd71-4c81-a82f-764c7033dbc0</t>
  </si>
  <si>
    <t>Month</t>
  </si>
  <si>
    <t>Months</t>
  </si>
  <si>
    <t>FORMAT([Date], "MMMM")</t>
  </si>
  <si>
    <t>5e021efc-b8f2-4590-a0bd-cf1708b55416</t>
  </si>
  <si>
    <t>MonthNo</t>
  </si>
  <si>
    <t>MonthOfYear</t>
  </si>
  <si>
    <t>MONTH([Date])</t>
  </si>
  <si>
    <t>03c0d8b1-046b-4092-91ab-e489a4e77b4f</t>
  </si>
  <si>
    <t>Quarter</t>
  </si>
  <si>
    <t>Quarters</t>
  </si>
  <si>
    <t>"Qtr " &amp; [QuarterNo]</t>
  </si>
  <si>
    <t>f32078a6-b94e-4b39-a737-a009f28770f1</t>
  </si>
  <si>
    <t>QuarterNo</t>
  </si>
  <si>
    <t>QuarterOfYear</t>
  </si>
  <si>
    <t>INT(([MonthNo] + 2) / 3)</t>
  </si>
  <si>
    <t>fffdd3e5-1772-4916-b5ca-ceb428e2165f</t>
  </si>
  <si>
    <t>Year</t>
  </si>
  <si>
    <t>Years</t>
  </si>
  <si>
    <t>YEAR([Date])</t>
  </si>
  <si>
    <t>e4992718-12b1-471f-be83-5922d773214a</t>
  </si>
  <si>
    <t>ActiveInd</t>
  </si>
  <si>
    <t>27c6a1d1-1778-4ec9-8c6b-3fe3ef1d2368</t>
  </si>
  <si>
    <t>BusinessUnitName</t>
  </si>
  <si>
    <t>86740a25-01b8-4180-99b1-03081ff874c5</t>
  </si>
  <si>
    <t>DepartmentandDivision</t>
  </si>
  <si>
    <t>9c9dddc5-c5de-436f-8c28-99144d589528</t>
  </si>
  <si>
    <t>Email</t>
  </si>
  <si>
    <t>0fc1d580-8df9-4a17-89c2-04f97e027036</t>
  </si>
  <si>
    <t>FullName</t>
  </si>
  <si>
    <t>3d5b22a2-56ea-4cc6-8273-5ab4d3b6c928</t>
  </si>
  <si>
    <t>OrganizationKey</t>
  </si>
  <si>
    <t>0e3d1c8b-2da5-43f4-b933-1f6fb8e565ad</t>
  </si>
  <si>
    <t>9b99eb36-fedb-40ec-8dee-af31b908b1bd</t>
  </si>
  <si>
    <t>Active</t>
  </si>
  <si>
    <t>514d02cd-fbd6-4c25-8c83-169ecd67d547</t>
  </si>
  <si>
    <t>City</t>
  </si>
  <si>
    <t>e04418db-0611-484c-875b-2fd613bd9f2e</t>
  </si>
  <si>
    <t>e2c8a458-267d-4fcf-aa1f-ac5f693e36bc</t>
  </si>
  <si>
    <t>Country</t>
  </si>
  <si>
    <t>80e63a8d-bb3f-43b6-b848-0fb7da984eaa</t>
  </si>
  <si>
    <t>Department</t>
  </si>
  <si>
    <t>bc10e7af-acf7-4d9d-9537-740f75d7fb0d</t>
  </si>
  <si>
    <t>DoNotCallInd</t>
  </si>
  <si>
    <t>17f9e8bb-185a-49f8-8bc9-a7f274e68dc5</t>
  </si>
  <si>
    <t>DonotSolicitInd</t>
  </si>
  <si>
    <t>8b55c5fc-71f9-4807-86eb-c36943692296</t>
  </si>
  <si>
    <t>EffectiveEndDate</t>
  </si>
  <si>
    <t>ffe73310-0713-450e-a52b-3f45f4c442ab</t>
  </si>
  <si>
    <t>EffectiveStartDate</t>
  </si>
  <si>
    <t>51a6d641-241a-4350-b589-2edd493ed171</t>
  </si>
  <si>
    <t>EmailAddress</t>
  </si>
  <si>
    <t>69e553cc-afba-4c62-8978-0c85d4ff1b7b</t>
  </si>
  <si>
    <t>EmailOptOut</t>
  </si>
  <si>
    <t>87d66929-ee41-4e62-82e8-850fbc820f47</t>
  </si>
  <si>
    <t>FirstDataContactId</t>
  </si>
  <si>
    <t>07c3a84b-ac97-4303-9723-3649dff4062c</t>
  </si>
  <si>
    <t>FirstDataMatchType</t>
  </si>
  <si>
    <t>3a61ba3a-a159-4244-aa48-c51ff2df1581</t>
  </si>
  <si>
    <t>FirstName</t>
  </si>
  <si>
    <t>df60cac4-ce83-45b6-9ca8-b0c07dc20b63</t>
  </si>
  <si>
    <t>InternalContactInd</t>
  </si>
  <si>
    <t>841614be-9f91-4b56-9245-c6dd2c957679</t>
  </si>
  <si>
    <t>93f9d6b3-24d3-4bf7-a001-bad3c696a977</t>
  </si>
  <si>
    <t>LastName</t>
  </si>
  <si>
    <t>1d67e74f-3079-458f-ad7d-25bb2dd1dc83</t>
  </si>
  <si>
    <t>MailOptOut</t>
  </si>
  <si>
    <t>b264290d-4ad3-491d-a2f0-f4da32f3f96b</t>
  </si>
  <si>
    <t>6c0de98e-d998-444d-80e3-4e9fcc20f503</t>
  </si>
  <si>
    <t>Management_Level1</t>
  </si>
  <si>
    <t>d2bf0ecc-a3ac-4d30-9933-fa54d2561cf8</t>
  </si>
  <si>
    <t>MiddleName</t>
  </si>
  <si>
    <t>bd9836e7-e9e0-4616-86e0-050ba50b1621</t>
  </si>
  <si>
    <t>Prefix</t>
  </si>
  <si>
    <t>f63a226b-6788-4982-8253-258fae93a85f</t>
  </si>
  <si>
    <t>4352b7da-89bd-4930-81ed-84c6fe3b0ee7</t>
  </si>
  <si>
    <t>StateProvinceCode</t>
  </si>
  <si>
    <t>e2a1a024-5133-478a-a0af-d9942c8ab722</t>
  </si>
  <si>
    <t>StateProvinceName</t>
  </si>
  <si>
    <t>7c666934-5ef6-40d5-8c60-c535a17cac1c</t>
  </si>
  <si>
    <t>Suffix</t>
  </si>
  <si>
    <t>f58c76c1-f268-4337-a036-438a05128ab4</t>
  </si>
  <si>
    <t>Title</t>
  </si>
  <si>
    <t>c3903467-4e42-454a-9c63-72b098935c6b</t>
  </si>
  <si>
    <t>UltimateDecisionMaker</t>
  </si>
  <si>
    <t>52f851a4-819c-4b73-a053-a06aae34dfd1</t>
  </si>
  <si>
    <t>2e9d4e6c-8c04-4620-aa14-ebff2be8abf0</t>
  </si>
  <si>
    <t>Zip</t>
  </si>
  <si>
    <t>b5c58487-8c91-4b8b-9c1d-d6f78764b1eb</t>
  </si>
  <si>
    <t>eCRMClientId</t>
  </si>
  <si>
    <t>c8b78e68-3bd6-4ad1-b021-2aa34ed3febc</t>
  </si>
  <si>
    <t>ecrmContactID</t>
  </si>
  <si>
    <t>f0eab125-ccbf-45f2-98b3-b08359b087d3</t>
  </si>
  <si>
    <t>13 Month</t>
  </si>
  <si>
    <t>IF(DATEDIFF(DimDateCompleted[Date],TODAY(),MONTH)-1 in {0,1,2,3,4,5,6,7,8,9,10,11,12},1,0 )</t>
  </si>
  <si>
    <t>2781c5c3-5294-4473-ae5a-c46ffc2589a3</t>
  </si>
  <si>
    <t>f6ae1fcc-ef8b-4014-9921-c148a4f709c1</t>
  </si>
  <si>
    <t>DateKey</t>
  </si>
  <si>
    <t>0b1cf95e-0a40-4771-a0c8-eac87c4bc73c</t>
  </si>
  <si>
    <t>DayName</t>
  </si>
  <si>
    <t>8be0c077-7848-4fb1-8825-225366e2b342</t>
  </si>
  <si>
    <t>59cc7cba-888f-4757-a72f-80f7a0123291</t>
  </si>
  <si>
    <t>DayOfQuarter</t>
  </si>
  <si>
    <t>d0e99002-064f-4062-a038-e4b0b1ab7b70</t>
  </si>
  <si>
    <t>DayOfWeek</t>
  </si>
  <si>
    <t>bae44ef9-2a86-46ee-a73c-3d14ff281762</t>
  </si>
  <si>
    <t>DayOfWeekInMonth</t>
  </si>
  <si>
    <t>139a1343-9435-4bcc-9080-72718db531b9</t>
  </si>
  <si>
    <t>DayOfWeekInYear</t>
  </si>
  <si>
    <t>8e12ec41-1e1c-428d-8151-abafef311bde</t>
  </si>
  <si>
    <t>DayOfYear</t>
  </si>
  <si>
    <t>dd888862-af99-4d25-9941-47f62681083a</t>
  </si>
  <si>
    <t>DaySuffix</t>
  </si>
  <si>
    <t>925cf3a0-8d3b-498b-a17a-274f57a01cec</t>
  </si>
  <si>
    <t>FirstDayOfMonth</t>
  </si>
  <si>
    <t>Long Date</t>
  </si>
  <si>
    <t>c6eca501-60a2-4d2a-8a68-03a0e2dfc6a0</t>
  </si>
  <si>
    <t>FirstDayOfQuarter</t>
  </si>
  <si>
    <t>9aa1512c-e7c9-40f9-acf4-a80425f24edb</t>
  </si>
  <si>
    <t>FirstDayOfYear</t>
  </si>
  <si>
    <t>0e00e60b-b5de-453a-86d7-9bae8a397455</t>
  </si>
  <si>
    <t>FullDate</t>
  </si>
  <si>
    <t>c7685b31-74e3-472c-bdfd-1abe1a041dd8</t>
  </si>
  <si>
    <t>IsWeekday</t>
  </si>
  <si>
    <t>274f1f96-3173-429f-a1c8-8e0edea1d42e</t>
  </si>
  <si>
    <t>LastDayOfMonth</t>
  </si>
  <si>
    <t>25338953-f3df-4d2e-a8a2-967a444d9e93</t>
  </si>
  <si>
    <t>LastDayOfQuarter</t>
  </si>
  <si>
    <t>a24387cb-45d2-4e13-a683-0f223ff66b90</t>
  </si>
  <si>
    <t>LastDayOfYear</t>
  </si>
  <si>
    <t>b93914b0-7097-471f-beaf-5f5007085b40</t>
  </si>
  <si>
    <t>LastLoadDate</t>
  </si>
  <si>
    <t>36f3dc3e-5983-47ab-9b7b-8dc248030c0f</t>
  </si>
  <si>
    <t>Mon-YY</t>
  </si>
  <si>
    <t>FORMAT(DimDateCompleted[Date].[Date],"MMM-YY")</t>
  </si>
  <si>
    <t>4e87d537-51e8-4884-b052-ab0e390dd0c4</t>
  </si>
  <si>
    <t>4d2a69e6-7c8b-4530-a871-1f82251224ab</t>
  </si>
  <si>
    <t>MonthID</t>
  </si>
  <si>
    <t>c5cac0b1-f7fd-4a60-82d3-53abff56bc43</t>
  </si>
  <si>
    <t>MonthName</t>
  </si>
  <si>
    <t>04351641-3a0a-4aef-849f-1104e1b062d7</t>
  </si>
  <si>
    <t>MonthOfQuarter</t>
  </si>
  <si>
    <t>65d02a44-0a69-439e-ae93-0a61cbe8cf6c</t>
  </si>
  <si>
    <t>MonthYear</t>
  </si>
  <si>
    <t>f38347e1-152f-4516-a919-b186310200fb</t>
  </si>
  <si>
    <t>YYYYMMN</t>
  </si>
  <si>
    <t>MonthYearT300</t>
  </si>
  <si>
    <t>if(DimDateCompleted[Date] = date(2021,06,30), "T300",DimDateCompleted[MonthYear])</t>
  </si>
  <si>
    <t>c5931d14-e47d-4ad9-9ff3-1167e361c9f1</t>
  </si>
  <si>
    <t>MostRecentPeriod</t>
  </si>
  <si>
    <t>IF(DimDateCompleted[YYYYMM]= "202105",1,0)</t>
  </si>
  <si>
    <t>89c31b1b-d649-4db2-8cec-e451ed8206e1</t>
  </si>
  <si>
    <t>02c432b2-2485-487b-9a10-285d86fd387a</t>
  </si>
  <si>
    <t>QuarterName</t>
  </si>
  <si>
    <t>77ac667c-90f7-4de3-88cd-8848c331030a</t>
  </si>
  <si>
    <t>WeekOfMonth</t>
  </si>
  <si>
    <t>a3989b19-ecef-4978-a954-cdaf9fed7b2b</t>
  </si>
  <si>
    <t>WeekOfQuarter</t>
  </si>
  <si>
    <t>4e19227f-6be5-41d9-9fc7-4748b750e228</t>
  </si>
  <si>
    <t>WeekOfYear</t>
  </si>
  <si>
    <t>6400d442-f3cd-47db-ba76-4ca1b80dde0e</t>
  </si>
  <si>
    <t>YYYYMM</t>
  </si>
  <si>
    <t>1fecf4c0-33c0-4695-bcf2-b25f972ff4fa</t>
  </si>
  <si>
    <t>776c72ca-d631-4cb2-b8e9-c4b3d7fa1f7e</t>
  </si>
  <si>
    <t>f58f52dd-cb63-4943-b394-676df3774f37</t>
  </si>
  <si>
    <t>YearName</t>
  </si>
  <si>
    <t>6448e288-426c-467b-a381-6580fe16ff08</t>
  </si>
  <si>
    <t>mmm-yyyy</t>
  </si>
  <si>
    <t>FORMAT(DimDateCompleted[Date],"mmm-yyyy")</t>
  </si>
  <si>
    <t>0c59f0d9-9ba5-4a24-bc99-4823330aaa80</t>
  </si>
  <si>
    <t>a1170068-e024-4ad9-b276-d1cd94da8322</t>
  </si>
  <si>
    <t>67eae2b1-6fca-48f9-8986-f4321443033e</t>
  </si>
  <si>
    <t>a9c3884b-83c5-476c-a660-422f8b7b4f16</t>
  </si>
  <si>
    <t>56cea23c-5596-4d4d-acc1-f459d2aba2ee</t>
  </si>
  <si>
    <t>fd8629a4-ac8c-4080-89c6-92a8fd41bde5</t>
  </si>
  <si>
    <t>febf008b-a610-49d4-8c99-f01da6d7781c</t>
  </si>
  <si>
    <t>4e25a1eb-bce1-4cdc-8c25-67e960b19b64</t>
  </si>
  <si>
    <t>033af99a-2572-4991-b18f-5674411a785f</t>
  </si>
  <si>
    <t>f152fb2e-b626-4f96-9304-468f5306e07e</t>
  </si>
  <si>
    <t>991e9e80-ba84-4663-803e-86ebd422b792</t>
  </si>
  <si>
    <t>19afe837-1a50-4479-9779-049a895c2728</t>
  </si>
  <si>
    <t>afbd8a3c-1ac9-4392-8930-e5a466fab843</t>
  </si>
  <si>
    <t>52d52fe6-2888-4173-9ef3-b3d18de53681</t>
  </si>
  <si>
    <t>722c891e-6d79-4a59-b589-f968e3cc1084</t>
  </si>
  <si>
    <t>eb4bbef3-3286-45c6-a2b7-edefaeb47f2b</t>
  </si>
  <si>
    <t>cc4db09b-f617-42d4-b9d8-7c2ad55925dc</t>
  </si>
  <si>
    <t>8eea8dd5-c196-42e1-9d62-20ebd20ececf</t>
  </si>
  <si>
    <t>f579a48e-1150-44fd-af8a-bdf35ba34719</t>
  </si>
  <si>
    <t>0f410417-ef94-4160-98b4-4db937cc80c4</t>
  </si>
  <si>
    <t>af28a366-ef7b-434b-8ef3-2022b4db0a42</t>
  </si>
  <si>
    <t>53ff274c-aa9e-4fdb-b052-74fda171e2ae</t>
  </si>
  <si>
    <t>2728f9cd-cbd4-4eb5-9b0e-26da2dd245d6</t>
  </si>
  <si>
    <t>235d7294-b10a-4d56-9f68-84495ca6c7b3</t>
  </si>
  <si>
    <t>e587ac60-284c-4b79-9736-43d92b7cdb2e</t>
  </si>
  <si>
    <t>a644a873-ccae-4f82-a048-fddcc77954da</t>
  </si>
  <si>
    <t>29b702f5-3e38-4cd9-9cce-7fa76de7590f</t>
  </si>
  <si>
    <t>089c837a-5775-4800-a765-bc9ba03e387d</t>
  </si>
  <si>
    <t>ea524946-d0f0-4857-ae38-3196a5358dc6</t>
  </si>
  <si>
    <t>ad85c605-8f21-4864-80ca-5a657687b7ba</t>
  </si>
  <si>
    <t>a4e1b82d-8096-4119-974a-33fa243c642f</t>
  </si>
  <si>
    <t>83a16d31-3e1d-40cf-a3d2-93e495409278</t>
  </si>
  <si>
    <t>7bc34e12-d4c3-4730-ac80-7fdc899d70fb</t>
  </si>
  <si>
    <t>a469dc22-7193-4650-a565-36c97c1de8a6</t>
  </si>
  <si>
    <t>8e494c10-7d9f-4bae-89e9-8e4637119e28</t>
  </si>
  <si>
    <t>ActivityDescription</t>
  </si>
  <si>
    <t>22a73ee1-c1d3-4ccb-b6b9-ad6dc44a328c</t>
  </si>
  <si>
    <t>ActivityEndDate</t>
  </si>
  <si>
    <t>7933ad4f-cb37-4ed7-aeac-cc17ed72dd9b</t>
  </si>
  <si>
    <t>ActivityID</t>
  </si>
  <si>
    <t>631b85de-d91f-4aaa-b09f-1996f12ff91e</t>
  </si>
  <si>
    <t>ActivityStartDate</t>
  </si>
  <si>
    <t>75ee3a7d-90e2-45cf-9e94-79a7634957d0</t>
  </si>
  <si>
    <t>ActivityStatus</t>
  </si>
  <si>
    <t>4a5d3bc6-eab5-4c06-8d55-cdc276a0b0b6</t>
  </si>
  <si>
    <t>ActivityStatusReason</t>
  </si>
  <si>
    <t>abdfa572-dfa5-4978-aebe-d046613c1dcf</t>
  </si>
  <si>
    <t>ActivityTitle</t>
  </si>
  <si>
    <t>79086bc7-040d-4f86-babb-62ce06f44d87</t>
  </si>
  <si>
    <t>DeliveryId</t>
  </si>
  <si>
    <t>32d85b2d-7c4f-422b-b333-0c0e679a311a</t>
  </si>
  <si>
    <t>EventDescription</t>
  </si>
  <si>
    <t>c3a84e5b-2688-4a10-ac46-39823dc0979f</t>
  </si>
  <si>
    <t>EventEndDate</t>
  </si>
  <si>
    <t>e169ece7-8222-4734-94c7-98c0854a354e</t>
  </si>
  <si>
    <t>EventID</t>
  </si>
  <si>
    <t>f9f6afe2-45e9-4814-a7b1-3646b65ceaa7</t>
  </si>
  <si>
    <t>EventProgramStatus</t>
  </si>
  <si>
    <t>7bb496cb-b458-4b2b-a2d6-84cb4fd18742</t>
  </si>
  <si>
    <t>EventSponserAssociateKey</t>
  </si>
  <si>
    <t>14eeab18-540e-4933-95c2-9bb4055e3a9b</t>
  </si>
  <si>
    <t>EventSponserFirstName</t>
  </si>
  <si>
    <t>e408eaf2-af25-4fcd-92a2-19819607227f</t>
  </si>
  <si>
    <t>EventSponserLastName</t>
  </si>
  <si>
    <t>32f6b542-3946-4891-bd14-865abf18a30b</t>
  </si>
  <si>
    <t>EventStartDate</t>
  </si>
  <si>
    <t>d7b75995-d8a1-4f64-8055-900a0d9c100b</t>
  </si>
  <si>
    <t>EventStatusReason</t>
  </si>
  <si>
    <t>b0497b50-c717-4962-84f5-72100697497e</t>
  </si>
  <si>
    <t>EventSubType</t>
  </si>
  <si>
    <t>9846d067-433b-4785-b680-69e2c9e9c5e6</t>
  </si>
  <si>
    <t>EventTitle</t>
  </si>
  <si>
    <t>610169a7-83f5-40fd-8523-8d5282696819</t>
  </si>
  <si>
    <t>EventTypeCol</t>
  </si>
  <si>
    <t xml:space="preserve">if(search("Loy",DimMarketEventActivities[EventTitle],1,0)&gt;0, "CRS", if(search("cri",DimMarketEventActivities[EventTitle],1,0)&gt;0,"CRI",blank())) </t>
  </si>
  <si>
    <t>2a0281e5-3bb2-4fdf-9b1c-0411da516ca2</t>
  </si>
  <si>
    <t>EventTypeDescription</t>
  </si>
  <si>
    <t>4ad720e4-c464-41cd-b165-31955415aebd</t>
  </si>
  <si>
    <t>IsPublished</t>
  </si>
  <si>
    <t>b7e4971b-b2a6-49bc-81b0-aad71c20678d</t>
  </si>
  <si>
    <t>428732b3-26fa-419c-b5a8-5aaff677b815</t>
  </si>
  <si>
    <t>MarketEventActivitiesKey</t>
  </si>
  <si>
    <t>2a7252ae-e108-4a7f-928e-b5f7167e2d54</t>
  </si>
  <si>
    <t>OwnerAssociateKey</t>
  </si>
  <si>
    <t>97a0ee6e-3fd3-48a3-bc78-794c5261501b</t>
  </si>
  <si>
    <t>OwnerFirstName</t>
  </si>
  <si>
    <t>38f0ef9a-a0d3-4d7c-9087-1ec85ca7c55b</t>
  </si>
  <si>
    <t>OwnerLastName</t>
  </si>
  <si>
    <t>fd376d15-ac1f-4b3f-97b2-90ec631e3d65</t>
  </si>
  <si>
    <t>AccountID</t>
  </si>
  <si>
    <t>8858b82c-4151-4b4d-bdef-4728eef76184</t>
  </si>
  <si>
    <t>9d7c8880-740b-4649-b35f-6629ce8fea8f</t>
  </si>
  <si>
    <t>CreatedDate</t>
  </si>
  <si>
    <t>457172ce-7966-4b3a-8de5-2c2cef40eac9</t>
  </si>
  <si>
    <t>CriticalDeal</t>
  </si>
  <si>
    <t>8c2d21ca-44ac-42b4-a673-7b6494f1725c</t>
  </si>
  <si>
    <t>DaysOpptOpen</t>
  </si>
  <si>
    <t>DATEDIFF(if(isblank(DimOpportunity[OpportunityCloseDate].[Date]),TODAY(),DimOpportunity[OpportunityCloseDate].[Date]),DimOpportunity[OpportunityDateOpened].[Date],DAY)*-1</t>
  </si>
  <si>
    <t>d4479f38-1dd7-4d5a-8c7e-7452786667d6</t>
  </si>
  <si>
    <t>ForecastCategory</t>
  </si>
  <si>
    <t>284a226b-2523-4721-8217-f8a982052bff</t>
  </si>
  <si>
    <t>Locked</t>
  </si>
  <si>
    <t>15f92fb7-0e92-4ca9-908a-9c6c5931d3f4</t>
  </si>
  <si>
    <t>OpportunityCloseDate</t>
  </si>
  <si>
    <t>a979eab7-addf-4b16-b7d4-c1d89f4a57f9</t>
  </si>
  <si>
    <t>OpportunityDateOpened</t>
  </si>
  <si>
    <t>b9c0820b-b51c-4c0f-bf71-8bf8b60ed1af</t>
  </si>
  <si>
    <t>OpportunityStage</t>
  </si>
  <si>
    <t>4137e053-dc4c-437b-8a01-4738f2331e17</t>
  </si>
  <si>
    <t>OpportunityStatus</t>
  </si>
  <si>
    <t>48079356-182b-40c3-830c-957cabaa99cd</t>
  </si>
  <si>
    <t>OpportunityType</t>
  </si>
  <si>
    <t>b404060e-df5f-4dfa-ab13-de6ebff3130f</t>
  </si>
  <si>
    <t>OpptyCreateYYYYMM</t>
  </si>
  <si>
    <t>FORMAT(DimOpportunity[CreatedDate].[Date],"YYYYMM")</t>
  </si>
  <si>
    <t>5d07cfb3-47cd-4e6b-9df4-9f4584e69b3f</t>
  </si>
  <si>
    <t>51258dad-a3fd-4c25-8027-f17191cadf49</t>
  </si>
  <si>
    <t>StatusColor</t>
  </si>
  <si>
    <t>b1f1ebfd-4ddc-4c08-8f75-e1cc3a6e86a2</t>
  </si>
  <si>
    <t>TotalContractValue</t>
  </si>
  <si>
    <t>b9add422-026b-4df3-98cc-4d58253d1936</t>
  </si>
  <si>
    <t>e1fe81e7-4280-4f68-a4b9-f199fc8adf8b</t>
  </si>
  <si>
    <t>cf84d8fe-b277-4456-8b69-cb8235350182</t>
  </si>
  <si>
    <t>15d79083-91ca-4356-8810-b27e1f5b0d57</t>
  </si>
  <si>
    <t>a0041644-96bd-4aa1-bd8c-ecb9166c8ac1</t>
  </si>
  <si>
    <t>c409e120-3993-42e4-86d5-16f1a908503f</t>
  </si>
  <si>
    <t>8ac17606-cd73-487d-9603-7db68a45dce7</t>
  </si>
  <si>
    <t>032540fc-4ea5-4b10-b18d-d1bdb0d53370</t>
  </si>
  <si>
    <t>91c44b4b-131d-4184-a0ab-3bd43d55cd6c</t>
  </si>
  <si>
    <t>231cf7bf-a8f0-45b1-94c8-24e5047e8aee</t>
  </si>
  <si>
    <t>47a0cfd7-3c97-4d0d-a592-40b16c069b6a</t>
  </si>
  <si>
    <t>40f84d99-a010-4dca-b292-83329cb73b70</t>
  </si>
  <si>
    <t>8c37bbd7-9c08-4751-83c3-f440f7e342ce</t>
  </si>
  <si>
    <t>6fc9c7ff-e8dd-46a2-854a-e2fe9fa053e3</t>
  </si>
  <si>
    <t>f4f1ef34-ed08-4cd6-938a-550f9cdc1815</t>
  </si>
  <si>
    <t>f75e10de-f37b-43dc-b33f-c5ac9df3db14</t>
  </si>
  <si>
    <t>aaaf9ecf-4bf0-4a35-b192-d9f8861c60de</t>
  </si>
  <si>
    <t>c1a4f3ef-2984-4da7-91f9-b661197cfd70</t>
  </si>
  <si>
    <t>39e3146a-391c-485f-b112-b438bf0ded53</t>
  </si>
  <si>
    <t>ac8ec331-5de3-490a-a09d-afbd93f92ae9</t>
  </si>
  <si>
    <t>2beca695-54d0-4c19-8659-7768aaea9b06</t>
  </si>
  <si>
    <t>e1dc8888-7043-49bb-9ef4-fb04e75a710b</t>
  </si>
  <si>
    <t>577f039a-a522-49ce-a17c-3dfd215d0e45</t>
  </si>
  <si>
    <t>adc1ea08-f618-4665-b93e-241241aca41f</t>
  </si>
  <si>
    <t>a85b9ff9-0498-4734-8115-2100046d188c</t>
  </si>
  <si>
    <t>29c38e27-6ce1-4a08-89de-46578f80ccb1</t>
  </si>
  <si>
    <t>b8d46704-4220-44d7-9d4a-eca8d7a3840f</t>
  </si>
  <si>
    <t>cbf3689d-0516-4430-ad16-8374bbb3feb9</t>
  </si>
  <si>
    <t>b5837c11-f993-4037-a3e1-6056736a5283</t>
  </si>
  <si>
    <t>a7b4f523-3c5c-4d68-a43d-1f8c4e36cba9</t>
  </si>
  <si>
    <t>866b212f-de95-4d69-b9ee-a3c36a2c5176</t>
  </si>
  <si>
    <t>8f18b3a7-05d5-46e9-95c1-59e37435f2c5</t>
  </si>
  <si>
    <t>7ed24855-8cfe-438d-b637-5215f35fcdef</t>
  </si>
  <si>
    <t>24be068f-2031-40f5-b784-28cedd5cb82b</t>
  </si>
  <si>
    <t>APProductName</t>
  </si>
  <si>
    <t>87aa39ee-634f-40d5-8c8f-d867030d83f8</t>
  </si>
  <si>
    <t>APServicerName</t>
  </si>
  <si>
    <t>e4e4de71-4d6c-4395-9c81-638eb2786159</t>
  </si>
  <si>
    <t>AccountType</t>
  </si>
  <si>
    <t>7c50caf8-987f-48da-a4d2-838a5175e0cb</t>
  </si>
  <si>
    <t>AnnualRevenue</t>
  </si>
  <si>
    <t>1b463dc2-e3b5-479e-aa65-a2c2f144f58b</t>
  </si>
  <si>
    <t>AssetClass</t>
  </si>
  <si>
    <t>7b221c85-2601-4097-8697-e27776893f0c</t>
  </si>
  <si>
    <t>AssetTier</t>
  </si>
  <si>
    <t xml:space="preserve">
SWITCH(
    TRUE()
    ,DimOrganization[Assets] &gt; 10000000000, "10b plus"
    ,DimOrganization[Assets] &gt;= 1000000000 &amp;&amp; DimOrganization[Assets] &lt; 10000000000 , "$1b - $10b"
    ,DimOrganization[Assets] &gt;= 250000000 &amp;&amp; DimOrganization[Assets] &lt; 1000000000 , "$250m - $1b"
    , "&lt; $250m" 
)</t>
  </si>
  <si>
    <t>fa5081e3-bce4-4d71-869f-9dfff1d3d097</t>
  </si>
  <si>
    <t>AssetTierSort</t>
  </si>
  <si>
    <t xml:space="preserve">
SWITCH(
    TRUE()
    ,DimOrganization[Assets] &gt; 10000000000, 4
    ,DimOrganization[Assets] &gt;= 1000000000 &amp;&amp; DimOrganization[Assets] &lt; 10000000000 , 3
    ,DimOrganization[Assets] &gt;= 250000000 &amp;&amp; DimOrganization[Assets] &lt; 1000000000 , 2
    , 1 
)</t>
  </si>
  <si>
    <t>825c7db9-fa68-4353-a8d6-881ac9e34259</t>
  </si>
  <si>
    <t>Assets</t>
  </si>
  <si>
    <t>1584acd0-d3c2-4f0c-9c1f-9800ebeda73a</t>
  </si>
  <si>
    <t>BUCount</t>
  </si>
  <si>
    <t>calculate(count(ClientBU[organizationkey]),ClientBU[RelationshipStatus] = "Active")</t>
  </si>
  <si>
    <t>ed9961a4-7c4a-4fc7-a475-9bb5fc4c1ee8</t>
  </si>
  <si>
    <t>BUSeg</t>
  </si>
  <si>
    <t>SWITCH(
    TRUE()
    ,DimOrganization[BUCount] &gt; 20, "20+"
    ,DimOrganization[BUCount] &lt;= 20 &amp;&amp;  DimOrganization[BUCount] &gt;= 11, "11 to 20" 
  ,DimOrganization[BUCount] &lt; 11 &amp;&amp;  DimOrganization[BUCount] &gt;= 6, "6 to 10" 
  ,DimOrganization[BUCount] &lt; 6 &amp;&amp;  DimOrganization[BUCount] &gt;= 2, "2 to 5" 
,"1")</t>
  </si>
  <si>
    <t>f4dfdc6d-dbf5-4787-9de4-5a3daaebd7bf</t>
  </si>
  <si>
    <t>BankSolutionsAPBU</t>
  </si>
  <si>
    <t>382860cb-5d86-4200-8173-c50bae6ae003</t>
  </si>
  <si>
    <t>78849e9c-4ef5-4533-8fd5-c23b93af2c74</t>
  </si>
  <si>
    <t>Client Contacts</t>
  </si>
  <si>
    <t>if(DimOrganization[TotalContact] &gt; 50, "GT50", format(DimOrganization[TotalContact],""))</t>
  </si>
  <si>
    <t>bc740b6b-5a87-4ce9-97ec-248e2c9a15d8</t>
  </si>
  <si>
    <t>ClientInd</t>
  </si>
  <si>
    <t>8ff168e2-c0eb-4099-9f30-8b8ae487c7b8</t>
  </si>
  <si>
    <t>ClientPartnerName</t>
  </si>
  <si>
    <t>0438b186-e073-45bc-83ab-bf62e65195c8</t>
  </si>
  <si>
    <t>CompetitorInd</t>
  </si>
  <si>
    <t>d48737c5-f85e-4ecc-a880-944c122ad0f8</t>
  </si>
  <si>
    <t>CoreInd</t>
  </si>
  <si>
    <t>27e0ed35-4849-4caa-80d3-4e8dcab5c267</t>
  </si>
  <si>
    <t>3bd09fa7-54ae-45cd-a217-7c81c7989cf4</t>
  </si>
  <si>
    <t>DeliveryMethod</t>
  </si>
  <si>
    <t>8271fb65-1b5a-46ed-9430-ed0c371b5c64</t>
  </si>
  <si>
    <t>DomesticUltimateDUNS</t>
  </si>
  <si>
    <t>e03fdf42-9d61-4ebb-940b-54c68ce69787</t>
  </si>
  <si>
    <t>DomesticUltimateDUNSBusinessName</t>
  </si>
  <si>
    <t>d8098385-4beb-45ef-8c4e-4211e61daabf</t>
  </si>
  <si>
    <t>DunsBusinessName</t>
  </si>
  <si>
    <t>ab5d22b9-ae47-4608-a4d3-86886d0aba6b</t>
  </si>
  <si>
    <t>DunsIDJ</t>
  </si>
  <si>
    <t>410d12d7-780c-4d56-9c31-5e600ad478fb</t>
  </si>
  <si>
    <t>DunsId</t>
  </si>
  <si>
    <t>a5565e7a-3f9f-493b-9710-60376ffc3896</t>
  </si>
  <si>
    <t>cff9a8b2-5b16-45b0-b2d3-a90797362d0d</t>
  </si>
  <si>
    <t>57682db1-a8fe-4646-9537-2adec0b4b0dd</t>
  </si>
  <si>
    <t>FirstDataAccountId</t>
  </si>
  <si>
    <t>97dcf5fd-3b77-44e7-9b11-c42dc59d48a3</t>
  </si>
  <si>
    <t>FirstDataAccountType</t>
  </si>
  <si>
    <t>3589fbc5-18e8-4a76-b591-d5e61a7f6740</t>
  </si>
  <si>
    <t>ba96a03c-95a3-44eb-aeb8-620d7720d857</t>
  </si>
  <si>
    <t>FiservOrgInd</t>
  </si>
  <si>
    <t>56d7e5f3-756a-4b99-87c7-b94c98b90efc</t>
  </si>
  <si>
    <t>FiservRevenue</t>
  </si>
  <si>
    <t>90a8d44f-578d-4e47-b9c7-6e82b7182571</t>
  </si>
  <si>
    <t>GlobalUltimateDUNS</t>
  </si>
  <si>
    <t>5ec4b667-49a9-459d-85a7-a9110805400a</t>
  </si>
  <si>
    <t>GlobalUltimateDUNSBusinessName</t>
  </si>
  <si>
    <t>59306b57-0368-49d0-867d-ee3808da781f</t>
  </si>
  <si>
    <t>ImmediateParentDuns</t>
  </si>
  <si>
    <t>407bc9b2-f4af-4cd7-8224-c1742c1462f2</t>
  </si>
  <si>
    <t>InTouchId</t>
  </si>
  <si>
    <t>fdcae79b-d8e1-4c9e-9e03-fa95f7a99cc2</t>
  </si>
  <si>
    <t>InternalExternalInd</t>
  </si>
  <si>
    <t>70d4ebba-a738-49db-9f56-2be6dade03f7</t>
  </si>
  <si>
    <t>LTRSegment</t>
  </si>
  <si>
    <t>a055d973-511c-461f-a0f0-092dce62a35e</t>
  </si>
  <si>
    <t>OrgInd</t>
  </si>
  <si>
    <t>104d1729-c22f-4a4a-983d-b7b071514769</t>
  </si>
  <si>
    <t>OrgName</t>
  </si>
  <si>
    <t>3d368dbd-8226-4762-b74c-b2a98b80101b</t>
  </si>
  <si>
    <t>OrgTypeDesc</t>
  </si>
  <si>
    <t>8b1d7c2b-9d90-4513-b86b-31fd38473639</t>
  </si>
  <si>
    <t>859d1f5f-48e4-438d-891e-b8c3558377c5</t>
  </si>
  <si>
    <t>ParentDUNSBusinessName</t>
  </si>
  <si>
    <t>80f038e3-3bae-4587-8484-701379649bc9</t>
  </si>
  <si>
    <t>ProductCount</t>
  </si>
  <si>
    <t>calculate(count(ClientProduct[organizationkey]),ClientProduct[RelationshipStatus] = "Active")</t>
  </si>
  <si>
    <t>81d0cc7e-e45b-4990-9dc5-5c6bc30f7176</t>
  </si>
  <si>
    <t>ProductFunctCount</t>
  </si>
  <si>
    <t>calculate(DISTINCTCOUNTNOBLANK(ClientProduct[ProductFunctionName]),ClientProduct[RelationshipStatus] = "Active")</t>
  </si>
  <si>
    <t>9407f58e-978a-4f84-9748-7eff9375f383</t>
  </si>
  <si>
    <t>ProductFunctSeg</t>
  </si>
  <si>
    <t>SWITCH(
    TRUE()
    ,DimOrganization[ProductFunctCount] &gt; 20, "20+"
    ,DimOrganization[ProductFunctCount] &lt;= 20 &amp;&amp;  DimOrganization[ProductFunctCount] &gt;= 11, "11 to 20" 
  ,DimOrganization[ProductFunctCount] &lt; 11 &amp;&amp;  DimOrganization[ProductFunctCount] &gt;= 6, "6 to 10" 
  ,DimOrganization[ProductFunctCount] &lt; 6 &amp;&amp;  DimOrganization[ProductFunctCount] &gt;= 2, "2 to 5" 
,"1")</t>
  </si>
  <si>
    <t>da40c8f2-d3f7-41c3-8ff7-43de66100c6e</t>
  </si>
  <si>
    <t>ProductSeg</t>
  </si>
  <si>
    <t>SWITCH(
    TRUE()
    ,DimOrganization[ProductCount] &gt; 20, "20+"
    ,DimOrganization[ProductCount] &lt;= 20 &amp;&amp;  DimOrganization[ProductCount] &gt;= 11, "11 to 20" 
  ,DimOrganization[ProductCount] &lt; 11 &amp;&amp;  DimOrganization[ProductCount] &gt;= 6, "6 to 10" 
  ,DimOrganization[ProductCount] &lt; 6 &amp;&amp;  DimOrganization[ProductCount] &gt;= 2, "2 to 5" 
,"1")</t>
  </si>
  <si>
    <t>34f4aa26-9e99-4102-8b26-69163101d1d7</t>
  </si>
  <si>
    <t>Region</t>
  </si>
  <si>
    <t>5a943947-c258-4d07-804f-3ef1542885a1</t>
  </si>
  <si>
    <t>SICDescription</t>
  </si>
  <si>
    <t>182fca19-2d45-437b-af02-2f6f385c3d00</t>
  </si>
  <si>
    <t>State</t>
  </si>
  <si>
    <t>79006803-0693-458d-92b1-efd833f8e506</t>
  </si>
  <si>
    <t>Status</t>
  </si>
  <si>
    <t>8a41e1de-1196-4dab-a7ed-3ddaf54f7ea1</t>
  </si>
  <si>
    <t>TopHolderId</t>
  </si>
  <si>
    <t>a080cb26-147b-4116-8060-5d6db203e014</t>
  </si>
  <si>
    <t>TopHolderOrgName</t>
  </si>
  <si>
    <t>b4e3768b-acda-4f7b-89fa-7ce80afcd19c</t>
  </si>
  <si>
    <t>TotalContact</t>
  </si>
  <si>
    <t>calculate(DISTINCTCOUNT(FactEventActivitiesDisp[Contact Id]))</t>
  </si>
  <si>
    <t>1af29c0e-a03e-463d-b956-723c5cfb2a74</t>
  </si>
  <si>
    <t>TotalSurveys</t>
  </si>
  <si>
    <t>240ffa7e-df15-4322-84c1-3c4f617a35e0</t>
  </si>
  <si>
    <t>3813a333-86c3-4182-bd6e-ed91c509734c</t>
  </si>
  <si>
    <t>eCRMID</t>
  </si>
  <si>
    <t>93bce20e-600c-4204-bf86-5e08cea603c6</t>
  </si>
  <si>
    <t>68215ca8-886c-4734-ac0f-877a6042f848</t>
  </si>
  <si>
    <t>BPO</t>
  </si>
  <si>
    <t>2f4cf49a-4711-4920-90d4-e796d30a420f</t>
  </si>
  <si>
    <t>Competency</t>
  </si>
  <si>
    <t>7d56cfb8-94bd-407c-8339-3a6028af96de</t>
  </si>
  <si>
    <t>9113ad39-b40b-463f-a02c-3cd87b2da846</t>
  </si>
  <si>
    <t>a350099f-c3cb-4622-8d67-e742e3970860</t>
  </si>
  <si>
    <t>aa83e2ae-7bda-421d-9a4f-8befe3ff16b8</t>
  </si>
  <si>
    <t>FiservProductDescription</t>
  </si>
  <si>
    <t>7d095cde-e8f1-4bb6-8640-c4222f3150fc</t>
  </si>
  <si>
    <t>International</t>
  </si>
  <si>
    <t>1f9f3011-eda4-4fc8-bb22-aa599405e8e9</t>
  </si>
  <si>
    <t>PSMCParentProductID</t>
  </si>
  <si>
    <t>8e58b4ec-fde0-42e7-843b-d8f922357c5a</t>
  </si>
  <si>
    <t>PSMCParentProductKey</t>
  </si>
  <si>
    <t>adf6e862-ff1d-4346-aa8e-3947ed91ba39</t>
  </si>
  <si>
    <t>ProductCatalogIndustry</t>
  </si>
  <si>
    <t>c453cb11-7f00-4f54-b367-a863965bf984</t>
  </si>
  <si>
    <t>1a413588-7db6-4be2-89f7-e1eae0ef4cdc</t>
  </si>
  <si>
    <t>ProductID</t>
  </si>
  <si>
    <t>2b048525-37c2-43d5-b44d-b09bd82888ec</t>
  </si>
  <si>
    <t>ProductKey</t>
  </si>
  <si>
    <t>2a4276b0-a60e-4443-aa54-6f6b265a46d1</t>
  </si>
  <si>
    <t>ProductMfgBU</t>
  </si>
  <si>
    <t>22d3d7a8-4a81-4679-808d-6e3d2372cd02</t>
  </si>
  <si>
    <t>c0cc2edb-e834-4701-8561-95ca9ec5c350</t>
  </si>
  <si>
    <t>71d5c643-038c-44bf-a8d6-6b7c99b38244</t>
  </si>
  <si>
    <t>BsnsLvl3Name</t>
  </si>
  <si>
    <t>dcb31652-89c3-4b8e-a780-132e3a7647cd</t>
  </si>
  <si>
    <t>ClientTypeDescription</t>
  </si>
  <si>
    <t>15f1fbfc-6292-46c3-b935-97e468dd4626</t>
  </si>
  <si>
    <t>EsdInvolvement</t>
  </si>
  <si>
    <t>45e8e7c9-26a5-426b-a0fa-f713125e9d6e</t>
  </si>
  <si>
    <t>SolutionTypeDescription</t>
  </si>
  <si>
    <t>ca7b4c50-39e0-4f35-a826-396de356dac1</t>
  </si>
  <si>
    <t>f4793656-0cf1-44d4-ba8c-2be79338463a</t>
  </si>
  <si>
    <t>b9dcdbb9-e9d7-4886-8d42-61c867b27127</t>
  </si>
  <si>
    <t>OpportunityEstCloseDate</t>
  </si>
  <si>
    <t>edd7bd15-e90c-45ed-ab2d-4a5216e3866e</t>
  </si>
  <si>
    <t>475c3396-2d1e-4882-b79c-f35a0ac96780</t>
  </si>
  <si>
    <t>d344866e-4326-49e5-bc30-a9336631ff5c</t>
  </si>
  <si>
    <t>9e1e82f9-82f8-46d6-9bb7-90c63615ebe7</t>
  </si>
  <si>
    <t>2c9b96bf-e11d-4580-b03e-18967a2a5b4d</t>
  </si>
  <si>
    <t>TotalContractValueLost</t>
  </si>
  <si>
    <t>ba34f896-c374-49a1-8ffa-4d5d2852e966</t>
  </si>
  <si>
    <t>TotalContractValueOpen</t>
  </si>
  <si>
    <t>b0814a88-fe76-4122-a5ce-ed4896924106</t>
  </si>
  <si>
    <t>TotalContractValueWon</t>
  </si>
  <si>
    <t>0156263d-d473-44b5-acbf-f0a10bb06c11</t>
  </si>
  <si>
    <t>Lexicon</t>
  </si>
  <si>
    <t>5a3d8fc5-af13-4f7d-a912-b77176e0cb61</t>
  </si>
  <si>
    <t>Seq</t>
  </si>
  <si>
    <t>ac1057bc-1629-49f5-a41c-d659f8c97fa4</t>
  </si>
  <si>
    <t>Word</t>
  </si>
  <si>
    <t>518b4cb2-1b0c-4916-955a-e30b244baffc</t>
  </si>
  <si>
    <t>DWLoadDate</t>
  </si>
  <si>
    <t>3b77ffbf-0e39-482c-991d-5b0ccfe3446a</t>
  </si>
  <si>
    <t>DateCompleted</t>
  </si>
  <si>
    <t>589f7847-1ef8-40f7-b223-d73033eff6ed</t>
  </si>
  <si>
    <t>DateStarted</t>
  </si>
  <si>
    <t>8538eb1b-e1eb-4579-9fbb-7307edf07d4e</t>
  </si>
  <si>
    <t>FiservBULoopInd</t>
  </si>
  <si>
    <t>f954c2b2-628f-45d9-b9cc-10cf3988cb31</t>
  </si>
  <si>
    <t>OwnerName</t>
  </si>
  <si>
    <t>c4094fee-c6f3-4145-88fa-5696bd962866</t>
  </si>
  <si>
    <t>PrimaryContactKeySourceSystem</t>
  </si>
  <si>
    <t>d1e416ca-be83-4e5e-ac38-966a92e422c8</t>
  </si>
  <si>
    <t>PrimaryOrganizationKeySourceSystem</t>
  </si>
  <si>
    <t>efc94d53-b95b-48d8-a663-407f68175c9b</t>
  </si>
  <si>
    <t>PrimaryProductKeySourceSystem</t>
  </si>
  <si>
    <t>ecf83184-eca2-4ee2-bda2-89d877d4ec07</t>
  </si>
  <si>
    <t>ProductLoopInd</t>
  </si>
  <si>
    <t>8bd5b49b-7587-4e19-a008-7dba38850e68</t>
  </si>
  <si>
    <t>ReportOrder</t>
  </si>
  <si>
    <t>6d1e0408-504b-4eec-afde-dc7c53467261</t>
  </si>
  <si>
    <t>SurveyId</t>
  </si>
  <si>
    <t>9fe34487-0563-48ba-8005-b58a21692fd6</t>
  </si>
  <si>
    <t>SurveyKey</t>
  </si>
  <si>
    <t>68f2504e-2ae6-4a09-a484-9798b9105f52</t>
  </si>
  <si>
    <t>SurveyName</t>
  </si>
  <si>
    <t>f350c2b9-5152-45f8-b538-3360f950a6a8</t>
  </si>
  <si>
    <t>SurveyType</t>
  </si>
  <si>
    <t>8c49c418-14f3-4312-a634-ed374bab4c97</t>
  </si>
  <si>
    <t>VendorKey</t>
  </si>
  <si>
    <t>57eedefb-661b-40f4-b949-d3f8c1406f3f</t>
  </si>
  <si>
    <t>VendorLoopInd</t>
  </si>
  <si>
    <t>25449e40-4d20-45f4-9d67-c23e4fc04bab</t>
  </si>
  <si>
    <t>VendorName</t>
  </si>
  <si>
    <t>cc302344-3284-4914-b778-ef659014d991</t>
  </si>
  <si>
    <t>ff4da81e-73f3-4f18-8505-1d6d4c5da9c5</t>
  </si>
  <si>
    <t>AnswerID</t>
  </si>
  <si>
    <t>d7d8750e-d7be-4038-bc5f-49cb3e159eac</t>
  </si>
  <si>
    <t>AnswerLabel</t>
  </si>
  <si>
    <t>70c46e80-795d-45cf-8466-60a83a3ba327</t>
  </si>
  <si>
    <t>AnswerPosition</t>
  </si>
  <si>
    <t>772bd94b-a631-4551-be64-9fe374d2f637</t>
  </si>
  <si>
    <t>AnswerValue</t>
  </si>
  <si>
    <t>9de26440-a285-44f5-9ac8-e58981e16e7a</t>
  </si>
  <si>
    <t>548955d8-0b6f-4952-87e9-add21b617ba7</t>
  </si>
  <si>
    <t>3173e31b-edcf-46cc-80a5-572ae9de7323</t>
  </si>
  <si>
    <t>RecordKey</t>
  </si>
  <si>
    <t>5e572ab8-9ce0-4f74-aff9-e1bdcd30b6dc</t>
  </si>
  <si>
    <t>SurveyAnswerKey</t>
  </si>
  <si>
    <t>3b30891b-58e4-4f3f-8e92-5ce7e01c6a3e</t>
  </si>
  <si>
    <t>SurveyID</t>
  </si>
  <si>
    <t>01c7eba3-d779-48b8-81f4-c4d4b50b8e06</t>
  </si>
  <si>
    <t>699e7ad7-67ac-4af8-98d2-af2d8f261402</t>
  </si>
  <si>
    <t>SurveyQuestionKey</t>
  </si>
  <si>
    <t>e1cda7da-da41-4ced-b0ac-25053e82eb35</t>
  </si>
  <si>
    <t>1977054a-66d3-4be5-8213-866e9a2e8da4</t>
  </si>
  <si>
    <t>dfdf942d-4e3d-4ecf-9db5-36f44ed02d24</t>
  </si>
  <si>
    <t>b659c58e-6862-47b9-8324-155b88b98749</t>
  </si>
  <si>
    <t>QuestionCategory</t>
  </si>
  <si>
    <t>1b074ed0-14e3-4c15-8d96-c2e93ea1c30f</t>
  </si>
  <si>
    <t>QuestionColumnWidth</t>
  </si>
  <si>
    <t>7f1a16e8-5fa8-4575-bb27-3bfbba520b3f</t>
  </si>
  <si>
    <t>QuestionDecimals</t>
  </si>
  <si>
    <t>ffd01c3e-f0f2-4abb-b5f7-69d5eea651b4</t>
  </si>
  <si>
    <t>2b1f2663-0d73-4939-a1a1-27e3ff4a5465</t>
  </si>
  <si>
    <t>e0561594-1a9d-4f9e-9912-b9c09968f802</t>
  </si>
  <si>
    <t>QuestionName</t>
  </si>
  <si>
    <t>7d6bfc17-f119-4669-abd7-a1b9c2f06e62</t>
  </si>
  <si>
    <t>QuestionPosition</t>
  </si>
  <si>
    <t>8939875c-6316-40b8-ab28-fae985e55b29</t>
  </si>
  <si>
    <t>QuestionSelector</t>
  </si>
  <si>
    <t>12246f45-2d12-425b-bc4e-721ed1676dcc</t>
  </si>
  <si>
    <t>QuestionSubId1</t>
  </si>
  <si>
    <t>cae5e0e7-665f-4dc3-8c03-9ced56502940</t>
  </si>
  <si>
    <t>QuestionSubId2</t>
  </si>
  <si>
    <t>7a54ab8a-9554-4b2e-ab72-800aef501200</t>
  </si>
  <si>
    <t>QuestionSubSelector</t>
  </si>
  <si>
    <t>55b910bf-fe81-4a47-aac2-c6b7becf4af1</t>
  </si>
  <si>
    <t>QuestionType</t>
  </si>
  <si>
    <t>4eab4b4d-44bd-4a86-ad01-bd0543241073</t>
  </si>
  <si>
    <t>7250cb99-d161-4533-acfc-c0c3703dc181</t>
  </si>
  <si>
    <t>f21e8fc8-1577-4f75-81bb-204a46a098de</t>
  </si>
  <si>
    <t>b239b4b8-8aaa-421e-8fe2-5814b86243e2</t>
  </si>
  <si>
    <t>b0803356-4596-413b-921c-d31256a6486f</t>
  </si>
  <si>
    <t>28f90629-6715-4ef0-8c5f-43281335f043</t>
  </si>
  <si>
    <t>SurveyVendorName</t>
  </si>
  <si>
    <t>d67579fe-6b0d-47f4-aa25-1b0aaccd788b</t>
  </si>
  <si>
    <t>SurveyVisible</t>
  </si>
  <si>
    <t>ec93580c-ec16-4ba5-9f89-aec2d7edded2</t>
  </si>
  <si>
    <t>84c18908-7883-4a80-be0d-fca847fdcd4e</t>
  </si>
  <si>
    <t>5bcb54ea-ac38-4a20-85ae-4074a17f3319</t>
  </si>
  <si>
    <t>6daf217c-082f-4c94-b789-7ba529f4f95c</t>
  </si>
  <si>
    <t>5d9267f5-5219-4237-8f11-55f5e1c58c4f</t>
  </si>
  <si>
    <t>198a93dd-89b2-4495-aca5-a5f2a0a9834a</t>
  </si>
  <si>
    <t>aacffd13-9dd5-49a2-8e4e-2f1acba9126f</t>
  </si>
  <si>
    <t>e4bbdb86-a2f7-498a-bdaa-d74914bed238</t>
  </si>
  <si>
    <t>1bead835-25f4-41d8-a1a1-2497eab6b68a</t>
  </si>
  <si>
    <t>e4baa661-b0b4-4164-8245-30e162b6fef0</t>
  </si>
  <si>
    <t>6a65b415-73da-441e-85b4-bc42af603bf4</t>
  </si>
  <si>
    <t>ee9d40a3-c1a4-4016-8ea0-fbfc828e3867</t>
  </si>
  <si>
    <t>4db7a321-7b1d-402f-82d4-0f61d17708a6</t>
  </si>
  <si>
    <t>3cca0912-e8cf-4da5-bc5e-d6c433c5d50a</t>
  </si>
  <si>
    <t>ff21517a-1a45-4594-918f-999be5e658ee</t>
  </si>
  <si>
    <t>9856e7c3-5c5d-4897-85d4-d857642f3133</t>
  </si>
  <si>
    <t>1a79afc5-de2c-49f8-ab4e-f38d78e69700</t>
  </si>
  <si>
    <t>d1826aef-adac-4fe3-9f88-bb34d46b2f3f</t>
  </si>
  <si>
    <t>ef2b7067-1d42-4a02-920d-f1c89633d9f5</t>
  </si>
  <si>
    <t>a1e1975b-4f56-4abb-8982-ae6d2190d899</t>
  </si>
  <si>
    <t>ebb1a221-5303-4a51-a7df-96b770f24b98</t>
  </si>
  <si>
    <t>88761110-eafb-42ca-a72d-8e7894fba08f</t>
  </si>
  <si>
    <t>d273b75a-3dd9-4410-a005-5a202d4614af</t>
  </si>
  <si>
    <t>4be4db6b-5f22-4dc4-8b7f-6cd5748953d9</t>
  </si>
  <si>
    <t>3508dc96-59b8-4170-bd2c-28d334bef064</t>
  </si>
  <si>
    <t>d04baa1f-5a26-4e6b-bb6f-8f28a6e095ec</t>
  </si>
  <si>
    <t>022a6a2e-9c1f-4947-896a-4a13b00ebce4</t>
  </si>
  <si>
    <t>71d496ae-0c0c-4354-8094-eb44660da90a</t>
  </si>
  <si>
    <t>cb05532c-7cd5-4912-baf3-7be32688fea4</t>
  </si>
  <si>
    <t>b1b412da-417e-4f69-8375-2f97c821b68f</t>
  </si>
  <si>
    <t>905aecd2-6dcf-4b16-909a-510649f2e874</t>
  </si>
  <si>
    <t>8bfd64d4-9544-48e3-8c29-f1140cbd7b8d</t>
  </si>
  <si>
    <t>ff84c8f6-ec4e-494c-a08a-ee743434627c</t>
  </si>
  <si>
    <t>fa6baf58-aaba-4d51-8f92-d8566e9e729f</t>
  </si>
  <si>
    <t>a643526e-1994-4bb0-ba9f-ef147e004efd</t>
  </si>
  <si>
    <t>04124801-df6c-4da1-8d8e-eec5e3c87af0</t>
  </si>
  <si>
    <t>419c2151-397b-45bf-8fe0-f5b39d97a79c</t>
  </si>
  <si>
    <t>38e498d4-f62d-481f-9d85-3735318bdaa4</t>
  </si>
  <si>
    <t>814c7dbf-e602-4352-9959-5117a5257802</t>
  </si>
  <si>
    <t>5d37d46c-1737-4254-98e0-694d7949542b</t>
  </si>
  <si>
    <t>8cb14518-64f0-42a5-b7d2-8844ae9ae6f5</t>
  </si>
  <si>
    <t>9af3ecaa-80cb-4690-947f-c63308c5faa7</t>
  </si>
  <si>
    <t>78ceee49-1bcf-44f4-8682-89f348d6d3b8</t>
  </si>
  <si>
    <t>33c93e9f-3ed8-485d-964b-6dfc0060202e</t>
  </si>
  <si>
    <t>8f713907-101b-4dfc-ba04-5a62db96c55e</t>
  </si>
  <si>
    <t>2f718bae-394b-4fbb-bd99-7948ae8bddbb</t>
  </si>
  <si>
    <t>af2c1b89-8c6f-46fd-9cf7-c6d64e72e5bb</t>
  </si>
  <si>
    <t>SortOrder</t>
  </si>
  <si>
    <t>f8b39aee-73f5-4902-abc4-84a21d789602</t>
  </si>
  <si>
    <t>099a69e1-1bd8-4a74-9a3e-ffeaabaa0224</t>
  </si>
  <si>
    <t>EventProdUCKey</t>
  </si>
  <si>
    <t>63a12d08-c293-43a5-b687-d990ff719244</t>
  </si>
  <si>
    <t>UseCode</t>
  </si>
  <si>
    <t>436ee6a6-fde3-4f88-a6a1-54576e41d47c</t>
  </si>
  <si>
    <t>CRSTop300Ind</t>
  </si>
  <si>
    <t xml:space="preserve">if(and(or(left(FactEventActivitiesDisp[SentDateKey],6) = "202009" ,FactEventActivitiesDisp[ProgramID] in {"475","477","478"}),FactEventActivitiesDisp[SurveyKey]=28),"Top300","CRS")  </t>
  </si>
  <si>
    <t>1185a7eb-0fa9-4869-8115-4dd256fa99b0</t>
  </si>
  <si>
    <t>Client ID</t>
  </si>
  <si>
    <t>e6532b28-628d-4aa6-9b35-0f3849a59f7f</t>
  </si>
  <si>
    <t>Client Name</t>
  </si>
  <si>
    <t>5b5c2171-f0cb-4fda-aec8-553d06435424</t>
  </si>
  <si>
    <t>FactEventActivitiesDisp[Client ID]&amp;"_"&amp;FactEventActivitiesDisp[Contact Id]&amp;"_"&amp;format(FactEventActivitiesDisp[SentDate],"yyyyMM")</t>
  </si>
  <si>
    <t>5e48c055-31f2-4a8b-8420-838ae7d2c7b5</t>
  </si>
  <si>
    <t>ClientName_Id</t>
  </si>
  <si>
    <t>FactEventActivitiesDisp[Client Name]&amp;"_"&amp; FactEventActivitiesDisp[Client ID]</t>
  </si>
  <si>
    <t>b2f5c76f-d6d8-4873-a78b-7fde8c3bc31f</t>
  </si>
  <si>
    <t>Column</t>
  </si>
  <si>
    <t>cd07090d-76e6-49d2-b36f-6764dc22547c</t>
  </si>
  <si>
    <t>CompletePartialResp</t>
  </si>
  <si>
    <t>CALCULATE(COUNT(FactSurveyResponse[SurveyResponseKey]),filter(FactSurveyResponse,FactSurveyResponse[EventActivityDispKey]= FactEventActivitiesDisp[EventActivityDispKey]),filter(FactSurveyResponse,FactSurveyResponse[ResponseIntegerValue] &gt; 0),filter(FactSurveyResponse,  FactSurveyResponse[Questionid] in {"Q2" ,"Q5", "Q7_3","Q7_4","Q7_5", "Q7_6","Q7_7"}))</t>
  </si>
  <si>
    <t>7b5d5a6f-7d0c-411f-9800-49bc72775699</t>
  </si>
  <si>
    <t>CompleteResp</t>
  </si>
  <si>
    <t>if(CALCULATE(COUNT(FactSurveyResponse[SurveyResponseKey]),filter(FactSurveyResponse,FactSurveyResponse[EventActivityDispKey]= FactEventActivitiesDisp[EventActivityDispKey]),filter(FactSurveyResponse,FactSurveyResponse[ResponseIntegerValue] &gt; 0),filter(FactSurveyResponse,  FactSurveyResponse[Questionid] in {"Q2" ,"Q5", "Q7_3","Q7_4","Q7_5", "Q7_6","Q7_7"}))=7,1,0)</t>
  </si>
  <si>
    <t>386d516b-2a81-43ca-8b37-ce06b6e48c0f</t>
  </si>
  <si>
    <t>CompletedDate</t>
  </si>
  <si>
    <t>06629783-e034-43f8-87e2-4b350c1ac4c7</t>
  </si>
  <si>
    <t>CompletedDateKey</t>
  </si>
  <si>
    <t>e00493da-f81d-44f7-87cd-2c3e8b1a22db</t>
  </si>
  <si>
    <t>CompletedYYYYMM</t>
  </si>
  <si>
    <t>RELATED(DimDateCompleted[YYYYMM])</t>
  </si>
  <si>
    <t>bffbd00b-28c0-48c9-b789-5356ac0f92e9</t>
  </si>
  <si>
    <t>Contact Email</t>
  </si>
  <si>
    <t>955ac458-65db-4de0-85b6-c0eca9c66008</t>
  </si>
  <si>
    <t>Contact Id</t>
  </si>
  <si>
    <t>9e8f9d2c-7b6b-4002-8662-d1babe258dc7</t>
  </si>
  <si>
    <t>Contact Last Name</t>
  </si>
  <si>
    <t>3d4028e2-9e6d-4eaf-a7e5-1543b81b9ddf</t>
  </si>
  <si>
    <t>ContactId_Email</t>
  </si>
  <si>
    <t>FactEventActivitiesDisp[Contact Id] &amp;"_"&amp;FactEventActivitiesDisp[Contact Email]</t>
  </si>
  <si>
    <t>a561dd4c-6c92-4c87-8550-7b274b960a5f</t>
  </si>
  <si>
    <t>e953cb68-59ad-4f9e-bebf-43b2c88dd0d5</t>
  </si>
  <si>
    <t>ContactMgmtLevel</t>
  </si>
  <si>
    <t>5bb46439-d0f5-46f7-b461-829d2909b8ac</t>
  </si>
  <si>
    <t>4659044f-a54c-4cd9-ba20-194a81bd41e2</t>
  </si>
  <si>
    <t>CreatedDateKey</t>
  </si>
  <si>
    <t>e05165c5-bf86-4f1c-bf69-e3d888bf9e33</t>
  </si>
  <si>
    <t>DSSurveyID</t>
  </si>
  <si>
    <t>c6333dec-a65e-4c7d-867b-3fd4914d81d5</t>
  </si>
  <si>
    <t>DateOfLastReminder</t>
  </si>
  <si>
    <t>01ed054b-03e1-4b81-863b-5d51d6f1f707</t>
  </si>
  <si>
    <t>DateOfLastReminderKey</t>
  </si>
  <si>
    <t>5919e417-8265-4b6b-9f7e-76aa8b43200b</t>
  </si>
  <si>
    <t>FactEventActivitiesDisp[SurveyKey] &amp;"_"&amp;FactEventActivitiesDisp[Contact Id]&amp;"_"&amp;format(FactEventActivitiesDisp[SentDate],"YYYYMM")</t>
  </si>
  <si>
    <t>d9bd4d35-44fd-4f15-98ab-6617c5f281d5</t>
  </si>
  <si>
    <t>DispStateInd</t>
  </si>
  <si>
    <t>bed05f61-8d04-4e28-8142-eedce23b9c8f</t>
  </si>
  <si>
    <t>dd292954-58c6-4259-ae32-65fe83febab7</t>
  </si>
  <si>
    <t>EventActivityDispKey</t>
  </si>
  <si>
    <t>cdbf18e8-fb48-4b55-93ca-c6029aa56c25</t>
  </si>
  <si>
    <t>FSRQuestCount</t>
  </si>
  <si>
    <t>CALCULATE(Count(FactSurveyResponse[SurveyResponseKey]),FILTER(FactSurveyResponse,FactSurveyResponse[EventActivityDispKey]= FactEventActivitiesDisp[EventActivityDispKey]),filter(factsurveyresponse,FactSurveyResponse[QuestionKey]&gt;0),Filter(FactSurveyResponse,FactSurveyResponse[AnswerKey]&gt;0))</t>
  </si>
  <si>
    <t>9b2669d1-b25c-4417-89f9-5c8a3f2ef7df</t>
  </si>
  <si>
    <t>b0a67fc2-5d1d-45cf-9bce-851f5bfbce8c</t>
  </si>
  <si>
    <t>ManagementLevelProd</t>
  </si>
  <si>
    <t>d2db2551-2677-4d80-b808-3d2b245ed24b</t>
  </si>
  <si>
    <t>33ac7752-f036-4b3c-95ed-6d23fa7f8675</t>
  </si>
  <si>
    <t>NbrOfProduct</t>
  </si>
  <si>
    <t>calculate(DISTINCTCOUNTNOBLANK(FactSurveyResponse[productid]),isblank(factsurveyresponse[productid]) = false())</t>
  </si>
  <si>
    <t>32acf814-0ade-4461-a481-6f8b45cd409f</t>
  </si>
  <si>
    <t>OpportunityKey</t>
  </si>
  <si>
    <t>eb0f9be3-1cea-4a04-829e-fa9f0ba3a139</t>
  </si>
  <si>
    <t>OpportunityPursuitID</t>
  </si>
  <si>
    <t>b8fe379c-2e18-42ad-8cf1-eca8bc7dffea</t>
  </si>
  <si>
    <t>ProductResponseCountC</t>
  </si>
  <si>
    <t>CALCULATE(DISTINCTCOUNT(FactSurveyResponse[ProductID]),FILTER(FactSurveyResponse,FactSurveyResponse[EventActivityDispKey]= FactEventActivitiesDisp[EventActivityDispKey]),filter(factsurveyresponse,or(right(FactSurveyResponse[QuestionID],3)= "Q9",search("Q10",FactSurveyResponse[QuestionID],,0)&gt;0)),Filter(FactSurveyResponse,FactSurveyResponse[ResponseIntegerValue]&gt;0))</t>
  </si>
  <si>
    <t>76a62648-d481-4dad-bf88-258476433452</t>
  </si>
  <si>
    <t>ProgramID</t>
  </si>
  <si>
    <t>33ce11e8-a0ec-4278-b0f1-bb16a181fe2d</t>
  </si>
  <si>
    <t>ProjectID</t>
  </si>
  <si>
    <t>defadba2-756a-4e23-ad4a-56c75c7943aa</t>
  </si>
  <si>
    <t>Projectkey</t>
  </si>
  <si>
    <t>1ebd63d7-8112-42b0-a815-88fd04a44067</t>
  </si>
  <si>
    <t>PublishedDate</t>
  </si>
  <si>
    <t>9a9b41f5-a9ce-4efd-96e4-b8281bfe884f</t>
  </si>
  <si>
    <t>PublishedDateKey</t>
  </si>
  <si>
    <t>dbdf67e9-a45f-49cc-ac1a-15ce9855c0b9</t>
  </si>
  <si>
    <t>PurchaseDecision</t>
  </si>
  <si>
    <t>calculate(max(FactSurveyResponse[AnswerLabel]),FILTER(FactSurveyResponse,FactSurveyResponse[EventActivityDispKey]= FactEventActivitiesDisp[EventActivityDispKey]),filter(factsurveyresponse,FactSurveyResponse[QuestionID]= "Q6"),Filter(FactSurveyResponse,FactSurveyResponse[ResponseValue]&gt;""))</t>
  </si>
  <si>
    <t>7c0b6ceb-9906-4ee6-bb10-acd5b07ae877</t>
  </si>
  <si>
    <t>PursuitKey</t>
  </si>
  <si>
    <t>f9432028-1c5f-4898-9f24-b68fe5d3de0b</t>
  </si>
  <si>
    <t>Q10Ind</t>
  </si>
  <si>
    <t>if(CALCULATE(Count(FactSurveyResponse[SurveyResponseKey]),FILTER(FactSurveyResponse,FactSurveyResponse[EventActivityDispKey]= FactEventActivitiesDisp[EventActivityDispKey]),filter(factsurveyresponse,left(FactSurveyResponse[QuestionID],3)= "Q10"),Filter(FactSurveyResponse,FactSurveyResponse[ResponseIntegerValue]&gt;0)),1,0)</t>
  </si>
  <si>
    <t>d837a43a-9684-460f-a817-be02b96a0695</t>
  </si>
  <si>
    <t>Q11Ind</t>
  </si>
  <si>
    <t>CALCULATE(Count(FactSurveyResponse[SurveyResponseKey]),FILTER(FactSurveyResponse,FactSurveyResponse[EventActivityDispKey]= FactEventActivitiesDisp[EventActivityDispKey]),filter(factsurveyresponse,FactSurveyResponse[QuestionID]= "Q11"),Filter(FactSurveyResponse,FactSurveyResponse[ResponseValue]&gt;""))</t>
  </si>
  <si>
    <t>dd5fdb1b-a7c4-403a-a157-c04ab58134a0</t>
  </si>
  <si>
    <t>Q2Ind</t>
  </si>
  <si>
    <t>CALCULATE(Count(FactSurveyResponse[SurveyResponseKey]),FILTER(FactSurveyResponse,FactSurveyResponse[EventActivityDispKey]= FactEventActivitiesDisp[EventActivityDispKey]),filter(factsurveyresponse,FactSurveyResponse[QuestionID]= "Q2"),Filter(FactSurveyResponse,FactSurveyResponse[ResponseIntegerValue]&gt;0))</t>
  </si>
  <si>
    <t>ea9b7414-8f8c-4f19-ad43-7dbc5d08b169</t>
  </si>
  <si>
    <t>Q3Ind</t>
  </si>
  <si>
    <t>CALCULATE(Count(FactSurveyResponse[SurveyResponseKey]),FILTER(FactSurveyResponse,FactSurveyResponse[EventActivityDispKey]= FactEventActivitiesDisp[EventActivityDispKey]),filter(factsurveyresponse,FactSurveyResponse[QuestionID]= "Q3"),Filter(FactSurveyResponse,FactSurveyResponse[ResponseValue]&gt;""))</t>
  </si>
  <si>
    <t>1eafee61-8f22-443f-b68d-872516be7153</t>
  </si>
  <si>
    <t>Q4Ind</t>
  </si>
  <si>
    <t>CALCULATE(Count(FactSurveyResponse[SurveyResponseKey]),FILTER(FactSurveyResponse,FactSurveyResponse[EventActivityDispKey]= FactEventActivitiesDisp[EventActivityDispKey]),filter(factsurveyresponse,FactSurveyResponse[QuestionID] in {"Q4","Q15","Q16"}),Filter(FactSurveyResponse,FactSurveyResponse[ResponseValue]&gt;""))</t>
  </si>
  <si>
    <t>851a356f-57cb-47e6-baf2-839686d67ba4</t>
  </si>
  <si>
    <t>Q5Ind</t>
  </si>
  <si>
    <t>CALCULATE(Count(FactSurveyResponse[SurveyResponseKey]),FILTER(FactSurveyResponse,FactSurveyResponse[EventActivityDispKey]= FactEventActivitiesDisp[EventActivityDispKey]),filter(factsurveyresponse,FactSurveyResponse[QuestionID]= "Q5"),Filter(FactSurveyResponse,FactSurveyResponse[ResponseIntegerValue]&gt;0))</t>
  </si>
  <si>
    <t>d158f14f-deac-4c92-91fb-c64ec86001bc</t>
  </si>
  <si>
    <t>Q6Ind</t>
  </si>
  <si>
    <t>CALCULATE(Count(FactSurveyResponse[SurveyResponseKey]),FILTER(FactSurveyResponse,FactSurveyResponse[EventActivityDispKey]= FactEventActivitiesDisp[EventActivityDispKey]),filter(factsurveyresponse,FactSurveyResponse[QuestionID]= "Q6"),Filter(FactSurveyResponse,FactSurveyResponse[ResponseValue]&gt;""))</t>
  </si>
  <si>
    <t>1fe095ca-4be2-4240-93ba-de4a1afd3d29</t>
  </si>
  <si>
    <t>Q73Ind</t>
  </si>
  <si>
    <t>if(CALCULATE(Count(FactSurveyResponse[SurveyResponseKey]),FILTER(FactSurveyResponse,FactSurveyResponse[EventActivityDispKey]= FactEventActivitiesDisp[EventActivityDispKey]),filter(factsurveyresponse,FactSurveyResponse[QuestionID]= "Q7_3"),Filter(FactSurveyResponse,FactSurveyResponse[ResponseIntegerValue]&gt;0)),1,0)//Indicates if  Q7_3 question that are answered(Service Level)</t>
  </si>
  <si>
    <t>7cf8f33d-00bc-47a3-bbe5-69de314166e6</t>
  </si>
  <si>
    <t>Q7Ind</t>
  </si>
  <si>
    <t>if(CALCULATE(Count(FactSurveyResponse[SurveyResponseKey]),FILTER(FactSurveyResponse,FactSurveyResponse[EventActivityDispKey]= FactEventActivitiesDisp[EventActivityDispKey]),filter(factsurveyresponse,left(FactSurveyResponse[QuestionID],2)= "Q7"),Filter(FactSurveyResponse,FactSurveyResponse[ResponseIntegerValue]&gt;0)),1,0)</t>
  </si>
  <si>
    <t>0365372f-375b-4740-88e4-377bac92bf1c</t>
  </si>
  <si>
    <t>RecordSourceKey</t>
  </si>
  <si>
    <t>48258e98-93ef-435c-8edb-3cbcf382ea5a</t>
  </si>
  <si>
    <t>RemindersSent</t>
  </si>
  <si>
    <t>45f6a80b-f1d6-4da6-9f54-a695bcfe4b64</t>
  </si>
  <si>
    <t>ResponseID</t>
  </si>
  <si>
    <t>c2630cd2-9bfc-4879-b410-c419bcb6743c</t>
  </si>
  <si>
    <t>SentDate</t>
  </si>
  <si>
    <t>yy/mm/dd</t>
  </si>
  <si>
    <t>010f16a0-0baa-4cad-952a-956a22972418</t>
  </si>
  <si>
    <t>SentDateKey</t>
  </si>
  <si>
    <t>447600e9-9ec0-43d8-ae58-efa335e7780b</t>
  </si>
  <si>
    <t>SentYYYYMM</t>
  </si>
  <si>
    <t>if(isblank(FactEventActivitiesDisp[CompletedDate]),Left(FactEventActivitiesDisp[SentDateKey],6),Left(FactEventActivitiesDisp[CompletedDateKey],6))</t>
  </si>
  <si>
    <t>decb1548-b1ec-4cfc-b2ea-86d6b4055a2b</t>
  </si>
  <si>
    <t>SentimentGrade</t>
  </si>
  <si>
    <t>if(not isblank(FactEventActivitiesDisp[SentimentScoreAvgLTRCK]),if(FactEventActivitiesDisp[SentimentScoreAvgLTRCK]&gt;.7999999,"High",if(and(FactEventActivitiesDisp[SentimentScoreAvgLTRCK] &gt;=  0,FactEventActivitiesDisp[SentimentScoreAvgLTRCK] &lt; .3 ) ,"Low","Undefined")),"NA")</t>
  </si>
  <si>
    <t>99e82170-82ec-40a2-ae38-005817a6301f</t>
  </si>
  <si>
    <t>SentimentScoreAvg</t>
  </si>
  <si>
    <t>a5115dba-9aa8-4024-8ad2-973379bf04ee</t>
  </si>
  <si>
    <t>SentimentScoreAvgLTRCK</t>
  </si>
  <si>
    <t>Calculate(Average(FactSurveyResponse[SentimentScore]),not isblank(FactSurveyResponse[SentimentScore]), FactSurveyResponse[VLVariableType] in {"LTR Reason", "Missed Commitments"})</t>
  </si>
  <si>
    <t>bd44ba02-affc-4fba-9bec-dcc643193bcd</t>
  </si>
  <si>
    <t>ServiceGapCount</t>
  </si>
  <si>
    <t>CALCULATE(
    sum(FactSurveyResponse[ResponseIntegerValue]),FactSurveyResponse[VLVariableType] = "Service Gaps"
)</t>
  </si>
  <si>
    <t>8095b19d-8e19-4f81-8514-70a6ab96dec6</t>
  </si>
  <si>
    <t>SourceSystemID</t>
  </si>
  <si>
    <t>a04cdc93-91c8-478d-a8c0-b167e03413ea</t>
  </si>
  <si>
    <t>StartedDate</t>
  </si>
  <si>
    <t>3a0f0e4e-0723-4a56-929a-dc54dbeaef0e</t>
  </si>
  <si>
    <t>StartedDateKey</t>
  </si>
  <si>
    <t>c526cd18-2e96-47fb-bcf7-4d2e16410fd4</t>
  </si>
  <si>
    <t>32762157-0d90-467d-a693-be19e1a61803</t>
  </si>
  <si>
    <t>ef394598-d819-4541-b2ae-ad5635b4d0d2</t>
  </si>
  <si>
    <t>2e212874-206c-425a-a0f0-55ea98b1893c</t>
  </si>
  <si>
    <t>2c114daf-265d-4918-9ecc-5b269f2ca0b1</t>
  </si>
  <si>
    <t>b0af5320-6fe0-4640-9a2e-2d5ada8903d4</t>
  </si>
  <si>
    <t>SurveyeCRMContactIdNoMatch</t>
  </si>
  <si>
    <t>b1be7866-6dfb-4277-b062-226fc9e12fb7</t>
  </si>
  <si>
    <t>SurveyedOrganizationKey</t>
  </si>
  <si>
    <t>fb0f8dec-823f-4bb8-b28b-d658c7088151</t>
  </si>
  <si>
    <t>calculate(count(FactEventActivitiesDisp[EventActivityDispKey]))</t>
  </si>
  <si>
    <t>2ea76710-427e-42d5-8ab8-6228a01e0f55</t>
  </si>
  <si>
    <t>UniqueID</t>
  </si>
  <si>
    <t>322929a7-e6b8-4020-84a9-96721af5a0fe</t>
  </si>
  <si>
    <t>7dadbde4-b465-4053-ad33-51c4bc38f911</t>
  </si>
  <si>
    <t>WAPPurchaseDecision</t>
  </si>
  <si>
    <t>CALCULATE(max(FactSurveyResponse[AnswerLabel]),FILTER(FactSurveyResponse,FactSurveyResponse[EventActivityDispKey]= FactEventActivitiesDisp[EventActivityDispKey]),filter(factsurveyresponse,FactSurveyResponse[QuestionID]= "Q6"),Filter(FactSurveyResponse,FactSurveyResponse[ResponseIntegerValue]&gt;0))</t>
  </si>
  <si>
    <t>ab774fa8-ec92-4865-b24f-7f776098e8a5</t>
  </si>
  <si>
    <t>WAPRole</t>
  </si>
  <si>
    <t>CALCULATE(max(FactSurveyResponse[AnswerLabel]),FILTER(FactSurveyResponse,FactSurveyResponse[EventActivityDispKey]= FactEventActivitiesDisp[EventActivityDispKey]),filter(factsurveyresponse,FactSurveyResponse[QuestionID]= "Q14"),Filter(FactSurveyResponse,FactSurveyResponse[ResponseIntegerValue]&gt;0))</t>
  </si>
  <si>
    <t>ca4ee949-6b20-4946-81f8-43978819aec9</t>
  </si>
  <si>
    <t>AnswerKey</t>
  </si>
  <si>
    <t>56adb077-ab7d-4aa4-8f27-fbfa7fa5286a</t>
  </si>
  <si>
    <t>related(DimSurveyAnswer[AnswerLabel])</t>
  </si>
  <si>
    <t>08f03df6-4e22-48b5-82ec-b304570b6fc2</t>
  </si>
  <si>
    <t>CRSSortOrder</t>
  </si>
  <si>
    <t>BlankColumnC</t>
  </si>
  <si>
    <t>BLANK()</t>
  </si>
  <si>
    <t>13766c63-9fec-4b49-9a48-88932da2fcb9</t>
  </si>
  <si>
    <t>CRSQuestAnswerKey</t>
  </si>
  <si>
    <t>FactSurveyResponse[Questionid]&amp;"_"&amp;if(isblank(FactSurveyResponse[ResponseIntegerValue]),"0",FactSurveyResponse[ResponseIntegerValue])</t>
  </si>
  <si>
    <t>dd3c6752-ca2e-48a4-bacc-e26b42500d31</t>
  </si>
  <si>
    <t>if(not isblank(related(CRSSort[CSRSortOrder])),related(CRSSort[CSRSortOrder]),0)</t>
  </si>
  <si>
    <t>4ac681f3-c1e6-4a3b-ba1b-6b7b631c8d3e</t>
  </si>
  <si>
    <t>ClientId_Name</t>
  </si>
  <si>
    <t>related(FactEventActivitiesDisp[ClientName_Id])</t>
  </si>
  <si>
    <t>7373a026-9a9b-4759-b847-fa2117bf6734</t>
  </si>
  <si>
    <t>e76c03ff-3c3c-478b-a410-1d9b8b2c776d</t>
  </si>
  <si>
    <t>088af980-ff28-492f-babd-8eb3edf70ac4</t>
  </si>
  <si>
    <t>related(FactEventActivitiesDisp[Contact Id])&amp;"_"&amp;related(FactEventActivitiesDisp[Contact Email])</t>
  </si>
  <si>
    <t>38e2dcef-a44a-4cd8-8a4c-404ec5d6148a</t>
  </si>
  <si>
    <t>44ab2217-b3a2-44f9-ba6e-72d4b48d67c3</t>
  </si>
  <si>
    <t>941acc4c-e9c7-4a20-8f00-a51c8f6e3ee6</t>
  </si>
  <si>
    <t>FactSurveyResponse[EventActivityDispKey]&amp;"_"&amp;FactSurveyResponse[ProductKey]</t>
  </si>
  <si>
    <t>782f5e33-1665-48cf-b15a-e73265e72313</t>
  </si>
  <si>
    <t>FMTQuestionLabel</t>
  </si>
  <si>
    <t>if(FactSurveyResponse[FmtQuestionID] = "Q9","LTR",if(FactSurveyResponse[FmtQuestionID] = "10_1","Work as Promise",if(FactSurveyResponse[FmtQuestionID] = "10_2","Integrates",if(FactSurveyResponse[FmtQuestionID] = "10_3","Easy to Use", "Best in Class"))))</t>
  </si>
  <si>
    <t>328c8794-e628-4fc9-a81c-5e7a81444142</t>
  </si>
  <si>
    <t>FmtQuestionID</t>
  </si>
  <si>
    <t>if(search("Q10",FactSurveyResponse[Questionid],,0)&gt;0,right(FactSurveyResponse[Questionid],4),right(FactSurveyResponse[Questionid],2))</t>
  </si>
  <si>
    <t>9cadd441-aefc-4295-8c87-8d002c5b70e9</t>
  </si>
  <si>
    <t>ProductID_Desc</t>
  </si>
  <si>
    <t>FactSurveyResponse[productid]&amp;"_"&amp;FactSurveyResponse[productdescription]</t>
  </si>
  <si>
    <t>46dfd0d1-251d-4dee-91f4-908d3ae3e890</t>
  </si>
  <si>
    <t>ProductIndexMax</t>
  </si>
  <si>
    <t>calculate(max(FactSurveyResponse[productindex] ),search("Product_",FactSurveyResponse[Questionid],,0)&gt;0)</t>
  </si>
  <si>
    <t>01bb9d7d-ce6e-496a-ba6f-2d43b18c37e9</t>
  </si>
  <si>
    <t>5faff0f1-04d2-499c-b625-6c3baeae67c0</t>
  </si>
  <si>
    <t>QID_Text</t>
  </si>
  <si>
    <t>FactSurveyResponse[Questionid]&amp;if(isblank(related(VariableList[VariableType])),"","_"&amp;(related(VariableList[VariableType])))</t>
  </si>
  <si>
    <t>be9acc04-cc97-428b-9b52-9d0c36f786f0</t>
  </si>
  <si>
    <t>QuestionData</t>
  </si>
  <si>
    <t>872dee52-d436-451f-b0fe-92a09041d511</t>
  </si>
  <si>
    <t>QuestionKey</t>
  </si>
  <si>
    <t>f39a850f-b44f-4e06-af14-e179866c344d</t>
  </si>
  <si>
    <t>related(DimSurveyQuestion[QuestionType])</t>
  </si>
  <si>
    <t>2020f757-c5a2-4abd-b1af-d54afbdb9235</t>
  </si>
  <si>
    <t>8e34f25b-5f4d-42ab-8b40-db417d86028a</t>
  </si>
  <si>
    <t>ReportHierarchy</t>
  </si>
  <si>
    <t>related(GridHeadingQuery[Level1])</t>
  </si>
  <si>
    <t>9f3780cf-4aa9-4e9a-af99-546650e56265</t>
  </si>
  <si>
    <t>ResponseInd</t>
  </si>
  <si>
    <t>if(FactSurveyResponse[ResponseValue]&gt; blank(),"Data","No Data")</t>
  </si>
  <si>
    <t>289c19c3-9362-4357-829e-d8db76a85ab7</t>
  </si>
  <si>
    <t>ResponseIntegerValue</t>
  </si>
  <si>
    <t>b0aca538-7de8-4dcf-b0cf-ef9cead6cd3e</t>
  </si>
  <si>
    <t>5da15988-67df-43f6-9843-1f8f1b9b6fd2</t>
  </si>
  <si>
    <t>ResponseValue_Label</t>
  </si>
  <si>
    <t>FactSurveyResponse[ResponseValue]&amp;if(isblank(related(DimSurveyAnswer[AnswerLabel])),"","_"&amp;related(DimSurveyAnswer[AnswerLabel]))</t>
  </si>
  <si>
    <t>2a04bf25-3b78-4e92-82c2-66c1050f2f1d</t>
  </si>
  <si>
    <t>SCAnswerCompositeKey</t>
  </si>
  <si>
    <t>FactSurveyResponse[Questionid]&amp;"_"&amp;FactSurveyResponse[ResponseIntegerValue]</t>
  </si>
  <si>
    <t>3fa1f132-afa5-4d54-b4a8-8c204e9c803a</t>
  </si>
  <si>
    <t>if(not isblank(FactSurveyResponse[SentimentScore]),if(FactSurveyResponse[SentimentScore]&gt;.7999999,"High",if(and(FactSurveyResponse[SentimentScore] &gt;=  0,FactSurveyResponse[SentimentScore] &lt; .3 ) ,"Low","Undefined")),"NA")</t>
  </si>
  <si>
    <t>6175b70c-43f1-436f-925a-a904154b0f96</t>
  </si>
  <si>
    <t>SentimentScore</t>
  </si>
  <si>
    <t>related(DF_MRBASurveyResponseText[CognitiveServices.ScoreSentiment])</t>
  </si>
  <si>
    <t>6fe80741-8a23-4492-947c-1350df1c9771</t>
  </si>
  <si>
    <t xml:space="preserve">value(IF(FactSurveyResponse[surveykey]=28,If(FactSurveyResponse[QuestionKey]&gt;0 ,value(substitute(SUBSTITUTE(substitute(FactSurveyResponse[Questionid],"Q",""),"_",""),"TEXT",""))&amp;"."&amp;FactSurveyResponse[ResponseIntegerValue],0),value("0"))) 
</t>
  </si>
  <si>
    <t>85239a99-bf52-422a-8b6a-b733ab5baef4</t>
  </si>
  <si>
    <t>SurveyResponseKey</t>
  </si>
  <si>
    <t>708d9535-d7a2-462d-b06a-1c99454311b0</t>
  </si>
  <si>
    <t>3d5c0922-6b12-47eb-811a-99b04620bc58</t>
  </si>
  <si>
    <t>TotalWords</t>
  </si>
  <si>
    <t>47402984-25eb-49ff-8888-a1fb591d3ee8</t>
  </si>
  <si>
    <t>Type_label</t>
  </si>
  <si>
    <t>FactSurveyResponse[VariableType]&amp;"_"&amp;FactSurveyResponse[AnswerLabel]</t>
  </si>
  <si>
    <t>12a3b28b-5e67-4af6-961f-44a3c15ae4b7</t>
  </si>
  <si>
    <t>VLCompositeKey</t>
  </si>
  <si>
    <t>FactSurveyResponse[SurveyKey]&amp;"_"&amp;FactSurveyResponse[Questionid]</t>
  </si>
  <si>
    <t>4c8ca289-9626-40ec-bbec-42c13d708e27</t>
  </si>
  <si>
    <t>VLVariableType</t>
  </si>
  <si>
    <t>related(VariableList[VariableType])</t>
  </si>
  <si>
    <t>6313c2a0-89db-4173-b62d-7a47cfbb081c</t>
  </si>
  <si>
    <t xml:space="preserve">related(VariableList[VariableType]) </t>
  </si>
  <si>
    <t>2baea161-c21f-4eb7-a771-6332e73a06ca</t>
  </si>
  <si>
    <t>VendorOrganizationId</t>
  </si>
  <si>
    <t>71cefc7b-b363-4681-aedb-73f2ccfaddc5</t>
  </si>
  <si>
    <t>VendorOrganizationKey</t>
  </si>
  <si>
    <t>6dca9873-5ef0-4238-a801-b696817f1304</t>
  </si>
  <si>
    <t>VendorOrganizationName</t>
  </si>
  <si>
    <t>9e0b475f-a96f-40ab-8ea3-ee402fe376f8</t>
  </si>
  <si>
    <t>VerbQualQues</t>
  </si>
  <si>
    <t>f4d580f7-fd11-4ac9-91c6-548baaa279bb</t>
  </si>
  <si>
    <t>WAP_Neg</t>
  </si>
  <si>
    <t xml:space="preserve">CALCULATE(count(FactSurveyResponse[SurveyResponseKey]),(search("Q10",FactSurveyResponse[Questionid],,0) &gt; 0 &amp;&amp; isblank(FactSurveyResponse[ResponseIntegerValue]) = false() &amp;&amp;
FactSurveyResponse[ResponseIntegerValue]&lt;6 &amp;&amp; isblank(FactSurveyResponse[productid])=false())||(right(FactSurveyResponse[Questionid],2) ="Q9" &amp;&amp; isblank(FactSurveyResponse[ResponseIntegerValue]) = false() &amp;&amp;factsurveyresponse[responseintegervalue]  =2 &amp;&amp; isblank(FactSurveyResponse[productid])=false())) </t>
  </si>
  <si>
    <t>6ac9cc82-b0cf-48ef-8d7b-fb8c7435d72b</t>
  </si>
  <si>
    <t>WAP_Pos</t>
  </si>
  <si>
    <t xml:space="preserve">CALCULATE(count(FactSurveyResponse[SurveyResponseKey]),(search("Q10",factsurveyresponse[questionid],,0)&gt; 0 &amp;&amp; isblank(FactSurveyResponse[ResponseIntegerValue]) = false() &amp;&amp;factsurveyresponse[responseintegervalue]  &gt; 5 &amp;&amp;factsurveyresponse[responseintegervalue]  &lt; 8 &amp;&amp; isblank(FactSurveyResponse[productid])=false())||(right(FactSurveyResponse[Questionid],2) ="Q9" &amp;&amp; isblank(FactSurveyResponse[ResponseIntegerValue]) = false() &amp;&amp;factsurveyresponse[responseintegervalue] = 1 &amp;&amp; isblank(FactSurveyResponse[productid])=false())) </t>
  </si>
  <si>
    <t>cfeda888-8901-4ac9-aeee-3964f4db8e9f</t>
  </si>
  <si>
    <t>productdescription</t>
  </si>
  <si>
    <t>11575b8f-39ff-41f9-ae62-8f9cdbc7b8b1</t>
  </si>
  <si>
    <t>productid</t>
  </si>
  <si>
    <t>51b64cd9-12e8-4469-8959-edd2701d64b3</t>
  </si>
  <si>
    <t>productindex</t>
  </si>
  <si>
    <t>right(FactSurveyResponse[Questionid],2)</t>
  </si>
  <si>
    <t>05d7d7f3-7196-40fe-bbf4-22b592a59091</t>
  </si>
  <si>
    <t>330305d3-687f-4fbc-a199-cfe5bd9595b7</t>
  </si>
  <si>
    <t>1fb59930-df09-4af3-baa0-2d1bd41ba583</t>
  </si>
  <si>
    <t>668b4d5f-2872-4b1d-a298-729f5a4ee09b</t>
  </si>
  <si>
    <t>4f537aef-de4b-405b-825f-dd2350d5619e</t>
  </si>
  <si>
    <t>ResponseOpenEndText</t>
  </si>
  <si>
    <t>febfce53-bbe0-415c-886e-8a05d68e2b58</t>
  </si>
  <si>
    <t>StopWord</t>
  </si>
  <si>
    <t>831452ea-2c41-44b7-abba-a984efad4f4f</t>
  </si>
  <si>
    <t>80d21807-987f-456c-ba3b-8ed4c36aa01e</t>
  </si>
  <si>
    <t>97689304-11d0-4b79-a6b8-bb0e157a6612</t>
  </si>
  <si>
    <t>WordText</t>
  </si>
  <si>
    <t>9e6e991e-cf61-4525-8bc1-efe23cc36c4b</t>
  </si>
  <si>
    <t>WordTextIndex</t>
  </si>
  <si>
    <t>5df75972-3b04-42cc-a851-d767dd24e917</t>
  </si>
  <si>
    <t>WordTextOffset</t>
  </si>
  <si>
    <t>b211ad25-02bf-4705-a14a-5993ac9e5880</t>
  </si>
  <si>
    <t>WordTextStrip</t>
  </si>
  <si>
    <t>4c9ed743-f9ac-4faf-b4dd-65b7b59948cf</t>
  </si>
  <si>
    <t>CustomerName</t>
  </si>
  <si>
    <t>e36ec5fe-aa7d-4f3d-a0fc-5e0056932440</t>
  </si>
  <si>
    <t>DunsNbr</t>
  </si>
  <si>
    <t>f2fce494-890e-44db-9c8a-fa89b0c505ce</t>
  </si>
  <si>
    <t>IntouchId</t>
  </si>
  <si>
    <t>4762308b-1cf9-45e4-aca4-e5d34dc8bdfa</t>
  </si>
  <si>
    <t>f6f51d20-de8a-43f7-a138-3357c23f695e</t>
  </si>
  <si>
    <t>Revenue</t>
  </si>
  <si>
    <t>FactYearlyRevenue[Revenue(000)] * 1000</t>
  </si>
  <si>
    <t>cba31cdc-4ce6-497a-a053-0ad839a0b593</t>
  </si>
  <si>
    <t>Revenue(000)</t>
  </si>
  <si>
    <t>\$#,0.###############;(\$#,0.###############);\$#,0.###############</t>
  </si>
  <si>
    <t>285013fd-4b0a-497d-9895-2da742380837</t>
  </si>
  <si>
    <t>SAPBillToNBr</t>
  </si>
  <si>
    <t>71f637c5-3841-441a-b329-3adbf2baf838</t>
  </si>
  <si>
    <t>06f14501-523b-451a-b47d-be772a02e1cc</t>
  </si>
  <si>
    <t>36922346-d3f5-4b83-9b17-9cb9fca42ba7</t>
  </si>
  <si>
    <t>YearlySalesKey</t>
  </si>
  <si>
    <t>b2d003ce-5fb7-4350-9e45-388e082bd5c5</t>
  </si>
  <si>
    <t>city</t>
  </si>
  <si>
    <t>c001bb78-0e01-4f57-94e9-db020c0968e2</t>
  </si>
  <si>
    <t>GraphRate</t>
  </si>
  <si>
    <t>00eb39ad-3598-49fe-9aae-1f673cdbab51</t>
  </si>
  <si>
    <t>3e113e8e-2358-44b3-b0af-51ed16579e10</t>
  </si>
  <si>
    <t>Level1</t>
  </si>
  <si>
    <t>ca445263-10d5-4af6-b2e4-b09308f0f648</t>
  </si>
  <si>
    <t>Level1_level2</t>
  </si>
  <si>
    <t xml:space="preserve">GridHeadingQuery[Level1] &amp; unichar(10) &amp; GridHeadingQuery[Level2] </t>
  </si>
  <si>
    <t>22f9a3e5-61b2-40dc-8ef1-597bfb6be893</t>
  </si>
  <si>
    <t>Sort</t>
  </si>
  <si>
    <t>Level2</t>
  </si>
  <si>
    <t>aca88736-4948-41d8-bc3a-9b57ecd4c1ec</t>
  </si>
  <si>
    <t>45af8ac6-62fa-4d2f-a51e-589a11869a94</t>
  </si>
  <si>
    <t>7c8e2e22-a8ac-488e-b375-3b6078672c1d</t>
  </si>
  <si>
    <t>UseColumn</t>
  </si>
  <si>
    <t>if(GridHeadingQuery[Level2]=convert(GridHeadingQuery[Sort],STRING),0,1)</t>
  </si>
  <si>
    <t>5641a9a7-431f-46db-87f5-59752459ca77</t>
  </si>
  <si>
    <t>ClientNameId</t>
  </si>
  <si>
    <t>0547a45d-a6aa-4fbd-9f30-6141b81cfddc</t>
  </si>
  <si>
    <t>EventActivityDispkey</t>
  </si>
  <si>
    <t>9096f760-8810-41de-90c4-d454ef279bf6</t>
  </si>
  <si>
    <t>2550fa54-ae31-402d-8e7a-257b775e55d4</t>
  </si>
  <si>
    <t>RegionGroupN</t>
  </si>
  <si>
    <t>if(isblank(GridRowQuery[RegionGroup]),if (GridRowQuery[Segment] = "Geography","NA",GridRowQuery[Segment]),GridRowQuery[RegionGroup])</t>
  </si>
  <si>
    <t>6d408894-c181-4fe1-8772-0d0b802284ea</t>
  </si>
  <si>
    <t>ReportValue</t>
  </si>
  <si>
    <t>af3c1583-917c-4cbf-b1a5-cd1d5b1c4480</t>
  </si>
  <si>
    <t>sortorder</t>
  </si>
  <si>
    <t>Segment</t>
  </si>
  <si>
    <t>47ac92a3-5d7b-40a1-b5d7-7c265fe68c38</t>
  </si>
  <si>
    <t>SegmentSort</t>
  </si>
  <si>
    <t>7f9baa06-f928-4e65-8d9e-bd54a259054d</t>
  </si>
  <si>
    <t>SortSeq</t>
  </si>
  <si>
    <t>value(GridRowQuery[SegmentSort] &amp;"."&amp; if(isblank(GridRowQuery[sortorder]),"0",GridRowQuery[sortorder]))</t>
  </si>
  <si>
    <t>0532ca97-6083-4c47-b9d6-0fd6f41bd24a</t>
  </si>
  <si>
    <t>ValueGroup</t>
  </si>
  <si>
    <t>if(GridRowQuery[Segment] = "Geography",related(RegionGroup[RegionGroup]),GridRowQuery[Segment])</t>
  </si>
  <si>
    <t>b0bd622e-5241-49e3-8a68-e3b1f9c9ba81</t>
  </si>
  <si>
    <t>9bf8dc6e-70f9-42c0-a787-ee0fb05e71e9</t>
  </si>
  <si>
    <t>4585f111-214a-4d9d-ad04-2e3805802653</t>
  </si>
  <si>
    <t>DriverLevel1</t>
  </si>
  <si>
    <t>mid(KeyDriverModelMatrix[TextCodeField],1,search("_",KeyDriverModelMatrix[TextCodeField],search("_",KeyDriverModelMatrix[TextCodeField],1,3)+1,1)-1)</t>
  </si>
  <si>
    <t>04e8c1cd-f531-4513-9be5-a1bd6aeb4ee3</t>
  </si>
  <si>
    <t>Organizationkey</t>
  </si>
  <si>
    <t>1a53c7fd-b29f-4093-b6ee-5796b9b71c06</t>
  </si>
  <si>
    <t>c10b264c-e003-49e9-afa0-0294527acd2a</t>
  </si>
  <si>
    <t>TextCodeField</t>
  </si>
  <si>
    <t>c95b8d27-a975-4791-9c06-3528800f7d5c</t>
  </si>
  <si>
    <t>TextCodeValue</t>
  </si>
  <si>
    <t>7992f0af-8e28-40b2-847b-a189dc273397</t>
  </si>
  <si>
    <t>63133428-e0dc-4789-b830-0e4008d1f2d0</t>
  </si>
  <si>
    <t>84cc9ce3-a4b2-4ce2-8155-9eb3fc2edc0c</t>
  </si>
  <si>
    <t>40cb4ba7-5a73-48a2-9fda-8896c6377037</t>
  </si>
  <si>
    <t>f60cd730-7afb-4434-82b4-dde54fd977e8</t>
  </si>
  <si>
    <t>c549d827-1643-454a-8421-01d426f18c20</t>
  </si>
  <si>
    <t>eddb1db9-af7f-4351-b607-4fc919221501</t>
  </si>
  <si>
    <t>75049855-a012-439c-98d4-44911c794838</t>
  </si>
  <si>
    <t>11cb4489-0c39-4be2-ac47-47a77bb63a2e</t>
  </si>
  <si>
    <t>8f6dedd6-4086-44ca-b552-e107f2e242c4</t>
  </si>
  <si>
    <t>574e6139-463d-4e7c-a9ba-f865dc47ae25</t>
  </si>
  <si>
    <t>b6f89b9d-80cb-40d7-8ec9-86a0ee2ba1b5</t>
  </si>
  <si>
    <t>240e2771-3db8-42d2-a667-aea3abc091a8</t>
  </si>
  <si>
    <t>64be82b8-0f37-46a6-8244-849e96d4a755</t>
  </si>
  <si>
    <t>97365ea8-8ea3-40c3-8be6-31342de57a94</t>
  </si>
  <si>
    <t>8d5d9737-da11-48d9-af2c-6711c6d90ecc</t>
  </si>
  <si>
    <t>518dfc11-e2d5-4795-b065-61a8f6848045</t>
  </si>
  <si>
    <t>d2987bc5-9e5b-411b-ae27-8feb8fa93137</t>
  </si>
  <si>
    <t>d6e346ae-7ed6-4b3d-9557-56dfb86215b2</t>
  </si>
  <si>
    <t>e8dbfa60-299c-4826-8107-a73eb8bbb426</t>
  </si>
  <si>
    <t>974b31ca-63d9-4096-91af-1026677067cc</t>
  </si>
  <si>
    <t>64f1959c-1643-46d6-8889-64d4cff25894</t>
  </si>
  <si>
    <t>77f44a45-d7f1-48ed-8582-134d525986ae</t>
  </si>
  <si>
    <t>dbfcaa08-e1d6-4926-a4cb-2d175da48563</t>
  </si>
  <si>
    <t>9bd4dd3a-ec73-4f0a-aeba-d06c63fa69b5</t>
  </si>
  <si>
    <t>e813b66d-2b41-445e-9480-046c4d746741</t>
  </si>
  <si>
    <t>994e17d3-cfa4-40e8-91b3-9732b2ea3806</t>
  </si>
  <si>
    <t>0bbc5ce5-f37b-4cad-a2fa-520314ad22a3</t>
  </si>
  <si>
    <t>12b502cd-6938-4dd3-af0d-f215f4276a17</t>
  </si>
  <si>
    <t>1d2a11c3-9967-42cc-a031-8f74d0cc6904</t>
  </si>
  <si>
    <t>f7d82829-e171-43f5-adf5-f986c126c15e</t>
  </si>
  <si>
    <t>a27c61d6-8804-4ab7-a91c-c41737f81213</t>
  </si>
  <si>
    <t>21ec51a7-1c50-4050-98cf-9aa915052de2</t>
  </si>
  <si>
    <t>d0cf7d27-0d1b-474d-b457-270c38d81b4e</t>
  </si>
  <si>
    <t>d34fd1d6-ab80-4280-a2bf-25172916f7b6</t>
  </si>
  <si>
    <t>87e12743-c97f-4f50-9a1e-889f789aa008</t>
  </si>
  <si>
    <t>14244bc6-f62f-4781-91ab-29968acebd75</t>
  </si>
  <si>
    <t>6a147b5c-e72a-4f8d-83f1-16dc38e8ca19</t>
  </si>
  <si>
    <t>c5d9e5c8-0355-46fe-b0fb-4d21a21e725f</t>
  </si>
  <si>
    <t>77fa932b-152f-49af-a269-c404bcc5ea25</t>
  </si>
  <si>
    <t>2e5bcd34-12b7-42e6-b854-94d973c774c7</t>
  </si>
  <si>
    <t>36fd720e-c133-497b-8e1b-02b83d252172</t>
  </si>
  <si>
    <t>b1b68146-1f45-47d6-bb9d-7ed9dbeac5a9</t>
  </si>
  <si>
    <t>efd1ac5c-c64f-44f3-97bf-462c07dfcf00</t>
  </si>
  <si>
    <t>722045ac-536b-446f-b9ba-d218392a2048</t>
  </si>
  <si>
    <t>a1a6ced5-d0b0-4422-9f6d-f67bdadd44a3</t>
  </si>
  <si>
    <t>cde4b9ed-ea8c-406e-b39b-e304b287adb7</t>
  </si>
  <si>
    <t>d2f2a161-583b-416c-91a6-9fabb3e04f50</t>
  </si>
  <si>
    <t>b5ed7969-4dff-45b9-8ae9-016aae9215e5</t>
  </si>
  <si>
    <t>18218779-54a5-4edb-a190-8305dd75f93b</t>
  </si>
  <si>
    <t>db8a0fed-e948-4d81-8605-e2f6fed5cf46</t>
  </si>
  <si>
    <t>d20a687a-e140-4621-863c-f8805f7ba03e</t>
  </si>
  <si>
    <t>38ce479b-2f22-49d9-bdde-b8f5075963ec</t>
  </si>
  <si>
    <t>441496fe-1a21-42ac-827e-23d9acb7f9a5</t>
  </si>
  <si>
    <t>ea114667-1911-4db0-adc4-022e3304a6f6</t>
  </si>
  <si>
    <t>d6ee6f45-b0cb-4c5c-a0c9-054398fd4a82</t>
  </si>
  <si>
    <t>70668cc9-98fe-499a-8f8e-0a870aedf872</t>
  </si>
  <si>
    <t>ba682d07-2743-492e-93fd-1c1a336a3fe1</t>
  </si>
  <si>
    <t>80173659-0ce5-4cc0-9174-1af2aab776cc</t>
  </si>
  <si>
    <t>8d34511b-3090-4763-a261-0c078574d8d7</t>
  </si>
  <si>
    <t>0214e692-d3d2-4e3a-8052-6054c1fad792</t>
  </si>
  <si>
    <t>c539f138-142d-4bf3-9e1c-485cc96f8570</t>
  </si>
  <si>
    <t>9c2abeda-2326-480e-a9f7-0b4590aefb47</t>
  </si>
  <si>
    <t>6100f710-7e38-4169-b074-fb1108a45257</t>
  </si>
  <si>
    <t>904acc6c-4fe0-453c-a3b9-95faef84f11e</t>
  </si>
  <si>
    <t>747d204c-e8e6-463f-b844-996c4986d6ef</t>
  </si>
  <si>
    <t>07c4b017-9db6-4702-b33f-4882986f6621</t>
  </si>
  <si>
    <t>c782449f-e92d-4419-b13a-7f3ce61f90ce</t>
  </si>
  <si>
    <t>8f49443c-2426-489d-a41d-abb0fabb9fb4</t>
  </si>
  <si>
    <t>8e702b7e-56e3-4b14-935a-aba0f5421aee</t>
  </si>
  <si>
    <t>127c1c61-974d-4c26-b693-9dde7c818cf9</t>
  </si>
  <si>
    <t>60503329-fee0-40a5-8dc6-47b72125d7e9</t>
  </si>
  <si>
    <t>580e9175-f1a2-4135-a638-75a7a0b8b7d7</t>
  </si>
  <si>
    <t>ec48903f-eb5f-482a-b1d8-86ebc99376f8</t>
  </si>
  <si>
    <t>7bf356d5-2e3e-4871-aeb3-71ee16738c41</t>
  </si>
  <si>
    <t>aef921cd-42aa-4d6e-b28f-f3cf17aefb53</t>
  </si>
  <si>
    <t>2236f22e-bd2c-460a-9125-49606866d673</t>
  </si>
  <si>
    <t>a611c905-8e46-4c60-9b18-2807d8eefc4f</t>
  </si>
  <si>
    <t>14ab5929-23ee-4c50-b813-14289b3dd402</t>
  </si>
  <si>
    <t>8b607c8f-d609-4642-9093-0c69f9cab981</t>
  </si>
  <si>
    <t>a67fe7e6-e51f-4f81-bb4b-92817c8470c5</t>
  </si>
  <si>
    <t>0795e2d0-8de7-4211-b230-546e170819d3</t>
  </si>
  <si>
    <t>fdebdde5-a992-447f-98f0-d2e2945f3751</t>
  </si>
  <si>
    <t>c5b9d4fc-fbdf-4a8e-a46f-6226ea40989b</t>
  </si>
  <si>
    <t>78ae1394-9af0-44f8-8403-dc63068384cd</t>
  </si>
  <si>
    <t>7f1c82c7-ad88-4b2a-afeb-e4330c61a87e</t>
  </si>
  <si>
    <t>4f465720-0535-446a-94bd-a948fc199eac</t>
  </si>
  <si>
    <t>1ec96e25-1148-4361-96b9-40cd85d8e5f0</t>
  </si>
  <si>
    <t>9091d18e-8738-4b82-8e96-5b7e1014f3d1</t>
  </si>
  <si>
    <t>b3ab5993-3f15-4178-92af-cafd729a0b62</t>
  </si>
  <si>
    <t>d2420ae9-9a7f-46cb-b71e-d8f3895aea5a</t>
  </si>
  <si>
    <t>5b081851-bfa6-4d2f-9103-1048762cbca5</t>
  </si>
  <si>
    <t>acd6aad6-1d6b-4371-84d7-1e3459077cca</t>
  </si>
  <si>
    <t>92e30216-4d49-4c4d-8061-d17e3b4dd401</t>
  </si>
  <si>
    <t>34f6b873-593f-40dd-817f-46186a2ea3a2</t>
  </si>
  <si>
    <t>251f6b80-6826-4e83-8061-d0eab7861024</t>
  </si>
  <si>
    <t>7fdac1db-efa2-49fe-ab2e-bee44e97f194</t>
  </si>
  <si>
    <t>d6f2b019-27d8-4f9d-9a81-e0a1cbba635b</t>
  </si>
  <si>
    <t>e694132b-1217-4f06-8fdd-ca54530c4b11</t>
  </si>
  <si>
    <t>6abc885b-fa0d-4d50-961f-18eb6872ba21</t>
  </si>
  <si>
    <t>dd4b868e-8a93-48d4-bf64-2e6b721d60f2</t>
  </si>
  <si>
    <t>577ae9da-262c-4509-bde0-f03ce6715a12</t>
  </si>
  <si>
    <t>773fbaf5-af1f-40cd-a736-e66fa530e549</t>
  </si>
  <si>
    <t>8624fc2d-5e23-48e3-bed2-d84df35b0e86</t>
  </si>
  <si>
    <t>fb7ec76e-1cbc-434c-9f4a-4a3fb177fea8</t>
  </si>
  <si>
    <t>6497a833-5ad9-48b4-be93-4a5c47740f6c</t>
  </si>
  <si>
    <t>146dc058-8d9b-41b2-854f-e9c62d44db29</t>
  </si>
  <si>
    <t>5d93bd6b-5d47-4d5e-8af8-d570b9486f38</t>
  </si>
  <si>
    <t>53655e07-8e7c-48ec-ad65-cb35d0442b1c</t>
  </si>
  <si>
    <t>b117dcd8-87ac-40ef-afce-e485325a1a14</t>
  </si>
  <si>
    <t>a03506db-650d-46a1-8424-62f54c00d5ba</t>
  </si>
  <si>
    <t>18af5af3-153e-4c37-9c18-d1a6823820d4</t>
  </si>
  <si>
    <t>965eb951-78c5-41e2-8947-a511484b143a</t>
  </si>
  <si>
    <t>4202d658-dd5d-441e-ba03-c68f591ce564</t>
  </si>
  <si>
    <t>530b6706-8256-427b-8e86-b55b2fda1f67</t>
  </si>
  <si>
    <t>1b8c2637-c546-4f07-9e76-3b290741686f</t>
  </si>
  <si>
    <t>f07cdf9c-515c-41a6-a237-d364d5b525ff</t>
  </si>
  <si>
    <t>84fc20ae-6cdf-471f-be72-a2d6f749ae30</t>
  </si>
  <si>
    <t>dae279fc-49e8-43b9-b7dc-11ad5a0e26bc</t>
  </si>
  <si>
    <t>255d00c3-01a6-4581-8e1a-c187b9296400</t>
  </si>
  <si>
    <t>9f2d8b29-ba32-43ab-b038-29c91c4224ee</t>
  </si>
  <si>
    <t>fa78826c-2a5e-4722-95d4-fbdb25daf1a6</t>
  </si>
  <si>
    <t>dd471a78-c872-4b21-ad03-20a50859ea6e</t>
  </si>
  <si>
    <t>e7b3e30b-c943-4c4e-bdcf-5fdc244c8431</t>
  </si>
  <si>
    <t>e5c253ce-4328-4378-96f1-4af333eb4ecf</t>
  </si>
  <si>
    <t>59fcfbec-af73-457c-a575-b674b3944e9e</t>
  </si>
  <si>
    <t>a4070704-cc9e-42a2-a542-918035fed564</t>
  </si>
  <si>
    <t>41a3e279-328f-45e6-9a6b-230b5ff8454d</t>
  </si>
  <si>
    <t>2f8367d0-feef-4c08-bb2e-1ac1cce69e26</t>
  </si>
  <si>
    <t>7925be69-76cc-4229-bd06-af4a0a967be9</t>
  </si>
  <si>
    <t>44b3eff5-0ba1-4617-89b3-a66fe429c206</t>
  </si>
  <si>
    <t>b13b9425-d6f2-4711-9d4b-11fae6992034</t>
  </si>
  <si>
    <t>9209a822-c555-4d6d-8b09-f7bba16ef342</t>
  </si>
  <si>
    <t>bef81e0a-a6fe-4157-82ad-d055d41d38ea</t>
  </si>
  <si>
    <t>3022e38e-c575-47fa-a649-ad29551d2edf</t>
  </si>
  <si>
    <t>dbb9283a-7753-49e1-9619-cf45a4c4229c</t>
  </si>
  <si>
    <t>7763e73d-9899-40bd-b735-836938d8c7b6</t>
  </si>
  <si>
    <t>9e874708-38e4-47c8-8df3-1fd4084b99e5</t>
  </si>
  <si>
    <t>df422d9a-399b-42ba-903b-91da42306813</t>
  </si>
  <si>
    <t>992289dc-dbfa-469f-b23a-c04973cdfb2a</t>
  </si>
  <si>
    <t>5aa8f600-9bf3-4a55-b54f-0271b4ac4180</t>
  </si>
  <si>
    <t>b1bf9a2c-fb86-4321-bcad-03f53f82272a</t>
  </si>
  <si>
    <t>cb8e7c6d-e201-4719-8b2a-6d48c29b61cf</t>
  </si>
  <si>
    <t>0fe50da6-788b-4bd4-b90b-eb95f93bd713</t>
  </si>
  <si>
    <t>28509ee5-55e4-43a9-b58c-7d483252ae21</t>
  </si>
  <si>
    <t>d42cceb1-e592-43d7-ac8e-6447a435c3fa</t>
  </si>
  <si>
    <t>702c9de7-abe7-4b1d-b19d-74807f17a792</t>
  </si>
  <si>
    <t>fe0022fe-1f75-4874-b9ef-d658d9fc1a51</t>
  </si>
  <si>
    <t>df7bcf67-a128-4336-979f-469e5f4a1ce0</t>
  </si>
  <si>
    <t>64ce0dbc-d489-495b-b7f2-9c1c2304fb9d</t>
  </si>
  <si>
    <t>697da806-29b6-4839-bd94-ea324402f16a</t>
  </si>
  <si>
    <t>e2e9a896-54ce-49c4-8670-2f1e60cc1a01</t>
  </si>
  <si>
    <t>4a446af3-b34f-40c4-a02e-924826f3d255</t>
  </si>
  <si>
    <t>d5cd55f6-2cd7-4630-a0d1-0901cdda80b9</t>
  </si>
  <si>
    <t>abae53a0-247c-46ed-a0ca-2c21245069a8</t>
  </si>
  <si>
    <t>af0b44a0-641d-4746-a360-513f55aee89a</t>
  </si>
  <si>
    <t>a871fb95-e82c-44ea-802a-92844e91ce92</t>
  </si>
  <si>
    <t>1fcacad9-bd6f-4096-8f73-13d8cb7d715f</t>
  </si>
  <si>
    <t>3da019bb-d04d-4cbc-ad1c-50e23345a708</t>
  </si>
  <si>
    <t>a7eece3d-bbdb-42b9-9a42-83951f3b4441</t>
  </si>
  <si>
    <t>a8f562d1-06ec-404c-929c-fac9e954fa9c</t>
  </si>
  <si>
    <t>7d0c9b8a-3b94-42b5-8194-a68fa8de1400</t>
  </si>
  <si>
    <t>16dc98dd-5808-4543-a068-72502971be4d</t>
  </si>
  <si>
    <t>a1f238b9-1ad0-4658-b739-04a26812e10a</t>
  </si>
  <si>
    <t>badf5969-9124-45cb-a807-590b042e03e1</t>
  </si>
  <si>
    <t>ed9bb410-8e95-48c8-babc-5a8ec5291881</t>
  </si>
  <si>
    <t>cc6ffe11-a457-4968-b16b-2c19d8b333e5</t>
  </si>
  <si>
    <t>239fc470-a562-4a48-beaf-928f3308032e</t>
  </si>
  <si>
    <t>fb85360b-49ec-440d-b667-380cf85da767</t>
  </si>
  <si>
    <t>3bd99de7-984f-4cdd-952b-5b6836529530</t>
  </si>
  <si>
    <t>c0e132cc-59d3-490b-85d7-e06d9c7aaba8</t>
  </si>
  <si>
    <t>bd3da7d6-4823-4275-96f3-5402a89e12d2</t>
  </si>
  <si>
    <t>21c3b61a-d110-45b0-bc1f-3d0c24fa06a3</t>
  </si>
  <si>
    <t>4ebcc9e1-cdde-4880-9b46-678253a9d6a8</t>
  </si>
  <si>
    <t>c9295ab4-1f14-4448-8a2c-2008996a5428</t>
  </si>
  <si>
    <t>2e943c84-f7e7-468c-ae42-9bb87e25a872</t>
  </si>
  <si>
    <t>3fec8021-91e3-48b6-91e3-fa447bd7f6c8</t>
  </si>
  <si>
    <t>18474849-e38e-49b1-b0ce-28f6c389aa3b</t>
  </si>
  <si>
    <t>41e9b718-7721-40a7-9d14-c1192988b0db</t>
  </si>
  <si>
    <t>e2adbab0-7be3-4b9b-b48f-00c97bcc6f9b</t>
  </si>
  <si>
    <t>27533a89-b8dd-493d-b790-c8e65bde01db</t>
  </si>
  <si>
    <t>b76a39d2-0607-432b-ad4a-7ab84e9afebc</t>
  </si>
  <si>
    <t>4788e735-c80e-433c-9cb5-ad8865654c7b</t>
  </si>
  <si>
    <t>edc0241b-4ecb-4bef-8d2a-beef5c4c8c15</t>
  </si>
  <si>
    <t>89365a4f-659d-4c2a-aec2-d3f97180fbe4</t>
  </si>
  <si>
    <t>81889c75-3d88-454f-b9f4-355d4746794a</t>
  </si>
  <si>
    <t>75850aa3-b133-4641-b05d-0dff6ebd9b02</t>
  </si>
  <si>
    <t>b65fa4a3-0865-41d4-849f-bf1bf61ef6d2</t>
  </si>
  <si>
    <t>62803b02-4418-4a08-acb4-577179c3d74f</t>
  </si>
  <si>
    <t>37b4bf01-3b87-4311-b3b3-2acd2b914bab</t>
  </si>
  <si>
    <t>ab44f0ac-0f16-477a-881b-0edc76a36b1d</t>
  </si>
  <si>
    <t>96700362-d68f-4e24-90a3-20f1ad6d62fc</t>
  </si>
  <si>
    <t>c2e8f75f-03d1-4841-9fba-0656b7b6f7cb</t>
  </si>
  <si>
    <t>423e0044-8f16-4ff9-ab30-6328df3be834</t>
  </si>
  <si>
    <t>646a272b-26c0-443f-9c5f-0d94a74711a3</t>
  </si>
  <si>
    <t>0e8d2953-c5a6-4368-87cb-03ba063e59d4</t>
  </si>
  <si>
    <t>29ba9412-c9a0-4c14-bdfc-e877369825a2</t>
  </si>
  <si>
    <t>15327aa8-c5ed-4956-a7c1-76632df6e67e</t>
  </si>
  <si>
    <t>4ff89fa3-cbad-4a2d-acc3-b3d9725fc2ff</t>
  </si>
  <si>
    <t>6d464862-53de-4363-8d38-1a200ff572fc</t>
  </si>
  <si>
    <t>c6b83b79-1920-4702-a76a-24e9b84528b4</t>
  </si>
  <si>
    <t>c6b5e8ff-5d34-4e96-b6d9-3f513be5c8c9</t>
  </si>
  <si>
    <t>729ff2df-6907-431e-bc43-94e290474d9d</t>
  </si>
  <si>
    <t>2763e7fb-3e60-4f99-af18-9d481234e247</t>
  </si>
  <si>
    <t>e12ec69f-9999-4e71-986e-810558c6861f</t>
  </si>
  <si>
    <t>748f0a5f-6819-420d-8c7e-eb4e55a2cab8</t>
  </si>
  <si>
    <t>6c7c961e-36d3-4a4c-8cb7-06e64b1f2609</t>
  </si>
  <si>
    <t>d05294db-4fa3-4298-bf03-ee6e471f7c33</t>
  </si>
  <si>
    <t>fd7b15b4-99a0-492e-b18d-9e8e53a89b23</t>
  </si>
  <si>
    <t>bbdc923f-5def-422f-9afd-9cec7727e47f</t>
  </si>
  <si>
    <t>80837442-3b61-43cf-b17c-3c09f7443ebd</t>
  </si>
  <si>
    <t>0d145bac-b422-4627-93fb-3c295a0d2d91</t>
  </si>
  <si>
    <t>21c0b4a4-b856-417f-9f84-384b9f9e0ee9</t>
  </si>
  <si>
    <t>73ac8c6e-0e23-4120-b475-ce44601cd132</t>
  </si>
  <si>
    <t>5cd301a8-1f78-47f9-8226-47e815cf36f1</t>
  </si>
  <si>
    <t>0f63ffc0-bdee-4a81-954f-89d1f46f81cb</t>
  </si>
  <si>
    <t>cab30e9f-393c-41fb-b525-6399f78c5d84</t>
  </si>
  <si>
    <t>023d927f-92bb-4fbc-86cb-97d857551cfe</t>
  </si>
  <si>
    <t>8d11a9d9-ba5e-4b98-82e3-a18797583c85</t>
  </si>
  <si>
    <t>b94099f7-4c59-4fa9-b056-c2268e1cb16f</t>
  </si>
  <si>
    <t>566a2597-0f15-41e2-9e5a-5e2744a209e8</t>
  </si>
  <si>
    <t>12033b06-afe7-43ea-862e-a3b99998d932</t>
  </si>
  <si>
    <t>e91552ad-b4db-4d7f-bcc6-8a1b39ccc201</t>
  </si>
  <si>
    <t>9380c294-ff85-406a-9e31-3093ef9c4060</t>
  </si>
  <si>
    <t>08f6f5dc-7150-4a7d-add0-d410e19fd2e8</t>
  </si>
  <si>
    <t>75b3312a-9cd9-4e3c-a468-7f32e99788a2</t>
  </si>
  <si>
    <t>47d999e8-74cd-4ada-a7ea-80abe408cae2</t>
  </si>
  <si>
    <t>c0294d97-612e-4731-818c-da02b2814041</t>
  </si>
  <si>
    <t>5821be46-8d6d-4923-9d99-fc1def3fa6ae</t>
  </si>
  <si>
    <t>a5de68ef-7c67-43d2-9673-caefe811a770</t>
  </si>
  <si>
    <t>af6c9fdb-3175-4428-bf37-7c675cc061d2</t>
  </si>
  <si>
    <t>05e83483-a666-40f5-be6b-80a2b27964ea</t>
  </si>
  <si>
    <t>a04ea53a-905a-4ad0-aee8-1f4306ae82a3</t>
  </si>
  <si>
    <t>901d2d38-36cd-4646-8117-0b207df263f3</t>
  </si>
  <si>
    <t>4a589df4-ad2a-461f-9cb9-64f20c6d30c8</t>
  </si>
  <si>
    <t>ae5e7328-9685-4c05-983c-2e508b44374b</t>
  </si>
  <si>
    <t>fb291988-f0d6-4e71-9e08-64f2b253903f</t>
  </si>
  <si>
    <t>c06cfa06-4269-4704-a433-c308cdef20e9</t>
  </si>
  <si>
    <t>42fd1b31-2e23-48f4-8efa-de9f6084b88e</t>
  </si>
  <si>
    <t>37e1592d-eb1c-469c-848d-9bbc1b56ba40</t>
  </si>
  <si>
    <t>2067e5c3-c7c9-4cb3-bdac-1849c715592d</t>
  </si>
  <si>
    <t>06002adc-3658-4897-ba6a-889895b383b6</t>
  </si>
  <si>
    <t>7011d15c-0261-4e89-8420-b24f073cc043</t>
  </si>
  <si>
    <t>4efc97d0-4924-4f16-a43f-9a4cab35db88</t>
  </si>
  <si>
    <t>1e887461-6a8d-4468-b123-c7bace5eb3c4</t>
  </si>
  <si>
    <t>3db75e99-a9cf-4e7f-a792-1f4144c314ae</t>
  </si>
  <si>
    <t>5a4fa001-8ded-4c48-b980-60e49df84c67</t>
  </si>
  <si>
    <t>a8ee0262-40b7-45d0-b614-6bb484b4d8f1</t>
  </si>
  <si>
    <t>0d953c71-913c-47e3-9d9b-3707179e71e2</t>
  </si>
  <si>
    <t>da71c4e3-846b-4a7b-a8b9-b5806cee09e3</t>
  </si>
  <si>
    <t>b09302ef-71ae-4f54-a386-cb20d54e149b</t>
  </si>
  <si>
    <t>b684dd0d-569b-421b-bab4-8e94e98a0516</t>
  </si>
  <si>
    <t>199e6928-ce2b-4912-91ff-96214965357e</t>
  </si>
  <si>
    <t>27e45b04-8493-40c1-b8e9-e7a982dbf51d</t>
  </si>
  <si>
    <t>1baf00ab-4374-4707-b066-7afa9d329e2b</t>
  </si>
  <si>
    <t>d7e9daf6-fe52-41d5-94a8-8631376d71c3</t>
  </si>
  <si>
    <t>62530004-27c5-4fa0-b342-160d926b6f05</t>
  </si>
  <si>
    <t>d3133167-18b0-47be-9c91-1222eb6393d1</t>
  </si>
  <si>
    <t>05d1ceea-8e42-4acb-afe2-a602dcaf641c</t>
  </si>
  <si>
    <t>1e30030e-1b53-4464-8389-6181db6d5399</t>
  </si>
  <si>
    <t>8a486d7b-b614-45ca-a15e-6a81fd25e30f</t>
  </si>
  <si>
    <t>212554f2-a34c-4068-b9b5-d906daa1682c</t>
  </si>
  <si>
    <t>59c1be82-3a3e-484f-b19d-bcd238fc52df</t>
  </si>
  <si>
    <t>41b0b9dd-fbc8-4975-a537-182c5d47dea8</t>
  </si>
  <si>
    <t>a6cac6be-568c-4188-a619-c20ca006cb04</t>
  </si>
  <si>
    <t>cea51364-9a5d-4c88-8415-a5fa771272f2</t>
  </si>
  <si>
    <t>259e0b36-c96e-483d-8cdd-7dc74fd449be</t>
  </si>
  <si>
    <t>0132ddea-d253-4b45-9a2d-4dd95c012776</t>
  </si>
  <si>
    <t>3ab016ed-61ed-40d8-95cf-af8122535250</t>
  </si>
  <si>
    <t>f1ec70ee-5b2f-4ffa-aa80-56bca0bd6fb1</t>
  </si>
  <si>
    <t>dde4b175-d2ab-4c23-9a09-548b640cecbe</t>
  </si>
  <si>
    <t>d2dff52d-27a3-4cb2-8a65-b304de1325ee</t>
  </si>
  <si>
    <t>49ae9238-a73b-4e50-8573-967df9bc4c5c</t>
  </si>
  <si>
    <t>ba4c4f48-20ea-4351-aa03-bcdbc97eb30a</t>
  </si>
  <si>
    <t>009cdbaf-b26d-4827-85be-d640fd04e333</t>
  </si>
  <si>
    <t>8c64adc4-5cbe-4111-853a-86fa6e0d20f8</t>
  </si>
  <si>
    <t>db605e4d-7866-4919-abcc-7c1bd1de1493</t>
  </si>
  <si>
    <t>d2fde2af-055a-4aa8-8d80-d7d5fa9a4548</t>
  </si>
  <si>
    <t>2a923350-ee45-4c4a-b950-534446786861</t>
  </si>
  <si>
    <t>96e2ac86-a3cf-4e20-b7f5-6223ac8494cf</t>
  </si>
  <si>
    <t>9afea938-ea3b-4fff-9edc-5426d08bfb7c</t>
  </si>
  <si>
    <t>7580ef4c-ffd7-4458-8e04-f0f8e4da6ce8</t>
  </si>
  <si>
    <t>b92d884c-a9f0-474b-afd6-8765b53beccc</t>
  </si>
  <si>
    <t>b8dc7395-6c1d-423c-979d-aadbddc8166d</t>
  </si>
  <si>
    <t>e79d6eb7-d358-4d7a-a250-2f0876ec39b8</t>
  </si>
  <si>
    <t>5b6b9aff-5f93-4de9-a2ba-536019a6cd6d</t>
  </si>
  <si>
    <t>ab4d6768-ffd2-4922-80ea-21008894865d</t>
  </si>
  <si>
    <t>11d584ba-b232-40db-b470-63d8b401454f</t>
  </si>
  <si>
    <t>e86cc6de-ac43-49fe-a924-192bbd5c7ac0</t>
  </si>
  <si>
    <t>5d159047-f50a-4c83-b9e9-696a83997653</t>
  </si>
  <si>
    <t>694abf0d-181a-47bd-9dd0-7fb3a06fcf09</t>
  </si>
  <si>
    <t>791a38e4-85c8-45d4-86d1-85471f039bfb</t>
  </si>
  <si>
    <t>0b826090-19bb-4032-bed1-4b5aa2360d2d</t>
  </si>
  <si>
    <t>f896fdaf-3427-49cf-98fb-a0fcb42fc0c1</t>
  </si>
  <si>
    <t>9bd26b9f-7058-4ea1-a563-fd99761d070e</t>
  </si>
  <si>
    <t>e0fc2caa-3871-4eea-88a4-55098667a315</t>
  </si>
  <si>
    <t>46dc2409-085c-4b56-b702-ae42fe1ea715</t>
  </si>
  <si>
    <t>43facf15-1d73-42f6-83c3-ec04228d32a1</t>
  </si>
  <si>
    <t>f90f1f18-cbb0-4925-9eae-9a2d08132e53</t>
  </si>
  <si>
    <t>32107c12-b035-4b3c-8a08-acbc1c47f617</t>
  </si>
  <si>
    <t>1cb8df82-7ff7-4a63-b3d5-b76ee656ad82</t>
  </si>
  <si>
    <t>65f8452b-837a-4d91-a63a-a7a524256bb5</t>
  </si>
  <si>
    <t>33bbbe0b-3c11-47b5-b8ec-db271fa9adaf</t>
  </si>
  <si>
    <t>e99ab945-7f86-46de-8180-7eba34cbf2c8</t>
  </si>
  <si>
    <t>8881bbd3-0269-417e-847f-5372e6807155</t>
  </si>
  <si>
    <t>6ae88b84-5b62-4323-bfa8-9e639da28c80</t>
  </si>
  <si>
    <t>7b2573bc-f4bc-499d-8fed-58aba050e358</t>
  </si>
  <si>
    <t>9d2bc488-cbea-4fae-885c-8fa88757506d</t>
  </si>
  <si>
    <t>fbee6127-4aed-4586-9a7c-295a6ea60312</t>
  </si>
  <si>
    <t>419bca17-6d80-4fc1-a777-af6b9587cf27</t>
  </si>
  <si>
    <t>fc259f2f-2abf-44d1-aa56-15a254f1011b</t>
  </si>
  <si>
    <t>47e792c0-cfe2-4c93-bd2b-f4ac9434c29e</t>
  </si>
  <si>
    <t>c1628ff1-bcb1-4f01-a8c4-8facb6442240</t>
  </si>
  <si>
    <t>372ed935-5f1b-4ad0-803d-8b48c3e39694</t>
  </si>
  <si>
    <t>6fbbcc3f-464f-423d-9f1d-c5ff0c67afc8</t>
  </si>
  <si>
    <t>ff521027-67a8-4755-b985-fe0dc6d615d4</t>
  </si>
  <si>
    <t>f05f8e32-a4bc-4105-9fb1-7b666b39f300</t>
  </si>
  <si>
    <t>ebdbf462-448b-4356-88fb-44b377b39130</t>
  </si>
  <si>
    <t>0e1c572c-2be2-4768-8b8a-ec908a32ff0e</t>
  </si>
  <si>
    <t>28309f47-bae9-4a1c-8912-4f06d8ba5287</t>
  </si>
  <si>
    <t>e031beaf-8813-45c9-9899-b59c53fea0a1</t>
  </si>
  <si>
    <t>60e71d56-6787-4112-9b28-ac4e955666c0</t>
  </si>
  <si>
    <t>14ad4c78-dd8a-42b3-8bbd-8e6346b1fdb8</t>
  </si>
  <si>
    <t>79f15a29-fe20-4835-aaed-30d59fef3276</t>
  </si>
  <si>
    <t>f8fbb22e-8cc4-458c-9f64-fba32d5834e5</t>
  </si>
  <si>
    <t>fb5bf527-a6a9-43a9-8f6b-f7205f60472d</t>
  </si>
  <si>
    <t>db9cd2bc-63b5-4b71-a64e-47b013a1b8f2</t>
  </si>
  <si>
    <t>37aad132-0e4c-4d04-8961-ff009d621d7f</t>
  </si>
  <si>
    <t>436044ab-5ab2-4860-8d20-46ff1f2fb9ff</t>
  </si>
  <si>
    <t>2406f498-9e02-48fd-ba08-dcf4a51673fe</t>
  </si>
  <si>
    <t>1a46c96a-1b18-45eb-b106-1d157e6b10bb</t>
  </si>
  <si>
    <t>152169c5-a7f8-4ac7-98ed-ab1bd9b11451</t>
  </si>
  <si>
    <t>3b35693b-e431-4141-990a-c4761b84a580</t>
  </si>
  <si>
    <t>ef51025d-d4a3-4023-b2cc-81fb14e2f682</t>
  </si>
  <si>
    <t>6f7e00d1-99e0-4ec0-8f8c-adacc2a791fb</t>
  </si>
  <si>
    <t>50aefcb1-51dc-4dff-91b1-5a6d0aa301a2</t>
  </si>
  <si>
    <t>ae85ef27-265b-4bf3-8187-30ba51a65308</t>
  </si>
  <si>
    <t>db2b5ccc-8dcb-4fd8-8b16-7523d5ec4d6b</t>
  </si>
  <si>
    <t>QuestionResponse</t>
  </si>
  <si>
    <t>1a34ba6a-48bf-4316-8dc0-c0680ecc40b2</t>
  </si>
  <si>
    <t>RatePartialComplete%</t>
  </si>
  <si>
    <t>Format([Contact Partial RateD],"%##0")</t>
  </si>
  <si>
    <t>912e5fb1-c36d-443e-abe1-37959e794be2</t>
  </si>
  <si>
    <t>MultiPromptInd</t>
  </si>
  <si>
    <t>if(MultiPromptResponse[TotalResponses]&gt;1,1,0)</t>
  </si>
  <si>
    <t>cc7e7564-4a32-4a45-a0be-40bdbc1820ed</t>
  </si>
  <si>
    <t>ba442800-edc1-4956-b41c-ef422d2a6bd7</t>
  </si>
  <si>
    <t>834aab5b-612e-4804-8803-2ffccb35107f</t>
  </si>
  <si>
    <t>2ea27fd0-50e4-4e2d-8918-84d420a3e5de</t>
  </si>
  <si>
    <t>f6e3d9d1-21fe-41a8-a0ff-65bf97da9527</t>
  </si>
  <si>
    <t>a9956940-d95e-49b1-be2d-6925eba138c2</t>
  </si>
  <si>
    <t>614bab9f-094f-4185-95f2-f6e7282c9560</t>
  </si>
  <si>
    <t>a27cde69-8025-4462-9092-989bd7cf93bc</t>
  </si>
  <si>
    <t>Measure</t>
  </si>
  <si>
    <t>55ba24e5-a7a6-494c-b1ff-a469c003637f</t>
  </si>
  <si>
    <t>Response</t>
  </si>
  <si>
    <t>bc9a1d0b-5b0e-4fb5-b91c-7bce7b110628</t>
  </si>
  <si>
    <t>SMBMeasSortOrder</t>
  </si>
  <si>
    <t>5430f9d0-66f7-4094-ba7f-3a03d4d33a73</t>
  </si>
  <si>
    <t>SMBSortKey</t>
  </si>
  <si>
    <t>057a006d-ba18-42e9-888b-3dfe8130d1f1</t>
  </si>
  <si>
    <t>SMBSortOrder</t>
  </si>
  <si>
    <t>ae6cd2c6-0881-4e9e-aef1-7e0c5ee8da56</t>
  </si>
  <si>
    <t>SourceSystem</t>
  </si>
  <si>
    <t>c2af835b-44d6-4b44-a6b1-f46adda0f546</t>
  </si>
  <si>
    <t>bfce5959-d217-4517-b436-dc216f1069f6</t>
  </si>
  <si>
    <t>e153c559-e8d5-43e7-aa32-c22cf26b45ad</t>
  </si>
  <si>
    <t>5fedf65b-8ee0-44a2-bd09-91dc52e8009a</t>
  </si>
  <si>
    <t>SMBMeasSortOrd</t>
  </si>
  <si>
    <t>MeasureK</t>
  </si>
  <si>
    <t>0a96a979-3f7f-433e-aa09-210e08ab04bc</t>
  </si>
  <si>
    <t>e4221026-ae82-4231-8352-be535632db7f</t>
  </si>
  <si>
    <t>058e7b76-ac4d-43db-9842-b98c8385336a</t>
  </si>
  <si>
    <t>ResponseCount</t>
  </si>
  <si>
    <t>f85a2f21-92b2-4c42-8216-e38405005a8c</t>
  </si>
  <si>
    <t>ResponseK</t>
  </si>
  <si>
    <t>867f3bd6-73cb-4661-8a99-283e87fcdde2</t>
  </si>
  <si>
    <t>related(SMBCMMSort[SMBMeasSortOrder])</t>
  </si>
  <si>
    <t>c4570035-4a95-46d5-ac9e-3b7f6f412aa1</t>
  </si>
  <si>
    <t>SMB_CMMSummary[SourceSystem]&amp;"_"&amp;SMB_CMMSummary[MeasureK]&amp;"_"&amp;SMB_CMMSummary[ResponseK]</t>
  </si>
  <si>
    <t>677ae2f5-da02-48d2-8c52-dad70a94b57b</t>
  </si>
  <si>
    <t>a46b9505-351d-42a0-b287-e024a8531029</t>
  </si>
  <si>
    <t>52b1112a-b301-4c8b-a5e1-25949bf16763</t>
  </si>
  <si>
    <t>8bc6ede7-1230-44e0-a06a-fe5f73e647c9</t>
  </si>
  <si>
    <t>832b352d-118c-4030-a04e-39107aa9d126</t>
  </si>
  <si>
    <t>3548fc0e-a2f1-432a-8cf5-0136306412a9</t>
  </si>
  <si>
    <t>05c239dc-9e71-4e65-970a-35a1f2d8d690</t>
  </si>
  <si>
    <t>158c7a6e-87ed-46aa-8db4-d3c022365b6f</t>
  </si>
  <si>
    <t>0c72ae9a-d24d-4092-9fff-1a07773c4738</t>
  </si>
  <si>
    <t>ac3dfa60-fecf-414c-ab44-acf98b8f7534</t>
  </si>
  <si>
    <t>0e624472-35a7-4d7d-859b-8acbeca6f757</t>
  </si>
  <si>
    <t>98f2a4b8-b42b-4e87-a693-564142d7da72</t>
  </si>
  <si>
    <t>60e557c2-996d-4c5c-b4aa-5b9ef84c492f</t>
  </si>
  <si>
    <t>9bb333bf-b2fb-42f6-9e0c-c83e813320b3</t>
  </si>
  <si>
    <t>CMPY Parent Name</t>
  </si>
  <si>
    <t>9c738878-7161-4121-bcfe-0a32d4b63bb6</t>
  </si>
  <si>
    <t>2f46c1f3-d99d-413e-84a0-a2f1177bfee1</t>
  </si>
  <si>
    <t>Calculation</t>
  </si>
  <si>
    <t>00c6389c-3f92-4bc7-87a1-38e62d969ea9</t>
  </si>
  <si>
    <t>Label</t>
  </si>
  <si>
    <t>d4f8098a-96c6-4bd6-8448-21dd25dd3086</t>
  </si>
  <si>
    <t>QuestionScale</t>
  </si>
  <si>
    <t>9fb4e779-097b-4aa9-b445-65c85abbd9fc</t>
  </si>
  <si>
    <t>ReportingSortOrder</t>
  </si>
  <si>
    <t>bdbfd4df-9b2b-4236-8e18-8f878b9fca84</t>
  </si>
  <si>
    <t>SortType</t>
  </si>
  <si>
    <t>VariableList[ReportingSortOrder]&amp;VariableList[VariableType]</t>
  </si>
  <si>
    <t>b6860174-7468-4526-a5c1-8bbb288e54c8</t>
  </si>
  <si>
    <t>5ae462b8-a798-4f51-b07d-311b4dccd75e</t>
  </si>
  <si>
    <t>VariableList[SurveyKey]&amp;"_"&amp;VariableList[VariableId]</t>
  </si>
  <si>
    <t>8062480c-97f6-4255-9ba7-b3949ca99f92</t>
  </si>
  <si>
    <t>VariableId</t>
  </si>
  <si>
    <t>0bd97c90-d7fc-403e-8198-a8a129202b98</t>
  </si>
  <si>
    <t>VariableName</t>
  </si>
  <si>
    <t>bbb708ad-7deb-4d0a-af8b-6f85f96c75ce</t>
  </si>
  <si>
    <t>cea31bbf-fbf9-4063-8ac8-ca60cfc93df2</t>
  </si>
  <si>
    <t>aa4e420a-4ff0-4637-9ed4-792dde6a2dfe</t>
  </si>
  <si>
    <t>18960e45-62d9-4bcb-b1d7-fb36bdd4ac5b</t>
  </si>
  <si>
    <t>86593771-b8cc-4159-9054-f6e3aaa3a303</t>
  </si>
  <si>
    <t>Bidirectional Crossfiltering</t>
  </si>
  <si>
    <t>questionid Hierarchy</t>
  </si>
  <si>
    <t>ada8d036-673f-4182-a255-10ffd404039a</t>
  </si>
  <si>
    <t>FALSE</t>
  </si>
  <si>
    <t>Date Hierarchy</t>
  </si>
  <si>
    <t>eb7b16bb-af46-483e-a4e9-b4948d9cdf8d</t>
  </si>
  <si>
    <t>DayOfQuarter Hierarchy</t>
  </si>
  <si>
    <t>5209900f-2b5d-4ae5-9264-56cfba0ef5a6</t>
  </si>
  <si>
    <t>DayOfQuarter Hierarchy 2</t>
  </si>
  <si>
    <t>06e27876-fbea-4aa1-87fe-f7db217d0e06</t>
  </si>
  <si>
    <t>Segment Hierarchy</t>
  </si>
  <si>
    <t>c740fa92-4aa0-4205-b1d7-677cde36bcf6</t>
  </si>
  <si>
    <t>SentimentScoreAvgLTRCK Hierarchy</t>
  </si>
  <si>
    <t>6b3bbad9-09c7-4419-badb-4b0a03300de4</t>
  </si>
  <si>
    <t>LoopLevel1Id Hierarchy</t>
  </si>
  <si>
    <t>9b3526e5-bdf4-41ed-a4cc-ecc82eb1d797</t>
  </si>
  <si>
    <t>AnswerLabel Hierarchy</t>
  </si>
  <si>
    <t>4a445369-3579-4e04-95ee-94f23a6ebaa1</t>
  </si>
  <si>
    <t>Projectkey Hierarchy</t>
  </si>
  <si>
    <t>31616db3-7920-4457-aa03-4a7a02ca1202</t>
  </si>
  <si>
    <t>WordTextOffset Hierarchy</t>
  </si>
  <si>
    <t>2e731ade-d0b2-4ff5-b616-6833ac520f3c</t>
  </si>
  <si>
    <t>Report Hierarchy</t>
  </si>
  <si>
    <t>e3f49988-0a72-42b0-81d1-3edfdb815b88</t>
  </si>
  <si>
    <t>Level2 Hierarchy</t>
  </si>
  <si>
    <t>dfb62f1c-4092-43f7-a206-99f233e01150</t>
  </si>
  <si>
    <t>ValueHierarchy</t>
  </si>
  <si>
    <t>25464b36-e3ad-48f6-acfe-5eded869f424</t>
  </si>
  <si>
    <t>DriverLevel1 Hierarchy</t>
  </si>
  <si>
    <t>d0379d9c-95ea-47b1-abde-05350faf6954</t>
  </si>
  <si>
    <t>cb3b2914-45ad-40dd-b426-712732c7b556</t>
  </si>
  <si>
    <t>3327546d-2e70-4fa5-b9b0-ebd242e0c8bd</t>
  </si>
  <si>
    <t>695471fb-c3df-4800-86d0-b55ddeb3ecf2</t>
  </si>
  <si>
    <t>fa996db4-c30e-4328-b6d4-1a2771287078</t>
  </si>
  <si>
    <t>d725ecba-2097-46a2-a7a0-99cbfd8b39b1</t>
  </si>
  <si>
    <t>266cdc02-6aad-427c-a33d-937ef719e250</t>
  </si>
  <si>
    <t>0a6699ee-5e4f-4c2b-96b1-f7f85681b7a6</t>
  </si>
  <si>
    <t>2ad99c2b-e662-464e-8b56-52298c0092e2</t>
  </si>
  <si>
    <t>9fa40334-1d92-4a1a-929e-74440be38452</t>
  </si>
  <si>
    <t>ed1656a4-9dbd-4b16-8d46-6d2e644e6df7</t>
  </si>
  <si>
    <t>bbc242cb-6353-41e2-9c79-e099ab83e2ce</t>
  </si>
  <si>
    <t>5d3f7d49-b253-4478-8d45-1ff476f3ffcd</t>
  </si>
  <si>
    <t>e73123c9-ddb7-46d6-a970-a97fb5df8a39</t>
  </si>
  <si>
    <t>dff28c04-1f4a-4b49-b7e5-36428b284eb4</t>
  </si>
  <si>
    <t>6b4da372-2100-439a-8eb0-3aa7a362a76c</t>
  </si>
  <si>
    <t>c7bfbe5e-9f3c-4488-8578-c49068cf7191</t>
  </si>
  <si>
    <t>fdd89175-44e1-4c66-9e0c-e1c1153f2263</t>
  </si>
  <si>
    <t>6ddba27e-b510-428b-8dd9-567ae43b83fe</t>
  </si>
  <si>
    <t>ef04bdc9-3f10-4529-b792-d5c1951d181c</t>
  </si>
  <si>
    <t>d1e2c54c-fe52-436f-b609-9e09ddfdedf5</t>
  </si>
  <si>
    <t>fb2c41ea-a133-400e-aa9b-e2d836215e15</t>
  </si>
  <si>
    <t>d8713842-e60d-4807-98bd-57b838ba49ea</t>
  </si>
  <si>
    <t>6892898a-78bf-42f0-a8b0-4f6b26c0d983</t>
  </si>
  <si>
    <t>0a6e5aa6-f8e7-4cd0-b09a-be5e094d6616</t>
  </si>
  <si>
    <t>36c9438c-ff4b-429d-9240-8bf5ec441c69</t>
  </si>
  <si>
    <t>e9152f26-e672-48b9-bb38-832863b6af68</t>
  </si>
  <si>
    <t>ca014b5f-7aaf-4359-87a0-bb2716e5d626</t>
  </si>
  <si>
    <t>a50c68fa-aae6-4405-9316-3dfb10bc6e82</t>
  </si>
  <si>
    <t>14eae8fe-0314-4386-84e8-6984b45e5ee1</t>
  </si>
  <si>
    <t>3c6077b9-3471-4851-8903-30f377362c20</t>
  </si>
  <si>
    <t>c90c1953-224d-4e5b-aad4-cf1aa1a8d4d9</t>
  </si>
  <si>
    <t>93e702f1-653e-4722-bbfb-a33bca59277b</t>
  </si>
  <si>
    <t>5921506b-28ec-408d-ac5e-2a533cc89fe3</t>
  </si>
  <si>
    <t>88c7b890-79fb-445e-b20a-3dd742b97477</t>
  </si>
  <si>
    <t>def200cb-66ff-4b6b-82d5-99b1f683c65f</t>
  </si>
  <si>
    <t>43e39028-b9ff-4808-928b-fd317f049040</t>
  </si>
  <si>
    <t>2f09b4aa-bccc-4e61-bcf2-761fbd48eaae</t>
  </si>
  <si>
    <t>a27d41b6-d0fe-4c89-a048-d57b9955b77f</t>
  </si>
  <si>
    <t>c45ed835-4163-4a43-9ab4-9d6508151850</t>
  </si>
  <si>
    <t>95984959-3486-4761-b911-f71bfe78e253</t>
  </si>
  <si>
    <t>89b77f60-ab58-4d2b-b8de-be8922ea517d</t>
  </si>
  <si>
    <t>d9e07801-b929-48d7-a998-4a15c7e5c10a</t>
  </si>
  <si>
    <t>78e197a4-c3b7-450d-ac42-53efa368a946</t>
  </si>
  <si>
    <t>62b153c6-8dd2-4ad7-bbe9-fde4d185fbf4</t>
  </si>
  <si>
    <t>10cfdc94-a47e-4fa9-8abd-b50c9bead4e8</t>
  </si>
  <si>
    <t>237e26c5-a88f-4b42-8601-9c460bf0a762</t>
  </si>
  <si>
    <t>349cfdff-183b-4c6f-a32a-865b6c3624df</t>
  </si>
  <si>
    <t>c6762c37-c4b8-41b7-9082-edfa8396b350</t>
  </si>
  <si>
    <t>aa050f1d-3e8e-4279-b9cd-c7a47f1522a6</t>
  </si>
  <si>
    <t>e33111c1-8fca-4f8e-b4cf-f4c808f20227</t>
  </si>
  <si>
    <t>8745f84b-a811-4f60-ba7d-fcc48b9cfbc9</t>
  </si>
  <si>
    <t>79b9022e-0dcd-4678-b492-ec379914c017</t>
  </si>
  <si>
    <t>e08eaf83-f267-4278-8657-1a51c474b291</t>
  </si>
  <si>
    <t>29610e5b-009c-4685-a9a0-d0ee8b61256f</t>
  </si>
  <si>
    <t>c1c132b2-b2e1-4757-8ab1-04921ba50d9d</t>
  </si>
  <si>
    <t>0028406d-2772-4c6d-aee1-1a00239cec0e</t>
  </si>
  <si>
    <t>ReportingSortOrder Hierarchy</t>
  </si>
  <si>
    <t>35f86f40-fbbc-4ee7-8e6b-ab92c862ee3e</t>
  </si>
  <si>
    <t>55630d6d-9e32-4ade-ae98-1aa51df548e4</t>
  </si>
  <si>
    <t>4e19239f-18e7-4814-8257-7a5840873ca4</t>
  </si>
  <si>
    <t>fee6559a-843f-4aa9-aabc-831e746d738d</t>
  </si>
  <si>
    <t>0520a093-e457-412e-a023-87b35dcf01d6</t>
  </si>
  <si>
    <t>1138b625-89a4-46ac-b8c5-f1afb297cf00</t>
  </si>
  <si>
    <t>3c4a1728-ee7d-4094-80ef-d32f1dbeff48</t>
  </si>
  <si>
    <t>3cb1b698-5458-4843-89bf-edd535929ed2</t>
  </si>
  <si>
    <t>c377365b-bb9c-40b8-8550-dea6039e100a</t>
  </si>
  <si>
    <t>c9324d6b-12a8-46ce-98d1-051913a79e2e</t>
  </si>
  <si>
    <t>93f750f7-a390-4dd8-9c40-82f65d8f6bca</t>
  </si>
  <si>
    <t>1757c6d6-718b-4370-8a5c-e77ef8201f88</t>
  </si>
  <si>
    <t>a994a0e3-c449-46e2-a983-246e1ee2562b</t>
  </si>
  <si>
    <t>d666c143-524f-495b-a381-364251b82b1f</t>
  </si>
  <si>
    <t>c567acdf-9e54-47a8-b54e-61d7c8054394</t>
  </si>
  <si>
    <t>d3e09b4c-8949-445a-8b75-d1374b65bbf0</t>
  </si>
  <si>
    <t>67b63699-e116-4f5f-a32a-32a3ec900c21</t>
  </si>
  <si>
    <t>f2a3f882-c978-454e-a46f-ddc09628f2ac</t>
  </si>
  <si>
    <t>12196ccb-13f5-4abe-8de2-7cb6c50b7e8c</t>
  </si>
  <si>
    <t>ed5bb757-d272-459e-99ac-b9d8d547ffd8</t>
  </si>
  <si>
    <t>064494b7-3ff3-4a94-ad36-95691c972f1d</t>
  </si>
  <si>
    <t>344ace59-04dd-48df-94cc-2afe0163283c</t>
  </si>
  <si>
    <t>a20bdaa4-1feb-4adb-b101-c0d21c743cb0</t>
  </si>
  <si>
    <t>46d3805a-c0f9-49cb-be6d-bbbe4330f346</t>
  </si>
  <si>
    <t>96e62efc-af05-4a32-824c-b9b4a2f59eca</t>
  </si>
  <si>
    <t>92f032e1-aede-40a2-adc8-bd71b67279f6</t>
  </si>
  <si>
    <t>7f5699b1-400f-48e6-9891-4eed3cc2ae59</t>
  </si>
  <si>
    <t>4166998c-a5a1-4689-93db-ad7ce416ba50</t>
  </si>
  <si>
    <t>20605aca-ca5c-42d9-acca-d0cddeb8dd70</t>
  </si>
  <si>
    <t>b7583991-6a2d-48a8-9399-1135ba5f38df</t>
  </si>
  <si>
    <t>6d4c4dba-9c9b-480b-b06b-f69c3fe6b628</t>
  </si>
  <si>
    <t>310e9a6c-3ace-4674-92c5-a5adcb065849</t>
  </si>
  <si>
    <t>bf66a8c1-ed7e-4364-ad92-3e99a0497c49</t>
  </si>
  <si>
    <t>725ecc39-44b9-421d-a39f-d80522a12f51</t>
  </si>
  <si>
    <t>d24fd617-697f-4231-83be-cd4de117a791</t>
  </si>
  <si>
    <t>406067c9-c60e-4800-a048-c802406de5c4</t>
  </si>
  <si>
    <t>31a1252d-7921-4b38-b543-3880752309c3</t>
  </si>
  <si>
    <t>dee7f78c-b8c0-4f5c-9df7-1e8636933b09</t>
  </si>
  <si>
    <t>2c20da97-726e-4e7e-b870-47abb4110fab</t>
  </si>
  <si>
    <t>86d75724-a16f-4779-ad05-8487f7a56159</t>
  </si>
  <si>
    <t>e464016c-0673-4ed2-94a3-ffb613c695cb</t>
  </si>
  <si>
    <t>b97f651c-d616-4f11-a6f9-c8a1208f8912</t>
  </si>
  <si>
    <t>8ba4c9a7-f63f-476a-94b0-e3e739589bcb</t>
  </si>
  <si>
    <t>04301107-e603-46cb-b012-5cdb6ef5c761</t>
  </si>
  <si>
    <t>960dedef-1164-496c-a65f-0a4b48e5815f</t>
  </si>
  <si>
    <t>584f3c14-67db-446f-9419-02c54faa6b99</t>
  </si>
  <si>
    <t>68daf9fe-9fab-4def-b0ba-49338fb76727</t>
  </si>
  <si>
    <t>70140708-779c-48af-ba83-a80271721c6f</t>
  </si>
  <si>
    <t>3f6d889a-5bd4-4833-bd60-6984f6a40570</t>
  </si>
  <si>
    <t>8424dedd-8762-4eb6-a991-4a37dd0929b9</t>
  </si>
  <si>
    <t>b6e4cad6-f5ab-4d91-a47f-df55a7cc2a0c</t>
  </si>
  <si>
    <t>71ac761e-ac2f-42b9-97ec-a707e6cb5611</t>
  </si>
  <si>
    <t>39aaa6d3-5dbc-41dd-bd24-f7f98dd9b89d</t>
  </si>
  <si>
    <t>935c3f26-3e21-412b-81f6-d4e6b2ae9d54</t>
  </si>
  <si>
    <t>4ab37ddc-5e5c-49a9-b633-624428f70486</t>
  </si>
  <si>
    <t>c373fce1-717c-4af6-9ea1-94b31404b1fc</t>
  </si>
  <si>
    <t>2fc090b1-e46e-44ae-8457-7fcc7264bd18</t>
  </si>
  <si>
    <t>804a6609-9098-4752-89d0-5a459bd4e139</t>
  </si>
  <si>
    <t>36f33381-5d01-4397-937e-671487d33b16</t>
  </si>
  <si>
    <t>c11b4a57-160b-4d5c-af0e-800c069a4ab6</t>
  </si>
  <si>
    <t>13b2cff7-703e-43bb-b27a-9ad92472fcdc</t>
  </si>
  <si>
    <t>b0186a94-4e94-462e-9be1-a9dc40ca9b3c</t>
  </si>
  <si>
    <t>513c8aeb-d1a5-410f-abe5-abaa7b51775b</t>
  </si>
  <si>
    <t>75c9226f-53f9-45b6-9ab6-de6f82860be4</t>
  </si>
  <si>
    <t>365fac38-963d-4f75-81d7-2e1d04e19e7f</t>
  </si>
  <si>
    <t>83ec8966-405a-4cdb-a48f-d477e65855bd</t>
  </si>
  <si>
    <t>d9cbba28-2a24-4d86-ad80-d98f5a2daa73</t>
  </si>
  <si>
    <t>c7d7c5b8-0436-4197-9a42-893d9e1435c2</t>
  </si>
  <si>
    <t>9daedf17-f67c-4db7-8f6b-8c70e85a82e5</t>
  </si>
  <si>
    <t>8042eaed-f40f-44bf-aeb3-877f17369b2b</t>
  </si>
  <si>
    <t>ef2b281b-a842-4adf-a063-b0c0fa46f88a</t>
  </si>
  <si>
    <t>ecfdf010-48b7-4df4-8c58-daad715aa1d9</t>
  </si>
  <si>
    <t>4e54914e-2232-4b57-838a-29a317ec360d</t>
  </si>
  <si>
    <t>fbd679b8-158f-4a33-b65e-0b6a6bd29f01</t>
  </si>
  <si>
    <t>738f322e-faed-41c0-8607-a98db1199bf0</t>
  </si>
  <si>
    <t>4193f932-d1e2-4761-b351-1ddec59b9a69</t>
  </si>
  <si>
    <t>329827bc-1a10-480a-8ece-5ef7301ca9ad</t>
  </si>
  <si>
    <t>ff106210-2092-4da4-8aea-ed882a632b04</t>
  </si>
  <si>
    <t>11022c65-3055-4120-bef5-30fd13bb1bb0</t>
  </si>
  <si>
    <t>b2378d6a-961e-4710-828f-e3dafffd101c</t>
  </si>
  <si>
    <t>96c5c1fc-5e83-42b0-a9c5-48f846147dd7</t>
  </si>
  <si>
    <t>86758730-1e32-4845-9b3a-38e7c711faec</t>
  </si>
  <si>
    <t>7bb82240-c74f-4dbc-893d-b689612a38a3</t>
  </si>
  <si>
    <t>e58444ce-d1a0-45f4-9368-c6c9a23d5897</t>
  </si>
  <si>
    <t>9fde2540-c6c9-40e3-a4e1-a4ca9c4ceabe</t>
  </si>
  <si>
    <t>90f47871-b035-4579-bfb6-602e6fa19a99</t>
  </si>
  <si>
    <t>901562da-4749-4491-9dea-cd6682c73bcc</t>
  </si>
  <si>
    <t>a8bbdb89-3fd7-4a2c-99eb-e7476c4c26fd</t>
  </si>
  <si>
    <t>37971b51-d81a-4e8b-b5aa-47721039f815</t>
  </si>
  <si>
    <t>86180fde-21eb-48f4-9e93-2bbf7eb4b436</t>
  </si>
  <si>
    <t>ba1b55aa-d379-4636-ad8b-5b0d542e8f52</t>
  </si>
  <si>
    <t>a4ce6f7c-efa6-47df-93a8-b2a986769253</t>
  </si>
  <si>
    <t>b00db892-f21d-4f74-b864-28e6caf4874e</t>
  </si>
  <si>
    <t>ae377ded-ba8b-4271-aa2d-9d40a9c7e237</t>
  </si>
  <si>
    <t>7641ffbd-c1db-4949-aa2b-be5a3d064a46</t>
  </si>
  <si>
    <t>4f085e0a-948a-43f2-9ad9-f90b03343430</t>
  </si>
  <si>
    <t>52cbcf57-8453-48fa-9eb3-8763f930c11f</t>
  </si>
  <si>
    <t>23047ade-1135-4ce6-a58a-49a76b3caf27</t>
  </si>
  <si>
    <t>d2691d15-7d66-4c26-9c6a-4e378a7975b3</t>
  </si>
  <si>
    <t>6365899d-ca2d-45f0-a847-aeb25ef12e50</t>
  </si>
  <si>
    <t>8a052ff1-b9dd-40cd-954b-7201a88b572a</t>
  </si>
  <si>
    <t>1331dcda-b1d7-4a32-a834-215ba9fa0090</t>
  </si>
  <si>
    <t>3208d6e8-7816-41e6-956d-7fc6db1080ce</t>
  </si>
  <si>
    <t>e16a4cc8-7171-4deb-b57d-fcea40789f39</t>
  </si>
  <si>
    <t>936bc4d9-779b-4a4b-aa21-191f79c165d4</t>
  </si>
  <si>
    <t>6d5f3032-2615-476c-8da5-e57869fb20b0</t>
  </si>
  <si>
    <t>f3f6f11f-0128-4a58-9c6e-d04b1b7d1d24</t>
  </si>
  <si>
    <t>31730d63-caee-457e-a89f-272ddba46ce0</t>
  </si>
  <si>
    <t>f27b2bfb-91af-485d-8b1e-5e46ec3876fa</t>
  </si>
  <si>
    <t>c58c6901-97a2-42a6-93ac-12026ede8cec</t>
  </si>
  <si>
    <t>6cec667e-e183-413f-8838-e3359c31800d</t>
  </si>
  <si>
    <t>d691f94d-2b8d-4481-b023-66c4efc8c2bf</t>
  </si>
  <si>
    <t>b7d9e255-ea58-4d86-b748-04fb7444afd6</t>
  </si>
  <si>
    <t>7112b800-bde4-4764-896d-c6c4fc0f3e74</t>
  </si>
  <si>
    <t>57554b6b-0af9-4b0d-bab4-53de8e711ac5</t>
  </si>
  <si>
    <t>a212dc10-3e5a-4885-b3c9-c74ffe657d01</t>
  </si>
  <si>
    <t>b5482c2c-4fcb-442f-b98d-3d69e4891341</t>
  </si>
  <si>
    <t>6770e9d9-4c5b-4744-9cd0-0d8a652d8983</t>
  </si>
  <si>
    <t>6edee4eb-569a-485e-b9e8-7ae34d27f6fd</t>
  </si>
  <si>
    <t>1ed49eae-1a9c-494f-bf2d-eaada11482b8</t>
  </si>
  <si>
    <t>0993424e-6bd5-4aba-9334-372a810437f5</t>
  </si>
  <si>
    <t>d70197ab-9f11-47ea-8331-949bce8ed090</t>
  </si>
  <si>
    <t>49abaa4e-fdcd-44c5-8cd2-26830b3b0264</t>
  </si>
  <si>
    <t>f706c6f5-b750-40f2-94c9-b19f8caf4558</t>
  </si>
  <si>
    <t>2b76fbcb-848e-4e56-9921-1289b5e3ca0c</t>
  </si>
  <si>
    <t>d1edf0dc-2213-4c32-9f84-59498c52d234</t>
  </si>
  <si>
    <t>0dda8cd4-87da-45c4-9838-97e09902836e</t>
  </si>
  <si>
    <t>cc658eb6-4fd0-4bf8-a674-9bca925fcee3</t>
  </si>
  <si>
    <t>ac258cfd-9023-4f52-b5a4-9d6c831b8358</t>
  </si>
  <si>
    <t>01fb5774-7fad-4d73-9063-6cbb0b0e872d</t>
  </si>
  <si>
    <t>f1b4d626-b51e-45b1-a575-f92a7bbd0af9</t>
  </si>
  <si>
    <t>3521e2be-791f-43a8-9d1c-ad0389cbcb48</t>
  </si>
  <si>
    <t>feec69d9-7815-4622-b4b6-ad382094064e</t>
  </si>
  <si>
    <t>7a0814fc-278c-4cf0-ad45-7b588a792bd1</t>
  </si>
  <si>
    <t>881180b5-443f-499d-824f-6c6d3b263352</t>
  </si>
  <si>
    <t>62fa4224-1eac-487a-92a0-7bacf7b1c9c7</t>
  </si>
  <si>
    <t>a27fb91b-8684-4733-9c17-88d9e403d2e4</t>
  </si>
  <si>
    <t>3adf8644-008a-4944-a87b-b4a6eecfb92f</t>
  </si>
  <si>
    <t>d12d456e-14a7-4d47-b5c9-23005821d0ff</t>
  </si>
  <si>
    <t>44d0af77-9911-4242-b1d7-eaf2efc8f2cd</t>
  </si>
  <si>
    <t>98639056-fad0-4c0e-b619-b026e37a8060</t>
  </si>
  <si>
    <t>d3723efa-f3ef-4262-bf48-01946bacb830</t>
  </si>
  <si>
    <t>cc6c6767-95fe-46a2-aac1-22c57841466c</t>
  </si>
  <si>
    <t>190e59d4-5e2e-46f8-8dca-8178df85d9cf</t>
  </si>
  <si>
    <t>52618f3e-ff95-4901-b6db-33c96ee81c75</t>
  </si>
  <si>
    <t>9ffea788-83fd-4cc3-8d24-4476a1715c00</t>
  </si>
  <si>
    <t>bb43ef5c-5dce-4fdc-b767-e0f740bea653</t>
  </si>
  <si>
    <t>e9c2c8c5-7c36-4c47-ad57-35929682e253</t>
  </si>
  <si>
    <t>66a684c5-df99-4964-8a50-76758933993c</t>
  </si>
  <si>
    <t>dfe3eaf0-0987-4f4b-b79f-435a01935867</t>
  </si>
  <si>
    <t>285fc314-07a9-4db3-ae23-69753ab17cb0</t>
  </si>
  <si>
    <t>5d70324c-19de-4b70-aae5-a3ad0dd3ba8f</t>
  </si>
  <si>
    <t>4be9e2e0-aae7-4e50-9acc-b4e34060b703</t>
  </si>
  <si>
    <t>90bf0ba3-f7db-405e-a051-93d762c59ebb</t>
  </si>
  <si>
    <t>93be03b1-34ee-44b3-8488-bb9cf9002607</t>
  </si>
  <si>
    <t>1a648ecd-b7e6-4a65-a07c-13f92e8ace6b</t>
  </si>
  <si>
    <t>b7d9b7a6-966d-4a2d-a534-6c6768918fae</t>
  </si>
  <si>
    <t>49c6983d-d357-4152-88c4-934ba16d0845</t>
  </si>
  <si>
    <t>b93f0a8b-7556-470d-aa6c-953e984ec61f</t>
  </si>
  <si>
    <t>40574521-58a5-4b47-9542-d390790df8b3</t>
  </si>
  <si>
    <t>6bfe30d4-e567-40c7-a721-375261ba7a1a</t>
  </si>
  <si>
    <t>2b431468-c6e3-4cdb-ab23-440920763537</t>
  </si>
  <si>
    <t>5df7ac00-40cb-4b87-a6c2-55cbc8304167</t>
  </si>
  <si>
    <t>6c90bcc0-6ea4-4292-9308-965a2400867f</t>
  </si>
  <si>
    <t>535682de-c2f3-4047-acbc-6e19989bbb26</t>
  </si>
  <si>
    <t>475a1702-7d1e-40ad-8df3-aedf46aeab30</t>
  </si>
  <si>
    <t>d3f2aa17-7aae-47bf-8182-5e05f1a973ff</t>
  </si>
  <si>
    <t>f4f7e18d-ff6f-48b1-840b-b802c52eb95d</t>
  </si>
  <si>
    <t>6f77014b-e05e-48e7-9870-84ae58f55b19</t>
  </si>
  <si>
    <t>03a5afc5-80c3-4674-ac84-593f317c2f8a</t>
  </si>
  <si>
    <t>6415f4de-d389-4091-957a-5759d042b544</t>
  </si>
  <si>
    <t>3bdedb31-2522-4162-8490-d33edb6bb855</t>
  </si>
  <si>
    <t>95e38b72-e6a9-488e-be80-abc37fb02ddb</t>
  </si>
  <si>
    <t>dcdd8a32-953a-44e0-9cc9-282c86466849</t>
  </si>
  <si>
    <t>6a290664-44e9-4753-b1d3-e623071c4bfd</t>
  </si>
  <si>
    <t>707c1c47-1b05-41f2-a3b5-cd640acc7592</t>
  </si>
  <si>
    <t>85fa85f6-30a5-48f5-9f72-ba64ec7ecb22</t>
  </si>
  <si>
    <t>24798582-aa51-44d0-a860-23f7cf2d6cf9</t>
  </si>
  <si>
    <t>f9fd7b02-ac62-4cdc-8953-461641abce7c</t>
  </si>
  <si>
    <t>23a3caaa-5ec4-447a-abe2-c633f66e61e2</t>
  </si>
  <si>
    <t>2c86b76b-2484-44b5-a99a-65c969427f92</t>
  </si>
  <si>
    <t>18167a6e-ec23-4e9b-bac5-c2281794d41a</t>
  </si>
  <si>
    <t>ab9be6e4-82b5-4bf6-bc5e-f5d153169d31</t>
  </si>
  <si>
    <t>46b6182d-3939-4d7c-b780-52cc58a4e830</t>
  </si>
  <si>
    <t>5d42cc1b-caf5-4afd-99df-4fdbc8c7c19d</t>
  </si>
  <si>
    <t>119c0acd-0123-4275-b59a-e002dc32e024</t>
  </si>
  <si>
    <t>962162f4-f289-4077-9c92-e06f486787eb</t>
  </si>
  <si>
    <t>1d7eec6b-adde-4497-89d5-8a9cfde66d15</t>
  </si>
  <si>
    <t>2b9135c0-7fa6-48b9-bfc9-ecd41ca7010d</t>
  </si>
  <si>
    <t>3b432ff6-2b38-461a-944c-f531a282b421</t>
  </si>
  <si>
    <t>0554a037-ce78-454a-917f-e84140b7a169</t>
  </si>
  <si>
    <t>7c3c166b-55ae-4bbd-ab4f-c1b835eaeada</t>
  </si>
  <si>
    <t>8e6d0133-341a-4269-b96d-0bb67e589e02</t>
  </si>
  <si>
    <t>12b443fe-2b8a-4c4b-bf66-d4edabbf1b9d</t>
  </si>
  <si>
    <t>b1b2b923-4241-46e0-ba58-c889c7e0ccd3</t>
  </si>
  <si>
    <t>fc5087a6-24e8-431b-8a43-1cce72b2372f</t>
  </si>
  <si>
    <t>bc1bb079-7986-42d5-9820-267512ff17ef</t>
  </si>
  <si>
    <t>d5c654bc-92b1-4bda-ab49-06b6f9de33ff</t>
  </si>
  <si>
    <t>c452de5f-c2e7-4606-8c03-ef9c03823da4</t>
  </si>
  <si>
    <t>aa2cec08-3b70-49a3-a8e0-3d4ac29f08ae</t>
  </si>
  <si>
    <t>5bb40b09-6151-4c8c-8ff7-cdfc1769be4b</t>
  </si>
  <si>
    <t>2e26ef94-28dd-4cf9-9094-4a953254c9e3</t>
  </si>
  <si>
    <t>1fbd5d9c-5acc-4ff4-a238-3642a43b5780</t>
  </si>
  <si>
    <t>7f9dee53-8f58-4e88-84b6-08fbc31f0375</t>
  </si>
  <si>
    <t>a86d12b7-28d5-4854-b0c0-a0660b09e051</t>
  </si>
  <si>
    <t>260f6dcc-2c52-43af-bdd2-4f387ea41c4f</t>
  </si>
  <si>
    <t>a3ac4c15-2855-490b-ba3c-cec908a7437a</t>
  </si>
  <si>
    <t>d83e91ae-1436-4f5d-bc23-57cb159811e4</t>
  </si>
  <si>
    <t>182f81e7-1725-49ad-8633-f9043ca5ae97</t>
  </si>
  <si>
    <t>a102acb6-65f7-4d4f-84ec-e0871cefcf9a</t>
  </si>
  <si>
    <t>15985d9c-6abb-4580-9882-503e6f8f69b1</t>
  </si>
  <si>
    <t>ac7585d5-801d-43a6-b959-d59e92abb5aa</t>
  </si>
  <si>
    <t>aeadf0d4-f47c-49ff-92f8-d5bddf6e3a3d</t>
  </si>
  <si>
    <t>8ea72b2f-447e-4cfd-ac5c-6bfa3ee242f5</t>
  </si>
  <si>
    <t>433c0329-3ce1-4417-a68d-1d5b3f2ef2c5</t>
  </si>
  <si>
    <t>15678d9c-b36c-4d95-980c-c47438926562</t>
  </si>
  <si>
    <t>21d586c4-0514-49b4-ae5b-21c51a43ebc5</t>
  </si>
  <si>
    <t>35e2d3ba-99da-4377-8a03-16d4e5a3c867</t>
  </si>
  <si>
    <t>d55749e8-5d78-4469-b280-7ef5d0b8c3c3</t>
  </si>
  <si>
    <t>fc2e286f-c2e0-4ef3-a516-7850673f258a</t>
  </si>
  <si>
    <t>2e003012-7992-4669-95d3-ce275d1e2b97</t>
  </si>
  <si>
    <t>305f4143-59e5-48e5-ba52-6ca63e9245fe</t>
  </si>
  <si>
    <t>a807754a-bf05-4111-870a-dd71c280624a</t>
  </si>
  <si>
    <t>452a88b1-8d61-47b0-a0ab-11435d31abf2</t>
  </si>
  <si>
    <t>8c778619-436d-444b-8d60-c29a004553f5</t>
  </si>
  <si>
    <t>2df70120-ceaa-433b-9e26-e1e6b0d17e1c</t>
  </si>
  <si>
    <t>a338f7bb-33f7-4789-b177-756605dcc948</t>
  </si>
  <si>
    <t>91bedb5e-3e2c-4785-84e1-933ce4d130b2</t>
  </si>
  <si>
    <t>3d89efe3-8f8b-474d-993d-0dcc15045abd</t>
  </si>
  <si>
    <t>d1c857b9-0051-4362-b8ec-077852f963e3</t>
  </si>
  <si>
    <t>b01ac5b3-77c3-4fee-babe-81fd39486919</t>
  </si>
  <si>
    <t>d9833fe8-783d-4f10-8697-916204a1997f</t>
  </si>
  <si>
    <t>ab5afb34-40d9-47f0-92dc-14a7e68d55fc</t>
  </si>
  <si>
    <t>4e47d197-22b8-4850-b701-9cdfad695138</t>
  </si>
  <si>
    <t>039f900e-4054-4a71-8557-161ff832bf77</t>
  </si>
  <si>
    <t>6d5b03b8-a27a-4e40-9913-183510607a66</t>
  </si>
  <si>
    <t>ec55cccd-6dcc-4472-ad43-8bbdae014971</t>
  </si>
  <si>
    <t>DriverLevel2</t>
  </si>
  <si>
    <t>ec1963be-0294-48b0-aa68-2826f5a4e156</t>
  </si>
  <si>
    <t>2f0513a1-4682-4f2a-a17d-e0b64038b7e9</t>
  </si>
  <si>
    <t>db88a6f7-8157-441b-96cc-7f72f59a4a78</t>
  </si>
  <si>
    <t>8f7a7537-4daf-46c9-a450-38779daadf4d</t>
  </si>
  <si>
    <t>e9c0d84a-1408-4b28-beeb-908e0cb81c56</t>
  </si>
  <si>
    <t>8338dcbc-e044-4070-a9a7-a5ac20fac327</t>
  </si>
  <si>
    <t>9955b46d-1b3d-4075-968d-e2d62d854be3</t>
  </si>
  <si>
    <t>1a19107f-a247-4cce-9589-f64f2fc13a7e</t>
  </si>
  <si>
    <t>cdec9bf3-4f0c-4ffc-9977-42ee4d807772</t>
  </si>
  <si>
    <t>4540254d-465f-453a-8a75-d43583dd220c</t>
  </si>
  <si>
    <t>e7374178-404d-480a-8e7b-d8658c9f7bd8</t>
  </si>
  <si>
    <t>11bb00ef-9aee-4ccb-b458-82583a1d13ae</t>
  </si>
  <si>
    <t>8ae0ecea-81ea-474d-91a7-d7c20f9a75ee</t>
  </si>
  <si>
    <t>b06c6016-bc6d-49d8-bc15-94e598acc7de</t>
  </si>
  <si>
    <t>2fec16ee-e18e-4bab-aabd-0dc5cd29516b</t>
  </si>
  <si>
    <t>fef0d877-a900-439d-8b0d-f74e521af726</t>
  </si>
  <si>
    <t>436b2c8f-b9c7-4a44-b434-48cf4e7d5d8f</t>
  </si>
  <si>
    <t>ea6fdb74-f5da-4aed-a2a6-9b296a0b8137</t>
  </si>
  <si>
    <t>9c969eee-f84a-4a38-a0f0-9a8271ad42c7</t>
  </si>
  <si>
    <t>968a6801-5ac2-4fdd-bfa6-9f45017d2a76</t>
  </si>
  <si>
    <t>Surveys</t>
  </si>
  <si>
    <t>MRBA DimSurvey data that contains the list of Surveys stored and maintained in MRBA.</t>
  </si>
  <si>
    <t>Contacts</t>
  </si>
  <si>
    <t>This is date completed</t>
  </si>
  <si>
    <t>Account_eCRM</t>
  </si>
  <si>
    <t>MRBA these are fields sourced from a query of the eCRM account table to access Account fields that are not syndicated to MRBA DimOrganization table.</t>
  </si>
  <si>
    <t>Projects</t>
  </si>
  <si>
    <t>MRBA DimProjects data from the Market Research and Insight Post Implementation environment</t>
  </si>
  <si>
    <t>Client Contact</t>
  </si>
  <si>
    <t>MRBA BridgeOrganizationContacts data from eCRM that is updated from the Product_and_Services table.</t>
  </si>
  <si>
    <t>This is the Client Measures</t>
  </si>
  <si>
    <t>Account_eCRM-e4b6cb77-ac17-4cb7-a617-cd33cd8f5c35</t>
  </si>
  <si>
    <t>let
    Source = Sql.Database("jwpksqlch04.corp.checkfree.com , 1490", "ecrm_replication", [Query="SELECT dosk.organizationkey id,#(lf)      [LTRSegment__c], TopFiservAccount__C#(lf)  FROM [eCRM_Replication].[ecrm].[Account] a inner join#(lf)mr_dw.dbo.dimorganizationsourceskeys dosk on a.id collate database_default = dosk.sourcesystemclientid collate database_default "]),
    #"Split Column by Delimiter" = Table.ExpandListColumn(Table.TransformColumns(Source, {{"LTRSegment__c", Splitter.SplitTextByDelimiter(";", QuoteStyle.Csv), let itemType = (type nullable text) meta [Serialized.Text = true] in type {itemType}}}), "LTRSegment__c"),
    #"Changed Type" = Table.TransformColumnTypes(#"Split Column by Delimiter",{{"LTRSegment__c", type text}}),
    #"Filtered Rows" = Table.SelectRows(#"Changed Type", each ([LTRSegment__c] &lt;&gt; null)),
    #"Renamed Columns" = Table.RenameColumns(#"Filtered Rows",{{"id", "OrganizationKey"}, {"LTRSegment__c", "LTR Segment"}, {"TopFiservAccount__C", "Top Fiserv Account"}})
in
    #"Renamed Columns"</t>
  </si>
  <si>
    <t>let
    Source = Sql.Database("jwpksqlch04.corp.checkfree.com , 1490", "mr_dw", [Query="select * from mr_dw.reporting.MRBAActionTrackerFeed"])
in
    Source</t>
  </si>
  <si>
    <t>let
    Source = Sql.Database("jwpksqlch04.corp.checkfree.com , 1490", "mr_dw", [Query="select Fead.SurveyOrganizationId,CeWF.* from mr_dw.inthub.CRSeCRMWideFormat CeWF left outer join#(lf)mr_dw.dbo.facteventactivitiesdisp fead on CeWF.ContactID = fead.SurveyContactID and CeWF.SurveyDate = Fead.SentDate#(lf)where fead.surveykey=28#(lf)"]),
    #"Renamed Columns" = Table.RenameColumns(Source,{{"SurveyOrganizationId", "ClientID"}})
in
    #"Renamed Columns"</t>
  </si>
  <si>
    <t>Client Contact-b9249cd0-64de-43a5-aa8a-9926f2b374c0</t>
  </si>
  <si>
    <t>let
    Source = Sql.Database("jwpksqlch04.corp.checkfree.com , 1490", "mr_dw", [Query="    select organizationkey, role, boc.title, ContactKey,#(lf)#(tab)iif(isnull(c.ManagementLevel__c,'Not Provided') &gt; '',isnull(c.ManagementLevel__c,'Not Provided'),'Not Provided') ManagementLevel, #(lf)  c.UltimateDecisionMaker__c  from mr_dw.dbo.BridgeOrganizationContact boc left outer join#(lf)  ecrm_replication.ecrm.contact c on boc.sourcesystemcontactid collate database_default = c.id collate database_default#(lf)  where Active = 'Active' and InternalContactInd = 'External'"])
in
    Source</t>
  </si>
  <si>
    <t>let
    Source = Sql.Database("jwpksqlch04.corp.checkfree.com , 1490", "mr_dw", [Query="#(tab)#(tab)select RelationshipStatus, boh.organizationkey, organizationstatus, AttainCenterOrganizationkey,AttainCenterStatus,AttainCenterOrgName BUName, Level3OrgName Division,TotalProducts  from mr_dw.dbo.BridgeOrganizationAttainCenter Boac left outer join #(lf)  mr_dw.dbo.BridgeOrganizationHierarchy BOH on BOAC.AttainCenterOrganizationKey = BOH.OrganizationKey#(lf)  where relationshipstatus = 'Active' and AttaincenterStatus = 'Open'#(lf)"])
in
    Source</t>
  </si>
  <si>
    <t>let
    Source = Sql.Database("jwpksqlch04.corp.checkfree.com , 1490", "mr_dw", [Query=" select RelationshipStatus,organizationkey,  dp.ProductFunctionName,bop.ProductName, #(lf)     ProductActive, TotalAttainCenter  from mr_dw.dbo.BridgeOrganizationProduct bop inner join#(lf)#(tab)mr_dw.dbo.DimProduct dp on bop.productkey = dp.productkey#(lf)#(tab)where relationshipstatus = 'Active'"])
in
    Source</t>
  </si>
  <si>
    <t>Contacts-86575400-4fa4-408e-bf54-5c4b14ef2437</t>
  </si>
  <si>
    <t>let
    Source = Sql.Database("jwpksqlch04.corp.checkfree.com , 1490", "mr_dw", [Query="  select distinct dc.*,c.id ecrmContactID,  #(lf)iif(isnull(c.ManagementLevel__c,'Not Provided') &gt; '',isnull(c.ManagementLevel__c,'Not Provided'),'Not Provided') ManagementLevel,#(lf)a.accountnumber__C eCRMClientId,c.UltimateDecisionMaker__c  from mr_dw.dbo.DimContacts DC  inner join#(lf)mr_dw.dbo.FactEventActivitiesDisp Fead on DC.ContactKey = Fead.ContactKey and fead.surveykey &gt; 28 inner join#(lf)mr_dw.dbo.DimContactsSourcesKeys DCSK on dc.contactkey = dcsk.contactkey and dcsk.SourceSystemID =2 left outer join#(lf)ecrm_replication.ecrm.Contact c on dcsk.sourcesystemcontactid collate  database_default = c.id collate database_default left outer join#(lf)ecrm_replication.ecrm.Account a on c.accountid = a.id", MultiSubnetFailover=true]),
    #"Removed Columns" = Table.RemoveColumns(Source,{"SupervisorAssociateKey", "LastLoadDate", "CreatedDate", "ReportsTo", "MobilePhone", "Phone", "MergeFailInd", "MergeType", "HREmployeeID", "AssociateKey"}),
    #"Filtered Rows" = Table.SelectRows(#"Removed Columns", each ([ecrmContactID] &lt;&gt; null))
in
    #"Filtered Rows"</t>
  </si>
  <si>
    <t>let
    Source = Sql.Database("jwpksqlch04.corp.checkfree.com , 1490", "mr_dw", [Query="select OrganizationKey, ActiveInd, BusinessUnitName, DepartmentandDivision, FullName, Email,Role from mr_dw.dbo.DimAccountTeamMember"])
in
    Source</t>
  </si>
  <si>
    <t>let
    Source = Sql.Database("jwpksqlch04.corp.checkfree.com , 1490", "mr_dw"),
    dbo_DimDate = Source{[Schema="dbo",Item="DimDate"]}[Data],
    #"Changed Type" = Table.TransformColumnTypes(dbo_DimDate,{{"DayOfMonth", type number}, {"DayOfWeek", type number}, {"DayOfWeekInMonth", type number}, {"DayOfWeekInYear", type number}, {"DayOfQuarter", type number}, {"DayOfYear", type number}, {"Month", type number}}),
    #"Changed Type1" = Table.TransformColumnTypes(#"Changed Type",{{"Year", Int64.Type}, {"Month", Int64.Type}}),
    #"Added Custom1" = Table.AddColumn(#"Changed Type1", "MonthID", each [Year]* 12 + [Month]),
    #"Changed Type2" = Table.TransformColumnTypes(#"Added Custom1",{{"FullDate", type date}}),
    #"Duplicated Column" = Table.DuplicateColumn(#"Changed Type2", "YYYYMM", "YYYYMM - Copy"),
    #"Renamed Columns" = Table.RenameColumns(#"Duplicated Column",{{"YYYYMM - Copy", "YYYYMMN"}}),
    #"Changed Type3" = Table.TransformColumnTypes(#"Renamed Columns",{{"YYYYMMN", Int64.Type}})
in
    #"Changed Type3"</t>
  </si>
  <si>
    <t>let
    Source = Sql.Database("jwpksqlch04.corp.checkfree.com , 1490", "mr_dw"),
    dbo_DimMarketEventActivities = Source{[Schema="dbo",Item="DimMarketEventActivities"]}[Data]
in
    dbo_DimMarketEventActivities</t>
  </si>
  <si>
    <t>let
    Source = Sql.Database("jwpksqlch04.corp.checkfree.com , 1490", "mr_dw", [Query="SELECT [AccountID]#(lf)      ,[OrganizationKey]#(lf)        ,[CreatedDate]#(lf)      ,[CriticalDeal]#(lf)      ,[ForecastCategory]#(lf)      ,[LeadTemperature]#(lf)      ,[Locked]#(lf)      ,[OpportunityCloseDate]#(lf)      ,[OpportunityDateOpened]#(lf)      ,[OpportunityStage]#(lf)      ,[OpportunityStatus]#(lf)      ,[OpportunityType]#(lf)      ,[OpportunityWinner]#(lf)        ,[StatusColor]#(lf)        ,[TotalContractValue]#(lf)       ,[Active]#(lf)  FROM [MR_DW].[dbo].[DimOpportunity] where createddate &gt; '2018-12-31'"]),
    #"Removed Columns" = Table.RemoveColumns(Source,{"OpportunityWinner", "LeadTemperature"})
in
    #"Removed Columns"</t>
  </si>
  <si>
    <t>let
    Source = Sql.Database("jwpksqlch04.corp.checkfree.com , 1490", "mr_dw", [Query="select  do.*, iif(dupedun.dunsid is null,isnull(do.dunsid ,'_'+cast(do.OrganizationKey as varchar(20))),'_'+cast(do.OrganizationKey as varchar(20))) DunsIDJ,  #(lf)#(tab)dosk.SourceSystemClientID eCRMID, TotalSurveys from mr_dw.dbo.dimorganization do left outer join#(lf)  (select sourcesystemclientid, max(organizationkey) OrganizationKey from mr_dw.dbo.dimorganizationsourceskeys#(lf)where SourceSystemID = 2 group by sourcesystemclientid) dosk on do.organizationkey = dosk.organizationkey left outer join#(lf)(select surveyedorganizationkey, count(0) TotalSurveys from mr_dw.dbo.FactEventActivitiesDisp FEAD #(lf) where surveykey = 28 #(lf)group by SurveyedOrganizationKey) FEAD on do.OrganizationKey = Fead.SurveyedOrganizationKey left outer join#(lf)(select Dunsid, count(0) OrgCount from mr_dw.dbo.dimorganization do #(lf)#(tab)group by DunsID#(lf)#(tab)having count(0) &gt; 1) DupeDun on isnull(do.DunsId,cast(do.OrganizationKey as varchar(20))) = DupeDun.DunsId inner join#(lf)(select intouchid , max(OrganizationKey) MaxOrganizationKey, count(0) OrgCount from mr_dw.dbo.DimOrganization #(lf)#(tab)where intouchid is not null#(lf)#(tab)group by Intouchid ) DupI on do.OrganizationKey = DupI.MaxOrganizationKey "]),
    #"Removed Columns" = Table.RemoveColumns(Source,{"TopHolderOrganizationKey", "ParentOrganizationKey", "OrgParentIntouchId", "OrgParentOrgName", "FirstDataTerritoryTier1", "FirstDataTerritoryTier2", "FirstDataTerritoryTier3", "FirstDataTerritoryTier4", "eCRMAccountName", "DWLastLoadDate", "TopHolderSegmentId", "TickerSymbol", "Top25Competitor", "TopHolderRank", "Tradestyle", "Website", "PortfolioQuadrant", "PrecisionID",  "OSIPeoplesoftClientID", "Phone", "LevelNbr", "MemberCount", "MergeFailInd", "NAICSCode", "NextLoyaltySurveyDate", "IsLoyaltyEligible", "IsTop500Client", "IsTop500Family", "LastLoyaltySurveyDate", "HooversId", "HoldingCompanyNumber", "FiservStructureRootName", "ForTesting", "EmployeeCount", "FeedDate", "EfficiencyRatio", "EaGroup", "ECPParticipantInd", "DateEstablished", "Description", "DoingBusinessAs", "DatadotcomKey", "CUID", "ClientRank", "ClientPartnerEmail", "CleartouchID", "ATMCount", "CertificateNumber", "CharterNumber", "AcquisitionandClosureDate", "AcquisitionandClosureType"}),
    #"Filtered Rows" = Table.SelectRows(#"Removed Columns", each [DunsIDJ] &lt;&gt; null and [DunsIDJ] &lt;&gt; ""),
    #"Filtered Rows1" = Table.SelectRows(#"Filtered Rows", each [DunsIDJ] &lt;&gt; "0"),
    #"Filtered Rows2" = Table.SelectRows(#"Filtered Rows1", each [DunsIDJ] &lt;&gt; null and [DunsIDJ] &lt;&gt; "")
in
    #"Filtered Rows2"</t>
  </si>
  <si>
    <t>let
    Source = Sql.Database("jwpksqlch04.corp.checkfree.com , 1490", "mr_dw", [Query="SELECT  [ProductKey]#(lf)      ,[ProductID]#(lf)      ,[Active]#(lf)      ,[BPO]#(lf)      ,[ProductMfgBU]#(lf)      ,[Competency]#(lf)      ,[CoreInd]#(lf)      ,[EffectiveEndDate]#(lf)      ,[EffectiveStartDate]#(lf)      ,[FiservProductDescription]#(lf)      ,[ProductCatalogIndustry]#(lf)      ,[International]#(lf)      ,[ProductName]#(lf)      ,[ProductFunctionName]#(lf)      ,[PSMCParentProductID]#(lf)      ,[PSMCParentProductKey]#(lf)  FROM [MR_DW].[dbo].[DimProduct]"])
in
    Source</t>
  </si>
  <si>
    <t>let
    Source = Sql.Database("jwpksqlch04.corp.checkfree.com , 1490", "mr_dw", [Query="select OrganizationKey, OpportunityEstCloseDate, OpportunityStage, OpportunityStatus, StatusColor, TotalContractValueWon, TotalContractValueOpen, TotalContractValueLost,Active from mr_dw.dbo.DimPursuit"])
in
    Source</t>
  </si>
  <si>
    <t>let
    Source = Sql.Database("jwpksqlch04.corp.checkfree.com , 1490", "mr_dw"),
    Reporting_DimStopWords = Source{[Schema="Reporting",Item="DimStopWords"]}[Data]
in
    Reporting_DimStopWords</t>
  </si>
  <si>
    <t>let
    Source = Sql.Database("jwpksqlch04.corp.checkfree.com , 1490", "mr_dw"),
    dbo_DimSurveyAnswer = Source{[Schema="dbo",Item="DimSurveyAnswer"]}[Data]
in
    dbo_DimSurveyAnswer</t>
  </si>
  <si>
    <t>let
    Source = Sql.Database("jwpksqlch04.corp.checkfree.com , 1490", "mr_dw"),
    dbo_DimSurveyQuestion = Source{[Schema="dbo",Item="DimSurveyQuestion"]}[Data]
in
    dbo_DimSurveyQuestion</t>
  </si>
  <si>
    <t>let
    Source = Sql.Database("jwpksqlch04.corp.checkfree.com , 1490", "mr_dw", [Query="select  EventProdUCKey, iif(SUMRIV = 2, 'Familiar,Use', iif(MQI = 1, 'Familiar','Use')) UseCode                   from#(lf)(select  cast(cast(EventActivityDispKey as varchar(20))+'_'+cast(ProductKey as varchar(20)) as varchar(40)) EventProdUCKey, #(lf)sum(ResponseIntegerValue) SumRIV, Max(right(questionid,1)) MQI from mr_dw.dbo.factsurveyresponse #(lf)where surveykey = 31 and left(questionid, 3) = 'q19'  and ResponseIntegerValue &gt; 0#(lf)group by cast(cast(EventActivityDispKey as varchar(20))+'_'+cast(ProductKey as varchar(20)) as varchar(40))#(lf)--order by sumriv desc#(lf)) UF"])
in
    Source</t>
  </si>
  <si>
    <t>let
    Source = Sql.Database("jwpksqlch04.corp.checkfree.com , 1490", "mr_dw", [Query="select fead.[EventActivityDispKey]#(lf)      ,fead.[RecordSourceKey]#(lf)      ,fead.[VendorKey]#(lf)      ,fead.[SurveyKey]#(lf)      ,fead.[SurveyedOrganizationKey]#(lf)      ,fead.[ContactKey]#(lf)      ,fead.[OpportunityKey]#(lf)      ,fead.[PursuitKey]#(lf)      ,fead.[Projectkey]#(lf)      ,fead.[MarketEventActivitiesKey]#(lf)      ,fead.[CreatedDateKey]#(lf)      ,fead.[SentDateKey]#(lf)      ,fead.[StartedDateKey]#(lf)      ,fead.[DateOfLastReminderKey]#(lf)#(tab)  ,case #(lf)#(tab)#(tab)when ProgramID in ('475', '477','478') then 20210630#(lf)#(tab)    else CompletedDateKey#(lf)#(tab)   end CompletedDateKey#(lf)      ,fead.[PublishedDateKey]#(lf)      ,fead.[DispositionID]#(lf)      ,fead.[ResponseID]#(lf)      ,fead.[SurveyID]#(lf)      ,fead.[Status]#(lf)      ,cast(fead.[CreatedDate] as date) CreatedDate#(lf)      ,cast(fead.[SentDate] as date) SentDate#(lf)      ,cast(fead.[StartedDate] as date) StartedDate#(lf)      ,cast(fead.[DateOfLastReminder] as date) [DateOfLastReminder]#(lf)      ,case #(lf)#(tab)#(tab)when ProgramID in ('475', '477','478') then cast ('2021-06-30' as date)#(lf)#(tab)    else cast(fead.[CompletedDate] as date)#(lf)#(tab)   end CompletedDate#(lf)      ,cast(fead.[PublishedDate] as date) PublishedDate#(lf)      ,fead.[DispStateInd]#(lf)      ,fead.[RemindersSent]#(lf)      ,fead.[SurveyOrganizationID]#(lf)      ,fead.[SurveyOrganizationName]#(lf)      ,fead.[SurveyContactID]#(lf)      ,fead.[SurveyContactLastName]#(lf)      ,fead.[SurveyContactEmail]#(lf)      ,fead.[OpportunityPursuitID]#(lf)      ,fead.[ProjectID]#(lf)      ,fead.[ProgramID]#(lf)      ,fead.[UniqueID]#(lf)      ,fead.[LastLoadDate]#(lf)      ,fead.[SourceSystemID],ds.SurveyId DSSurveyID,ds.SurveyName, ds.SurveyType from mr_dw.dbo.FactEventActivitiesDisp fead inner join#(lf)mr_dw.dbo.DimSurvey DS on Fead.SurveyKey = DS.SurveyKey inner join#(lf)(select dispositionid, max(eventactivitydispkey) MaxEventActivityDispkey from mr_dw.dbo.FactEventActivitiesDisp#(lf)   group by DispositionID) DeDupeFead on Fead.EventActivityDispKey = DeDupeFead.MaxEventActivityDispkey"]),
    #"Renamed Columns" = Table.RenameColumns(Source,{{"SurveyOrganizationID", "Client ID"}, {"SurveyContactLastName", "Contact Last Name"}, {"SurveyOrganizationName", "Client Name"}, {"SurveyContactID", "Contact Id"}, {"SurveyContactEmail", "Contact Email"}})
in
    #"Renamed Columns"</t>
  </si>
  <si>
    <t>let
    Source = Sql.Database("jwpksqlch04.corp.checkfree.com , 1490", "mr_dw", [Query="select fsr.surveykey,fsr.SurveyResponseKey,fsr.EventActivityDispKey,fsr.SurveyedOrganizationKey,fsr.ContactKey,fsr.CompletedDateKey,#(lf)fsr.Questionid,QuestionKey, ProductKey, productid, productdescription, VendorOrganizationId, VendorOrganizationName, VendorOrganizationKey,#(lf)#(tab)fsr.ResponseIntegerValue,AnswerKey,Fsrt.TotalWords,fsrt.ResponseOpenEndText,iif(fsr.QuestionKey &gt;0,'Question','Data') QuestionData, #(lf)#(tab)#(tab)iif(fsr.QuestionKey &gt; 0 ,iif(dsq.QuestionType = 'TE','Verbatim','Quant'),'Data') VerbQualQues,#(lf)#(tab)#(tab)iif(Fsrt.ResponseOpenEndText is not null,Fsrt.ResponseOpenEndText,#(lf)#(tab)#(tab)cast(iif(Fsr.ResponseIntegerValue is null,'',#(lf)#(tab)#(tab)cast(Fsr.ResponseIntegerValue as varchar(100)) ) as varchar(max))) ResponseValue from#(lf)#(tab)#(tab)#(tab)mr_dw.dbo.FactSurveyResponse fsr left outer join #(lf)#(tab)#(tab)#(tab)mr_dw.dbo.FactSurveyResponseText fsrt on fsr.surveyresponsekey = fsrt.surveyresponsekey inner join#(lf)#(tab)#(tab)#(tab)mr_dw.dbo.DimSurveyQuestion DSQ on fsr.questionkey = dsq.SurveyQuestionkey#(lf)#(tab)#(tab)#(tab)where fsr.surveykey in (28,29,30,31) or #(lf)#(tab)#(tab)#(tab)((fsr.Questionid IN ( '192', '193','195', '196','198', '199','202','203', '206', '313' ) and fsr.surveykey =2) or#(lf)#(tab)#(tab)#(tab)#(tab)#(tab) (fsr.Questionid IN('EQ299_2'/*LTR*/) and fsr.VendorOrganizationID = '123' and fsr.surveykey in (3,21)) or#(lf)#(tab)#(tab)#(tab)#(tab)#(tab)(fsr.Questionid IN ( 'CQ5842_1'/*Overall Sat*/,'EQ240_2'/*LTR*/) and fsr.VendorOrganizationID = '123' and fsr.surveykey = 6) or #(lf)#(tab)#(tab)#(tab)#(tab)#(tab)(fsr.Questionid IN ('CQ5544_1'/*Overall Sat*/)  and fsr.surveykey = 6) or #(lf)#(tab)#(tab)#(tab)#(tab)#(tab)(fsr.Questionid IN ('QID2'/*PS2*/,'QID25' /*'PS9994'*/ ,'QID44' /*'NP5'*/, 'QID48'/*'PS56_6'*/, 'QID6' /*'EFFORT'*/) and fsr.surveykey in (12,20)))  "]),
    #"Removed Columns" = Table.RemoveColumns(Source,{"ResponseOpenEndText"})
in
    #"Removed Columns"</t>
  </si>
  <si>
    <t>let
    Source = Sql.Database("jwpksqlch04.corp.checkfree.com , 1490", "mr_dw", [Query="select Fsrts.*, fsrt.EventActivityDispKey, fsrt.ResponseOpenEndText, fsrt.TotalWords, #(lf)FSR.QuestionID,dsq.QuestionName from FactSurveyResponse FSR left outer join#(lf)FactSurveyResponseText FSRT on FSR.SurveyResponseKey = FSRT.SurveyResponsekey left outer join#(lf)FactSurveyResponseTextSplit FSRTS on  fsr.surveyresponsekey = fsrts.surveyresponsekey left outer join#(lf)DimSurveyQuestion dsq on FSR.QuestionKey = DSQ.SurveyQuestionKey#(lf)where FSR.SurveyKey &gt; 28 and fsr.questionid like 'Q%'#(lf)"])
in
    Source</t>
  </si>
  <si>
    <t>let
    Source = Sql.Database("jwpksqlch04.corp.checkfree.com , 1490", "mr_dw"),
    dbo_FactYearlyRevenue = Source{[Schema="dbo",Item="FactYearlyRevenue"]}[Data],
    #"Filtered Rows" = Table.SelectRows(dbo_FactYearlyRevenue, each ([IntouchId] &lt;&gt; null))
in
    #"Filtered Rows"</t>
  </si>
  <si>
    <t>let
    Source = Sql.Database("jwpksqlch04.corp.checkfree.com , 1490", "mr_dw", [Query="select rf.*,fo.sortorder from #(lf)( select 'Enterprise' Segment, '' EventActivityDispkey,  '' ReportValue, 1 SegmentSort#(lf)union#(lf)  select 'Role' Segment , eventactivitydispkey,#(tab)#(lf)#(tab)case #(lf)#(tab)#(tab)when ManagementLevel__c = 'Board Member' then 'C-suite'#(lf)#(tab)#(tab)when ManagementLevel__c = 'C-Level' then 'C-suite'#(lf)#(tab)#(tab)when ManagementLevel__c = 'CEO/President' then 'C-suite'#(lf)#(tab)#(tab)when ManagementLevel__c = 'CEO;President' then 'C-suite'#(lf)#(tab)#(tab)when ManagementLevel__c = 'President;CEO' then 'C-suite'#(lf)#(tab)#(tab)when ManagementLevel__c = 'CEO' then 'C-suite'#(lf)#(tab)#(tab)when ManagementLevel__c = 'President' then 'C-suite'#(lf)#(tab)#(tab)when ManagementLevel__c = 'Partner' then 'C-suite'#(lf)#(tab)#(tab)when ManagementLevel__c = 'Director' then 'Dir/Mgr'#(lf)#(tab)#(tab)when ManagementLevel__c = 'Manager' then 'Dir/Mgr'#(lf)#(tab)#(tab)when ManagementLevel__c = 'Non-Manager' then 'Non-Mgr'#(lf)#(tab)#(tab)when ManagementLevel__c = 'Senior VP' then 'SVP/VP'#(lf)#(tab)#(tab)when ManagementLevel__c = 'VP' then 'SVP/VP' #(lf)#(tab)#(tab)else 'NA' end as reportvalue   ,#(lf)#(tab)#(tab)10 SegmentSort#(lf)#(tab)      from mr_dw.dbo.facteventactivitiesdisp fead left outer join#(lf)#(tab)#(tab)eCRM_Replication.ecrm.Contact c on fead.surveycontactid collate database_default = c.id collate database_default #(lf)          where fead.surveykey = 28#(lf)union#(lf)  select 'Account Management-Client Partner' Segment , eventactivitydispkey,#(tab)#(lf)  #(tab)#(tab)case #(lf)#(tab)#(tab) when TotalCP &gt; 0 then '1'#(lf)#(tab)#(tab)else  '0'  end reportvalue #(lf)#(tab)#(tab), 20 SegmentSort#(lf)#(tab)from mr_dw.dbo.facteventactivitiesdisp fead left outer join#(lf)#(tab)ecrm_replication.ecrm.contact c on fead.SurveyContactID = c.id left outer join#(lf)#(tab)( select mrat.SourceSystemClientID , count(distinct(mrat.SourceSystemTeamMemberID)) TotalCP        from#(lf)#(tab)#(tab)(select dosk.SourceSystemClientId, atsk.SourceSystemTeamMemberID, dcsk.SourceSystemContactID, dat.ActiveInd, dat.Role, dc.EmailAddress  from mr_dw.dbo.DimAccountTeamMember dat inner join#(lf)#(tab)#(tab)#(tab)mr_dw.dbo.DimAccountTeamMemberSourcesKeys atsk on dat.AccountTeamMemberKey = atsk.AccountTeamMemberkey inner join#(lf)#(tab)#(tab)#(tab)mr_dw.dbo.DimOrganizationSourcesKeys dosk on dat.OrganizationKey = dosk.Organizationkey and dosk.SourceSystemid = 2 left outer join#(lf)#(tab)#(tab)#(tab)mr_dw.dbo.DimContacts dc on dat.email = dc.EmailAddress left outer join#(lf)#(tab)#(tab)#(tab)mr_dw.dbo.DimContactsSourcesKeys dcsk on dc.contactkey = dcsk.contactkey#(lf)#(tab)#(tab)#(tab)#(tab)where activeind = 'Active' and dcsk.SourceSystemID = 2 and #(lf)--#(tab)#(tab)#(tab)#(tab)#(tab)(clientpartnerind = 1#(tab)or #(lf)#(tab)#(tab)#(tab)#(tab)#(tab)dat.Role in ('Client Partner')) MRAT#(lf)#(tab)#(tab)#(tab)group by SourceSystemClientID)CP  #(lf)#(tab)#(tab)#(tab) on c.AccountId collate database_default = CP.SourceSystemClientID  collate database_default#(lf)#(tab)where surveykey = 28#(lf)union#(lf)  select 'Account Management-Enterprise Client Partner' Segment , eventactivitydispkey,#(tab)#(lf)  #(tab)#(tab)case #(lf)#(tab)#(tab) when TotalCP &gt; 0 then '1'#(lf)#(tab)#(tab)else  '0'  end reportvalue #(lf)#(tab)#(tab), 30 SegmentSort#(lf)#(tab)from mr_dw.dbo.facteventactivitiesdisp fead left outer join#(lf)#(tab)ecrm_replication.ecrm.contact c on fead.SurveyContactID = c.id left outer join#(lf)#(tab)( select mrat.SourceSystemClientID , count(distinct(mrat.SourceSystemTeamMemberID)) TotalCP        from#(lf)#(tab)#(tab)(select dosk.SourceSystemClientId, atsk.SourceSystemTeamMemberID, dcsk.SourceSystemContactID, dat.ActiveInd, dat.Role, dc.EmailAddress  from mr_dw.dbo.DimAccountTeamMember dat inner join#(lf)#(tab)#(tab)#(tab)mr_dw.dbo.DimAccountTeamMemberSourcesKeys atsk on dat.AccountTeamMemberKey = atsk.AccountTeamMemberkey inner join#(lf)#(tab)#(tab)#(tab)mr_dw.dbo.DimOrganizationSourcesKeys dosk on dat.OrganizationKey = dosk.Organizationkey and dosk.SourceSystemid = 2 left outer join#(lf)#(tab)#(tab)#(tab)mr_dw.dbo.DimContacts dc on dat.email = dc.EmailAddress left outer join#(lf)#(tab)#(tab)#(tab)mr_dw.dbo.DimContactsSourcesKeys dcsk on dc.contactkey = dcsk.contactkey#(lf)#(tab)#(tab)#(tab)#(tab)where activeind = 'Active' and dcsk.SourceSystemID = 2 and #(lf)#(tab)--#(tab)#(tab)#(tab)#(tab)(clientpartnerind = 1#(tab)or #(lf)#(tab)#(tab)#(tab)#(tab)#(tab)dat.Role in ('Enterprise Client Partner')) MRAT#(lf)#(tab)#(tab)#(tab)group by SourceSystemClientID)CP  #(lf)#(tab)#(tab)#(tab) on c.AccountId collate database_default = CP.SourceSystemClientID  collate database_default#(lf)#(tab)where surveykey = 28#(lf)union#(lf)  select 'Account Management- First Data Account Owner' Segment , eventactivitydispkey, #(lf)#(tab)case#(tab) #(lf)            when TotalCP &gt; 0 then '1'#(lf)             else  '0'  end reportvalue #(lf)#(tab)#(tab), 40 SegmentSort#(lf)#(tab)from mr_dw.dbo.facteventactivitiesdisp fead left outer join#(lf)#(tab)( select contactid , count(distinct(Clientid)) TotalCP        from#(lf)#(tab)#(tab)#(tab)(select distinct c.id as ContactID, a.id ClientID, a.FirstDataAccountOwner__c from#(lf)#(tab)#(tab)#(tab)#(tab)ecrm_replication.ecrm.contact c left outer join#(lf)#(tab)#(tab)#(tab)#(tab)ecrm_replication.ecrm.account a on c.AccountId = a.id#(lf)#(tab)#(tab)#(tab)#(tab)where a.FirstDataAccountOwner__c is not null ) MRAT#(lf)#(tab)#(tab)#(tab)group by ContactID)CP  #(lf)#(tab)#(tab)#(tab) on fead.SurveyContactID collate database_default = CP.ContactID  collate database_default#(lf)#(tab)where surveykey = 28 #(lf)union#(lf)  select 'Account Management- Have Account Manager' Segment , eventactivitydispkey,#(tab)#(lf)  #(tab)#(tab)case #(lf)#(tab)#(tab) when TotalCP &gt; 0 then '1'#(lf)#(tab)#(tab)else  '0'  end reportvalue #(lf)#(tab)#(tab), 50 SegmentSort#(lf)#(tab)from mr_dw.dbo.facteventactivitiesdisp fead left outer join#(lf)#(tab)ecrm_replication.ecrm.contact c on fead.SurveyContactID = c.id left outer join#(lf)#(tab)( select mrat.SourceSystemClientID , count(distinct(mrat.SourceSystemTeamMemberID)) TotalCP        from#(lf)#(tab)#(tab)(select dosk.SourceSystemClientId, atsk.SourceSystemTeamMemberID, dcsk.SourceSystemContactID, dat.ActiveInd, dat.Role, dc.EmailAddress  from mr_dw.dbo.DimAccountTeamMember dat inner join#(lf)#(tab)#(tab)#(tab)mr_dw.dbo.DimAccountTeamMemberSourcesKeys atsk on dat.AccountTeamMemberKey = atsk.AccountTeamMemberkey inner join#(lf)#(tab)#(tab)#(tab)mr_dw.dbo.DimOrganizationSourcesKeys dosk on dat.OrganizationKey = dosk.Organizationkey and dosk.SourceSystemid = 2 left outer join#(lf)#(tab)#(tab)#(tab)mr_dw.dbo.DimContacts dc on dat.email = dc.EmailAddress left outer join#(lf)#(tab)#(tab)#(tab)mr_dw.dbo.DimContactsSourcesKeys dcsk on dc.contactkey = dcsk.contactkey#(lf)#(tab)#(tab)#(tab)#(tab)where activeind = 'Active' and dcsk.SourceSystemID = 2 and #(lf)#(tab)--#(tab)#(tab)#(tab)#(tab)(clientpartnerind = 1#(tab)or #(lf)#(tab)#(tab)#(tab)#(tab)#(tab)dat.Role in ('Client Partner', 'Enterprise Client Partner', 'First Data Account Owner')) MRAT#(lf)#(tab)#(tab)#(tab)group by SourceSystemClientID)CP  #(lf)#(tab)#(tab)#(tab) on c.AccountId collate database_default = CP.SourceSystemClientID  collate database_default#(lf)#(tab)where surveykey = 28#(lf)union#(lf)#(tab)select 'Client Rel Segment - Internal',EventActivityDispKey, isnull(Segments ,'NA') ReportValue,60 SegmentSort   #(tab)#(tab)from #(lf)#(tab)#(tab)mr_dw.dbo.facteventactivitiesdisp fead left outer join#(lf)#(tab)#(tab)ecrm_replication.ecrm.contact c on fead.SurveyContactID = c.id  left outer join#(lf)#(tab)#(tab)(SELECT eCRMId,isnull(Segments,'NA') Segments #(lf)#(tab)#(tab)#(tab)FROM   #(lf)#(tab)#(tab)#(tab)   (select eCRMId,#(lf)#(tab)#(tab)#(tab)  REVERSE(PARSENAME(REPLACE(REVERSE(segment), ';', '.'), 1)) AS Segment1,#(lf)#(tab)#(tab)#(tab)#(tab)REVERSE(PARSENAME(REPLACE(REVERSE(segment), ';', '.'), 2)) AS Segment2,#(lf)#(tab)#(tab)#(tab)#(tab)  REVERSE(PARSENAME(REPLACE(REVERSE(segment), ';', '.'), 3)) AS Segment3,#(lf)#(tab)#(tab)#(tab)#(tab)#(tab)REVERSE(PARSENAME(REPLACE(REVERSE(segment), ',;', '.'), 4)) AS Segment4,#(lf)#(tab)#(tab)#(tab)#(tab)#(tab)#(tab)#(tab)REVERSE(PARSENAME(REPLACE(REVERSE(segment), ',;', '.'), 5)) AS Segment5#(lf)#(tab)#(tab)#(tab) from ( SELECT id eCRMId,isnull(ClientRelationshipSegmentInternal__c,'NA') as segment#(lf)#(tab)#(tab)#(tab)FROM [eCRM_Replication].[ecrm].[Account] ) LS  #(lf)#(tab)#(tab)#(tab)where   REVERSE(PARSENAME(REPLACE(REVERSE(segment), ';', '.'), 1)) is not null) s  #(lf)#(tab)#(tab)#(tab)UNPIVOT  #(lf)#(tab)#(tab)#(tab)   (Segments FOR Segment IN   #(lf)#(tab)#(tab)#(tab)#(tab)  (segment1, segment2, Segment3, Segment4, Segment5)  #(lf)#(tab)#(tab)#(tab))AS unpvt) sg on c.AccountId collate database_default = sg.eCRMId collate database_default#(lf)#(tab)#(tab)#(tab)where surveykey = 28#(lf)union#(lf)#(tab)select 'Client Rel Segment - External',EventActivityDispKey, isnull(ClientRelationshipSegmentExternal__c ,'NA') ReportValue,70 SegmentSort   #(tab)#(tab)from #(lf)#(tab)#(tab)mr_dw.dbo.facteventactivitiesdisp fead left outer join#(lf)#(tab)#(tab)ecrm_replication.ecrm.contact c on fead.SurveyContactID = c.id  left outer join#(lf)#(tab)#(tab)(SELECT id eCRMId,isnull(ClientRelationshipSegmentExternal__c,'NA') as ClientRelationshipSegmentExternal__c#(lf)#(tab)#(tab)#(tab)FROM [eCRM_Replication].[ecrm].[Account]-- where accountnumber__C = '48768'#(lf)#(tab)#(tab)#(tab)) sg on c.AccountId collate database_default = sg.eCRMId collate database_default#(lf)#(tab)#(tab)#(tab)where surveykey = 28 #(tab)#(tab) #(lf)union#(lf)#(tab)select 'Asset Tier' Segment , eventactivitydispkey,#(lf)#(tab)#(tab)case #(lf)#(tab)#(tab)#(tab) when assets &gt; 10000000000 then '10b plus'#(lf)#(tab)#(tab)#(tab) when Assets between 1000000001 and  10000000000 then '$1b - $10b'#(lf)#(tab)#(tab)#(tab)when Assets between 250000001 and  1000000000 then '$250m - $1b'#(lf)#(tab)#(tab)#(tab)when Assets between 0 and  250000000 then '&lt;$250m'#(lf)#(tab)#(tab)#(tab)else  'NA'  end as reportvalue  #(lf)#(tab)#(tab)#(tab), 80 SegmentSort#(lf)#(tab)#(tab)from mr_dw.dbo.facteventactivitiesdisp fead left outer join#(lf)#(tab)#(tab)#(tab)ecrm_replication.ecrm.contact c on fead.SurveyContactID = c.id left outer join#(lf)#(tab)#(tab)(select dosk.SourceSystemClientID, do.Assets from  mr_dw.dbo.DimOrganization do inner join#(lf)#(tab)#(tab) mr_dw.dbo.DimOrganizationSourcesKeys DOSK on do.organizationkey = dosk.Organizationkey where SourceSystemID =2) do on #(lf)#(tab)#(tab)#(tab)c.accountid collate database_default = do.SourceSystemClientID collate database_default#(lf)#(tab)#(tab)where surveykey = 28 #(tab)#(lf)union#(lf)  select 'BU' Segment , eventactivitydispkey, #(lf)#(tab)#(tab)case #(lf)#(tab)#(tab) when TotalAC &gt; 20 then '20+'#(lf)#(tab)#(tab) when TotalAC between 11 and  20 then '11 to 20'#(lf)#(tab)#(tab) when TotalAC between 6 and  10 then '6 to 10'#(lf)#(tab)#(tab) when TotalAC between 2 and  5 then '2 to 5'#(lf)#(tab)#(tab) when TotalAC =1 then '1'#(lf)#(lf)#(tab)#(tab)else  '0'  end reportvalue #(lf)#(tab)#(tab), 90 SegmentSort#(lf)#(tab)from mr_dw.dbo.facteventactivitiesdisp fead left outer join#(lf)#(tab)ecrm_replication.ecrm.contact c on fead.SurveyContactID = c.id left outer join#(lf)#(tab)(select dosk.SourceSystemClientID, do.CoreInd, do.OrganizationKey,do.status,do.dunsid from  mr_dw.dbo.DimOrganization do inner join#(lf)#(tab)#(tab) mr_dw.dbo.DimOrganizationSourcesKeys DOSK on do.organizationkey = dosk.Organizationkey where SourceSystemID =2-- and do.status='open' and do.dunsid is not null#(lf)#(tab)#(tab) ) do on #(lf)#(tab)#(tab)#(tab)c.accountid collate database_default = do.SourceSystemClientID collate database_default left outer join#(lf)  (  select organizationkey,  count(distinct(AttainCenterOrganizationKey)) TotalAC  from mr_dw.dbo.BridgeOrganizationAttainCenter boac#(lf)#(tab)where relationshipstatus = 'Active' and attaincenterstatus = 'open' #(lf)#(tab)group by organizationkey) CP on do.OrganizationKey = CP.OrganizationKey #(lf)#(tab)where surveykey = 28#(lf)union#(lf)   select distinct 'Product' Segment , eventactivitydispkey, #(lf)#(tab)#(tab)case #(lf)#(tab)#(tab) when TotalProd &gt; 20 then '20+'#(lf)#(tab)#(tab) when TotalProd between 11 and  20 then '11 to 20'#(lf)#(tab)#(tab) when TotalProd between 6 and  10 then '6 to 10'#(lf)#(tab)#(tab) when TotalProd between 2 and  5 then '2 to 5'#(lf)#(tab)#(tab) when TotalProd =1 then '1'#(lf)#(tab)#(tab)else  '0'  end reportvalue#(lf)#(tab)#(tab), 100 SegmentSort#(lf)#(tab)from mr_dw.dbo.facteventactivitiesdisp fead left outer join#(lf) #(tab)ecrm_replication.ecrm.contact c on fead.SurveyContactID = c.id left outer join#(lf)#(tab)(select dosk.SourceSystemClientID, do.CoreInd, do.OrganizationKey,do.status,do.dunsid from  mr_dw.dbo.DimOrganization do inner join#(lf)#(tab)#(tab) mr_dw.dbo.DimOrganizationSourcesKeys DOSK on do.organizationkey = dosk.Organizationkey where SourceSystemID =2 --and do.status='open' --and do.dunsid is not null/*#(lf)#(tab)#(tab) ) do on #(lf)#(tab)#(tab)#(tab)c.accountid collate database_default = do.SourceSystemClientID collate database_default left outer join#(lf)  (  select organizationkey,  count(distinct(ProductKey)) TotalProd  from mr_dw.dbo.BridgeOrganizationProduct bop #(lf)#(tab)where relationshipstatus = 'Active' and ProductActive = 'Active'#(lf)#(tab)group by organizationkey)PC on do.OrganizationKey = pc.OrganizationKey  #(lf)#(tab)where surveykey = 28#(lf)union#(lf)#(lf)  select 'Product Func' Segment , eventactivitydispkey, #(lf)#(tab)#(tab)case #(lf)#(tab)#(tab) when TotalProdFunc &gt; 20 then '20+'#(lf)#(tab)#(tab) when TotalProdFunc between 11 and  20 then '11 to 20'#(lf)#(tab)#(tab) when TotalProdFunc between 6 and  10 then '6 to 10'#(lf)#(tab)#(tab) when TotalProdFunc between 2 and  5 then '2 to 5'#(lf)#(tab)#(tab) when TotalProdFunc =1 then '1'#(lf)#(tab)#(tab)else  '0'  end reportvalue#(lf)#(tab)#(tab), 110 SegmentSort#(lf)#(tab)from mr_dw.dbo.facteventactivitiesdisp fead left outer join#(lf)#(tab)ecrm_replication.ecrm.contact c on fead.SurveyContactID = c.id left outer join#(lf)#(tab)(select dosk.SourceSystemClientID, do.CoreInd, do.OrganizationKey,do.status,do.dunsid from  mr_dw.dbo.DimOrganization do inner join#(lf)#(tab)#(tab) mr_dw.dbo.DimOrganizationSourcesKeys DOSK on do.organizationkey = dosk.Organizationkey where SourceSystemID =2 --and do.status='open' --/* and do.dunsid is not null*/#(lf)#(tab)#(tab) ) do on #(lf)#(tab)#(tab)#(tab)c.accountid collate database_default = do.SourceSystemClientID collate database_default left outer join#(lf)  (  select organizationkey,  count(distinct(dp.ProductFunctionName)) TotalProdFunc  from mr_dw.dbo.BridgeOrganizationProduct bop inner join#(lf)#(tab)mr_dw.dbo.DimProduct dp on bop.productkey = dp.productkey#(lf)#(tab)where relationshipstatus = 'Active' and dp.active = 'Active'and  ProductActive = 'Active'#(lf)#(tab)group by organizationkey)PC on do.OrganizationKey = pc.OrganizationKey  #(lf)#(tab)where surveykey = 28 #(lf)union#(lf)#(tab)select 'Geography' Segment , eventactivitydispkey, #(lf)#(tab)#(tab)isnull(iif(Region='EMEA','EMEA.',Region), 'NA') reportvalue #(lf)#(tab)#(tab),120 SegmentSort#(lf)#(tab)#(tab)from mr_dw.dbo.facteventactivitiesdisp fead left outer join#(lf)#(tab)#(tab)ecrm_replication.ecrm.contact c on fead.SurveyContactID = c.id left outer join#(lf)#(tab)#(tab)(select dosk.SourceSystemClientID, do.Region, do.ClientInd, do.Status,do.dunsid from  mr_dw.dbo.DimOrganization do inner join#(lf)#(tab)#(tab) mr_dw.dbo.DimOrganizationSourcesKeys DOSK on do.organizationkey = dosk.Organizationkey where SourceSystemID =2#(lf)                -- and do.clientind = 'Client' AND do.Status ='Open'  #(lf)#(tab)#(tab)#(tab)#(tab)--AND do.DunsID IS NOT NULL#(lf)#(tab)#(tab)#(tab)#(tab)) do on #(lf)#(tab)#(tab)#(tab)c.accountid collate database_default = do.SourceSystemClientID collate database_default#(lf)#(tab)#(tab)where surveykey = 28 #(lf)union#(lf)#(tab)select 'Core Client' Segment , eventactivitydispkey, #(lf)#(tab)#(tab)isnull(CoreInd, 'NA') reportvalue #(lf)#(tab)#(tab), 130 SegmentSort#(lf)#(tab)#(tab)from mr_dw.dbo.facteventactivitiesdisp fead left outer join#(lf)#(tab)#(tab)ecrm_replication.ecrm.contact c on fead.SurveyContactID = c.id left outer join#(lf)#(tab)#(tab)(select dosk.SourceSystemClientID, do.CoreInd from  mr_dw.dbo.DimOrganization do inner join#(lf)#(tab)#(tab) mr_dw.dbo.DimOrganizationSourcesKeys DOSK on do.organizationkey = dosk.Organizationkey where SourceSystemID =2) do on #(lf)#(tab)#(tab)#(tab)c.accountid collate database_default = do.SourceSystemClientID collate database_default#(lf)#(tab)#(tab)where surveykey = 28 #(lf)union#(lf)#(tab)select 'Division' Segment , eventactivitydispkey, #(lf)#(tab)#(tab)isnull(boh.Level3OrgName, 'NA') reportvalue #(lf)#(tab)#(tab), 140 SegmentSort#(lf)#(tab)#(tab)from mr_dw.dbo.facteventactivitiesdisp fead left outer join#(lf)#(tab)#(tab)ecrm_replication.ecrm.contact c on fead.SurveyContactID = c.id left outer join#(lf)#(tab)#(tab)(select dosk.SourceSystemClientID, do.OrganizationKey from  mr_dw.dbo.DimOrganization do inner join#(lf)#(tab)#(tab) mr_dw.dbo.DimOrganizationSourcesKeys DOSK on do.organizationkey = dosk.Organizationkey where SourceSystemID =2) do on #(lf)#(tab)#(tab)#(tab)c.accountid collate database_default = do.SourceSystemClientID collate database_default left outer join#(lf)#(tab)#(tab)mr_dw.dbo.BridgeOrganizationAttainCenter boac on do.OrganizationKey = boac.OrganizationKey left outer join#(lf)#(tab)#(tab)mr_dw.dbo.BridgeOrganizationHierarchy boh on boac.AttainCenterOrganizationKey = boh.OrganizationKey#(lf)#(tab)#(tab)where surveykey = 28 ) RF   left outer join#(lf)#(tab)mr_dw.reporting.CRSPBFmtOrder FO on cast(rf.reportvalue as varchar(max)) = cast(fo.ReportValue as varchar(max))#(lf)#(tab)--where rf.segment = 'Asset Tier' and fo.sortorder&gt; 3#(lf)#(tab)order by rf.SegmentSort ,fo.sortorder"]),
    #"Filtered Rows" = Table.SelectRows(Source, each ([ReportValue] &lt;&gt; "Not Applicable" and [ReportValue] &lt;&gt; "Not Found" and [ReportValue] &lt;&gt; "Not Provided")),
    #"Merged Queries" = Table.NestedJoin(#"Filtered Rows", {"ReportValue"}, RegionGroup, {"Region"}, "RegionGroup", JoinKind.LeftOuter),
    #"Expanded RegionGroup" = Table.ExpandTableColumn(#"Merged Queries", "RegionGroup", {"RegionGroup"}, {"RegionGroup.RegionGroup"}),
    #"Renamed Columns" = Table.RenameColumns(#"Expanded RegionGroup",{{"RegionGroup.RegionGroup", "RegionGroup"}})
in
    #"Renamed Columns"</t>
  </si>
  <si>
    <t>let
    Source = Sql.Database("jwpksqlch04.corp.checkfree.com , 1490", "mr_dw", [Query="#(tab)select  getdate() LastRefreshDate"])
in
    Source</t>
  </si>
  <si>
    <t>Calendar(Date(Year(MIN('Surveys'[DateCompleted])), 1, 1), Date(Year(MAX('Surveys'[DateCompleted])), 12, 31))</t>
  </si>
  <si>
    <t>Calendar(Date(Year(MIN('Surveys'[DWLoadDate])), 1, 1), Date(Year(MAX('Surveys'[DWLoadDate])), 12, 31))</t>
  </si>
  <si>
    <t>Calendar(Date(Year(MIN('Contacts'[EffectiveEndDate])), 1, 1), Date(Year(MAX('Contacts'[EffectiveEndDate])), 12, 31))</t>
  </si>
  <si>
    <t>Calendar(Date(Year(MIN('Surveys'[DateStarted])), 1, 1), Date(Year(MAX('Surveys'[DateStarted])), 12, 31))</t>
  </si>
  <si>
    <t>Calendar(Date(Year(MIN('Contacts'[EffectiveStartDate])), 1, 1), Date(Year(MAX('Contacts'[EffectiveStartDate])), 12, 31))</t>
  </si>
  <si>
    <t>Projects-a12d7dfa-a980-4095-8fb1-5c4b92a12b60</t>
  </si>
  <si>
    <t>let
    Source = Sql.Database("jwpksqlch04.corp.checkfree.com , 1490", "mr_dw", [Query="select organizationkey, BsnsLvl3Name, ClientTypeDescription, EsdInvolvement,SolutionTypeDescription, Active from mr_dw.dbo.DimProject"])
in
    Source</t>
  </si>
  <si>
    <t>Surveys-570200f6-6c04-484c-8f3d-867986bbe9b6</t>
  </si>
  <si>
    <t>let
    Source = Sql.Database("jwpksqlch04.corp.checkfree.com , 1490", "mr_dw"),
    dbo_DimSurvey = Source{[Schema="dbo",Item="DimSurvey"]}[Data]
in
    dbo_DimSurvey</t>
  </si>
  <si>
    <t>let
    Source = Sql.Database("jwpksqlch04.corp.checkfree.com , 1490", "mr_dw"),
    dbo_VariableList = Source{[Schema="dbo",Item="VariableList"]}[Data],
    #"Filtered Rows" = Table.SelectRows(dbo_VariableList, each true)
in
    #"Filtered Rows"</t>
  </si>
  <si>
    <t>This is checkmonyear</t>
  </si>
  <si>
    <t>This is a great measure</t>
  </si>
  <si>
    <t>calculate([TotalContactsComplete],filter(Contacts,Contacts[EmailOptOut] = "Yes"))</t>
  </si>
  <si>
    <t>LTR Segment</t>
  </si>
  <si>
    <t>Top Fiserv Account</t>
  </si>
  <si>
    <t>This is 13 month</t>
  </si>
  <si>
    <t>this is day suffix</t>
  </si>
  <si>
    <t>related(Contacts[ManagementLevel])</t>
  </si>
  <si>
    <t>if(FactEventActivitiesDisp[Contact Id] &lt;&gt; related(Contacts[ecrmContactID]),1,0)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</si>
</sst>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9" tint="0.39997558519241921"/>
      </left>
      <right style="thin">
        <color theme="9" tint="0.39997558519241921"/>
      </right>
      <top style="double">
        <color theme="9"/>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0" xfId="0" applyFont="1"/>
    <xf numFmtId="22" fontId="0" fillId="0" borderId="0" xfId="0" applyNumberFormat="1"/>
    <xf numFmtId="0" fontId="0" fillId="0" borderId="0" xfId="0" applyAlignment="1">
      <alignment wrapText="1"/>
    </xf>
    <xf numFmtId="22" fontId="4" fillId="0" borderId="7" xfId="0" applyNumberFormat="1" applyFont="1" applyBorder="1"/>
    <xf numFmtId="0" fontId="2" fillId="2" borderId="1" xfId="0" applyFont="1" applyFill="1" applyBorder="1"/>
    <xf numFmtId="0" fontId="2" fillId="2" borderId="8" xfId="0" applyFont="1" applyFill="1" applyBorder="1"/>
    <xf numFmtId="0" fontId="2" fillId="2" borderId="4" xfId="0" applyFont="1" applyFill="1" applyBorder="1"/>
    <xf numFmtId="0" fontId="1" fillId="2" borderId="10" xfId="0" applyFont="1" applyFill="1" applyBorder="1" applyAlignment="1">
      <alignment horizontal="center"/>
    </xf>
    <xf numFmtId="0" fontId="1" fillId="2" borderId="11" xfId="0" applyFont="1" applyFill="1" applyBorder="1" applyAlignment="1">
      <alignment horizontal="center"/>
    </xf>
    <xf numFmtId="0" fontId="6" fillId="2" borderId="8" xfId="1" applyFont="1" applyFill="1" applyBorder="1"/>
    <xf numFmtId="0" fontId="7" fillId="2" borderId="9" xfId="0" applyFont="1" applyFill="1" applyBorder="1"/>
    <xf numFmtId="0" fontId="6" fillId="2" borderId="4" xfId="1" applyFont="1" applyFill="1" applyBorder="1"/>
    <xf numFmtId="0" fontId="7" fillId="2" borderId="6" xfId="0" applyFont="1" applyFill="1" applyBorder="1"/>
    <xf numFmtId="0" fontId="3" fillId="0" borderId="0" xfId="0" applyFont="1"/>
    <xf numFmtId="0" fontId="0" fillId="0" borderId="0" xfId="0" pivotButton="1"/>
    <xf numFmtId="0" fontId="0" fillId="0" borderId="0" xfId="0" applyAlignment="1">
      <alignment horizontal="left"/>
    </xf>
    <xf numFmtId="0" fontId="5" fillId="0" borderId="0" xfId="1"/>
    <xf numFmtId="3" fontId="0" fillId="0" borderId="0" xfId="0" applyNumberFormat="1"/>
    <xf numFmtId="0" fontId="0" fillId="0" borderId="0" xfId="0" applyNumberFormat="1"/>
    <xf numFmtId="0" fontId="3" fillId="2" borderId="2" xfId="0" applyFont="1" applyFill="1" applyBorder="1" applyAlignment="1"/>
    <xf numFmtId="0" fontId="0" fillId="0" borderId="2" xfId="0" applyBorder="1" applyAlignment="1"/>
    <xf numFmtId="0" fontId="0" fillId="0" borderId="3" xfId="0" applyBorder="1" applyAlignment="1"/>
    <xf numFmtId="0" fontId="3" fillId="2" borderId="0" xfId="0" applyFont="1" applyFill="1" applyAlignment="1"/>
    <xf numFmtId="0" fontId="0" fillId="0" borderId="0" xfId="0" applyAlignment="1"/>
    <xf numFmtId="0" fontId="0" fillId="0" borderId="9" xfId="0" applyBorder="1" applyAlignment="1"/>
    <xf numFmtId="0" fontId="3" fillId="2" borderId="5" xfId="0" applyFont="1" applyFill="1" applyBorder="1" applyAlignment="1"/>
    <xf numFmtId="0" fontId="0" fillId="0" borderId="5" xfId="0" applyBorder="1" applyAlignment="1"/>
    <xf numFmtId="0" fontId="0" fillId="0" borderId="6" xfId="0" applyBorder="1" applyAlignment="1"/>
  </cellXfs>
  <cellStyles count="2">
    <cellStyle name="Hyperlink" xfId="1" builtinId="8"/>
    <cellStyle name="Normal" xfId="0" builtinId="0"/>
  </cellStyles>
  <dxfs count="78">
    <dxf>
      <numFmt numFmtId="27" formatCode="m/d/yyyy\ h:mm"/>
    </dxf>
    <dxf>
      <alignment horizontal="general" vertical="bottom" textRotation="0" wrapText="1" indent="0" justifyLastLine="0" shrinkToFit="0" readingOrder="0"/>
    </dxf>
    <dxf>
      <numFmt numFmtId="27" formatCode="m/d/yyyy\ h:mm"/>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3" formatCode="#,##0"/>
    </dxf>
    <dxf>
      <numFmt numFmtId="0" formatCode="General"/>
    </dxf>
    <dxf>
      <numFmt numFmtId="27" formatCode="m/d/yyyy\ h:mm"/>
    </dxf>
    <dxf>
      <numFmt numFmtId="27" formatCode="m/d/yyyy\ h:mm"/>
    </dxf>
    <dxf>
      <font>
        <b/>
        <i val="0"/>
        <strike val="0"/>
        <condense val="0"/>
        <extend val="0"/>
        <outline val="0"/>
        <shadow val="0"/>
        <u val="none"/>
        <vertAlign val="baseline"/>
        <sz val="11"/>
        <color theme="1"/>
        <name val="Calibri"/>
        <family val="2"/>
        <scheme val="minor"/>
      </font>
      <numFmt numFmtId="27" formatCode="m/d/yyyy\ h:mm"/>
      <border diagonalUp="0" diagonalDown="0" outline="0">
        <left style="thin">
          <color theme="9" tint="0.39997558519241921"/>
        </left>
        <right style="thin">
          <color theme="9" tint="0.39997558519241921"/>
        </right>
        <top style="double">
          <color theme="9"/>
        </top>
        <bottom/>
      </border>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4"/>
        <color theme="1"/>
        <name val="Calibri"/>
        <family val="2"/>
        <scheme val="minor"/>
      </font>
    </dxf>
    <dxf>
      <numFmt numFmtId="0" formatCode="General"/>
    </dxf>
    <dxf>
      <numFmt numFmtId="0" formatCode="General"/>
    </dxf>
    <dxf>
      <numFmt numFmtId="0" formatCode="General"/>
    </dxf>
    <dxf>
      <font>
        <b/>
        <color theme="1"/>
      </font>
      <border>
        <bottom style="thin">
          <color theme="1"/>
        </bottom>
        <vertical/>
        <horizontal/>
      </border>
    </dxf>
    <dxf>
      <font>
        <color theme="1"/>
      </font>
      <border>
        <left style="thin">
          <color theme="1"/>
        </left>
        <right style="thin">
          <color theme="1"/>
        </right>
        <top style="thin">
          <color theme="1"/>
        </top>
        <bottom style="thin">
          <color theme="1"/>
        </bottom>
        <vertical/>
        <horizontal/>
      </border>
    </dxf>
    <dxf>
      <border>
        <left style="medium">
          <color auto="1"/>
        </left>
        <right style="medium">
          <color auto="1"/>
        </right>
        <top style="medium">
          <color auto="1"/>
        </top>
        <bottom style="medium">
          <color auto="1"/>
        </bottom>
      </border>
    </dxf>
  </dxfs>
  <tableStyles count="2" defaultTableStyle="TableStyleMedium2" defaultPivotStyle="PivotStyleLight16">
    <tableStyle name="Slicer Style 1" pivot="0" table="0" count="3" xr9:uid="{00000000-0011-0000-FFFF-FFFF00000000}">
      <tableStyleElement type="wholeTable" dxfId="77"/>
    </tableStyle>
    <tableStyle name="SlicerStyleLight1 2" pivot="0" table="0" count="10" xr9:uid="{00000000-0011-0000-FFFF-FFFF01000000}">
      <tableStyleElement type="wholeTable" dxfId="76"/>
      <tableStyleElement type="headerRow" dxfId="75"/>
    </tableStyle>
  </tableStyles>
  <extLst>
    <ext xmlns:x14="http://schemas.microsoft.com/office/spreadsheetml/2009/9/main" uri="{46F421CA-312F-682f-3DD2-61675219B42D}">
      <x14:dxfs count="1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1"/>
            </patternFill>
          </fill>
        </dxf>
        <dxf>
          <fill>
            <patternFill>
              <bgColor rgb="FF00B05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9"/>
            <x14:slicerStyleElement type="un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9" Type="http://schemas.microsoft.com/office/2007/relationships/slicerCache" Target="slicerCaches/slicerCache15.xml"/><Relationship Id="rId21" Type="http://schemas.openxmlformats.org/officeDocument/2006/relationships/worksheet" Target="worksheets/sheet21.xml"/><Relationship Id="rId34" Type="http://schemas.microsoft.com/office/2007/relationships/slicerCache" Target="slicerCaches/slicerCache10.xml"/><Relationship Id="rId42" Type="http://schemas.microsoft.com/office/2007/relationships/slicerCache" Target="slicerCaches/slicerCache18.xml"/><Relationship Id="rId47" Type="http://schemas.openxmlformats.org/officeDocument/2006/relationships/theme" Target="theme/theme1.xml"/><Relationship Id="rId50" Type="http://schemas.openxmlformats.org/officeDocument/2006/relationships/sharedStrings" Target="sharedStrings.xml"/><Relationship Id="rId55"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openxmlformats.org/officeDocument/2006/relationships/connections" Target="connections.xml"/><Relationship Id="rId56" Type="http://schemas.openxmlformats.org/officeDocument/2006/relationships/customXml" Target="../customXml/item5.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20" Type="http://schemas.openxmlformats.org/officeDocument/2006/relationships/worksheet" Target="worksheets/sheet20.xml"/><Relationship Id="rId41" Type="http://schemas.microsoft.com/office/2007/relationships/slicerCache" Target="slicerCaches/slicerCache17.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definitions and publication-MRBA-SurveyDataset.xlsx]TabularModel!PivotTable1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Measures by Table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TabularModel!$G$2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TabularModel!$F$3:$F$11</c:f>
              <c:strCache>
                <c:ptCount val="8"/>
                <c:pt idx="0">
                  <c:v>Measures_Disp</c:v>
                </c:pt>
                <c:pt idx="1">
                  <c:v>Measures_Response</c:v>
                </c:pt>
                <c:pt idx="2">
                  <c:v>Measures_Client</c:v>
                </c:pt>
                <c:pt idx="3">
                  <c:v>DimDateCompleted</c:v>
                </c:pt>
                <c:pt idx="4">
                  <c:v>CRSQualSlim</c:v>
                </c:pt>
                <c:pt idx="5">
                  <c:v>FactEventActivitiesDisp</c:v>
                </c:pt>
                <c:pt idx="6">
                  <c:v>Contacts</c:v>
                </c:pt>
                <c:pt idx="7">
                  <c:v>Measures_Report</c:v>
                </c:pt>
              </c:strCache>
            </c:strRef>
          </c:cat>
          <c:val>
            <c:numRef>
              <c:f>TabularModel!$G$3:$G$11</c:f>
              <c:numCache>
                <c:formatCode>General</c:formatCode>
                <c:ptCount val="8"/>
                <c:pt idx="0">
                  <c:v>120</c:v>
                </c:pt>
                <c:pt idx="1">
                  <c:v>45</c:v>
                </c:pt>
                <c:pt idx="2">
                  <c:v>18</c:v>
                </c:pt>
                <c:pt idx="3">
                  <c:v>5</c:v>
                </c:pt>
                <c:pt idx="4">
                  <c:v>2</c:v>
                </c:pt>
                <c:pt idx="5">
                  <c:v>1</c:v>
                </c:pt>
                <c:pt idx="6">
                  <c:v>1</c:v>
                </c:pt>
                <c:pt idx="7">
                  <c:v>1</c:v>
                </c:pt>
              </c:numCache>
            </c:numRef>
          </c:val>
          <c:extLst>
            <c:ext xmlns:c16="http://schemas.microsoft.com/office/drawing/2014/chart" uri="{C3380CC4-5D6E-409C-BE32-E72D297353CC}">
              <c16:uniqueId val="{00000000-0931-41B1-8985-1F4895FCDF48}"/>
            </c:ext>
          </c:extLst>
        </c:ser>
        <c:dLbls>
          <c:showLegendKey val="0"/>
          <c:showVal val="0"/>
          <c:showCatName val="0"/>
          <c:showSerName val="0"/>
          <c:showPercent val="0"/>
          <c:showBubbleSize val="0"/>
        </c:dLbls>
        <c:gapWidth val="128"/>
        <c:overlap val="35"/>
        <c:axId val="57389663"/>
        <c:axId val="67279999"/>
      </c:barChart>
      <c:catAx>
        <c:axId val="5738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7279999"/>
        <c:crosses val="autoZero"/>
        <c:auto val="1"/>
        <c:lblAlgn val="ctr"/>
        <c:lblOffset val="100"/>
        <c:noMultiLvlLbl val="0"/>
      </c:catAx>
      <c:valAx>
        <c:axId val="67279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9663"/>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definitions and publication-MRBA-SurveyDataset.xlsx]TabularModel!PivotTable2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Count</a:t>
            </a:r>
            <a:r>
              <a:rPr lang="en-US" b="1" baseline="0"/>
              <a:t> of Relationships by From Table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TabularModel!$J$2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TabularModel!$I$3:$I$24</c:f>
              <c:strCache>
                <c:ptCount val="21"/>
                <c:pt idx="0">
                  <c:v>FactEventActivitiesDisp</c:v>
                </c:pt>
                <c:pt idx="1">
                  <c:v>FactSurveyResponse</c:v>
                </c:pt>
                <c:pt idx="2">
                  <c:v>GridRowQuery</c:v>
                </c:pt>
                <c:pt idx="3">
                  <c:v>SMB_CMMSummary</c:v>
                </c:pt>
                <c:pt idx="4">
                  <c:v>CRSQualSlim</c:v>
                </c:pt>
                <c:pt idx="5">
                  <c:v>FactYearlyRevenue</c:v>
                </c:pt>
                <c:pt idx="6">
                  <c:v>SMB_CMMSummaryService</c:v>
                </c:pt>
                <c:pt idx="7">
                  <c:v>KeyDriverModelMatrix</c:v>
                </c:pt>
                <c:pt idx="8">
                  <c:v>DimOpportunity</c:v>
                </c:pt>
                <c:pt idx="9">
                  <c:v>DimAccountTeamMember</c:v>
                </c:pt>
                <c:pt idx="10">
                  <c:v>DimOrgDates</c:v>
                </c:pt>
                <c:pt idx="11">
                  <c:v>ClientProduct</c:v>
                </c:pt>
                <c:pt idx="12">
                  <c:v>DimPursuit</c:v>
                </c:pt>
                <c:pt idx="13">
                  <c:v>DF_MRBASurveyResponseText</c:v>
                </c:pt>
                <c:pt idx="14">
                  <c:v>Client Contact</c:v>
                </c:pt>
                <c:pt idx="15">
                  <c:v>Account_eCRM</c:v>
                </c:pt>
                <c:pt idx="16">
                  <c:v>Contacts</c:v>
                </c:pt>
                <c:pt idx="17">
                  <c:v>ClientBU</c:v>
                </c:pt>
                <c:pt idx="18">
                  <c:v>Projects</c:v>
                </c:pt>
                <c:pt idx="19">
                  <c:v>ActionTrackerFeed</c:v>
                </c:pt>
                <c:pt idx="20">
                  <c:v>FactSurveyResponseTextSplit</c:v>
                </c:pt>
              </c:strCache>
            </c:strRef>
          </c:cat>
          <c:val>
            <c:numRef>
              <c:f>TabularModel!$J$3:$J$24</c:f>
              <c:numCache>
                <c:formatCode>General</c:formatCode>
                <c:ptCount val="21"/>
                <c:pt idx="0">
                  <c:v>10</c:v>
                </c:pt>
                <c:pt idx="1">
                  <c:v>9</c:v>
                </c:pt>
                <c:pt idx="2">
                  <c:v>2</c:v>
                </c:pt>
                <c:pt idx="3">
                  <c:v>2</c:v>
                </c:pt>
                <c:pt idx="4">
                  <c:v>2</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Cache>
            </c:numRef>
          </c:val>
          <c:extLst>
            <c:ext xmlns:c16="http://schemas.microsoft.com/office/drawing/2014/chart" uri="{C3380CC4-5D6E-409C-BE32-E72D297353CC}">
              <c16:uniqueId val="{00000000-0D21-4831-8F87-B176B5EE28A9}"/>
            </c:ext>
          </c:extLst>
        </c:ser>
        <c:dLbls>
          <c:showLegendKey val="0"/>
          <c:showVal val="0"/>
          <c:showCatName val="0"/>
          <c:showSerName val="0"/>
          <c:showPercent val="0"/>
          <c:showBubbleSize val="0"/>
        </c:dLbls>
        <c:gapWidth val="128"/>
        <c:overlap val="35"/>
        <c:axId val="1405844432"/>
        <c:axId val="289389903"/>
      </c:barChart>
      <c:catAx>
        <c:axId val="140584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9389903"/>
        <c:crosses val="autoZero"/>
        <c:auto val="1"/>
        <c:lblAlgn val="ctr"/>
        <c:lblOffset val="100"/>
        <c:noMultiLvlLbl val="0"/>
      </c:catAx>
      <c:valAx>
        <c:axId val="289389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844432"/>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definitions and publication-MRBA-SurveyDataset.xlsx]TabularModel!PivotTable3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Top 10 Tables by Count of Columns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TabularModel!$N$2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TabularModel!$M$3:$M$13</c:f>
              <c:strCache>
                <c:ptCount val="10"/>
                <c:pt idx="0">
                  <c:v>DimSurveyQuestion</c:v>
                </c:pt>
                <c:pt idx="1">
                  <c:v>DimMarketEventActivities</c:v>
                </c:pt>
                <c:pt idx="2">
                  <c:v>Contacts</c:v>
                </c:pt>
                <c:pt idx="3">
                  <c:v>DimOrgDates</c:v>
                </c:pt>
                <c:pt idx="4">
                  <c:v>DimDateSent</c:v>
                </c:pt>
                <c:pt idx="5">
                  <c:v>DimDateCompleted</c:v>
                </c:pt>
                <c:pt idx="6">
                  <c:v>DimVendorOrganization</c:v>
                </c:pt>
                <c:pt idx="7">
                  <c:v>FactSurveyResponse</c:v>
                </c:pt>
                <c:pt idx="8">
                  <c:v>DimOrganization</c:v>
                </c:pt>
                <c:pt idx="9">
                  <c:v>FactEventActivitiesDisp</c:v>
                </c:pt>
              </c:strCache>
            </c:strRef>
          </c:cat>
          <c:val>
            <c:numRef>
              <c:f>TabularModel!$N$3:$N$13</c:f>
              <c:numCache>
                <c:formatCode>General</c:formatCode>
                <c:ptCount val="10"/>
                <c:pt idx="0">
                  <c:v>22</c:v>
                </c:pt>
                <c:pt idx="1">
                  <c:v>28</c:v>
                </c:pt>
                <c:pt idx="2">
                  <c:v>32</c:v>
                </c:pt>
                <c:pt idx="3">
                  <c:v>33</c:v>
                </c:pt>
                <c:pt idx="4">
                  <c:v>33</c:v>
                </c:pt>
                <c:pt idx="5">
                  <c:v>38</c:v>
                </c:pt>
                <c:pt idx="6">
                  <c:v>45</c:v>
                </c:pt>
                <c:pt idx="7">
                  <c:v>48</c:v>
                </c:pt>
                <c:pt idx="8">
                  <c:v>56</c:v>
                </c:pt>
                <c:pt idx="9">
                  <c:v>75</c:v>
                </c:pt>
              </c:numCache>
            </c:numRef>
          </c:val>
          <c:extLst>
            <c:ext xmlns:c16="http://schemas.microsoft.com/office/drawing/2014/chart" uri="{C3380CC4-5D6E-409C-BE32-E72D297353CC}">
              <c16:uniqueId val="{00000000-71A8-4495-B159-7B27AEEAD745}"/>
            </c:ext>
          </c:extLst>
        </c:ser>
        <c:dLbls>
          <c:showLegendKey val="0"/>
          <c:showVal val="0"/>
          <c:showCatName val="0"/>
          <c:showSerName val="0"/>
          <c:showPercent val="0"/>
          <c:showBubbleSize val="0"/>
        </c:dLbls>
        <c:gapWidth val="105"/>
        <c:overlap val="12"/>
        <c:axId val="1393524400"/>
        <c:axId val="288261903"/>
      </c:barChart>
      <c:catAx>
        <c:axId val="1393524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8261903"/>
        <c:crosses val="autoZero"/>
        <c:auto val="1"/>
        <c:lblAlgn val="ctr"/>
        <c:lblOffset val="100"/>
        <c:noMultiLvlLbl val="0"/>
      </c:catAx>
      <c:valAx>
        <c:axId val="288261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9352440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definitions and publication-MRBA-SurveyDataset.xlsx]TabularModel!PivotTable5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Count of Measures</a:t>
            </a:r>
            <a:r>
              <a:rPr lang="en-US" sz="1400" b="1" baseline="0"/>
              <a:t> by DAX Length Category</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TabularModel!$Q$2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TabularModel!$P$3:$P$8</c:f>
              <c:strCache>
                <c:ptCount val="5"/>
                <c:pt idx="0">
                  <c:v>20 or less chararcters</c:v>
                </c:pt>
                <c:pt idx="1">
                  <c:v>21 to 40 characters</c:v>
                </c:pt>
                <c:pt idx="2">
                  <c:v>41 to 60 characters</c:v>
                </c:pt>
                <c:pt idx="3">
                  <c:v>61 to 80 characters</c:v>
                </c:pt>
                <c:pt idx="4">
                  <c:v>Over 80 characters</c:v>
                </c:pt>
              </c:strCache>
            </c:strRef>
          </c:cat>
          <c:val>
            <c:numRef>
              <c:f>TabularModel!$Q$3:$Q$8</c:f>
              <c:numCache>
                <c:formatCode>General</c:formatCode>
                <c:ptCount val="5"/>
                <c:pt idx="0">
                  <c:v>5</c:v>
                </c:pt>
                <c:pt idx="1">
                  <c:v>10</c:v>
                </c:pt>
                <c:pt idx="2">
                  <c:v>21</c:v>
                </c:pt>
                <c:pt idx="3">
                  <c:v>33</c:v>
                </c:pt>
                <c:pt idx="4">
                  <c:v>124</c:v>
                </c:pt>
              </c:numCache>
            </c:numRef>
          </c:val>
          <c:extLst>
            <c:ext xmlns:c16="http://schemas.microsoft.com/office/drawing/2014/chart" uri="{C3380CC4-5D6E-409C-BE32-E72D297353CC}">
              <c16:uniqueId val="{00000000-9D79-4B18-86C6-67ACE2B9FFCA}"/>
            </c:ext>
          </c:extLst>
        </c:ser>
        <c:dLbls>
          <c:showLegendKey val="0"/>
          <c:showVal val="0"/>
          <c:showCatName val="0"/>
          <c:showSerName val="0"/>
          <c:showPercent val="0"/>
          <c:showBubbleSize val="0"/>
        </c:dLbls>
        <c:gapWidth val="128"/>
        <c:overlap val="-43"/>
        <c:axId val="750536912"/>
        <c:axId val="289424031"/>
      </c:barChart>
      <c:catAx>
        <c:axId val="75053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9424031"/>
        <c:crosses val="autoZero"/>
        <c:auto val="1"/>
        <c:lblAlgn val="ctr"/>
        <c:lblOffset val="100"/>
        <c:noMultiLvlLbl val="0"/>
      </c:catAx>
      <c:valAx>
        <c:axId val="289424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536912"/>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ta Sources'!A1"/><Relationship Id="rId13" Type="http://schemas.openxmlformats.org/officeDocument/2006/relationships/hyperlink" Target="#Partitions!A1"/><Relationship Id="rId18" Type="http://schemas.openxmlformats.org/officeDocument/2006/relationships/hyperlink" Target="#'Schema Analysis'!A1"/><Relationship Id="rId3" Type="http://schemas.openxmlformats.org/officeDocument/2006/relationships/hyperlink" Target="#Tables!A1"/><Relationship Id="rId7" Type="http://schemas.openxmlformats.org/officeDocument/2006/relationships/hyperlink" Target="#'Table Permissions'!A1"/><Relationship Id="rId12" Type="http://schemas.openxmlformats.org/officeDocument/2006/relationships/hyperlink" Target="#'Perspective Measures'!A1"/><Relationship Id="rId17" Type="http://schemas.openxmlformats.org/officeDocument/2006/relationships/hyperlink" Target="#'Schema Overview'!A1"/><Relationship Id="rId2" Type="http://schemas.openxmlformats.org/officeDocument/2006/relationships/hyperlink" Target="#Measures!A1"/><Relationship Id="rId16" Type="http://schemas.openxmlformats.org/officeDocument/2006/relationships/hyperlink" Target="#'Hierarchy Levels'!A1"/><Relationship Id="rId1" Type="http://schemas.openxmlformats.org/officeDocument/2006/relationships/hyperlink" Target="#KPIs!A1"/><Relationship Id="rId6" Type="http://schemas.openxmlformats.org/officeDocument/2006/relationships/hyperlink" Target="#'Role Members'!A1"/><Relationship Id="rId11" Type="http://schemas.openxmlformats.org/officeDocument/2006/relationships/hyperlink" Target="#'Perspective Columns'!A1"/><Relationship Id="rId5" Type="http://schemas.openxmlformats.org/officeDocument/2006/relationships/hyperlink" Target="#Relationships!A1"/><Relationship Id="rId15" Type="http://schemas.openxmlformats.org/officeDocument/2006/relationships/hyperlink" Target="#Roles!A1"/><Relationship Id="rId10" Type="http://schemas.openxmlformats.org/officeDocument/2006/relationships/hyperlink" Target="#'Detail Rows'!A1"/><Relationship Id="rId19" Type="http://schemas.openxmlformats.org/officeDocument/2006/relationships/hyperlink" Target="#Translations!A1"/><Relationship Id="rId4" Type="http://schemas.openxmlformats.org/officeDocument/2006/relationships/hyperlink" Target="#Columns!A1"/><Relationship Id="rId9" Type="http://schemas.openxmlformats.org/officeDocument/2006/relationships/hyperlink" Target="#Hierarchies!A1"/><Relationship Id="rId14" Type="http://schemas.openxmlformats.org/officeDocument/2006/relationships/hyperlink" Target="#'M Expressions'!A1"/></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jpg"/><Relationship Id="rId1" Type="http://schemas.openxmlformats.org/officeDocument/2006/relationships/hyperlink" Target="#Home!A1"/><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0.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7.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8.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19.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_rels/drawing20.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0</xdr:col>
      <xdr:colOff>330199</xdr:colOff>
      <xdr:row>4</xdr:row>
      <xdr:rowOff>133350</xdr:rowOff>
    </xdr:from>
    <xdr:to>
      <xdr:col>13</xdr:col>
      <xdr:colOff>0</xdr:colOff>
      <xdr:row>27</xdr:row>
      <xdr:rowOff>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330199" y="1095375"/>
          <a:ext cx="7747001" cy="4276725"/>
        </a:xfrm>
        <a:prstGeom prst="rect">
          <a:avLst/>
        </a:prstGeom>
        <a:solidFill>
          <a:schemeClr val="bg1">
            <a:lumMod val="85000"/>
          </a:schemeClr>
        </a:solidFill>
        <a:ln w="19050">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561975</xdr:colOff>
      <xdr:row>13</xdr:row>
      <xdr:rowOff>174625</xdr:rowOff>
    </xdr:from>
    <xdr:to>
      <xdr:col>12</xdr:col>
      <xdr:colOff>516255</xdr:colOff>
      <xdr:row>17</xdr:row>
      <xdr:rowOff>149225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6200775" y="2851150"/>
          <a:ext cx="1783080" cy="7366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KPIs</a:t>
          </a:r>
        </a:p>
      </xdr:txBody>
    </xdr:sp>
    <xdr:clientData/>
  </xdr:twoCellAnchor>
  <xdr:twoCellAnchor>
    <xdr:from>
      <xdr:col>1</xdr:col>
      <xdr:colOff>76200</xdr:colOff>
      <xdr:row>9</xdr:row>
      <xdr:rowOff>88900</xdr:rowOff>
    </xdr:from>
    <xdr:to>
      <xdr:col>2</xdr:col>
      <xdr:colOff>535305</xdr:colOff>
      <xdr:row>13</xdr:row>
      <xdr:rowOff>58420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409575" y="2003425"/>
          <a:ext cx="178308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Measures</a:t>
          </a:r>
          <a:endParaRPr lang="en-US" sz="1600" b="1"/>
        </a:p>
      </xdr:txBody>
    </xdr:sp>
    <xdr:clientData/>
  </xdr:twoCellAnchor>
  <xdr:twoCellAnchor>
    <xdr:from>
      <xdr:col>6</xdr:col>
      <xdr:colOff>457200</xdr:colOff>
      <xdr:row>5</xdr:row>
      <xdr:rowOff>12700</xdr:rowOff>
    </xdr:from>
    <xdr:to>
      <xdr:col>9</xdr:col>
      <xdr:colOff>411480</xdr:colOff>
      <xdr:row>8</xdr:row>
      <xdr:rowOff>172720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4267200" y="1165225"/>
          <a:ext cx="178308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Tables</a:t>
          </a:r>
          <a:endParaRPr lang="en-US" sz="1600" b="1"/>
        </a:p>
      </xdr:txBody>
    </xdr:sp>
    <xdr:clientData/>
  </xdr:twoCellAnchor>
  <xdr:twoCellAnchor>
    <xdr:from>
      <xdr:col>9</xdr:col>
      <xdr:colOff>561975</xdr:colOff>
      <xdr:row>5</xdr:row>
      <xdr:rowOff>12700</xdr:rowOff>
    </xdr:from>
    <xdr:to>
      <xdr:col>12</xdr:col>
      <xdr:colOff>517525</xdr:colOff>
      <xdr:row>8</xdr:row>
      <xdr:rowOff>172720</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000-000005000000}"/>
            </a:ext>
          </a:extLst>
        </xdr:cNvPr>
        <xdr:cNvSpPr/>
      </xdr:nvSpPr>
      <xdr:spPr>
        <a:xfrm>
          <a:off x="6200775" y="1165225"/>
          <a:ext cx="178435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Columns</a:t>
          </a:r>
          <a:endParaRPr lang="en-US" sz="1600" b="1"/>
        </a:p>
      </xdr:txBody>
    </xdr:sp>
    <xdr:clientData/>
  </xdr:twoCellAnchor>
  <xdr:twoCellAnchor>
    <xdr:from>
      <xdr:col>3</xdr:col>
      <xdr:colOff>75565</xdr:colOff>
      <xdr:row>9</xdr:row>
      <xdr:rowOff>88900</xdr:rowOff>
    </xdr:from>
    <xdr:to>
      <xdr:col>6</xdr:col>
      <xdr:colOff>315595</xdr:colOff>
      <xdr:row>13</xdr:row>
      <xdr:rowOff>58420</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000-000006000000}"/>
            </a:ext>
          </a:extLst>
        </xdr:cNvPr>
        <xdr:cNvSpPr/>
      </xdr:nvSpPr>
      <xdr:spPr>
        <a:xfrm>
          <a:off x="2342515" y="2003425"/>
          <a:ext cx="178308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Relationships</a:t>
          </a:r>
          <a:endParaRPr lang="en-US" sz="1600" b="1"/>
        </a:p>
      </xdr:txBody>
    </xdr:sp>
    <xdr:clientData/>
  </xdr:twoCellAnchor>
  <xdr:twoCellAnchor>
    <xdr:from>
      <xdr:col>1</xdr:col>
      <xdr:colOff>76200</xdr:colOff>
      <xdr:row>13</xdr:row>
      <xdr:rowOff>174625</xdr:rowOff>
    </xdr:from>
    <xdr:to>
      <xdr:col>2</xdr:col>
      <xdr:colOff>535305</xdr:colOff>
      <xdr:row>17</xdr:row>
      <xdr:rowOff>144145</xdr:rowOff>
    </xdr:to>
    <xdr:sp macro="" textlink="">
      <xdr:nvSpPr>
        <xdr:cNvPr id="8" name="Rounded Rectangle 7">
          <a:hlinkClick xmlns:r="http://schemas.openxmlformats.org/officeDocument/2006/relationships" r:id="rId6"/>
          <a:extLst>
            <a:ext uri="{FF2B5EF4-FFF2-40B4-BE49-F238E27FC236}">
              <a16:creationId xmlns:a16="http://schemas.microsoft.com/office/drawing/2014/main" id="{00000000-0008-0000-0000-000008000000}"/>
            </a:ext>
          </a:extLst>
        </xdr:cNvPr>
        <xdr:cNvSpPr/>
      </xdr:nvSpPr>
      <xdr:spPr>
        <a:xfrm>
          <a:off x="409575" y="2851150"/>
          <a:ext cx="178308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Role Members</a:t>
          </a:r>
          <a:endParaRPr lang="en-US" sz="1600" b="1"/>
        </a:p>
      </xdr:txBody>
    </xdr:sp>
    <xdr:clientData/>
  </xdr:twoCellAnchor>
  <xdr:twoCellAnchor>
    <xdr:from>
      <xdr:col>6</xdr:col>
      <xdr:colOff>457200</xdr:colOff>
      <xdr:row>13</xdr:row>
      <xdr:rowOff>174625</xdr:rowOff>
    </xdr:from>
    <xdr:to>
      <xdr:col>9</xdr:col>
      <xdr:colOff>412750</xdr:colOff>
      <xdr:row>17</xdr:row>
      <xdr:rowOff>144145</xdr:rowOff>
    </xdr:to>
    <xdr:sp macro="" textlink="">
      <xdr:nvSpPr>
        <xdr:cNvPr id="9" name="Rounded Rectangle 8">
          <a:hlinkClick xmlns:r="http://schemas.openxmlformats.org/officeDocument/2006/relationships" r:id="rId7"/>
          <a:extLst>
            <a:ext uri="{FF2B5EF4-FFF2-40B4-BE49-F238E27FC236}">
              <a16:creationId xmlns:a16="http://schemas.microsoft.com/office/drawing/2014/main" id="{00000000-0008-0000-0000-000009000000}"/>
            </a:ext>
          </a:extLst>
        </xdr:cNvPr>
        <xdr:cNvSpPr/>
      </xdr:nvSpPr>
      <xdr:spPr>
        <a:xfrm>
          <a:off x="4267200" y="2851150"/>
          <a:ext cx="178435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a:t>Table</a:t>
          </a:r>
          <a:r>
            <a:rPr lang="en-US" sz="1600" b="1" baseline="0"/>
            <a:t> </a:t>
          </a:r>
          <a:r>
            <a:rPr lang="en-US" sz="1600" b="1"/>
            <a:t>Permissions</a:t>
          </a:r>
          <a:r>
            <a:rPr lang="en-US" sz="1600" b="1" baseline="0"/>
            <a:t> </a:t>
          </a:r>
          <a:endParaRPr lang="en-US" sz="1600" b="1"/>
        </a:p>
      </xdr:txBody>
    </xdr:sp>
    <xdr:clientData/>
  </xdr:twoCellAnchor>
  <xdr:twoCellAnchor>
    <xdr:from>
      <xdr:col>6</xdr:col>
      <xdr:colOff>457200</xdr:colOff>
      <xdr:row>18</xdr:row>
      <xdr:rowOff>73026</xdr:rowOff>
    </xdr:from>
    <xdr:to>
      <xdr:col>9</xdr:col>
      <xdr:colOff>412750</xdr:colOff>
      <xdr:row>22</xdr:row>
      <xdr:rowOff>42546</xdr:rowOff>
    </xdr:to>
    <xdr:sp macro="" textlink="">
      <xdr:nvSpPr>
        <xdr:cNvPr id="11" name="Rounded Rectangle 10">
          <a:hlinkClick xmlns:r="http://schemas.openxmlformats.org/officeDocument/2006/relationships" r:id="rId8"/>
          <a:extLst>
            <a:ext uri="{FF2B5EF4-FFF2-40B4-BE49-F238E27FC236}">
              <a16:creationId xmlns:a16="http://schemas.microsoft.com/office/drawing/2014/main" id="{00000000-0008-0000-0000-00000B000000}"/>
            </a:ext>
          </a:extLst>
        </xdr:cNvPr>
        <xdr:cNvSpPr/>
      </xdr:nvSpPr>
      <xdr:spPr>
        <a:xfrm>
          <a:off x="4267200" y="3702051"/>
          <a:ext cx="178435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Data Sources</a:t>
          </a:r>
          <a:endParaRPr lang="en-US" sz="1600" b="1"/>
        </a:p>
      </xdr:txBody>
    </xdr:sp>
    <xdr:clientData/>
  </xdr:twoCellAnchor>
  <xdr:twoCellAnchor>
    <xdr:from>
      <xdr:col>3</xdr:col>
      <xdr:colOff>75565</xdr:colOff>
      <xdr:row>13</xdr:row>
      <xdr:rowOff>174625</xdr:rowOff>
    </xdr:from>
    <xdr:to>
      <xdr:col>6</xdr:col>
      <xdr:colOff>315595</xdr:colOff>
      <xdr:row>17</xdr:row>
      <xdr:rowOff>144145</xdr:rowOff>
    </xdr:to>
    <xdr:sp macro="" textlink="">
      <xdr:nvSpPr>
        <xdr:cNvPr id="14" name="Rounded Rectangle 13">
          <a:hlinkClick xmlns:r="http://schemas.openxmlformats.org/officeDocument/2006/relationships" r:id="rId9"/>
          <a:extLst>
            <a:ext uri="{FF2B5EF4-FFF2-40B4-BE49-F238E27FC236}">
              <a16:creationId xmlns:a16="http://schemas.microsoft.com/office/drawing/2014/main" id="{00000000-0008-0000-0000-00000E000000}"/>
            </a:ext>
          </a:extLst>
        </xdr:cNvPr>
        <xdr:cNvSpPr/>
      </xdr:nvSpPr>
      <xdr:spPr>
        <a:xfrm>
          <a:off x="2342515" y="2851150"/>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Hierarchies </a:t>
          </a:r>
          <a:endParaRPr lang="en-US" sz="1600" b="1"/>
        </a:p>
      </xdr:txBody>
    </xdr:sp>
    <xdr:clientData/>
  </xdr:twoCellAnchor>
  <xdr:twoCellAnchor>
    <xdr:from>
      <xdr:col>9</xdr:col>
      <xdr:colOff>561975</xdr:colOff>
      <xdr:row>18</xdr:row>
      <xdr:rowOff>73026</xdr:rowOff>
    </xdr:from>
    <xdr:to>
      <xdr:col>12</xdr:col>
      <xdr:colOff>516255</xdr:colOff>
      <xdr:row>22</xdr:row>
      <xdr:rowOff>42546</xdr:rowOff>
    </xdr:to>
    <xdr:sp macro="" textlink="">
      <xdr:nvSpPr>
        <xdr:cNvPr id="15" name="Rounded Rectangle 14">
          <a:hlinkClick xmlns:r="http://schemas.openxmlformats.org/officeDocument/2006/relationships" r:id="rId10"/>
          <a:extLst>
            <a:ext uri="{FF2B5EF4-FFF2-40B4-BE49-F238E27FC236}">
              <a16:creationId xmlns:a16="http://schemas.microsoft.com/office/drawing/2014/main" id="{00000000-0008-0000-0000-00000F000000}"/>
            </a:ext>
          </a:extLst>
        </xdr:cNvPr>
        <xdr:cNvSpPr/>
      </xdr:nvSpPr>
      <xdr:spPr>
        <a:xfrm>
          <a:off x="6200775" y="3702051"/>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Detail Row Definitions</a:t>
          </a:r>
          <a:endParaRPr lang="en-US" sz="1600" b="1"/>
        </a:p>
      </xdr:txBody>
    </xdr:sp>
    <xdr:clientData/>
  </xdr:twoCellAnchor>
  <xdr:twoCellAnchor>
    <xdr:from>
      <xdr:col>6</xdr:col>
      <xdr:colOff>457200</xdr:colOff>
      <xdr:row>22</xdr:row>
      <xdr:rowOff>142875</xdr:rowOff>
    </xdr:from>
    <xdr:to>
      <xdr:col>9</xdr:col>
      <xdr:colOff>411480</xdr:colOff>
      <xdr:row>26</xdr:row>
      <xdr:rowOff>112395</xdr:rowOff>
    </xdr:to>
    <xdr:sp macro="" textlink="">
      <xdr:nvSpPr>
        <xdr:cNvPr id="16" name="Rounded Rectangle 14">
          <a:hlinkClick xmlns:r="http://schemas.openxmlformats.org/officeDocument/2006/relationships" r:id="rId11"/>
          <a:extLst>
            <a:ext uri="{FF2B5EF4-FFF2-40B4-BE49-F238E27FC236}">
              <a16:creationId xmlns:a16="http://schemas.microsoft.com/office/drawing/2014/main" id="{D7DAF395-3C4A-4233-9606-EF6A858B258E}"/>
            </a:ext>
          </a:extLst>
        </xdr:cNvPr>
        <xdr:cNvSpPr/>
      </xdr:nvSpPr>
      <xdr:spPr>
        <a:xfrm>
          <a:off x="4267200" y="4533900"/>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Perspective Columns</a:t>
          </a:r>
          <a:endParaRPr lang="en-US" sz="1600" b="1"/>
        </a:p>
      </xdr:txBody>
    </xdr:sp>
    <xdr:clientData/>
  </xdr:twoCellAnchor>
  <xdr:twoCellAnchor>
    <xdr:from>
      <xdr:col>3</xdr:col>
      <xdr:colOff>75565</xdr:colOff>
      <xdr:row>22</xdr:row>
      <xdr:rowOff>142875</xdr:rowOff>
    </xdr:from>
    <xdr:to>
      <xdr:col>6</xdr:col>
      <xdr:colOff>315595</xdr:colOff>
      <xdr:row>26</xdr:row>
      <xdr:rowOff>112395</xdr:rowOff>
    </xdr:to>
    <xdr:sp macro="" textlink="">
      <xdr:nvSpPr>
        <xdr:cNvPr id="17" name="Rounded Rectangle 14">
          <a:hlinkClick xmlns:r="http://schemas.openxmlformats.org/officeDocument/2006/relationships" r:id="rId12"/>
          <a:extLst>
            <a:ext uri="{FF2B5EF4-FFF2-40B4-BE49-F238E27FC236}">
              <a16:creationId xmlns:a16="http://schemas.microsoft.com/office/drawing/2014/main" id="{A84AF378-BF22-4EC2-BB83-8EC35270DE23}"/>
            </a:ext>
          </a:extLst>
        </xdr:cNvPr>
        <xdr:cNvSpPr/>
      </xdr:nvSpPr>
      <xdr:spPr>
        <a:xfrm>
          <a:off x="2342515" y="4533900"/>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Perspective Measures</a:t>
          </a:r>
          <a:endParaRPr lang="en-US" sz="1600" b="1"/>
        </a:p>
      </xdr:txBody>
    </xdr:sp>
    <xdr:clientData/>
  </xdr:twoCellAnchor>
  <xdr:twoCellAnchor>
    <xdr:from>
      <xdr:col>9</xdr:col>
      <xdr:colOff>561975</xdr:colOff>
      <xdr:row>9</xdr:row>
      <xdr:rowOff>88900</xdr:rowOff>
    </xdr:from>
    <xdr:to>
      <xdr:col>12</xdr:col>
      <xdr:colOff>517525</xdr:colOff>
      <xdr:row>13</xdr:row>
      <xdr:rowOff>58420</xdr:rowOff>
    </xdr:to>
    <xdr:sp macro="" textlink="">
      <xdr:nvSpPr>
        <xdr:cNvPr id="18" name="Rounded Rectangle 14">
          <a:hlinkClick xmlns:r="http://schemas.openxmlformats.org/officeDocument/2006/relationships" r:id="rId13"/>
          <a:extLst>
            <a:ext uri="{FF2B5EF4-FFF2-40B4-BE49-F238E27FC236}">
              <a16:creationId xmlns:a16="http://schemas.microsoft.com/office/drawing/2014/main" id="{0C02A648-5CD9-4DC8-BD31-F9452061BDA3}"/>
            </a:ext>
          </a:extLst>
        </xdr:cNvPr>
        <xdr:cNvSpPr/>
      </xdr:nvSpPr>
      <xdr:spPr>
        <a:xfrm>
          <a:off x="6200775" y="2003425"/>
          <a:ext cx="178435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Partitions</a:t>
          </a:r>
          <a:endParaRPr lang="en-US" sz="1600" b="1"/>
        </a:p>
      </xdr:txBody>
    </xdr:sp>
    <xdr:clientData/>
  </xdr:twoCellAnchor>
  <xdr:twoCellAnchor>
    <xdr:from>
      <xdr:col>1</xdr:col>
      <xdr:colOff>76200</xdr:colOff>
      <xdr:row>22</xdr:row>
      <xdr:rowOff>142875</xdr:rowOff>
    </xdr:from>
    <xdr:to>
      <xdr:col>2</xdr:col>
      <xdr:colOff>535305</xdr:colOff>
      <xdr:row>26</xdr:row>
      <xdr:rowOff>112395</xdr:rowOff>
    </xdr:to>
    <xdr:sp macro="" textlink="">
      <xdr:nvSpPr>
        <xdr:cNvPr id="19" name="Rounded Rectangle 13">
          <a:hlinkClick xmlns:r="http://schemas.openxmlformats.org/officeDocument/2006/relationships" r:id="rId14"/>
          <a:extLst>
            <a:ext uri="{FF2B5EF4-FFF2-40B4-BE49-F238E27FC236}">
              <a16:creationId xmlns:a16="http://schemas.microsoft.com/office/drawing/2014/main" id="{AC357B66-1048-4C84-8A49-4CD653F735E1}"/>
            </a:ext>
          </a:extLst>
        </xdr:cNvPr>
        <xdr:cNvSpPr/>
      </xdr:nvSpPr>
      <xdr:spPr>
        <a:xfrm>
          <a:off x="409575" y="4533900"/>
          <a:ext cx="1783080" cy="731520"/>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M Expressions </a:t>
          </a:r>
          <a:endParaRPr lang="en-US" sz="1600" b="1"/>
        </a:p>
      </xdr:txBody>
    </xdr:sp>
    <xdr:clientData/>
  </xdr:twoCellAnchor>
  <xdr:twoCellAnchor>
    <xdr:from>
      <xdr:col>11</xdr:col>
      <xdr:colOff>30480</xdr:colOff>
      <xdr:row>0</xdr:row>
      <xdr:rowOff>80010</xdr:rowOff>
    </xdr:from>
    <xdr:to>
      <xdr:col>17</xdr:col>
      <xdr:colOff>573405</xdr:colOff>
      <xdr:row>2</xdr:row>
      <xdr:rowOff>11430</xdr:rowOff>
    </xdr:to>
    <xdr:sp macro="" textlink="">
      <xdr:nvSpPr>
        <xdr:cNvPr id="12" name="TextBox 11">
          <a:extLst>
            <a:ext uri="{FF2B5EF4-FFF2-40B4-BE49-F238E27FC236}">
              <a16:creationId xmlns:a16="http://schemas.microsoft.com/office/drawing/2014/main" id="{8486E28F-AE24-406A-A643-F8C67868D6A6}"/>
            </a:ext>
          </a:extLst>
        </xdr:cNvPr>
        <xdr:cNvSpPr txBox="1"/>
      </xdr:nvSpPr>
      <xdr:spPr>
        <a:xfrm>
          <a:off x="6949440" y="80010"/>
          <a:ext cx="4200525" cy="3505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Tabular Model Schema Reference</a:t>
          </a:r>
        </a:p>
      </xdr:txBody>
    </xdr:sp>
    <xdr:clientData/>
  </xdr:twoCellAnchor>
  <xdr:twoCellAnchor>
    <xdr:from>
      <xdr:col>11</xdr:col>
      <xdr:colOff>314324</xdr:colOff>
      <xdr:row>2</xdr:row>
      <xdr:rowOff>60960</xdr:rowOff>
    </xdr:from>
    <xdr:to>
      <xdr:col>17</xdr:col>
      <xdr:colOff>304799</xdr:colOff>
      <xdr:row>3</xdr:row>
      <xdr:rowOff>51435</xdr:rowOff>
    </xdr:to>
    <xdr:sp macro="" textlink="TabularModel!C4">
      <xdr:nvSpPr>
        <xdr:cNvPr id="13" name="TextBox 12">
          <a:extLst>
            <a:ext uri="{FF2B5EF4-FFF2-40B4-BE49-F238E27FC236}">
              <a16:creationId xmlns:a16="http://schemas.microsoft.com/office/drawing/2014/main" id="{75FE1A57-4E81-4EC6-9A8E-49D7038F69BE}"/>
            </a:ext>
          </a:extLst>
        </xdr:cNvPr>
        <xdr:cNvSpPr txBox="1"/>
      </xdr:nvSpPr>
      <xdr:spPr>
        <a:xfrm>
          <a:off x="7233284" y="480060"/>
          <a:ext cx="3648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Last metadata refresh: 02/07/2020 11:25 PM</a:t>
          </a:r>
        </a:p>
        <a:p>
          <a:endParaRPr lang="en-US" sz="1100" b="1" i="0">
            <a:solidFill>
              <a:schemeClr val="dk1"/>
            </a:solidFill>
            <a:effectLst/>
            <a:latin typeface="+mn-lt"/>
            <a:ea typeface="+mn-ea"/>
            <a:cs typeface="+mn-cs"/>
          </a:endParaRPr>
        </a:p>
      </xdr:txBody>
    </xdr:sp>
    <xdr:clientData/>
  </xdr:twoCellAnchor>
  <xdr:twoCellAnchor>
    <xdr:from>
      <xdr:col>6</xdr:col>
      <xdr:colOff>457200</xdr:colOff>
      <xdr:row>9</xdr:row>
      <xdr:rowOff>88900</xdr:rowOff>
    </xdr:from>
    <xdr:to>
      <xdr:col>9</xdr:col>
      <xdr:colOff>411480</xdr:colOff>
      <xdr:row>13</xdr:row>
      <xdr:rowOff>58420</xdr:rowOff>
    </xdr:to>
    <xdr:sp macro="" textlink="">
      <xdr:nvSpPr>
        <xdr:cNvPr id="21" name="Rounded Rectangle 7">
          <a:hlinkClick xmlns:r="http://schemas.openxmlformats.org/officeDocument/2006/relationships" r:id="rId15"/>
          <a:extLst>
            <a:ext uri="{FF2B5EF4-FFF2-40B4-BE49-F238E27FC236}">
              <a16:creationId xmlns:a16="http://schemas.microsoft.com/office/drawing/2014/main" id="{336D03AE-4E49-45E0-B843-9319B9E48532}"/>
            </a:ext>
          </a:extLst>
        </xdr:cNvPr>
        <xdr:cNvSpPr/>
      </xdr:nvSpPr>
      <xdr:spPr>
        <a:xfrm>
          <a:off x="4267200" y="2003425"/>
          <a:ext cx="1783080" cy="73152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600" b="1" baseline="0"/>
            <a:t>Roles</a:t>
          </a:r>
          <a:endParaRPr lang="en-US" sz="1600" b="1"/>
        </a:p>
      </xdr:txBody>
    </xdr:sp>
    <xdr:clientData/>
  </xdr:twoCellAnchor>
  <xdr:twoCellAnchor>
    <xdr:from>
      <xdr:col>3</xdr:col>
      <xdr:colOff>75565</xdr:colOff>
      <xdr:row>18</xdr:row>
      <xdr:rowOff>73026</xdr:rowOff>
    </xdr:from>
    <xdr:to>
      <xdr:col>6</xdr:col>
      <xdr:colOff>315595</xdr:colOff>
      <xdr:row>22</xdr:row>
      <xdr:rowOff>42546</xdr:rowOff>
    </xdr:to>
    <xdr:sp macro="" textlink="">
      <xdr:nvSpPr>
        <xdr:cNvPr id="22" name="Rounded Rectangle 13">
          <a:hlinkClick xmlns:r="http://schemas.openxmlformats.org/officeDocument/2006/relationships" r:id="rId16"/>
          <a:extLst>
            <a:ext uri="{FF2B5EF4-FFF2-40B4-BE49-F238E27FC236}">
              <a16:creationId xmlns:a16="http://schemas.microsoft.com/office/drawing/2014/main" id="{5387B9C2-3043-4E0D-8EB6-E9ACCC8C3AA0}"/>
            </a:ext>
          </a:extLst>
        </xdr:cNvPr>
        <xdr:cNvSpPr/>
      </xdr:nvSpPr>
      <xdr:spPr>
        <a:xfrm>
          <a:off x="2342515" y="3702051"/>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Hierarchy Levels</a:t>
          </a:r>
          <a:endParaRPr lang="en-US" sz="1600" b="1"/>
        </a:p>
      </xdr:txBody>
    </xdr:sp>
    <xdr:clientData/>
  </xdr:twoCellAnchor>
  <xdr:twoCellAnchor>
    <xdr:from>
      <xdr:col>1</xdr:col>
      <xdr:colOff>76200</xdr:colOff>
      <xdr:row>5</xdr:row>
      <xdr:rowOff>12700</xdr:rowOff>
    </xdr:from>
    <xdr:to>
      <xdr:col>2</xdr:col>
      <xdr:colOff>535305</xdr:colOff>
      <xdr:row>8</xdr:row>
      <xdr:rowOff>172720</xdr:rowOff>
    </xdr:to>
    <xdr:sp macro="" textlink="">
      <xdr:nvSpPr>
        <xdr:cNvPr id="23" name="Rounded Rectangle 13">
          <a:hlinkClick xmlns:r="http://schemas.openxmlformats.org/officeDocument/2006/relationships" r:id="rId17"/>
          <a:extLst>
            <a:ext uri="{FF2B5EF4-FFF2-40B4-BE49-F238E27FC236}">
              <a16:creationId xmlns:a16="http://schemas.microsoft.com/office/drawing/2014/main" id="{577A00A3-5FFC-4872-9435-55B036F5CFF8}"/>
            </a:ext>
          </a:extLst>
        </xdr:cNvPr>
        <xdr:cNvSpPr/>
      </xdr:nvSpPr>
      <xdr:spPr>
        <a:xfrm>
          <a:off x="409575" y="1165225"/>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Model Overview</a:t>
          </a:r>
          <a:endParaRPr lang="en-US" sz="1600" b="1"/>
        </a:p>
      </xdr:txBody>
    </xdr:sp>
    <xdr:clientData/>
  </xdr:twoCellAnchor>
  <xdr:twoCellAnchor>
    <xdr:from>
      <xdr:col>3</xdr:col>
      <xdr:colOff>75565</xdr:colOff>
      <xdr:row>5</xdr:row>
      <xdr:rowOff>12700</xdr:rowOff>
    </xdr:from>
    <xdr:to>
      <xdr:col>6</xdr:col>
      <xdr:colOff>315595</xdr:colOff>
      <xdr:row>8</xdr:row>
      <xdr:rowOff>172720</xdr:rowOff>
    </xdr:to>
    <xdr:sp macro="" textlink="">
      <xdr:nvSpPr>
        <xdr:cNvPr id="24" name="Rounded Rectangle 13">
          <a:hlinkClick xmlns:r="http://schemas.openxmlformats.org/officeDocument/2006/relationships" r:id="rId18"/>
          <a:extLst>
            <a:ext uri="{FF2B5EF4-FFF2-40B4-BE49-F238E27FC236}">
              <a16:creationId xmlns:a16="http://schemas.microsoft.com/office/drawing/2014/main" id="{2FB6D8E9-ED1E-4C72-8146-365C4098B93D}"/>
            </a:ext>
          </a:extLst>
        </xdr:cNvPr>
        <xdr:cNvSpPr/>
      </xdr:nvSpPr>
      <xdr:spPr>
        <a:xfrm>
          <a:off x="2342515" y="1165225"/>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Model Analysis</a:t>
          </a:r>
          <a:endParaRPr lang="en-US" sz="1600" b="1"/>
        </a:p>
      </xdr:txBody>
    </xdr:sp>
    <xdr:clientData/>
  </xdr:twoCellAnchor>
  <xdr:twoCellAnchor>
    <xdr:from>
      <xdr:col>1</xdr:col>
      <xdr:colOff>76200</xdr:colOff>
      <xdr:row>18</xdr:row>
      <xdr:rowOff>73026</xdr:rowOff>
    </xdr:from>
    <xdr:to>
      <xdr:col>2</xdr:col>
      <xdr:colOff>535305</xdr:colOff>
      <xdr:row>22</xdr:row>
      <xdr:rowOff>42546</xdr:rowOff>
    </xdr:to>
    <xdr:sp macro="" textlink="">
      <xdr:nvSpPr>
        <xdr:cNvPr id="25" name="Rounded Rectangle 13">
          <a:hlinkClick xmlns:r="http://schemas.openxmlformats.org/officeDocument/2006/relationships" r:id="rId19"/>
          <a:extLst>
            <a:ext uri="{FF2B5EF4-FFF2-40B4-BE49-F238E27FC236}">
              <a16:creationId xmlns:a16="http://schemas.microsoft.com/office/drawing/2014/main" id="{5E1E7865-0F9D-4FF3-B80C-91265A64F27B}"/>
            </a:ext>
          </a:extLst>
        </xdr:cNvPr>
        <xdr:cNvSpPr/>
      </xdr:nvSpPr>
      <xdr:spPr>
        <a:xfrm>
          <a:off x="409575" y="3702051"/>
          <a:ext cx="1783080" cy="731520"/>
        </a:xfrm>
        <a:prstGeom prst="round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baseline="0"/>
            <a:t>Translations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38100</xdr:colOff>
      <xdr:row>0</xdr:row>
      <xdr:rowOff>85725</xdr:rowOff>
    </xdr:from>
    <xdr:to>
      <xdr:col>3</xdr:col>
      <xdr:colOff>1104900</xdr:colOff>
      <xdr:row>2</xdr:row>
      <xdr:rowOff>123424</xdr:rowOff>
    </xdr:to>
    <xdr:pic>
      <xdr:nvPicPr>
        <xdr:cNvPr id="2" name="Picture 1">
          <a:hlinkClick xmlns:r="http://schemas.openxmlformats.org/officeDocument/2006/relationships" r:id="rId1"/>
          <a:extLst>
            <a:ext uri="{FF2B5EF4-FFF2-40B4-BE49-F238E27FC236}">
              <a16:creationId xmlns:a16="http://schemas.microsoft.com/office/drawing/2014/main" id="{F3AA0A2A-8B0F-474B-880C-C40C0709E5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0" y="85725"/>
          <a:ext cx="1371600" cy="4186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104775</xdr:rowOff>
    </xdr:from>
    <xdr:to>
      <xdr:col>3</xdr:col>
      <xdr:colOff>152400</xdr:colOff>
      <xdr:row>2</xdr:row>
      <xdr:rowOff>142474</xdr:rowOff>
    </xdr:to>
    <xdr:pic>
      <xdr:nvPicPr>
        <xdr:cNvPr id="3" name="Picture 2">
          <a:hlinkClick xmlns:r="http://schemas.openxmlformats.org/officeDocument/2006/relationships" r:id="rId1"/>
          <a:extLst>
            <a:ext uri="{FF2B5EF4-FFF2-40B4-BE49-F238E27FC236}">
              <a16:creationId xmlns:a16="http://schemas.microsoft.com/office/drawing/2014/main" id="{7A854FCB-0688-4748-B556-96C53FBC8F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825" y="104775"/>
          <a:ext cx="1371600" cy="418699"/>
        </a:xfrm>
        <a:prstGeom prst="rect">
          <a:avLst/>
        </a:prstGeom>
      </xdr:spPr>
    </xdr:pic>
    <xdr:clientData/>
  </xdr:twoCellAnchor>
  <xdr:twoCellAnchor>
    <xdr:from>
      <xdr:col>3</xdr:col>
      <xdr:colOff>14287</xdr:colOff>
      <xdr:row>3</xdr:row>
      <xdr:rowOff>47624</xdr:rowOff>
    </xdr:from>
    <xdr:to>
      <xdr:col>5</xdr:col>
      <xdr:colOff>1454467</xdr:colOff>
      <xdr:row>18</xdr:row>
      <xdr:rowOff>114299</xdr:rowOff>
    </xdr:to>
    <xdr:graphicFrame macro="">
      <xdr:nvGraphicFramePr>
        <xdr:cNvPr id="2" name="Chart 1">
          <a:extLst>
            <a:ext uri="{FF2B5EF4-FFF2-40B4-BE49-F238E27FC236}">
              <a16:creationId xmlns:a16="http://schemas.microsoft.com/office/drawing/2014/main" id="{C4BC2340-7EBB-433C-B752-5B93DD215A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3</xdr:row>
      <xdr:rowOff>47625</xdr:rowOff>
    </xdr:from>
    <xdr:to>
      <xdr:col>11</xdr:col>
      <xdr:colOff>97155</xdr:colOff>
      <xdr:row>18</xdr:row>
      <xdr:rowOff>116205</xdr:rowOff>
    </xdr:to>
    <xdr:graphicFrame macro="">
      <xdr:nvGraphicFramePr>
        <xdr:cNvPr id="5" name="Chart 4">
          <a:extLst>
            <a:ext uri="{FF2B5EF4-FFF2-40B4-BE49-F238E27FC236}">
              <a16:creationId xmlns:a16="http://schemas.microsoft.com/office/drawing/2014/main" id="{968C64EF-5898-421C-872B-C03D16A96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14287</xdr:colOff>
      <xdr:row>18</xdr:row>
      <xdr:rowOff>180975</xdr:rowOff>
    </xdr:from>
    <xdr:to>
      <xdr:col>5</xdr:col>
      <xdr:colOff>1454467</xdr:colOff>
      <xdr:row>34</xdr:row>
      <xdr:rowOff>59055</xdr:rowOff>
    </xdr:to>
    <xdr:graphicFrame macro="">
      <xdr:nvGraphicFramePr>
        <xdr:cNvPr id="6" name="Chart 5">
          <a:extLst>
            <a:ext uri="{FF2B5EF4-FFF2-40B4-BE49-F238E27FC236}">
              <a16:creationId xmlns:a16="http://schemas.microsoft.com/office/drawing/2014/main" id="{6F09FA8B-6E45-4597-85C9-29CF9BA08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19</xdr:row>
      <xdr:rowOff>0</xdr:rowOff>
    </xdr:from>
    <xdr:to>
      <xdr:col>11</xdr:col>
      <xdr:colOff>97155</xdr:colOff>
      <xdr:row>34</xdr:row>
      <xdr:rowOff>68580</xdr:rowOff>
    </xdr:to>
    <xdr:graphicFrame macro="">
      <xdr:nvGraphicFramePr>
        <xdr:cNvPr id="8" name="Chart 7">
          <a:extLst>
            <a:ext uri="{FF2B5EF4-FFF2-40B4-BE49-F238E27FC236}">
              <a16:creationId xmlns:a16="http://schemas.microsoft.com/office/drawing/2014/main" id="{382D7BD8-AE93-4435-82D3-728535DA8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85725</xdr:colOff>
      <xdr:row>4</xdr:row>
      <xdr:rowOff>9526</xdr:rowOff>
    </xdr:from>
    <xdr:to>
      <xdr:col>2</xdr:col>
      <xdr:colOff>381000</xdr:colOff>
      <xdr:row>11</xdr:row>
      <xdr:rowOff>123825</xdr:rowOff>
    </xdr:to>
    <mc:AlternateContent xmlns:mc="http://schemas.openxmlformats.org/markup-compatibility/2006" xmlns:sle15="http://schemas.microsoft.com/office/drawing/2012/slicer">
      <mc:Choice Requires="sle15">
        <xdr:graphicFrame macro="">
          <xdr:nvGraphicFramePr>
            <xdr:cNvPr id="4" name="Table Name">
              <a:extLst>
                <a:ext uri="{FF2B5EF4-FFF2-40B4-BE49-F238E27FC236}">
                  <a16:creationId xmlns:a16="http://schemas.microsoft.com/office/drawing/2014/main" id="{E706BE36-D188-40FD-8F8B-F226F02E3146}"/>
                </a:ext>
              </a:extLst>
            </xdr:cNvPr>
            <xdr:cNvGraphicFramePr/>
          </xdr:nvGraphicFramePr>
          <xdr:xfrm>
            <a:off x="0" y="0"/>
            <a:ext cx="0" cy="0"/>
          </xdr:xfrm>
          <a:graphic>
            <a:graphicData uri="http://schemas.microsoft.com/office/drawing/2010/slicer">
              <sle:slicer xmlns:sle="http://schemas.microsoft.com/office/drawing/2010/slicer" name="Table Name"/>
            </a:graphicData>
          </a:graphic>
        </xdr:graphicFrame>
      </mc:Choice>
      <mc:Fallback xmlns="">
        <xdr:sp macro="" textlink="">
          <xdr:nvSpPr>
            <xdr:cNvPr id="0" name=""/>
            <xdr:cNvSpPr>
              <a:spLocks noTextEdit="1"/>
            </xdr:cNvSpPr>
          </xdr:nvSpPr>
          <xdr:spPr>
            <a:xfrm>
              <a:off x="85725" y="771526"/>
              <a:ext cx="1828800" cy="14477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104775</xdr:colOff>
      <xdr:row>0</xdr:row>
      <xdr:rowOff>161925</xdr:rowOff>
    </xdr:from>
    <xdr:to>
      <xdr:col>1</xdr:col>
      <xdr:colOff>866775</xdr:colOff>
      <xdr:row>3</xdr:row>
      <xdr:rowOff>9124</xdr:rowOff>
    </xdr:to>
    <xdr:pic>
      <xdr:nvPicPr>
        <xdr:cNvPr id="5" name="Picture 4">
          <a:hlinkClick xmlns:r="http://schemas.openxmlformats.org/officeDocument/2006/relationships" r:id="rId1"/>
          <a:extLst>
            <a:ext uri="{FF2B5EF4-FFF2-40B4-BE49-F238E27FC236}">
              <a16:creationId xmlns:a16="http://schemas.microsoft.com/office/drawing/2014/main" id="{4F3E61F2-C47B-44EB-8A75-0883A52DC3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775" y="352425"/>
          <a:ext cx="1371600" cy="418699"/>
        </a:xfrm>
        <a:prstGeom prst="rect">
          <a:avLst/>
        </a:prstGeom>
      </xdr:spPr>
    </xdr:pic>
    <xdr:clientData/>
  </xdr:twoCellAnchor>
  <xdr:twoCellAnchor editAs="absolute">
    <xdr:from>
      <xdr:col>0</xdr:col>
      <xdr:colOff>85725</xdr:colOff>
      <xdr:row>12</xdr:row>
      <xdr:rowOff>9526</xdr:rowOff>
    </xdr:from>
    <xdr:to>
      <xdr:col>2</xdr:col>
      <xdr:colOff>381000</xdr:colOff>
      <xdr:row>16</xdr:row>
      <xdr:rowOff>142876</xdr:rowOff>
    </xdr:to>
    <mc:AlternateContent xmlns:mc="http://schemas.openxmlformats.org/markup-compatibility/2006" xmlns:sle15="http://schemas.microsoft.com/office/drawing/2012/slicer">
      <mc:Choice Requires="sle15">
        <xdr:graphicFrame macro="">
          <xdr:nvGraphicFramePr>
            <xdr:cNvPr id="2" name="IsHidden 1">
              <a:extLst>
                <a:ext uri="{FF2B5EF4-FFF2-40B4-BE49-F238E27FC236}">
                  <a16:creationId xmlns:a16="http://schemas.microsoft.com/office/drawing/2014/main" id="{5AD6CAFF-3776-46A7-8A86-E9EEEC68C28F}"/>
                </a:ext>
              </a:extLst>
            </xdr:cNvPr>
            <xdr:cNvGraphicFramePr/>
          </xdr:nvGraphicFramePr>
          <xdr:xfrm>
            <a:off x="0" y="0"/>
            <a:ext cx="0" cy="0"/>
          </xdr:xfrm>
          <a:graphic>
            <a:graphicData uri="http://schemas.microsoft.com/office/drawing/2010/slicer">
              <sle:slicer xmlns:sle="http://schemas.microsoft.com/office/drawing/2010/slicer" name="IsHidden 1"/>
            </a:graphicData>
          </a:graphic>
        </xdr:graphicFrame>
      </mc:Choice>
      <mc:Fallback xmlns="">
        <xdr:sp macro="" textlink="">
          <xdr:nvSpPr>
            <xdr:cNvPr id="0" name=""/>
            <xdr:cNvSpPr>
              <a:spLocks noTextEdit="1"/>
            </xdr:cNvSpPr>
          </xdr:nvSpPr>
          <xdr:spPr>
            <a:xfrm>
              <a:off x="85725" y="229552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85725</xdr:colOff>
      <xdr:row>17</xdr:row>
      <xdr:rowOff>57151</xdr:rowOff>
    </xdr:from>
    <xdr:to>
      <xdr:col>2</xdr:col>
      <xdr:colOff>381000</xdr:colOff>
      <xdr:row>29</xdr:row>
      <xdr:rowOff>38101</xdr:rowOff>
    </xdr:to>
    <mc:AlternateContent xmlns:mc="http://schemas.openxmlformats.org/markup-compatibility/2006" xmlns:sle15="http://schemas.microsoft.com/office/drawing/2012/slicer">
      <mc:Choice Requires="sle15">
        <xdr:graphicFrame macro="">
          <xdr:nvGraphicFramePr>
            <xdr:cNvPr id="3" name="Display Folder">
              <a:extLst>
                <a:ext uri="{FF2B5EF4-FFF2-40B4-BE49-F238E27FC236}">
                  <a16:creationId xmlns:a16="http://schemas.microsoft.com/office/drawing/2014/main" id="{6094322E-F317-44CB-BB0B-6606C307926A}"/>
                </a:ext>
              </a:extLst>
            </xdr:cNvPr>
            <xdr:cNvGraphicFramePr/>
          </xdr:nvGraphicFramePr>
          <xdr:xfrm>
            <a:off x="0" y="0"/>
            <a:ext cx="0" cy="0"/>
          </xdr:xfrm>
          <a:graphic>
            <a:graphicData uri="http://schemas.microsoft.com/office/drawing/2010/slicer">
              <sle:slicer xmlns:sle="http://schemas.microsoft.com/office/drawing/2010/slicer" name="Display Folder"/>
            </a:graphicData>
          </a:graphic>
        </xdr:graphicFrame>
      </mc:Choice>
      <mc:Fallback xmlns="">
        <xdr:sp macro="" textlink="">
          <xdr:nvSpPr>
            <xdr:cNvPr id="0" name=""/>
            <xdr:cNvSpPr>
              <a:spLocks noTextEdit="1"/>
            </xdr:cNvSpPr>
          </xdr:nvSpPr>
          <xdr:spPr>
            <a:xfrm>
              <a:off x="85725" y="3295651"/>
              <a:ext cx="1828800" cy="2266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3</xdr:col>
      <xdr:colOff>57150</xdr:colOff>
      <xdr:row>3</xdr:row>
      <xdr:rowOff>47224</xdr:rowOff>
    </xdr:to>
    <xdr:pic>
      <xdr:nvPicPr>
        <xdr:cNvPr id="3" name="Picture 2">
          <a:hlinkClick xmlns:r="http://schemas.openxmlformats.org/officeDocument/2006/relationships" r:id="rId1"/>
          <a:extLst>
            <a:ext uri="{FF2B5EF4-FFF2-40B4-BE49-F238E27FC236}">
              <a16:creationId xmlns:a16="http://schemas.microsoft.com/office/drawing/2014/main" id="{A2F80865-31E6-4D93-8E71-43FE997F16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00025"/>
          <a:ext cx="1371600" cy="418699"/>
        </a:xfrm>
        <a:prstGeom prst="rect">
          <a:avLst/>
        </a:prstGeom>
      </xdr:spPr>
    </xdr:pic>
    <xdr:clientData/>
  </xdr:twoCellAnchor>
  <xdr:twoCellAnchor editAs="absolute">
    <xdr:from>
      <xdr:col>0</xdr:col>
      <xdr:colOff>180974</xdr:colOff>
      <xdr:row>4</xdr:row>
      <xdr:rowOff>1</xdr:rowOff>
    </xdr:from>
    <xdr:to>
      <xdr:col>3</xdr:col>
      <xdr:colOff>190500</xdr:colOff>
      <xdr:row>15</xdr:row>
      <xdr:rowOff>142875</xdr:rowOff>
    </xdr:to>
    <mc:AlternateContent xmlns:mc="http://schemas.openxmlformats.org/markup-compatibility/2006" xmlns:sle15="http://schemas.microsoft.com/office/drawing/2012/slicer">
      <mc:Choice Requires="sle15">
        <xdr:graphicFrame macro="">
          <xdr:nvGraphicFramePr>
            <xdr:cNvPr id="2" name="IsHidden 2">
              <a:extLst>
                <a:ext uri="{FF2B5EF4-FFF2-40B4-BE49-F238E27FC236}">
                  <a16:creationId xmlns:a16="http://schemas.microsoft.com/office/drawing/2014/main" id="{DA55F5EE-48C0-4396-8A4B-ED89F6761E52}"/>
                </a:ext>
              </a:extLst>
            </xdr:cNvPr>
            <xdr:cNvGraphicFramePr/>
          </xdr:nvGraphicFramePr>
          <xdr:xfrm>
            <a:off x="0" y="0"/>
            <a:ext cx="0" cy="0"/>
          </xdr:xfrm>
          <a:graphic>
            <a:graphicData uri="http://schemas.microsoft.com/office/drawing/2010/slicer">
              <sle:slicer xmlns:sle="http://schemas.microsoft.com/office/drawing/2010/slicer" name="IsHidden 2"/>
            </a:graphicData>
          </a:graphic>
        </xdr:graphicFrame>
      </mc:Choice>
      <mc:Fallback xmlns="">
        <xdr:sp macro="" textlink="">
          <xdr:nvSpPr>
            <xdr:cNvPr id="0" name=""/>
            <xdr:cNvSpPr>
              <a:spLocks noTextEdit="1"/>
            </xdr:cNvSpPr>
          </xdr:nvSpPr>
          <xdr:spPr>
            <a:xfrm>
              <a:off x="180974" y="762001"/>
              <a:ext cx="1323976" cy="90487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57150</xdr:colOff>
      <xdr:row>5</xdr:row>
      <xdr:rowOff>9525</xdr:rowOff>
    </xdr:from>
    <xdr:to>
      <xdr:col>1</xdr:col>
      <xdr:colOff>523875</xdr:colOff>
      <xdr:row>18</xdr:row>
      <xdr:rowOff>57150</xdr:rowOff>
    </xdr:to>
    <mc:AlternateContent xmlns:mc="http://schemas.openxmlformats.org/markup-compatibility/2006" xmlns:sle15="http://schemas.microsoft.com/office/drawing/2012/slicer">
      <mc:Choice Requires="sle15">
        <xdr:graphicFrame macro="">
          <xdr:nvGraphicFramePr>
            <xdr:cNvPr id="2" name="Table Name 1">
              <a:extLst>
                <a:ext uri="{FF2B5EF4-FFF2-40B4-BE49-F238E27FC236}">
                  <a16:creationId xmlns:a16="http://schemas.microsoft.com/office/drawing/2014/main" id="{1588AFA5-79AD-4DDD-A9C9-6AA76D5AA246}"/>
                </a:ext>
              </a:extLst>
            </xdr:cNvPr>
            <xdr:cNvGraphicFramePr/>
          </xdr:nvGraphicFramePr>
          <xdr:xfrm>
            <a:off x="0" y="0"/>
            <a:ext cx="0" cy="0"/>
          </xdr:xfrm>
          <a:graphic>
            <a:graphicData uri="http://schemas.microsoft.com/office/drawing/2010/slicer">
              <sle:slicer xmlns:sle="http://schemas.microsoft.com/office/drawing/2010/slicer" name="Table Name 1"/>
            </a:graphicData>
          </a:graphic>
        </xdr:graphicFrame>
      </mc:Choice>
      <mc:Fallback xmlns="">
        <xdr:sp macro="" textlink="">
          <xdr:nvSpPr>
            <xdr:cNvPr id="0" name=""/>
            <xdr:cNvSpPr>
              <a:spLocks noTextEdit="1"/>
            </xdr:cNvSpPr>
          </xdr:nvSpPr>
          <xdr:spPr>
            <a:xfrm>
              <a:off x="57150" y="96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66675</xdr:colOff>
      <xdr:row>0</xdr:row>
      <xdr:rowOff>114300</xdr:rowOff>
    </xdr:from>
    <xdr:to>
      <xdr:col>1</xdr:col>
      <xdr:colOff>76200</xdr:colOff>
      <xdr:row>2</xdr:row>
      <xdr:rowOff>151999</xdr:rowOff>
    </xdr:to>
    <xdr:pic>
      <xdr:nvPicPr>
        <xdr:cNvPr id="4" name="Picture 3">
          <a:hlinkClick xmlns:r="http://schemas.openxmlformats.org/officeDocument/2006/relationships" r:id="rId1"/>
          <a:extLst>
            <a:ext uri="{FF2B5EF4-FFF2-40B4-BE49-F238E27FC236}">
              <a16:creationId xmlns:a16="http://schemas.microsoft.com/office/drawing/2014/main" id="{57D30F44-9FC3-4D92-B49D-7A734C0F67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114300"/>
          <a:ext cx="1371600" cy="418699"/>
        </a:xfrm>
        <a:prstGeom prst="rect">
          <a:avLst/>
        </a:prstGeom>
      </xdr:spPr>
    </xdr:pic>
    <xdr:clientData/>
  </xdr:twoCellAnchor>
  <xdr:twoCellAnchor editAs="absolute">
    <xdr:from>
      <xdr:col>0</xdr:col>
      <xdr:colOff>57150</xdr:colOff>
      <xdr:row>18</xdr:row>
      <xdr:rowOff>152401</xdr:rowOff>
    </xdr:from>
    <xdr:to>
      <xdr:col>1</xdr:col>
      <xdr:colOff>523875</xdr:colOff>
      <xdr:row>23</xdr:row>
      <xdr:rowOff>171451</xdr:rowOff>
    </xdr:to>
    <mc:AlternateContent xmlns:mc="http://schemas.openxmlformats.org/markup-compatibility/2006" xmlns:sle15="http://schemas.microsoft.com/office/drawing/2012/slicer">
      <mc:Choice Requires="sle15">
        <xdr:graphicFrame macro="">
          <xdr:nvGraphicFramePr>
            <xdr:cNvPr id="5" name="IsHidden">
              <a:extLst>
                <a:ext uri="{FF2B5EF4-FFF2-40B4-BE49-F238E27FC236}">
                  <a16:creationId xmlns:a16="http://schemas.microsoft.com/office/drawing/2014/main" id="{F208D0EA-E43F-413B-9CB1-D32D2CF66454}"/>
                </a:ext>
              </a:extLst>
            </xdr:cNvPr>
            <xdr:cNvGraphicFramePr/>
          </xdr:nvGraphicFramePr>
          <xdr:xfrm>
            <a:off x="0" y="0"/>
            <a:ext cx="0" cy="0"/>
          </xdr:xfrm>
          <a:graphic>
            <a:graphicData uri="http://schemas.microsoft.com/office/drawing/2010/slicer">
              <sle:slicer xmlns:sle="http://schemas.microsoft.com/office/drawing/2010/slicer" name="IsHidden"/>
            </a:graphicData>
          </a:graphic>
        </xdr:graphicFrame>
      </mc:Choice>
      <mc:Fallback xmlns="">
        <xdr:sp macro="" textlink="">
          <xdr:nvSpPr>
            <xdr:cNvPr id="0" name=""/>
            <xdr:cNvSpPr>
              <a:spLocks noTextEdit="1"/>
            </xdr:cNvSpPr>
          </xdr:nvSpPr>
          <xdr:spPr>
            <a:xfrm>
              <a:off x="57150" y="358140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57150</xdr:colOff>
      <xdr:row>24</xdr:row>
      <xdr:rowOff>9526</xdr:rowOff>
    </xdr:from>
    <xdr:to>
      <xdr:col>1</xdr:col>
      <xdr:colOff>523875</xdr:colOff>
      <xdr:row>28</xdr:row>
      <xdr:rowOff>123826</xdr:rowOff>
    </xdr:to>
    <mc:AlternateContent xmlns:mc="http://schemas.openxmlformats.org/markup-compatibility/2006" xmlns:sle15="http://schemas.microsoft.com/office/drawing/2012/slicer">
      <mc:Choice Requires="sle15">
        <xdr:graphicFrame macro="">
          <xdr:nvGraphicFramePr>
            <xdr:cNvPr id="3" name="Column Type">
              <a:extLst>
                <a:ext uri="{FF2B5EF4-FFF2-40B4-BE49-F238E27FC236}">
                  <a16:creationId xmlns:a16="http://schemas.microsoft.com/office/drawing/2014/main" id="{12540497-A2B2-40B6-8463-73032BAB5C07}"/>
                </a:ext>
              </a:extLst>
            </xdr:cNvPr>
            <xdr:cNvGraphicFramePr/>
          </xdr:nvGraphicFramePr>
          <xdr:xfrm>
            <a:off x="0" y="0"/>
            <a:ext cx="0" cy="0"/>
          </xdr:xfrm>
          <a:graphic>
            <a:graphicData uri="http://schemas.microsoft.com/office/drawing/2010/slicer">
              <sle:slicer xmlns:sle="http://schemas.microsoft.com/office/drawing/2010/slicer" name="Column Type"/>
            </a:graphicData>
          </a:graphic>
        </xdr:graphicFrame>
      </mc:Choice>
      <mc:Fallback xmlns="">
        <xdr:sp macro="" textlink="">
          <xdr:nvSpPr>
            <xdr:cNvPr id="0" name=""/>
            <xdr:cNvSpPr>
              <a:spLocks noTextEdit="1"/>
            </xdr:cNvSpPr>
          </xdr:nvSpPr>
          <xdr:spPr>
            <a:xfrm>
              <a:off x="57150" y="4581526"/>
              <a:ext cx="1828800" cy="8763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133350</xdr:colOff>
      <xdr:row>4</xdr:row>
      <xdr:rowOff>171450</xdr:rowOff>
    </xdr:from>
    <xdr:to>
      <xdr:col>2</xdr:col>
      <xdr:colOff>466725</xdr:colOff>
      <xdr:row>15</xdr:row>
      <xdr:rowOff>104775</xdr:rowOff>
    </xdr:to>
    <mc:AlternateContent xmlns:mc="http://schemas.openxmlformats.org/markup-compatibility/2006" xmlns:sle15="http://schemas.microsoft.com/office/drawing/2012/slicer">
      <mc:Choice Requires="sle15">
        <xdr:graphicFrame macro="">
          <xdr:nvGraphicFramePr>
            <xdr:cNvPr id="2" name="From Table Name">
              <a:extLst>
                <a:ext uri="{FF2B5EF4-FFF2-40B4-BE49-F238E27FC236}">
                  <a16:creationId xmlns:a16="http://schemas.microsoft.com/office/drawing/2014/main" id="{6B69C3AA-96DD-4AC6-97E5-747A54663D42}"/>
                </a:ext>
              </a:extLst>
            </xdr:cNvPr>
            <xdr:cNvGraphicFramePr/>
          </xdr:nvGraphicFramePr>
          <xdr:xfrm>
            <a:off x="0" y="0"/>
            <a:ext cx="0" cy="0"/>
          </xdr:xfrm>
          <a:graphic>
            <a:graphicData uri="http://schemas.microsoft.com/office/drawing/2010/slicer">
              <sle:slicer xmlns:sle="http://schemas.microsoft.com/office/drawing/2010/slicer" name="From Table Name"/>
            </a:graphicData>
          </a:graphic>
        </xdr:graphicFrame>
      </mc:Choice>
      <mc:Fallback xmlns="">
        <xdr:sp macro="" textlink="">
          <xdr:nvSpPr>
            <xdr:cNvPr id="0" name=""/>
            <xdr:cNvSpPr>
              <a:spLocks noTextEdit="1"/>
            </xdr:cNvSpPr>
          </xdr:nvSpPr>
          <xdr:spPr>
            <a:xfrm>
              <a:off x="133350" y="933450"/>
              <a:ext cx="1838325" cy="20288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133350</xdr:colOff>
      <xdr:row>15</xdr:row>
      <xdr:rowOff>180976</xdr:rowOff>
    </xdr:from>
    <xdr:to>
      <xdr:col>2</xdr:col>
      <xdr:colOff>438150</xdr:colOff>
      <xdr:row>21</xdr:row>
      <xdr:rowOff>28576</xdr:rowOff>
    </xdr:to>
    <mc:AlternateContent xmlns:mc="http://schemas.openxmlformats.org/markup-compatibility/2006" xmlns:sle15="http://schemas.microsoft.com/office/drawing/2012/slicer">
      <mc:Choice Requires="sle15">
        <xdr:graphicFrame macro="">
          <xdr:nvGraphicFramePr>
            <xdr:cNvPr id="4" name="Crossfiltering Behavior">
              <a:extLst>
                <a:ext uri="{FF2B5EF4-FFF2-40B4-BE49-F238E27FC236}">
                  <a16:creationId xmlns:a16="http://schemas.microsoft.com/office/drawing/2014/main" id="{A891A7A5-51AF-4A03-B0E6-3112008BBB11}"/>
                </a:ext>
              </a:extLst>
            </xdr:cNvPr>
            <xdr:cNvGraphicFramePr/>
          </xdr:nvGraphicFramePr>
          <xdr:xfrm>
            <a:off x="0" y="0"/>
            <a:ext cx="0" cy="0"/>
          </xdr:xfrm>
          <a:graphic>
            <a:graphicData uri="http://schemas.microsoft.com/office/drawing/2010/slicer">
              <sle:slicer xmlns:sle="http://schemas.microsoft.com/office/drawing/2010/slicer" name="Crossfiltering Behavior"/>
            </a:graphicData>
          </a:graphic>
        </xdr:graphicFrame>
      </mc:Choice>
      <mc:Fallback xmlns="">
        <xdr:sp macro="" textlink="">
          <xdr:nvSpPr>
            <xdr:cNvPr id="0" name=""/>
            <xdr:cNvSpPr>
              <a:spLocks noTextEdit="1"/>
            </xdr:cNvSpPr>
          </xdr:nvSpPr>
          <xdr:spPr>
            <a:xfrm>
              <a:off x="133350" y="3038476"/>
              <a:ext cx="1809750" cy="990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142875</xdr:colOff>
      <xdr:row>1</xdr:row>
      <xdr:rowOff>47625</xdr:rowOff>
    </xdr:from>
    <xdr:to>
      <xdr:col>2</xdr:col>
      <xdr:colOff>9525</xdr:colOff>
      <xdr:row>3</xdr:row>
      <xdr:rowOff>85324</xdr:rowOff>
    </xdr:to>
    <xdr:pic>
      <xdr:nvPicPr>
        <xdr:cNvPr id="5" name="Picture 4">
          <a:hlinkClick xmlns:r="http://schemas.openxmlformats.org/officeDocument/2006/relationships" r:id="rId1"/>
          <a:extLst>
            <a:ext uri="{FF2B5EF4-FFF2-40B4-BE49-F238E27FC236}">
              <a16:creationId xmlns:a16="http://schemas.microsoft.com/office/drawing/2014/main" id="{D0CD84E5-121D-4172-8DEE-5F65FFA8F4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2875" y="238125"/>
          <a:ext cx="1371600" cy="418699"/>
        </a:xfrm>
        <a:prstGeom prst="rect">
          <a:avLst/>
        </a:prstGeom>
      </xdr:spPr>
    </xdr:pic>
    <xdr:clientData/>
  </xdr:twoCellAnchor>
  <xdr:twoCellAnchor editAs="absolute">
    <xdr:from>
      <xdr:col>0</xdr:col>
      <xdr:colOff>133350</xdr:colOff>
      <xdr:row>21</xdr:row>
      <xdr:rowOff>114300</xdr:rowOff>
    </xdr:from>
    <xdr:to>
      <xdr:col>2</xdr:col>
      <xdr:colOff>419100</xdr:colOff>
      <xdr:row>26</xdr:row>
      <xdr:rowOff>85725</xdr:rowOff>
    </xdr:to>
    <mc:AlternateContent xmlns:mc="http://schemas.openxmlformats.org/markup-compatibility/2006" xmlns:sle15="http://schemas.microsoft.com/office/drawing/2012/slicer">
      <mc:Choice Requires="sle15">
        <xdr:graphicFrame macro="">
          <xdr:nvGraphicFramePr>
            <xdr:cNvPr id="3" name="IsActive">
              <a:extLst>
                <a:ext uri="{FF2B5EF4-FFF2-40B4-BE49-F238E27FC236}">
                  <a16:creationId xmlns:a16="http://schemas.microsoft.com/office/drawing/2014/main" id="{F768357C-EC87-4700-8499-4109D2C537D7}"/>
                </a:ext>
              </a:extLst>
            </xdr:cNvPr>
            <xdr:cNvGraphicFramePr/>
          </xdr:nvGraphicFramePr>
          <xdr:xfrm>
            <a:off x="0" y="0"/>
            <a:ext cx="0" cy="0"/>
          </xdr:xfrm>
          <a:graphic>
            <a:graphicData uri="http://schemas.microsoft.com/office/drawing/2010/slicer">
              <sle:slicer xmlns:sle="http://schemas.microsoft.com/office/drawing/2010/slicer" name="IsActive"/>
            </a:graphicData>
          </a:graphic>
        </xdr:graphicFrame>
      </mc:Choice>
      <mc:Fallback xmlns="">
        <xdr:sp macro="" textlink="">
          <xdr:nvSpPr>
            <xdr:cNvPr id="0" name=""/>
            <xdr:cNvSpPr>
              <a:spLocks noTextEdit="1"/>
            </xdr:cNvSpPr>
          </xdr:nvSpPr>
          <xdr:spPr>
            <a:xfrm>
              <a:off x="133350" y="4114800"/>
              <a:ext cx="1790700" cy="9239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161925</xdr:rowOff>
    </xdr:from>
    <xdr:to>
      <xdr:col>3</xdr:col>
      <xdr:colOff>161925</xdr:colOff>
      <xdr:row>3</xdr:row>
      <xdr:rowOff>9124</xdr:rowOff>
    </xdr:to>
    <xdr:pic>
      <xdr:nvPicPr>
        <xdr:cNvPr id="3" name="Picture 2">
          <a:hlinkClick xmlns:r="http://schemas.openxmlformats.org/officeDocument/2006/relationships" r:id="rId1"/>
          <a:extLst>
            <a:ext uri="{FF2B5EF4-FFF2-40B4-BE49-F238E27FC236}">
              <a16:creationId xmlns:a16="http://schemas.microsoft.com/office/drawing/2014/main" id="{AA4FA71F-6775-432A-8724-B26973AC8B6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300" y="161925"/>
          <a:ext cx="1371600" cy="418699"/>
        </a:xfrm>
        <a:prstGeom prst="rect">
          <a:avLst/>
        </a:prstGeom>
      </xdr:spPr>
    </xdr:pic>
    <xdr:clientData/>
  </xdr:twoCellAnchor>
  <xdr:twoCellAnchor editAs="absolute">
    <xdr:from>
      <xdr:col>0</xdr:col>
      <xdr:colOff>47625</xdr:colOff>
      <xdr:row>4</xdr:row>
      <xdr:rowOff>9525</xdr:rowOff>
    </xdr:from>
    <xdr:to>
      <xdr:col>4</xdr:col>
      <xdr:colOff>161925</xdr:colOff>
      <xdr:row>13</xdr:row>
      <xdr:rowOff>0</xdr:rowOff>
    </xdr:to>
    <mc:AlternateContent xmlns:mc="http://schemas.openxmlformats.org/markup-compatibility/2006" xmlns:sle15="http://schemas.microsoft.com/office/drawing/2012/slicer">
      <mc:Choice Requires="sle15">
        <xdr:graphicFrame macro="">
          <xdr:nvGraphicFramePr>
            <xdr:cNvPr id="4" name="Model Permission">
              <a:extLst>
                <a:ext uri="{FF2B5EF4-FFF2-40B4-BE49-F238E27FC236}">
                  <a16:creationId xmlns:a16="http://schemas.microsoft.com/office/drawing/2014/main" id="{4D0B2E5D-EE1C-4057-9490-F97BA6E3C83B}"/>
                </a:ext>
              </a:extLst>
            </xdr:cNvPr>
            <xdr:cNvGraphicFramePr/>
          </xdr:nvGraphicFramePr>
          <xdr:xfrm>
            <a:off x="0" y="0"/>
            <a:ext cx="0" cy="0"/>
          </xdr:xfrm>
          <a:graphic>
            <a:graphicData uri="http://schemas.microsoft.com/office/drawing/2010/slicer">
              <sle:slicer xmlns:sle="http://schemas.microsoft.com/office/drawing/2010/slicer" name="Model Permission"/>
            </a:graphicData>
          </a:graphic>
        </xdr:graphicFrame>
      </mc:Choice>
      <mc:Fallback xmlns="">
        <xdr:sp macro="" textlink="">
          <xdr:nvSpPr>
            <xdr:cNvPr id="0" name=""/>
            <xdr:cNvSpPr>
              <a:spLocks noTextEdit="1"/>
            </xdr:cNvSpPr>
          </xdr:nvSpPr>
          <xdr:spPr>
            <a:xfrm>
              <a:off x="47625" y="771525"/>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76200</xdr:colOff>
      <xdr:row>3</xdr:row>
      <xdr:rowOff>182879</xdr:rowOff>
    </xdr:from>
    <xdr:to>
      <xdr:col>3</xdr:col>
      <xdr:colOff>47626</xdr:colOff>
      <xdr:row>19</xdr:row>
      <xdr:rowOff>0</xdr:rowOff>
    </xdr:to>
    <mc:AlternateContent xmlns:mc="http://schemas.openxmlformats.org/markup-compatibility/2006" xmlns:sle15="http://schemas.microsoft.com/office/drawing/2012/slicer">
      <mc:Choice Requires="sle15">
        <xdr:graphicFrame macro="">
          <xdr:nvGraphicFramePr>
            <xdr:cNvPr id="2" name="Table Name 2">
              <a:extLst>
                <a:ext uri="{FF2B5EF4-FFF2-40B4-BE49-F238E27FC236}">
                  <a16:creationId xmlns:a16="http://schemas.microsoft.com/office/drawing/2014/main" id="{A8FCD563-0762-41BB-8476-0D98912B229C}"/>
                </a:ext>
              </a:extLst>
            </xdr:cNvPr>
            <xdr:cNvGraphicFramePr/>
          </xdr:nvGraphicFramePr>
          <xdr:xfrm>
            <a:off x="0" y="0"/>
            <a:ext cx="0" cy="0"/>
          </xdr:xfrm>
          <a:graphic>
            <a:graphicData uri="http://schemas.microsoft.com/office/drawing/2010/slicer">
              <sle:slicer xmlns:sle="http://schemas.microsoft.com/office/drawing/2010/slicer" name="Table Name 2"/>
            </a:graphicData>
          </a:graphic>
        </xdr:graphicFrame>
      </mc:Choice>
      <mc:Fallback xmlns="">
        <xdr:sp macro="" textlink="">
          <xdr:nvSpPr>
            <xdr:cNvPr id="0" name=""/>
            <xdr:cNvSpPr>
              <a:spLocks noTextEdit="1"/>
            </xdr:cNvSpPr>
          </xdr:nvSpPr>
          <xdr:spPr>
            <a:xfrm>
              <a:off x="76200" y="761999"/>
              <a:ext cx="1647826" cy="28575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180975</xdr:colOff>
      <xdr:row>0</xdr:row>
      <xdr:rowOff>123825</xdr:rowOff>
    </xdr:from>
    <xdr:to>
      <xdr:col>2</xdr:col>
      <xdr:colOff>333375</xdr:colOff>
      <xdr:row>2</xdr:row>
      <xdr:rowOff>161524</xdr:rowOff>
    </xdr:to>
    <xdr:pic>
      <xdr:nvPicPr>
        <xdr:cNvPr id="6" name="Picture 5">
          <a:hlinkClick xmlns:r="http://schemas.openxmlformats.org/officeDocument/2006/relationships" r:id="rId1"/>
          <a:extLst>
            <a:ext uri="{FF2B5EF4-FFF2-40B4-BE49-F238E27FC236}">
              <a16:creationId xmlns:a16="http://schemas.microsoft.com/office/drawing/2014/main" id="{577FCA31-577B-4163-B0B2-390D4BAA97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0975" y="123825"/>
          <a:ext cx="1371600" cy="4186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66675</xdr:colOff>
      <xdr:row>0</xdr:row>
      <xdr:rowOff>123825</xdr:rowOff>
    </xdr:from>
    <xdr:to>
      <xdr:col>2</xdr:col>
      <xdr:colOff>219075</xdr:colOff>
      <xdr:row>2</xdr:row>
      <xdr:rowOff>161524</xdr:rowOff>
    </xdr:to>
    <xdr:pic>
      <xdr:nvPicPr>
        <xdr:cNvPr id="3" name="Picture 2">
          <a:hlinkClick xmlns:r="http://schemas.openxmlformats.org/officeDocument/2006/relationships" r:id="rId1"/>
          <a:extLst>
            <a:ext uri="{FF2B5EF4-FFF2-40B4-BE49-F238E27FC236}">
              <a16:creationId xmlns:a16="http://schemas.microsoft.com/office/drawing/2014/main" id="{90632EBC-7B58-470B-93F7-4C5148C0E1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123825"/>
          <a:ext cx="1371600" cy="418699"/>
        </a:xfrm>
        <a:prstGeom prst="rect">
          <a:avLst/>
        </a:prstGeom>
      </xdr:spPr>
    </xdr:pic>
    <xdr:clientData/>
  </xdr:twoCellAnchor>
  <xdr:twoCellAnchor editAs="absolute">
    <xdr:from>
      <xdr:col>0</xdr:col>
      <xdr:colOff>85725</xdr:colOff>
      <xdr:row>4</xdr:row>
      <xdr:rowOff>9526</xdr:rowOff>
    </xdr:from>
    <xdr:to>
      <xdr:col>2</xdr:col>
      <xdr:colOff>476250</xdr:colOff>
      <xdr:row>15</xdr:row>
      <xdr:rowOff>142876</xdr:rowOff>
    </xdr:to>
    <mc:AlternateContent xmlns:mc="http://schemas.openxmlformats.org/markup-compatibility/2006" xmlns:sle15="http://schemas.microsoft.com/office/drawing/2012/slicer">
      <mc:Choice Requires="sle15">
        <xdr:graphicFrame macro="">
          <xdr:nvGraphicFramePr>
            <xdr:cNvPr id="2" name="Role 1">
              <a:extLst>
                <a:ext uri="{FF2B5EF4-FFF2-40B4-BE49-F238E27FC236}">
                  <a16:creationId xmlns:a16="http://schemas.microsoft.com/office/drawing/2014/main" id="{285025A4-9074-429D-A723-F4C551E46222}"/>
                </a:ext>
              </a:extLst>
            </xdr:cNvPr>
            <xdr:cNvGraphicFramePr/>
          </xdr:nvGraphicFramePr>
          <xdr:xfrm>
            <a:off x="0" y="0"/>
            <a:ext cx="0" cy="0"/>
          </xdr:xfrm>
          <a:graphic>
            <a:graphicData uri="http://schemas.microsoft.com/office/drawing/2010/slicer">
              <sle:slicer xmlns:sle="http://schemas.microsoft.com/office/drawing/2010/slicer" name="Role 1"/>
            </a:graphicData>
          </a:graphic>
        </xdr:graphicFrame>
      </mc:Choice>
      <mc:Fallback xmlns="">
        <xdr:sp macro="" textlink="">
          <xdr:nvSpPr>
            <xdr:cNvPr id="0" name=""/>
            <xdr:cNvSpPr>
              <a:spLocks noTextEdit="1"/>
            </xdr:cNvSpPr>
          </xdr:nvSpPr>
          <xdr:spPr>
            <a:xfrm>
              <a:off x="85725" y="695326"/>
              <a:ext cx="1609725"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66675</xdr:colOff>
      <xdr:row>0</xdr:row>
      <xdr:rowOff>161925</xdr:rowOff>
    </xdr:from>
    <xdr:to>
      <xdr:col>2</xdr:col>
      <xdr:colOff>219075</xdr:colOff>
      <xdr:row>3</xdr:row>
      <xdr:rowOff>9124</xdr:rowOff>
    </xdr:to>
    <xdr:pic>
      <xdr:nvPicPr>
        <xdr:cNvPr id="3" name="Picture 2">
          <a:hlinkClick xmlns:r="http://schemas.openxmlformats.org/officeDocument/2006/relationships" r:id="rId1"/>
          <a:extLst>
            <a:ext uri="{FF2B5EF4-FFF2-40B4-BE49-F238E27FC236}">
              <a16:creationId xmlns:a16="http://schemas.microsoft.com/office/drawing/2014/main" id="{FBD31DAC-C882-4B9B-8AA4-5C32D9CE4C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161925"/>
          <a:ext cx="1371600" cy="418699"/>
        </a:xfrm>
        <a:prstGeom prst="rect">
          <a:avLst/>
        </a:prstGeom>
      </xdr:spPr>
    </xdr:pic>
    <xdr:clientData/>
  </xdr:twoCellAnchor>
  <xdr:twoCellAnchor editAs="absolute">
    <xdr:from>
      <xdr:col>0</xdr:col>
      <xdr:colOff>28575</xdr:colOff>
      <xdr:row>4</xdr:row>
      <xdr:rowOff>1</xdr:rowOff>
    </xdr:from>
    <xdr:to>
      <xdr:col>2</xdr:col>
      <xdr:colOff>638175</xdr:colOff>
      <xdr:row>12</xdr:row>
      <xdr:rowOff>171451</xdr:rowOff>
    </xdr:to>
    <mc:AlternateContent xmlns:mc="http://schemas.openxmlformats.org/markup-compatibility/2006" xmlns:sle15="http://schemas.microsoft.com/office/drawing/2012/slicer">
      <mc:Choice Requires="sle15">
        <xdr:graphicFrame macro="">
          <xdr:nvGraphicFramePr>
            <xdr:cNvPr id="2" name="Role">
              <a:extLst>
                <a:ext uri="{FF2B5EF4-FFF2-40B4-BE49-F238E27FC236}">
                  <a16:creationId xmlns:a16="http://schemas.microsoft.com/office/drawing/2014/main" id="{DCD1D339-CFE5-4321-BC1E-8A37AAD4DFBE}"/>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mlns="">
        <xdr:sp macro="" textlink="">
          <xdr:nvSpPr>
            <xdr:cNvPr id="0" name=""/>
            <xdr:cNvSpPr>
              <a:spLocks noTextEdit="1"/>
            </xdr:cNvSpPr>
          </xdr:nvSpPr>
          <xdr:spPr>
            <a:xfrm>
              <a:off x="28575" y="762001"/>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2</xdr:col>
      <xdr:colOff>152400</xdr:colOff>
      <xdr:row>3</xdr:row>
      <xdr:rowOff>75799</xdr:rowOff>
    </xdr:to>
    <xdr:pic>
      <xdr:nvPicPr>
        <xdr:cNvPr id="3" name="Picture 2">
          <a:hlinkClick xmlns:r="http://schemas.openxmlformats.org/officeDocument/2006/relationships" r:id="rId1"/>
          <a:extLst>
            <a:ext uri="{FF2B5EF4-FFF2-40B4-BE49-F238E27FC236}">
              <a16:creationId xmlns:a16="http://schemas.microsoft.com/office/drawing/2014/main" id="{BA4E8BCE-BB1E-4DE1-899B-FDF87722A2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28600"/>
          <a:ext cx="1371600" cy="4186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123825</xdr:colOff>
      <xdr:row>4</xdr:row>
      <xdr:rowOff>9525</xdr:rowOff>
    </xdr:from>
    <xdr:to>
      <xdr:col>2</xdr:col>
      <xdr:colOff>438150</xdr:colOff>
      <xdr:row>9</xdr:row>
      <xdr:rowOff>0</xdr:rowOff>
    </xdr:to>
    <mc:AlternateContent xmlns:mc="http://schemas.openxmlformats.org/markup-compatibility/2006" xmlns:sle15="http://schemas.microsoft.com/office/drawing/2012/slicer">
      <mc:Choice Requires="sle15">
        <xdr:graphicFrame macro="">
          <xdr:nvGraphicFramePr>
            <xdr:cNvPr id="3" name="Perspective">
              <a:extLst>
                <a:ext uri="{FF2B5EF4-FFF2-40B4-BE49-F238E27FC236}">
                  <a16:creationId xmlns:a16="http://schemas.microsoft.com/office/drawing/2014/main" id="{20271E14-9390-44AE-AE86-A1991D7B6372}"/>
                </a:ext>
              </a:extLst>
            </xdr:cNvPr>
            <xdr:cNvGraphicFramePr/>
          </xdr:nvGraphicFramePr>
          <xdr:xfrm>
            <a:off x="0" y="0"/>
            <a:ext cx="0" cy="0"/>
          </xdr:xfrm>
          <a:graphic>
            <a:graphicData uri="http://schemas.microsoft.com/office/drawing/2010/slicer">
              <sle:slicer xmlns:sle="http://schemas.microsoft.com/office/drawing/2010/slicer" name="Perspective"/>
            </a:graphicData>
          </a:graphic>
        </xdr:graphicFrame>
      </mc:Choice>
      <mc:Fallback xmlns="">
        <xdr:sp macro="" textlink="">
          <xdr:nvSpPr>
            <xdr:cNvPr id="0" name=""/>
            <xdr:cNvSpPr>
              <a:spLocks noTextEdit="1"/>
            </xdr:cNvSpPr>
          </xdr:nvSpPr>
          <xdr:spPr>
            <a:xfrm>
              <a:off x="123825" y="771525"/>
              <a:ext cx="1533525" cy="942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171450</xdr:colOff>
      <xdr:row>0</xdr:row>
      <xdr:rowOff>133350</xdr:rowOff>
    </xdr:from>
    <xdr:to>
      <xdr:col>2</xdr:col>
      <xdr:colOff>323850</xdr:colOff>
      <xdr:row>2</xdr:row>
      <xdr:rowOff>171049</xdr:rowOff>
    </xdr:to>
    <xdr:pic>
      <xdr:nvPicPr>
        <xdr:cNvPr id="4" name="Picture 3">
          <a:hlinkClick xmlns:r="http://schemas.openxmlformats.org/officeDocument/2006/relationships" r:id="rId1"/>
          <a:extLst>
            <a:ext uri="{FF2B5EF4-FFF2-40B4-BE49-F238E27FC236}">
              <a16:creationId xmlns:a16="http://schemas.microsoft.com/office/drawing/2014/main" id="{87D419C4-E5E6-41B4-9BA4-49CDE3A9AE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450" y="133350"/>
          <a:ext cx="1371600" cy="41869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104775</xdr:colOff>
      <xdr:row>4</xdr:row>
      <xdr:rowOff>104775</xdr:rowOff>
    </xdr:from>
    <xdr:to>
      <xdr:col>2</xdr:col>
      <xdr:colOff>438150</xdr:colOff>
      <xdr:row>9</xdr:row>
      <xdr:rowOff>133350</xdr:rowOff>
    </xdr:to>
    <mc:AlternateContent xmlns:mc="http://schemas.openxmlformats.org/markup-compatibility/2006" xmlns:sle15="http://schemas.microsoft.com/office/drawing/2012/slicer">
      <mc:Choice Requires="sle15">
        <xdr:graphicFrame macro="">
          <xdr:nvGraphicFramePr>
            <xdr:cNvPr id="3" name="Perspective 1">
              <a:extLst>
                <a:ext uri="{FF2B5EF4-FFF2-40B4-BE49-F238E27FC236}">
                  <a16:creationId xmlns:a16="http://schemas.microsoft.com/office/drawing/2014/main" id="{048C1AC1-C52B-402C-9296-A3BFD3D62368}"/>
                </a:ext>
              </a:extLst>
            </xdr:cNvPr>
            <xdr:cNvGraphicFramePr/>
          </xdr:nvGraphicFramePr>
          <xdr:xfrm>
            <a:off x="0" y="0"/>
            <a:ext cx="0" cy="0"/>
          </xdr:xfrm>
          <a:graphic>
            <a:graphicData uri="http://schemas.microsoft.com/office/drawing/2010/slicer">
              <sle:slicer xmlns:sle="http://schemas.microsoft.com/office/drawing/2010/slicer" name="Perspective 1"/>
            </a:graphicData>
          </a:graphic>
        </xdr:graphicFrame>
      </mc:Choice>
      <mc:Fallback xmlns="">
        <xdr:sp macro="" textlink="">
          <xdr:nvSpPr>
            <xdr:cNvPr id="0" name=""/>
            <xdr:cNvSpPr>
              <a:spLocks noTextEdit="1"/>
            </xdr:cNvSpPr>
          </xdr:nvSpPr>
          <xdr:spPr>
            <a:xfrm>
              <a:off x="104775" y="866775"/>
              <a:ext cx="1552575" cy="9810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171450</xdr:colOff>
      <xdr:row>0</xdr:row>
      <xdr:rowOff>142875</xdr:rowOff>
    </xdr:from>
    <xdr:to>
      <xdr:col>2</xdr:col>
      <xdr:colOff>323850</xdr:colOff>
      <xdr:row>2</xdr:row>
      <xdr:rowOff>180574</xdr:rowOff>
    </xdr:to>
    <xdr:pic>
      <xdr:nvPicPr>
        <xdr:cNvPr id="4" name="Picture 3">
          <a:hlinkClick xmlns:r="http://schemas.openxmlformats.org/officeDocument/2006/relationships" r:id="rId1"/>
          <a:extLst>
            <a:ext uri="{FF2B5EF4-FFF2-40B4-BE49-F238E27FC236}">
              <a16:creationId xmlns:a16="http://schemas.microsoft.com/office/drawing/2014/main" id="{F134F021-C120-476F-8D2E-A34F1CA1C3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450" y="142875"/>
          <a:ext cx="1371600" cy="418699"/>
        </a:xfrm>
        <a:prstGeom prst="rect">
          <a:avLst/>
        </a:prstGeom>
      </xdr:spPr>
    </xdr:pic>
    <xdr:clientData/>
  </xdr:twoCellAnchor>
  <xdr:twoCellAnchor editAs="absolute">
    <xdr:from>
      <xdr:col>0</xdr:col>
      <xdr:colOff>104775</xdr:colOff>
      <xdr:row>10</xdr:row>
      <xdr:rowOff>28575</xdr:rowOff>
    </xdr:from>
    <xdr:to>
      <xdr:col>2</xdr:col>
      <xdr:colOff>438150</xdr:colOff>
      <xdr:row>23</xdr:row>
      <xdr:rowOff>76200</xdr:rowOff>
    </xdr:to>
    <mc:AlternateContent xmlns:mc="http://schemas.openxmlformats.org/markup-compatibility/2006" xmlns:sle15="http://schemas.microsoft.com/office/drawing/2012/slicer">
      <mc:Choice Requires="sle15">
        <xdr:graphicFrame macro="">
          <xdr:nvGraphicFramePr>
            <xdr:cNvPr id="2" name="Table Name 5">
              <a:extLst>
                <a:ext uri="{FF2B5EF4-FFF2-40B4-BE49-F238E27FC236}">
                  <a16:creationId xmlns:a16="http://schemas.microsoft.com/office/drawing/2014/main" id="{C6D3CACB-E944-483B-86D6-091C0680BA47}"/>
                </a:ext>
              </a:extLst>
            </xdr:cNvPr>
            <xdr:cNvGraphicFramePr/>
          </xdr:nvGraphicFramePr>
          <xdr:xfrm>
            <a:off x="0" y="0"/>
            <a:ext cx="0" cy="0"/>
          </xdr:xfrm>
          <a:graphic>
            <a:graphicData uri="http://schemas.microsoft.com/office/drawing/2010/slicer">
              <sle:slicer xmlns:sle="http://schemas.microsoft.com/office/drawing/2010/slicer" name="Table Name 5"/>
            </a:graphicData>
          </a:graphic>
        </xdr:graphicFrame>
      </mc:Choice>
      <mc:Fallback xmlns="">
        <xdr:sp macro="" textlink="">
          <xdr:nvSpPr>
            <xdr:cNvPr id="0" name=""/>
            <xdr:cNvSpPr>
              <a:spLocks noTextEdit="1"/>
            </xdr:cNvSpPr>
          </xdr:nvSpPr>
          <xdr:spPr>
            <a:xfrm>
              <a:off x="104775" y="1933575"/>
              <a:ext cx="155257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85725</xdr:colOff>
      <xdr:row>0</xdr:row>
      <xdr:rowOff>161925</xdr:rowOff>
    </xdr:from>
    <xdr:to>
      <xdr:col>2</xdr:col>
      <xdr:colOff>238125</xdr:colOff>
      <xdr:row>3</xdr:row>
      <xdr:rowOff>9124</xdr:rowOff>
    </xdr:to>
    <xdr:pic>
      <xdr:nvPicPr>
        <xdr:cNvPr id="3" name="Picture 2">
          <a:hlinkClick xmlns:r="http://schemas.openxmlformats.org/officeDocument/2006/relationships" r:id="rId1"/>
          <a:extLst>
            <a:ext uri="{FF2B5EF4-FFF2-40B4-BE49-F238E27FC236}">
              <a16:creationId xmlns:a16="http://schemas.microsoft.com/office/drawing/2014/main" id="{AFFAA69A-6681-4B67-9A75-1317A80A2E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25" y="161925"/>
          <a:ext cx="1371600" cy="418699"/>
        </a:xfrm>
        <a:prstGeom prst="rect">
          <a:avLst/>
        </a:prstGeom>
      </xdr:spPr>
    </xdr:pic>
    <xdr:clientData/>
  </xdr:twoCellAnchor>
  <xdr:twoCellAnchor editAs="absolute">
    <xdr:from>
      <xdr:col>0</xdr:col>
      <xdr:colOff>114300</xdr:colOff>
      <xdr:row>3</xdr:row>
      <xdr:rowOff>171450</xdr:rowOff>
    </xdr:from>
    <xdr:to>
      <xdr:col>2</xdr:col>
      <xdr:colOff>457200</xdr:colOff>
      <xdr:row>15</xdr:row>
      <xdr:rowOff>123825</xdr:rowOff>
    </xdr:to>
    <mc:AlternateContent xmlns:mc="http://schemas.openxmlformats.org/markup-compatibility/2006" xmlns:sle15="http://schemas.microsoft.com/office/drawing/2012/slicer">
      <mc:Choice Requires="sle15">
        <xdr:graphicFrame macro="">
          <xdr:nvGraphicFramePr>
            <xdr:cNvPr id="2" name="Table Name 3">
              <a:extLst>
                <a:ext uri="{FF2B5EF4-FFF2-40B4-BE49-F238E27FC236}">
                  <a16:creationId xmlns:a16="http://schemas.microsoft.com/office/drawing/2014/main" id="{CA8CB41F-54E4-4C7A-A2E5-19AB7B78A3C2}"/>
                </a:ext>
              </a:extLst>
            </xdr:cNvPr>
            <xdr:cNvGraphicFramePr/>
          </xdr:nvGraphicFramePr>
          <xdr:xfrm>
            <a:off x="0" y="0"/>
            <a:ext cx="0" cy="0"/>
          </xdr:xfrm>
          <a:graphic>
            <a:graphicData uri="http://schemas.microsoft.com/office/drawing/2010/slicer">
              <sle:slicer xmlns:sle="http://schemas.microsoft.com/office/drawing/2010/slicer" name="Table Name 3"/>
            </a:graphicData>
          </a:graphic>
        </xdr:graphicFrame>
      </mc:Choice>
      <mc:Fallback xmlns="">
        <xdr:sp macro="" textlink="">
          <xdr:nvSpPr>
            <xdr:cNvPr id="0" name=""/>
            <xdr:cNvSpPr>
              <a:spLocks noTextEdit="1"/>
            </xdr:cNvSpPr>
          </xdr:nvSpPr>
          <xdr:spPr>
            <a:xfrm>
              <a:off x="114300" y="742950"/>
              <a:ext cx="1562100" cy="2238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133350</xdr:colOff>
      <xdr:row>1</xdr:row>
      <xdr:rowOff>19050</xdr:rowOff>
    </xdr:from>
    <xdr:to>
      <xdr:col>2</xdr:col>
      <xdr:colOff>285750</xdr:colOff>
      <xdr:row>3</xdr:row>
      <xdr:rowOff>56749</xdr:rowOff>
    </xdr:to>
    <xdr:pic>
      <xdr:nvPicPr>
        <xdr:cNvPr id="2" name="Picture 1">
          <a:hlinkClick xmlns:r="http://schemas.openxmlformats.org/officeDocument/2006/relationships" r:id="rId1"/>
          <a:extLst>
            <a:ext uri="{FF2B5EF4-FFF2-40B4-BE49-F238E27FC236}">
              <a16:creationId xmlns:a16="http://schemas.microsoft.com/office/drawing/2014/main" id="{C4EDE6DA-0CB8-4A3B-9F64-03185DF70D2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350" y="209550"/>
          <a:ext cx="1371600" cy="418699"/>
        </a:xfrm>
        <a:prstGeom prst="rect">
          <a:avLst/>
        </a:prstGeom>
      </xdr:spPr>
    </xdr:pic>
    <xdr:clientData/>
  </xdr:twoCellAnchor>
  <xdr:twoCellAnchor editAs="absolute">
    <xdr:from>
      <xdr:col>0</xdr:col>
      <xdr:colOff>104775</xdr:colOff>
      <xdr:row>4</xdr:row>
      <xdr:rowOff>0</xdr:rowOff>
    </xdr:from>
    <xdr:to>
      <xdr:col>3</xdr:col>
      <xdr:colOff>104775</xdr:colOff>
      <xdr:row>17</xdr:row>
      <xdr:rowOff>47625</xdr:rowOff>
    </xdr:to>
    <mc:AlternateContent xmlns:mc="http://schemas.openxmlformats.org/markup-compatibility/2006" xmlns:sle15="http://schemas.microsoft.com/office/drawing/2012/slicer">
      <mc:Choice Requires="sle15">
        <xdr:graphicFrame macro="">
          <xdr:nvGraphicFramePr>
            <xdr:cNvPr id="4" name="Hierarchy Name">
              <a:extLst>
                <a:ext uri="{FF2B5EF4-FFF2-40B4-BE49-F238E27FC236}">
                  <a16:creationId xmlns:a16="http://schemas.microsoft.com/office/drawing/2014/main" id="{5719BC85-F328-40FC-B9A2-1490AFAFD030}"/>
                </a:ext>
              </a:extLst>
            </xdr:cNvPr>
            <xdr:cNvGraphicFramePr/>
          </xdr:nvGraphicFramePr>
          <xdr:xfrm>
            <a:off x="0" y="0"/>
            <a:ext cx="0" cy="0"/>
          </xdr:xfrm>
          <a:graphic>
            <a:graphicData uri="http://schemas.microsoft.com/office/drawing/2010/slicer">
              <sle:slicer xmlns:sle="http://schemas.microsoft.com/office/drawing/2010/slicer" name="Hierarchy Name"/>
            </a:graphicData>
          </a:graphic>
        </xdr:graphicFrame>
      </mc:Choice>
      <mc:Fallback xmlns="">
        <xdr:sp macro="" textlink="">
          <xdr:nvSpPr>
            <xdr:cNvPr id="0" name=""/>
            <xdr:cNvSpPr>
              <a:spLocks noTextEdit="1"/>
            </xdr:cNvSpPr>
          </xdr:nvSpPr>
          <xdr:spPr>
            <a:xfrm>
              <a:off x="104775"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95250</xdr:colOff>
      <xdr:row>17</xdr:row>
      <xdr:rowOff>123826</xdr:rowOff>
    </xdr:from>
    <xdr:to>
      <xdr:col>3</xdr:col>
      <xdr:colOff>95250</xdr:colOff>
      <xdr:row>29</xdr:row>
      <xdr:rowOff>47626</xdr:rowOff>
    </xdr:to>
    <mc:AlternateContent xmlns:mc="http://schemas.openxmlformats.org/markup-compatibility/2006" xmlns:sle15="http://schemas.microsoft.com/office/drawing/2012/slicer">
      <mc:Choice Requires="sle15">
        <xdr:graphicFrame macro="">
          <xdr:nvGraphicFramePr>
            <xdr:cNvPr id="5" name="Table Name 4">
              <a:extLst>
                <a:ext uri="{FF2B5EF4-FFF2-40B4-BE49-F238E27FC236}">
                  <a16:creationId xmlns:a16="http://schemas.microsoft.com/office/drawing/2014/main" id="{8163E971-D056-47A8-8572-BA42406F80D0}"/>
                </a:ext>
              </a:extLst>
            </xdr:cNvPr>
            <xdr:cNvGraphicFramePr/>
          </xdr:nvGraphicFramePr>
          <xdr:xfrm>
            <a:off x="0" y="0"/>
            <a:ext cx="0" cy="0"/>
          </xdr:xfrm>
          <a:graphic>
            <a:graphicData uri="http://schemas.microsoft.com/office/drawing/2010/slicer">
              <sle:slicer xmlns:sle="http://schemas.microsoft.com/office/drawing/2010/slicer" name="Table Name 4"/>
            </a:graphicData>
          </a:graphic>
        </xdr:graphicFrame>
      </mc:Choice>
      <mc:Fallback xmlns="">
        <xdr:sp macro="" textlink="">
          <xdr:nvSpPr>
            <xdr:cNvPr id="0" name=""/>
            <xdr:cNvSpPr>
              <a:spLocks noTextEdit="1"/>
            </xdr:cNvSpPr>
          </xdr:nvSpPr>
          <xdr:spPr>
            <a:xfrm>
              <a:off x="95250" y="3362326"/>
              <a:ext cx="1828800" cy="2209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0</xdr:colOff>
      <xdr:row>5</xdr:row>
      <xdr:rowOff>1</xdr:rowOff>
    </xdr:from>
    <xdr:to>
      <xdr:col>2</xdr:col>
      <xdr:colOff>666749</xdr:colOff>
      <xdr:row>10</xdr:row>
      <xdr:rowOff>19051</xdr:rowOff>
    </xdr:to>
    <mc:AlternateContent xmlns:mc="http://schemas.openxmlformats.org/markup-compatibility/2006" xmlns:sle15="http://schemas.microsoft.com/office/drawing/2012/slicer">
      <mc:Choice Requires="sle15">
        <xdr:graphicFrame macro="">
          <xdr:nvGraphicFramePr>
            <xdr:cNvPr id="3" name="Detail Row Type">
              <a:extLst>
                <a:ext uri="{FF2B5EF4-FFF2-40B4-BE49-F238E27FC236}">
                  <a16:creationId xmlns:a16="http://schemas.microsoft.com/office/drawing/2014/main" id="{7AF0C78D-35CE-433C-8DE3-D073A3D81FBC}"/>
                </a:ext>
              </a:extLst>
            </xdr:cNvPr>
            <xdr:cNvGraphicFramePr/>
          </xdr:nvGraphicFramePr>
          <xdr:xfrm>
            <a:off x="0" y="0"/>
            <a:ext cx="0" cy="0"/>
          </xdr:xfrm>
          <a:graphic>
            <a:graphicData uri="http://schemas.microsoft.com/office/drawing/2010/slicer">
              <sle:slicer xmlns:sle="http://schemas.microsoft.com/office/drawing/2010/slicer" name="Detail Row Type"/>
            </a:graphicData>
          </a:graphic>
        </xdr:graphicFrame>
      </mc:Choice>
      <mc:Fallback xmlns="">
        <xdr:sp macro="" textlink="">
          <xdr:nvSpPr>
            <xdr:cNvPr id="0" name=""/>
            <xdr:cNvSpPr>
              <a:spLocks noTextEdit="1"/>
            </xdr:cNvSpPr>
          </xdr:nvSpPr>
          <xdr:spPr>
            <a:xfrm>
              <a:off x="0" y="952500"/>
              <a:ext cx="2162174" cy="10763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180975</xdr:colOff>
      <xdr:row>1</xdr:row>
      <xdr:rowOff>9525</xdr:rowOff>
    </xdr:from>
    <xdr:to>
      <xdr:col>2</xdr:col>
      <xdr:colOff>57150</xdr:colOff>
      <xdr:row>3</xdr:row>
      <xdr:rowOff>47224</xdr:rowOff>
    </xdr:to>
    <xdr:pic>
      <xdr:nvPicPr>
        <xdr:cNvPr id="4" name="Picture 3">
          <a:hlinkClick xmlns:r="http://schemas.openxmlformats.org/officeDocument/2006/relationships" r:id="rId1"/>
          <a:extLst>
            <a:ext uri="{FF2B5EF4-FFF2-40B4-BE49-F238E27FC236}">
              <a16:creationId xmlns:a16="http://schemas.microsoft.com/office/drawing/2014/main" id="{EF9A7828-FC7B-4161-9491-CCF359BDEF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0975" y="200025"/>
          <a:ext cx="1371600" cy="41869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142875</xdr:colOff>
      <xdr:row>0</xdr:row>
      <xdr:rowOff>142875</xdr:rowOff>
    </xdr:from>
    <xdr:to>
      <xdr:col>2</xdr:col>
      <xdr:colOff>295275</xdr:colOff>
      <xdr:row>2</xdr:row>
      <xdr:rowOff>180574</xdr:rowOff>
    </xdr:to>
    <xdr:pic>
      <xdr:nvPicPr>
        <xdr:cNvPr id="2" name="Picture 1">
          <a:hlinkClick xmlns:r="http://schemas.openxmlformats.org/officeDocument/2006/relationships" r:id="rId1"/>
          <a:extLst>
            <a:ext uri="{FF2B5EF4-FFF2-40B4-BE49-F238E27FC236}">
              <a16:creationId xmlns:a16="http://schemas.microsoft.com/office/drawing/2014/main" id="{17E2930C-50CC-49F4-9EFD-34D177815D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2875" y="142875"/>
          <a:ext cx="1371600" cy="418699"/>
        </a:xfrm>
        <a:prstGeom prst="rect">
          <a:avLst/>
        </a:prstGeom>
      </xdr:spPr>
    </xdr:pic>
    <xdr:clientData/>
  </xdr:twoCellAnchor>
  <xdr:twoCellAnchor editAs="absolute">
    <xdr:from>
      <xdr:col>0</xdr:col>
      <xdr:colOff>104775</xdr:colOff>
      <xdr:row>3</xdr:row>
      <xdr:rowOff>171451</xdr:rowOff>
    </xdr:from>
    <xdr:to>
      <xdr:col>3</xdr:col>
      <xdr:colOff>323849</xdr:colOff>
      <xdr:row>10</xdr:row>
      <xdr:rowOff>19051</xdr:rowOff>
    </xdr:to>
    <mc:AlternateContent xmlns:mc="http://schemas.openxmlformats.org/markup-compatibility/2006" xmlns:sle15="http://schemas.microsoft.com/office/drawing/2012/slicer">
      <mc:Choice Requires="sle15">
        <xdr:graphicFrame macro="">
          <xdr:nvGraphicFramePr>
            <xdr:cNvPr id="3" name="M Expression Name">
              <a:extLst>
                <a:ext uri="{FF2B5EF4-FFF2-40B4-BE49-F238E27FC236}">
                  <a16:creationId xmlns:a16="http://schemas.microsoft.com/office/drawing/2014/main" id="{F207AFE5-9C02-47FD-B4DE-970AA3825A07}"/>
                </a:ext>
              </a:extLst>
            </xdr:cNvPr>
            <xdr:cNvGraphicFramePr/>
          </xdr:nvGraphicFramePr>
          <xdr:xfrm>
            <a:off x="0" y="0"/>
            <a:ext cx="0" cy="0"/>
          </xdr:xfrm>
          <a:graphic>
            <a:graphicData uri="http://schemas.microsoft.com/office/drawing/2010/slicer">
              <sle:slicer xmlns:sle="http://schemas.microsoft.com/office/drawing/2010/slicer" name="M Expression Name"/>
            </a:graphicData>
          </a:graphic>
        </xdr:graphicFrame>
      </mc:Choice>
      <mc:Fallback xmlns="">
        <xdr:sp macro="" textlink="">
          <xdr:nvSpPr>
            <xdr:cNvPr id="0" name=""/>
            <xdr:cNvSpPr>
              <a:spLocks noTextEdit="1"/>
            </xdr:cNvSpPr>
          </xdr:nvSpPr>
          <xdr:spPr>
            <a:xfrm>
              <a:off x="104775" y="742951"/>
              <a:ext cx="2047874"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342900</xdr:colOff>
      <xdr:row>0</xdr:row>
      <xdr:rowOff>123825</xdr:rowOff>
    </xdr:from>
    <xdr:to>
      <xdr:col>3</xdr:col>
      <xdr:colOff>762000</xdr:colOff>
      <xdr:row>2</xdr:row>
      <xdr:rowOff>161524</xdr:rowOff>
    </xdr:to>
    <xdr:pic>
      <xdr:nvPicPr>
        <xdr:cNvPr id="2" name="Picture 1">
          <a:hlinkClick xmlns:r="http://schemas.openxmlformats.org/officeDocument/2006/relationships" r:id="rId1"/>
          <a:extLst>
            <a:ext uri="{FF2B5EF4-FFF2-40B4-BE49-F238E27FC236}">
              <a16:creationId xmlns:a16="http://schemas.microsoft.com/office/drawing/2014/main" id="{23600154-B4DC-48D0-84EE-1E22296A27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900" y="123825"/>
          <a:ext cx="1371600" cy="418699"/>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152400</xdr:colOff>
      <xdr:row>0</xdr:row>
      <xdr:rowOff>161925</xdr:rowOff>
    </xdr:from>
    <xdr:to>
      <xdr:col>3</xdr:col>
      <xdr:colOff>762000</xdr:colOff>
      <xdr:row>3</xdr:row>
      <xdr:rowOff>9124</xdr:rowOff>
    </xdr:to>
    <xdr:pic>
      <xdr:nvPicPr>
        <xdr:cNvPr id="2" name="Picture 1">
          <a:hlinkClick xmlns:r="http://schemas.openxmlformats.org/officeDocument/2006/relationships" r:id="rId1"/>
          <a:extLst>
            <a:ext uri="{FF2B5EF4-FFF2-40B4-BE49-F238E27FC236}">
              <a16:creationId xmlns:a16="http://schemas.microsoft.com/office/drawing/2014/main" id="{8B77AFCF-3E93-43A1-843D-147AF0CBC8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0" y="161925"/>
          <a:ext cx="1371600" cy="41869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03.567348842589" createdVersion="6" refreshedVersion="7" minRefreshableVersion="3" recordCount="1008" xr:uid="{00000000-000A-0000-FFFF-FFFF23000000}">
  <cacheSource type="worksheet">
    <worksheetSource name="ColumnsTbl"/>
  </cacheSource>
  <cacheFields count="23">
    <cacheField name="Column Index ID" numFmtId="0">
      <sharedItems containsSemiMixedTypes="0" containsString="0" containsNumber="1" containsInteger="1" minValue="1" maxValue="1008"/>
    </cacheField>
    <cacheField name="Column Name" numFmtId="0">
      <sharedItems/>
    </cacheField>
    <cacheField name="Column Description" numFmtId="0">
      <sharedItems containsBlank="1"/>
    </cacheField>
    <cacheField name="Table Name" numFmtId="0">
      <sharedItems count="158">
        <s v="Account_eCRM"/>
        <s v="ActionTrackerFeed"/>
        <s v="CI_SMBClCoRptTable"/>
        <s v="CRSQualSlim"/>
        <s v="CRSSort"/>
        <s v="Client Contact"/>
        <s v="ClientBU"/>
        <s v="ClientProduct"/>
        <s v="Contacts"/>
        <s v="DF_MRBASurveyResponseText"/>
        <s v="DateTableTemplate_73f4bc0e-760d-4b70-a530-6a2a8c15b8a2"/>
        <s v="DimAccountTeamMember"/>
        <s v="DimDateCompleted"/>
        <s v="DimDateSent"/>
        <s v="DimMarketEventActivities"/>
        <s v="DimOpportunity"/>
        <s v="DimOrgDates"/>
        <s v="DimOrganization"/>
        <s v="DimProducts"/>
        <s v="DimPursuit"/>
        <s v="DimStopWords"/>
        <s v="DimSurveyAnswer"/>
        <s v="DimSurveyQuestion"/>
        <s v="DimVendorOrganization"/>
        <s v="DispositionStatusSort"/>
        <s v="EventProdUseFam"/>
        <s v="FactEventActivitiesDisp"/>
        <s v="FactSurveyResponse"/>
        <s v="FactSurveyResponseTextSplit"/>
        <s v="FactYearlyRevenue"/>
        <s v="GraphRates"/>
        <s v="GridHeadingQuery"/>
        <s v="GridRowQuery"/>
        <s v="KeyDriverModelMatrix"/>
        <s v="LastRefreshDate"/>
        <s v="LocalDateTable_02ce79f9-fda5-4d91-8b33-1f2c514a85de"/>
        <s v="LocalDateTable_0e2c3dae-105e-4ecf-a23f-30875298d417"/>
        <s v="LocalDateTable_11cbfa11-0658-46d5-92bc-d47fc4d5d9e0"/>
        <s v="LocalDateTable_11edadb6-b5a2-4046-bb29-58d624262a03"/>
        <s v="LocalDateTable_1214b33d-6fa9-4991-961a-da6d69e30960"/>
        <s v="LocalDateTable_1657ac75-f28a-464c-8799-ef903194bbf8"/>
        <s v="LocalDateTable_184a0121-3b29-4407-acd2-0a8c4716aafc"/>
        <s v="LocalDateTable_1c2da784-612f-46a2-864b-93d024604d73"/>
        <s v="LocalDateTable_1f682447-eebf-4cca-b23b-05495de88691"/>
        <s v="LocalDateTable_208e8e62-4b8b-45c3-ae62-147e997c90e8"/>
        <s v="LocalDateTable_2c195c2d-ada0-42e9-a69e-19fb93e0054a"/>
        <s v="LocalDateTable_2e11fda3-e3d0-4120-93af-74db843938db"/>
        <s v="LocalDateTable_2f1d23e0-f09e-4f96-ab19-c34698f2986d"/>
        <s v="LocalDateTable_30b1e0d7-1852-48c0-b6a8-b666e97265c4"/>
        <s v="LocalDateTable_31c6d805-8ccb-49bb-b4b6-f922513d0265"/>
        <s v="LocalDateTable_3546ad1e-96da-4c08-a328-7be13dc3a4b6"/>
        <s v="LocalDateTable_4394fb3b-db17-431f-8d0f-6226acf56b34"/>
        <s v="LocalDateTable_44e4bae4-b5d9-454f-9f28-40c92d30b3d2"/>
        <s v="LocalDateTable_465f593c-dd32-4612-92a2-6901fe6c04ab"/>
        <s v="LocalDateTable_4a437f09-40b8-4754-a73b-bfe5587b4d2b"/>
        <s v="LocalDateTable_4b48835c-cdbd-4a01-a66c-ea9a6c0374c2"/>
        <s v="LocalDateTable_4b990410-4b18-4639-b8fe-644119cbb154"/>
        <s v="LocalDateTable_4bb13207-9c54-4a4f-8f5f-d4bf7538c6c9"/>
        <s v="LocalDateTable_517ed759-ddd1-4efc-a672-5f5837054e69"/>
        <s v="LocalDateTable_51deb919-7523-45d2-9e90-290cc54fc98e"/>
        <s v="LocalDateTable_56d9ad91-a8a8-4019-9a8c-2c1ba8644261"/>
        <s v="LocalDateTable_597a785d-9ce9-469e-8d92-264793a33435"/>
        <s v="LocalDateTable_64c2c999-5670-421b-8c93-71304b7819b8"/>
        <s v="LocalDateTable_65e12e02-400b-4a5b-8c7c-e3c9ad003173"/>
        <s v="LocalDateTable_6e127589-ce58-4b6a-8f34-e51511f4f555"/>
        <s v="LocalDateTable_7a761e85-dfaa-44fa-b76a-93d8c7996d59"/>
        <s v="LocalDateTable_7b9a95f9-d9f5-4bdc-983c-8df67b94da34"/>
        <s v="LocalDateTable_80f6e7dd-d1b5-4aa7-a758-81bbc7d095e1"/>
        <s v="LocalDateTable_856a8cf1-f103-4cdc-9307-f4e5c72f8954"/>
        <s v="LocalDateTable_89573269-c23e-4cf5-ba5d-a75950eaa73b"/>
        <s v="LocalDateTable_8bb40195-b767-490a-91af-6a6fe37a3e4d"/>
        <s v="LocalDateTable_90c9b000-61ec-455a-941d-2a7b832039b9"/>
        <s v="LocalDateTable_924fea3e-e670-453e-ab8d-855359a23d2f"/>
        <s v="LocalDateTable_a3de6719-88ec-4662-87b5-e829873332e2"/>
        <s v="LocalDateTable_a6550ab1-c796-4528-9bf8-ee5bd0d9ecd6"/>
        <s v="LocalDateTable_adb3d141-7dc8-495b-83b4-2d975b6de1a1"/>
        <s v="LocalDateTable_b2a0a9c4-63c1-4512-8947-526a050e4246"/>
        <s v="LocalDateTable_baae5352-3045-4aac-97f1-35430d265885"/>
        <s v="LocalDateTable_c36ef347-1eec-4304-b54e-60f1b4818365"/>
        <s v="LocalDateTable_c6031a52-fc1f-4028-94a9-ad2cfe0d210c"/>
        <s v="LocalDateTable_ca775c16-25c1-44cb-87ac-d2b4654c027a"/>
        <s v="LocalDateTable_d6ef9f49-a022-47d1-855f-14d127f6c3dd"/>
        <s v="LocalDateTable_daebb770-e38d-4db6-b820-b05dbe510270"/>
        <s v="LocalDateTable_e48082c6-8fd3-43df-ac8b-cd569cc683dd"/>
        <s v="LocalDateTable_e70cb909-3b46-48fd-a305-e9c4f2b32d69"/>
        <s v="LocalDateTable_ed431be0-7689-46b2-8a4f-c3a443e168fd"/>
        <s v="LocalDateTable_ee1ffa88-9dc9-4097-b4aa-ad35645e75d3"/>
        <s v="LocalDateTable_ef269572-2809-4a2c-9a38-4a166c9b3f68"/>
        <s v="LocalDateTable_efcf58ef-6dd9-4cb2-ae8b-eb65521261df"/>
        <s v="LocalDateTable_f75e0c95-dff8-4bc0-b64b-d383085a6ee9"/>
        <s v="LocalDateTable_fb4c0ad2-98a4-47a9-b76d-a7312e9cb451"/>
        <s v="Measures_Disp"/>
        <s v="MultiPromptResponse"/>
        <s v="Projects"/>
        <s v="RegionGroup"/>
        <s v="RoleXRef"/>
        <s v="RptFormatSort"/>
        <s v="SMBCMMSort"/>
        <s v="SMB_CMMSummary"/>
        <s v="SMB_CMMSummaryService"/>
        <s v="SPCore_Company"/>
        <s v="Surveys"/>
        <s v="VariableList"/>
        <s v="User_ResolvedBy" u="1"/>
        <s v="Location" u="1"/>
        <s v="COST CENTER Hierarchy" u="1"/>
        <s v="DimProjects" u="1"/>
        <s v="User_Group_Incident_Coordinator" u="1"/>
        <s v="BridgeSalesTerritoryRegion" u="1"/>
        <s v="DimContacts" u="1"/>
        <s v="cmdb_ci" u="1"/>
        <s v="cmdb_ci_appl" u="1"/>
        <s v="PRODUCT Hierarchy" u="1"/>
        <s v="Last Refresh" u="1"/>
        <s v="External_company_identifiers" u="1"/>
        <s v="User_Group_Incident_assignment" u="1"/>
        <s v="BridgeProductSubCat" u="1"/>
        <s v="Reseller Sales" u="1"/>
        <s v="Date" u="1"/>
        <s v="User_UpdatedBy" u="1"/>
        <s v="Date Intelligence Metrics" u="1"/>
        <s v="ENTITY Hierarchy" u="1"/>
        <s v="BridgeBudgetDate" u="1"/>
        <s v="User_AssignedTo" u="1"/>
        <s v="Reseller" u="1"/>
        <s v="User_Caller" u="1"/>
        <s v="Customer" u="1"/>
        <s v="Incident" u="1"/>
        <s v="Sales and Margin Plan" u="1"/>
        <s v="User_Incident_coordinator" u="1"/>
        <s v="Product" u="1"/>
        <s v="BPC Data" u="1"/>
        <s v="CLIENT Hierarchy" u="1"/>
        <s v="FUNCTIONMGMT Hierarchy" u="1"/>
        <s v="Versions" u="1"/>
        <s v="DateTableTemplate_5c87d2ea-9e0e-4a30-821b-69a41981bf74" u="1"/>
        <s v="ecrmAccount" u="1"/>
        <s v="User_ClosedBy" u="1"/>
        <s v="CurrentDate" u="1"/>
        <s v="cmdb_ci_client_deployment" u="1"/>
        <s v="Sales Territory" u="1"/>
        <s v="LocalDateTable_afb57102-a051-46f6-a282-3ce85aadd13a" u="1"/>
        <s v="Currency" u="1"/>
        <s v="ClientContact" u="1"/>
        <s v="LocalDateTable_24719292-dbae-427a-b7f8-b1a0ccdbc8ee" u="1"/>
        <s v="LocalDateTable_8b135ecd-36ec-43f0-bb3c-b039aea520b5" u="1"/>
        <s v="Problem" u="1"/>
        <s v="DimSurvey" u="1"/>
        <s v="Adventure Works Sales" u="1"/>
        <s v="change_request" u="1"/>
        <s v="Customer_Contact" u="1"/>
        <s v="User_OpenedBy" u="1"/>
        <s v="Internet Sales" u="1"/>
        <s v="core_company" u="1"/>
        <s v="Employee" u="1"/>
        <s v="ACCOUNTMGMT Hierarchy" u="1"/>
        <s v="Promotion" u="1"/>
        <s v="Measure Support" u="1"/>
      </sharedItems>
    </cacheField>
    <cacheField name="Data Category" numFmtId="0">
      <sharedItems containsBlank="1"/>
    </cacheField>
    <cacheField name="IsHidden" numFmtId="0">
      <sharedItems/>
    </cacheField>
    <cacheField name="Source Column Name" numFmtId="0">
      <sharedItems containsBlank="1"/>
    </cacheField>
    <cacheField name="Expression" numFmtId="0">
      <sharedItems containsBlank="1" longText="1"/>
    </cacheField>
    <cacheField name="FormatString" numFmtId="0">
      <sharedItems containsBlank="1"/>
    </cacheField>
    <cacheField name="IsAvailableInMDX" numFmtId="0">
      <sharedItems/>
    </cacheField>
    <cacheField name="Summarize By" numFmtId="0">
      <sharedItems/>
    </cacheField>
    <cacheField name="RelatedColumnDetailsID" numFmtId="0">
      <sharedItems containsNonDate="0" containsString="0" containsBlank="1"/>
    </cacheField>
    <cacheField name="AlternateOfID" numFmtId="0">
      <sharedItems containsNonDate="0" containsString="0" containsBlank="1"/>
    </cacheField>
    <cacheField name="LineageTag" numFmtId="0">
      <sharedItems/>
    </cacheField>
    <cacheField name="SourceLineageTag" numFmtId="0">
      <sharedItems containsNonDate="0" containsString="0" containsBlank="1"/>
    </cacheField>
    <cacheField name="ModifiedTime" numFmtId="22">
      <sharedItems containsSemiMixedTypes="0" containsNonDate="0" containsDate="1" containsString="0" minDate="2021-05-20T10:33:40" maxDate="2022-02-08T22:48:33"/>
    </cacheField>
    <cacheField name="StructureModifiedTime" numFmtId="22">
      <sharedItems containsSemiMixedTypes="0" containsNonDate="0" containsDate="1" containsString="0" minDate="2021-04-05T21:14:36" maxDate="2022-01-06T04:13:44"/>
    </cacheField>
    <cacheField name="Display Folder" numFmtId="0">
      <sharedItems containsNonDate="0" containsString="0" containsBlank="1"/>
    </cacheField>
    <cacheField name="Sort By Column Name" numFmtId="0">
      <sharedItems containsBlank="1"/>
    </cacheField>
    <cacheField name="Table Description" numFmtId="0">
      <sharedItems containsBlank="1"/>
    </cacheField>
    <cacheField name="Data Type" numFmtId="0">
      <sharedItems/>
    </cacheField>
    <cacheField name="Column Type" numFmtId="0">
      <sharedItems/>
    </cacheField>
    <cacheField name="Encoding Hin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03.567349074074" createdVersion="6" refreshedVersion="7" minRefreshableVersion="3" recordCount="41" xr:uid="{00000000-000A-0000-FFFF-FFFF26000000}">
  <cacheSource type="worksheet">
    <worksheetSource name="RelationshipsTbl"/>
  </cacheSource>
  <cacheFields count="12">
    <cacheField name="Relationship Index ID" numFmtId="0">
      <sharedItems containsSemiMixedTypes="0" containsString="0" containsNumber="1" containsInteger="1" minValue="1" maxValue="41"/>
    </cacheField>
    <cacheField name="From Table Name" numFmtId="0">
      <sharedItems count="33">
        <s v="Account_eCRM"/>
        <s v="ActionTrackerFeed"/>
        <s v="CRSQualSlim"/>
        <s v="Client Contact"/>
        <s v="ClientBU"/>
        <s v="ClientProduct"/>
        <s v="Contacts"/>
        <s v="DF_MRBASurveyResponseText"/>
        <s v="DimAccountTeamMember"/>
        <s v="DimOpportunity"/>
        <s v="DimOrgDates"/>
        <s v="DimPursuit"/>
        <s v="FactEventActivitiesDisp"/>
        <s v="FactSurveyResponse"/>
        <s v="FactSurveyResponseTextSplit"/>
        <s v="FactYearlyRevenue"/>
        <s v="GridRowQuery"/>
        <s v="KeyDriverModelMatrix"/>
        <s v="Projects"/>
        <s v="SMB_CMMSummary"/>
        <s v="SMB_CMMSummaryService"/>
        <s v="DimProjects" u="1"/>
        <s v="DimContacts" u="1"/>
        <s v="Reseller Sales" u="1"/>
        <s v="Date" u="1"/>
        <s v="Incident" u="1"/>
        <s v="Sales and Margin Plan" u="1"/>
        <s v="Product" u="1"/>
        <s v="BPC Data" u="1"/>
        <s v="ecrmAccount" u="1"/>
        <s v="Sales Territory" u="1"/>
        <s v="ClientContact" u="1"/>
        <s v="Internet Sales" u="1"/>
      </sharedItems>
    </cacheField>
    <cacheField name="To Table Name" numFmtId="0">
      <sharedItems/>
    </cacheField>
    <cacheField name="From Column Name" numFmtId="0">
      <sharedItems/>
    </cacheField>
    <cacheField name="To Column Name" numFmtId="0">
      <sharedItems/>
    </cacheField>
    <cacheField name="Crossfiltering Behavior" numFmtId="0">
      <sharedItems/>
    </cacheField>
    <cacheField name="Security Filter Behavior" numFmtId="0">
      <sharedItems/>
    </cacheField>
    <cacheField name="IsActive" numFmtId="0">
      <sharedItems/>
    </cacheField>
    <cacheField name="JoinOnDateBehavior" numFmtId="0">
      <sharedItems containsSemiMixedTypes="0" containsString="0" containsNumber="1" containsInteger="1" minValue="1" maxValue="1"/>
    </cacheField>
    <cacheField name="RelyOnReferentialIntegrity" numFmtId="0">
      <sharedItems/>
    </cacheField>
    <cacheField name="ModifiedTime" numFmtId="22">
      <sharedItems containsSemiMixedTypes="0" containsNonDate="0" containsDate="1" containsString="0" minDate="2021-04-05T21:14:42" maxDate="2022-01-20T04:41:00"/>
    </cacheField>
    <cacheField name="RefreshedTime" numFmtId="22">
      <sharedItems containsSemiMixedTypes="0" containsDate="1" containsString="0" containsMixedTypes="1" minDate="1900-01-09T01:04:12" maxDate="2022-01-20T04:41: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03.567349305558" createdVersion="6" refreshedVersion="7" minRefreshableVersion="3" recordCount="193" xr:uid="{00000000-000A-0000-FFFF-FFFF2A000000}">
  <cacheSource type="worksheet">
    <worksheetSource name="MeasuresTbl"/>
  </cacheSource>
  <cacheFields count="14">
    <cacheField name="Measure Index ID" numFmtId="0">
      <sharedItems containsSemiMixedTypes="0" containsString="0" containsNumber="1" containsInteger="1" minValue="1" maxValue="193"/>
    </cacheField>
    <cacheField name="Table Name" numFmtId="0">
      <sharedItems containsBlank="1" count="20">
        <s v="CRSQualSlim"/>
        <s v="Contacts"/>
        <s v="DimDateCompleted"/>
        <s v="FactEventActivitiesDisp"/>
        <s v="Measures_Client"/>
        <s v="Measures_Disp"/>
        <s v="Measures_Report"/>
        <s v="Measures_Response"/>
        <m u="1"/>
        <s v="Metrics" u="1"/>
        <s v="DimContacts" u="1"/>
        <s v="Reseller Sales" u="1"/>
        <s v="Date" u="1"/>
        <s v="Date Intelligence Metrics" u="1"/>
        <s v="Customer" u="1"/>
        <s v="Sales and Margin Plan" u="1"/>
        <s v="Product" u="1"/>
        <s v="Adventure Works Sales" u="1"/>
        <s v="Internet Sales" u="1"/>
        <s v="Measure Support" u="1"/>
      </sharedItems>
    </cacheField>
    <cacheField name="Display Folder" numFmtId="0">
      <sharedItems containsNonDate="0" containsString="0" containsBlank="1"/>
    </cacheField>
    <cacheField name="Measure Name" numFmtId="0">
      <sharedItems/>
    </cacheField>
    <cacheField name="Measure Description" numFmtId="0">
      <sharedItems containsBlank="1"/>
    </cacheField>
    <cacheField name="DAX Expression" numFmtId="0">
      <sharedItems longText="1"/>
    </cacheField>
    <cacheField name="DAX Length Category" numFmtId="0">
      <sharedItems containsBlank="1" count="7">
        <s v="Over 80 characters"/>
        <s v="61 to 80 characters"/>
        <s v="41 to 60 characters"/>
        <s v="20 or less chararcters"/>
        <s v="21 to 40 characters"/>
        <m u="1"/>
        <s v="Over 60 characters" u="1"/>
      </sharedItems>
    </cacheField>
    <cacheField name="DataCategory" numFmtId="0">
      <sharedItems containsNonDate="0" containsString="0" containsBlank="1"/>
    </cacheField>
    <cacheField name="LineageTag" numFmtId="0">
      <sharedItems/>
    </cacheField>
    <cacheField name="SourceLineageTag" numFmtId="0">
      <sharedItems containsNonDate="0" containsString="0" containsBlank="1"/>
    </cacheField>
    <cacheField name="Format" numFmtId="0">
      <sharedItems containsBlank="1"/>
    </cacheField>
    <cacheField name="Table Description" numFmtId="0">
      <sharedItems containsBlank="1"/>
    </cacheField>
    <cacheField name="IsHidden" numFmtId="0">
      <sharedItems/>
    </cacheField>
    <cacheField name="ModifiedTime" numFmtId="22">
      <sharedItems containsSemiMixedTypes="0" containsNonDate="0" containsDate="1" containsString="0" minDate="2021-05-20T10:33:40" maxDate="2022-02-08T20:09:2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n v="1"/>
    <s v="LTR Segment"/>
    <m/>
    <x v="0"/>
    <m/>
    <b v="0"/>
    <s v="LTR Segment"/>
    <m/>
    <m/>
    <b v="1"/>
    <s v="Do Not Summarize"/>
    <m/>
    <m/>
    <s v="aa4e420a-4ff0-4637-9ed4-792dde6a2dfe"/>
    <m/>
    <d v="2022-02-08T22:47:53"/>
    <d v="2021-04-05T21:14:36"/>
    <m/>
    <m/>
    <s v="MRBA these are fields sourced from a query of the eCRM account table to access Account fields that are not syndicated to MRBA DimOrganization table."/>
    <s v="Text"/>
    <s v="Standard Column"/>
    <s v="None"/>
  </r>
  <r>
    <n v="2"/>
    <s v="OrganizationKey"/>
    <m/>
    <x v="0"/>
    <m/>
    <b v="0"/>
    <s v="OrganizationKey"/>
    <m/>
    <s v="0"/>
    <b v="1"/>
    <s v="Do Not Summarize"/>
    <m/>
    <m/>
    <s v="18960e45-62d9-4bcb-b1d7-fb36bdd4ac5b"/>
    <m/>
    <d v="2021-05-20T10:33:40"/>
    <d v="2021-04-05T21:14:36"/>
    <m/>
    <m/>
    <s v="MRBA these are fields sourced from a query of the eCRM account table to access Account fields that are not syndicated to MRBA DimOrganization table."/>
    <s v="Whole Number"/>
    <s v="Standard Column"/>
    <s v="None"/>
  </r>
  <r>
    <n v="3"/>
    <s v="Top Fiserv Account"/>
    <m/>
    <x v="0"/>
    <m/>
    <b v="0"/>
    <s v="Top Fiserv Account"/>
    <m/>
    <s v="&quot;TRUE&quot;;&quot;TRUE&quot;;&quot;FALSE&quot;"/>
    <b v="1"/>
    <s v="Do Not Summarize"/>
    <m/>
    <m/>
    <s v="86593771-b8cc-4159-9054-f6e3aaa3a303"/>
    <m/>
    <d v="2022-02-08T22:48:33"/>
    <d v="2021-04-05T21:14:36"/>
    <m/>
    <m/>
    <s v="MRBA these are fields sourced from a query of the eCRM account table to access Account fields that are not syndicated to MRBA DimOrganization table."/>
    <s v="Other"/>
    <s v="Standard Column"/>
    <s v="None"/>
  </r>
  <r>
    <n v="4"/>
    <s v="ClientId"/>
    <m/>
    <x v="1"/>
    <m/>
    <b v="0"/>
    <s v="ClientId"/>
    <m/>
    <m/>
    <b v="1"/>
    <s v="Do Not Summarize"/>
    <m/>
    <m/>
    <s v="fb440552-8f96-46b8-9dc4-b2f205830769"/>
    <m/>
    <d v="2021-05-20T10:33:40"/>
    <d v="2021-04-05T21:14:36"/>
    <m/>
    <m/>
    <m/>
    <s v="Text"/>
    <s v="Standard Column"/>
    <s v="None"/>
  </r>
  <r>
    <n v="5"/>
    <s v="DispositionID"/>
    <m/>
    <x v="1"/>
    <m/>
    <b v="0"/>
    <s v="DispositionID"/>
    <m/>
    <m/>
    <b v="1"/>
    <s v="Do Not Summarize"/>
    <m/>
    <m/>
    <s v="f4d79ecb-d752-42b5-bee3-e4a499d8eb0e"/>
    <m/>
    <d v="2021-05-20T10:33:40"/>
    <d v="2021-04-05T21:14:36"/>
    <m/>
    <m/>
    <m/>
    <s v="Text"/>
    <s v="Standard Column"/>
    <s v="None"/>
  </r>
  <r>
    <n v="6"/>
    <s v="QuestionID"/>
    <m/>
    <x v="1"/>
    <m/>
    <b v="0"/>
    <s v="QuestionID"/>
    <m/>
    <m/>
    <b v="1"/>
    <s v="Do Not Summarize"/>
    <m/>
    <m/>
    <s v="8dc9f5da-6b25-4d3f-8fa4-3c5a9cd9980b"/>
    <m/>
    <d v="2021-05-20T10:33:40"/>
    <d v="2021-04-05T21:14:36"/>
    <m/>
    <m/>
    <m/>
    <s v="Text"/>
    <s v="Standard Column"/>
    <s v="None"/>
  </r>
  <r>
    <n v="7"/>
    <s v="QuestionLabel"/>
    <m/>
    <x v="1"/>
    <m/>
    <b v="0"/>
    <s v="QuestionLabel"/>
    <m/>
    <m/>
    <b v="1"/>
    <s v="Do Not Summarize"/>
    <m/>
    <m/>
    <s v="56f6076e-5ee9-4e1c-bfb8-7e19fffc6aaf"/>
    <m/>
    <d v="2021-05-20T10:33:40"/>
    <d v="2021-04-05T21:14:36"/>
    <m/>
    <m/>
    <m/>
    <s v="Text"/>
    <s v="Standard Column"/>
    <s v="None"/>
  </r>
  <r>
    <n v="8"/>
    <s v="ResponseLabel"/>
    <m/>
    <x v="1"/>
    <m/>
    <b v="0"/>
    <s v="ResponseLabel"/>
    <m/>
    <m/>
    <b v="1"/>
    <s v="Do Not Summarize"/>
    <m/>
    <m/>
    <s v="1aeee2f9-6119-46f0-a9a3-994c0af5be77"/>
    <m/>
    <d v="2021-05-20T10:33:40"/>
    <d v="2021-04-05T21:14:36"/>
    <m/>
    <m/>
    <m/>
    <s v="Text"/>
    <s v="Standard Column"/>
    <s v="None"/>
  </r>
  <r>
    <n v="9"/>
    <s v="ResponseValue"/>
    <m/>
    <x v="1"/>
    <m/>
    <b v="0"/>
    <s v="ResponseValue"/>
    <m/>
    <m/>
    <b v="1"/>
    <s v="Do Not Summarize"/>
    <m/>
    <m/>
    <s v="abff423b-11a1-4dc6-b8a6-421f53579746"/>
    <m/>
    <d v="2021-05-20T10:33:40"/>
    <d v="2021-04-05T21:14:36"/>
    <m/>
    <m/>
    <m/>
    <s v="Text"/>
    <s v="Standard Column"/>
    <s v="None"/>
  </r>
  <r>
    <n v="10"/>
    <s v="SourceSystemContactId"/>
    <m/>
    <x v="1"/>
    <m/>
    <b v="0"/>
    <s v="SourceSystemContactId"/>
    <m/>
    <m/>
    <b v="1"/>
    <s v="Do Not Summarize"/>
    <m/>
    <m/>
    <s v="ba5429e8-194e-43cf-a198-a9fbb86b1ae6"/>
    <m/>
    <d v="2021-05-20T10:33:40"/>
    <d v="2021-04-05T21:14:36"/>
    <m/>
    <m/>
    <m/>
    <s v="Text"/>
    <s v="Standard Column"/>
    <s v="None"/>
  </r>
  <r>
    <n v="11"/>
    <s v="SurveyDateYYYYMM"/>
    <m/>
    <x v="1"/>
    <m/>
    <b v="0"/>
    <s v="SurveyDateYYYYMM"/>
    <m/>
    <m/>
    <b v="1"/>
    <s v="Do Not Summarize"/>
    <m/>
    <m/>
    <s v="f9d41cae-b6d6-4d78-b693-9296caf6a875"/>
    <m/>
    <d v="2021-05-20T10:33:40"/>
    <d v="2021-04-05T21:14:36"/>
    <m/>
    <m/>
    <m/>
    <s v="Text"/>
    <s v="Standard Column"/>
    <s v="None"/>
  </r>
  <r>
    <n v="12"/>
    <s v="VariableType"/>
    <m/>
    <x v="1"/>
    <m/>
    <b v="0"/>
    <s v="VariableType"/>
    <m/>
    <m/>
    <b v="1"/>
    <s v="Do Not Summarize"/>
    <m/>
    <m/>
    <s v="452e8d99-12ff-43ec-81aa-fbf493ad0a92"/>
    <m/>
    <d v="2021-05-20T10:33:40"/>
    <d v="2021-04-05T21:14:36"/>
    <m/>
    <m/>
    <m/>
    <s v="Text"/>
    <s v="Standard Column"/>
    <s v="None"/>
  </r>
  <r>
    <n v="13"/>
    <s v="VerbatimInd"/>
    <m/>
    <x v="1"/>
    <m/>
    <b v="0"/>
    <s v="VerbatimInd"/>
    <m/>
    <s v="0"/>
    <b v="1"/>
    <s v="Sum"/>
    <m/>
    <m/>
    <s v="a4d13d32-20a2-452b-a157-488dbe0047df"/>
    <m/>
    <d v="2021-05-20T10:33:40"/>
    <d v="2021-04-05T21:14:36"/>
    <m/>
    <m/>
    <m/>
    <s v="Whole Number"/>
    <s v="Standard Column"/>
    <s v="None"/>
  </r>
  <r>
    <n v="14"/>
    <s v="Client/Contact"/>
    <m/>
    <x v="2"/>
    <m/>
    <b v="0"/>
    <s v="Client/Contact"/>
    <m/>
    <m/>
    <b v="1"/>
    <s v="Do Not Summarize"/>
    <m/>
    <m/>
    <s v="218de8fe-def4-4d20-8b7f-41324fa3f3fe"/>
    <m/>
    <d v="2021-05-20T10:33:40"/>
    <d v="2021-04-05T21:14:36"/>
    <m/>
    <m/>
    <m/>
    <s v="Text"/>
    <s v="Standard Column"/>
    <s v="None"/>
  </r>
  <r>
    <n v="15"/>
    <s v="CurrentMonth"/>
    <m/>
    <x v="2"/>
    <m/>
    <b v="0"/>
    <m/>
    <s v="if(CI_SMBClCoRptTable[SourceType]=&quot;CI&quot;,If(CI_SMBClCoRptTable[Client/Contact] = &quot;Contact&quot;,calculate(count(FactEventActivitiesDisp[EventActivityDispKey]), filter(FactEventActivitiesDisp,FactEventActivitiesDisp[CompletedYYYYMM] = [MaxICCompletedYYYYMM]),filter(FactEventActivitiesDisp,FactEventActivitiesDisp[SurveyKey] = 28)),calculate(DISTINCTCOUNT(FactEventActivitiesDisp[Client ID]), filter(FactEventActivitiesDisp,FactEventActivitiesDisp[CompletedYYYYMM] = [MaxICCompletedYYYYMM]),filter(FactEventActivitiesDisp,FactEventActivitiesDisp[SurveyKey] = 28))),0)_x000a_"/>
    <s v="0"/>
    <b v="1"/>
    <s v="Sum"/>
    <m/>
    <m/>
    <s v="1c898965-385d-48d7-9089-bb91b7102b91"/>
    <m/>
    <d v="2021-11-10T22:25:23"/>
    <d v="2021-04-05T21:14:36"/>
    <m/>
    <m/>
    <m/>
    <s v="Other"/>
    <s v="DAX Calculated Column"/>
    <s v="None"/>
  </r>
  <r>
    <n v="16"/>
    <s v="SourceType"/>
    <m/>
    <x v="2"/>
    <m/>
    <b v="0"/>
    <s v="SourceType"/>
    <m/>
    <m/>
    <b v="1"/>
    <s v="Do Not Summarize"/>
    <m/>
    <m/>
    <s v="52e25678-8d88-48cb-ab5d-4cbec07c7a3b"/>
    <m/>
    <d v="2021-05-20T10:33:40"/>
    <d v="2021-04-05T21:14:36"/>
    <m/>
    <m/>
    <m/>
    <s v="Text"/>
    <s v="Standard Column"/>
    <s v="None"/>
  </r>
  <r>
    <n v="17"/>
    <s v="ToDate"/>
    <m/>
    <x v="2"/>
    <m/>
    <b v="0"/>
    <m/>
    <s v="if(CI_SMBClCoRptTable[SourceType]=&quot;CI&quot;,If(CI_SMBClCoRptTable[Client/Contact] = &quot;Contact&quot;,calculate(count(FactEventActivitiesDisp[EventActivityDispKey]), filter(FactEventActivitiesDisp,FactEventActivitiesDisp[SurveyKey] = 28)),calculate(DISTINCTCOUNT(FactEventActivitiesDisp[Client ID]), filter(FactEventActivitiesDisp,FactEventActivitiesDisp[SurveyKey] = 28))),0)"/>
    <s v="0"/>
    <b v="1"/>
    <s v="Sum"/>
    <m/>
    <m/>
    <s v="e30eddb4-3bcb-4d83-94dd-95f836f0ec37"/>
    <m/>
    <d v="2022-01-20T04:40:56"/>
    <d v="2021-04-05T21:14:36"/>
    <m/>
    <m/>
    <m/>
    <s v="Other"/>
    <s v="DAX Calculated Column"/>
    <s v="None"/>
  </r>
  <r>
    <n v="18"/>
    <s v="ClientContactDateJoinKey"/>
    <m/>
    <x v="3"/>
    <m/>
    <b v="0"/>
    <m/>
    <s v="CRSQualSlim[ClientID]&amp;&quot;_&quot;&amp;CRSQualSlim[ContactID]&amp;&quot;_&quot;&amp;format(CRSQualSlim[SurveyDate],&quot;yyyyMM&quot;)"/>
    <m/>
    <b v="1"/>
    <s v="Do Not Summarize"/>
    <m/>
    <m/>
    <s v="2f8bc723-2015-44ad-bdc4-40a539ab010c"/>
    <m/>
    <d v="2022-01-20T04:40:56"/>
    <d v="2021-06-01T15:59:31"/>
    <m/>
    <m/>
    <m/>
    <s v="Other"/>
    <s v="DAX Calculated Column"/>
    <s v="None"/>
  </r>
  <r>
    <n v="19"/>
    <s v="ClientId"/>
    <m/>
    <x v="3"/>
    <m/>
    <b v="0"/>
    <s v="ClientId"/>
    <m/>
    <m/>
    <b v="1"/>
    <s v="Do Not Summarize"/>
    <m/>
    <m/>
    <s v="90ade0a8-66a9-4d23-a15c-b6576d690b97"/>
    <m/>
    <d v="2021-05-20T10:33:40"/>
    <d v="2021-04-05T21:14:36"/>
    <m/>
    <m/>
    <m/>
    <s v="Text"/>
    <s v="Standard Column"/>
    <s v="None"/>
  </r>
  <r>
    <n v="20"/>
    <s v="Commitment Keeping"/>
    <m/>
    <x v="3"/>
    <m/>
    <b v="0"/>
    <s v="Commitment Keeping"/>
    <m/>
    <m/>
    <b v="1"/>
    <s v="Do Not Summarize"/>
    <m/>
    <m/>
    <s v="0e8659c8-706f-4299-bd27-cc83e9a95902"/>
    <m/>
    <d v="2021-05-20T10:33:40"/>
    <d v="2021-04-05T21:14:36"/>
    <m/>
    <m/>
    <m/>
    <s v="Text"/>
    <s v="Standard Column"/>
    <s v="None"/>
  </r>
  <r>
    <n v="21"/>
    <s v="ContactID"/>
    <m/>
    <x v="3"/>
    <m/>
    <b v="0"/>
    <s v="ContactID"/>
    <m/>
    <m/>
    <b v="1"/>
    <s v="Do Not Summarize"/>
    <m/>
    <m/>
    <s v="21ab6c9a-443a-4c64-923b-ee312f78a0bc"/>
    <m/>
    <d v="2021-05-20T10:33:40"/>
    <d v="2021-04-05T21:14:36"/>
    <m/>
    <m/>
    <m/>
    <s v="Text"/>
    <s v="Standard Column"/>
    <s v="None"/>
  </r>
  <r>
    <n v="22"/>
    <s v="DispKey"/>
    <m/>
    <x v="3"/>
    <m/>
    <b v="0"/>
    <m/>
    <s v="&quot;28_&quot;&amp;CRSQualSlim[ContactID]&amp;&quot;_&quot;&amp;format(CRSQualSlim[SurveyDate],&quot;YYYYMM&quot;)"/>
    <m/>
    <b v="1"/>
    <s v="Do Not Summarize"/>
    <m/>
    <m/>
    <s v="8135ba24-0c8f-4de1-8812-2bb1433b2cd4"/>
    <m/>
    <d v="2022-01-20T04:40:56"/>
    <d v="2021-04-21T00:34:18"/>
    <m/>
    <m/>
    <m/>
    <s v="Other"/>
    <s v="DAX Calculated Column"/>
    <s v="None"/>
  </r>
  <r>
    <n v="23"/>
    <s v="Enables Success"/>
    <m/>
    <x v="3"/>
    <m/>
    <b v="0"/>
    <s v="Enables Success"/>
    <m/>
    <m/>
    <b v="1"/>
    <s v="Do Not Summarize"/>
    <m/>
    <m/>
    <s v="4ba85cdb-be83-47cc-a962-bd0187f40fc0"/>
    <m/>
    <d v="2021-05-20T10:33:40"/>
    <d v="2021-04-05T21:14:36"/>
    <m/>
    <m/>
    <m/>
    <s v="Text"/>
    <s v="Standard Column"/>
    <s v="None"/>
  </r>
  <r>
    <n v="24"/>
    <s v="Excellent Service"/>
    <m/>
    <x v="3"/>
    <m/>
    <b v="0"/>
    <s v="Excellent Service"/>
    <m/>
    <m/>
    <b v="1"/>
    <s v="Do Not Summarize"/>
    <m/>
    <m/>
    <s v="956938ac-a610-4b4b-ba8f-90a045a729e9"/>
    <m/>
    <d v="2021-05-20T10:33:40"/>
    <d v="2021-04-05T21:14:36"/>
    <m/>
    <m/>
    <m/>
    <s v="Text"/>
    <s v="Standard Column"/>
    <s v="None"/>
  </r>
  <r>
    <n v="25"/>
    <s v="LTR"/>
    <m/>
    <x v="3"/>
    <m/>
    <b v="0"/>
    <s v="LTR"/>
    <m/>
    <m/>
    <b v="1"/>
    <s v="Do Not Summarize"/>
    <m/>
    <m/>
    <s v="f473cba9-a894-4b5b-899e-20849f3521dd"/>
    <m/>
    <d v="2021-05-20T10:33:40"/>
    <d v="2021-04-05T21:14:36"/>
    <m/>
    <m/>
    <m/>
    <s v="Text"/>
    <s v="Standard Column"/>
    <s v="None"/>
  </r>
  <r>
    <n v="26"/>
    <s v="LTR Reason"/>
    <m/>
    <x v="3"/>
    <m/>
    <b v="0"/>
    <s v="LTR Reason"/>
    <m/>
    <m/>
    <b v="1"/>
    <s v="Do Not Summarize"/>
    <m/>
    <m/>
    <s v="7eb9ec2c-ebd8-45f0-adc7-f01ca837f00a"/>
    <m/>
    <d v="2021-05-20T10:33:40"/>
    <d v="2021-04-05T21:14:36"/>
    <m/>
    <m/>
    <m/>
    <s v="Text"/>
    <s v="Standard Column"/>
    <s v="None"/>
  </r>
  <r>
    <n v="27"/>
    <s v="Less Reliable Solutions"/>
    <m/>
    <x v="3"/>
    <m/>
    <b v="0"/>
    <s v="Less Reliable Solutions"/>
    <m/>
    <m/>
    <b v="1"/>
    <s v="Do Not Summarize"/>
    <m/>
    <m/>
    <s v="0a4c6e53-d681-491b-b9cf-ce8d2ca9d9e9"/>
    <m/>
    <d v="2021-05-20T10:33:40"/>
    <d v="2021-04-05T21:14:36"/>
    <m/>
    <m/>
    <m/>
    <s v="Text"/>
    <s v="Standard Column"/>
    <s v="None"/>
  </r>
  <r>
    <n v="28"/>
    <s v="Missed Commitments"/>
    <m/>
    <x v="3"/>
    <m/>
    <b v="0"/>
    <s v="Missed Commitments"/>
    <m/>
    <m/>
    <b v="1"/>
    <s v="Do Not Summarize"/>
    <m/>
    <m/>
    <s v="d7a5d0c2-b858-4999-809b-33d1b2fa8231"/>
    <m/>
    <d v="2021-05-20T10:33:40"/>
    <d v="2021-04-05T21:14:36"/>
    <m/>
    <m/>
    <m/>
    <s v="Text"/>
    <s v="Standard Column"/>
    <s v="None"/>
  </r>
  <r>
    <n v="29"/>
    <s v="Proud to Work With Fiserv"/>
    <m/>
    <x v="3"/>
    <m/>
    <b v="0"/>
    <s v="Proud to Work With Fiserv"/>
    <m/>
    <m/>
    <b v="1"/>
    <s v="Do Not Summarize"/>
    <m/>
    <m/>
    <s v="274fc8c4-bcb0-4bb3-8143-92049d88978b"/>
    <m/>
    <d v="2021-05-20T10:33:40"/>
    <d v="2021-04-05T21:14:36"/>
    <m/>
    <m/>
    <m/>
    <s v="Text"/>
    <s v="Standard Column"/>
    <s v="None"/>
  </r>
  <r>
    <n v="30"/>
    <s v="Reliable Solutions"/>
    <m/>
    <x v="3"/>
    <m/>
    <b v="0"/>
    <s v="Reliable Solutions"/>
    <m/>
    <m/>
    <b v="1"/>
    <s v="Do Not Summarize"/>
    <m/>
    <m/>
    <s v="355806ee-9ba7-4743-aa0f-c013c816a02a"/>
    <m/>
    <d v="2021-05-20T10:33:40"/>
    <d v="2021-04-05T21:14:36"/>
    <m/>
    <m/>
    <m/>
    <s v="Text"/>
    <s v="Standard Column"/>
    <s v="None"/>
  </r>
  <r>
    <n v="31"/>
    <s v="Seamless Coordination"/>
    <m/>
    <x v="3"/>
    <m/>
    <b v="0"/>
    <s v="Seamless Coordination"/>
    <m/>
    <m/>
    <b v="1"/>
    <s v="Do Not Summarize"/>
    <m/>
    <m/>
    <s v="6e7ccb20-1d17-429f-bc67-5a8e226bd772"/>
    <m/>
    <d v="2021-05-20T10:33:40"/>
    <d v="2021-04-05T21:14:36"/>
    <m/>
    <m/>
    <m/>
    <s v="Text"/>
    <s v="Standard Column"/>
    <s v="None"/>
  </r>
  <r>
    <n v="32"/>
    <s v="Service Gaps"/>
    <m/>
    <x v="3"/>
    <m/>
    <b v="0"/>
    <s v="Service Gaps"/>
    <m/>
    <m/>
    <b v="1"/>
    <s v="Do Not Summarize"/>
    <m/>
    <m/>
    <s v="f20f3a7b-f2ce-4fd5-a0c8-a3e6e43c4398"/>
    <m/>
    <d v="2021-05-20T10:33:40"/>
    <d v="2021-04-05T21:14:36"/>
    <m/>
    <m/>
    <m/>
    <s v="Text"/>
    <s v="Standard Column"/>
    <s v="None"/>
  </r>
  <r>
    <n v="33"/>
    <s v="SurveyDate"/>
    <m/>
    <x v="3"/>
    <m/>
    <b v="0"/>
    <s v="SurveyDate"/>
    <m/>
    <s v="yyyy-mm"/>
    <b v="1"/>
    <s v="Do Not Summarize"/>
    <m/>
    <m/>
    <s v="b728721b-f486-466a-8b96-2a7d3c5ddc0d"/>
    <m/>
    <d v="2021-05-20T10:33:40"/>
    <d v="2021-04-05T21:14:36"/>
    <m/>
    <m/>
    <m/>
    <s v="Date"/>
    <s v="Standard Column"/>
    <s v="None"/>
  </r>
  <r>
    <n v="34"/>
    <s v="ecrmContactURL"/>
    <m/>
    <x v="3"/>
    <m/>
    <b v="0"/>
    <m/>
    <s v="&quot;https://fiserv-ecrm.lightning.force.com/lightning/r/Contact/&quot;&amp;CRSQualSlim[ContactID]&amp;&quot;/view&quot;"/>
    <m/>
    <b v="1"/>
    <s v="Do Not Summarize"/>
    <m/>
    <m/>
    <s v="20fa4ab9-5cf9-4863-9e79-6a840b179a03"/>
    <m/>
    <d v="2022-01-20T04:40:56"/>
    <d v="2021-04-21T00:38:59"/>
    <m/>
    <m/>
    <m/>
    <s v="Other"/>
    <s v="DAX Calculated Column"/>
    <s v="None"/>
  </r>
  <r>
    <n v="35"/>
    <s v="CSRSortOrder"/>
    <m/>
    <x v="4"/>
    <m/>
    <b v="0"/>
    <s v="CSRSortOrder"/>
    <m/>
    <s v="0"/>
    <b v="1"/>
    <s v="Do Not Summarize"/>
    <m/>
    <m/>
    <s v="2d21f753-d90a-485c-9d13-8ae2bb786ce9"/>
    <m/>
    <d v="2021-05-20T10:33:40"/>
    <d v="2021-04-05T21:14:36"/>
    <m/>
    <m/>
    <m/>
    <s v="Whole Number"/>
    <s v="Standard Column"/>
    <s v="None"/>
  </r>
  <r>
    <n v="36"/>
    <s v="QuestAnswerKey"/>
    <m/>
    <x v="4"/>
    <m/>
    <b v="0"/>
    <s v="QuestAnswerKey"/>
    <m/>
    <m/>
    <b v="1"/>
    <s v="Do Not Summarize"/>
    <m/>
    <m/>
    <s v="eaedd7c4-7e93-43fb-8fc3-a1379b8094c3"/>
    <m/>
    <d v="2021-05-20T10:33:40"/>
    <d v="2021-04-05T21:14:36"/>
    <m/>
    <m/>
    <m/>
    <s v="Text"/>
    <s v="Standard Column"/>
    <s v="None"/>
  </r>
  <r>
    <n v="37"/>
    <s v="Questionid"/>
    <m/>
    <x v="4"/>
    <m/>
    <b v="0"/>
    <s v="Questionid"/>
    <m/>
    <m/>
    <b v="1"/>
    <s v="Do Not Summarize"/>
    <m/>
    <m/>
    <s v="14a2d0ab-de21-4adf-8a18-d19f830428a8"/>
    <m/>
    <d v="2021-05-20T10:33:40"/>
    <d v="2021-04-05T21:14:36"/>
    <m/>
    <m/>
    <m/>
    <s v="Text"/>
    <s v="Standard Column"/>
    <s v="None"/>
  </r>
  <r>
    <n v="38"/>
    <s v="VariableType"/>
    <m/>
    <x v="4"/>
    <m/>
    <b v="0"/>
    <s v="VariableType"/>
    <m/>
    <m/>
    <b v="1"/>
    <s v="Do Not Summarize"/>
    <m/>
    <m/>
    <s v="420f9acc-4454-4d34-b7ce-c5d90d409130"/>
    <m/>
    <d v="2021-05-20T10:33:40"/>
    <d v="2021-04-05T21:14:36"/>
    <m/>
    <m/>
    <m/>
    <s v="Text"/>
    <s v="Standard Column"/>
    <s v="None"/>
  </r>
  <r>
    <n v="39"/>
    <s v="answerlabel"/>
    <m/>
    <x v="4"/>
    <m/>
    <b v="0"/>
    <s v="answerlabel"/>
    <m/>
    <m/>
    <b v="1"/>
    <s v="Do Not Summarize"/>
    <m/>
    <m/>
    <s v="fa3dc169-d7ba-480f-becc-a0b5970f69d0"/>
    <m/>
    <d v="2021-05-20T10:33:40"/>
    <d v="2021-04-05T21:14:36"/>
    <m/>
    <m/>
    <m/>
    <s v="Text"/>
    <s v="Standard Column"/>
    <s v="None"/>
  </r>
  <r>
    <n v="40"/>
    <s v="answervalue"/>
    <m/>
    <x v="4"/>
    <m/>
    <b v="0"/>
    <s v="answervalue"/>
    <m/>
    <m/>
    <b v="1"/>
    <s v="Do Not Summarize"/>
    <m/>
    <m/>
    <s v="ac7fb135-2f34-424d-8e22-ff0063ee2032"/>
    <m/>
    <d v="2021-05-20T10:33:40"/>
    <d v="2021-04-05T21:14:36"/>
    <m/>
    <m/>
    <m/>
    <s v="Text"/>
    <s v="Standard Column"/>
    <s v="None"/>
  </r>
  <r>
    <n v="41"/>
    <s v="ContactKey"/>
    <m/>
    <x v="5"/>
    <m/>
    <b v="0"/>
    <s v="ContactKey"/>
    <m/>
    <s v="0"/>
    <b v="1"/>
    <s v="Other Summarization"/>
    <m/>
    <m/>
    <s v="593fff7e-418e-4200-aa33-393412817a38"/>
    <m/>
    <d v="2021-05-20T10:33:40"/>
    <d v="2021-04-05T21:14:36"/>
    <m/>
    <m/>
    <s v="MRBA BridgeOrganizationContacts data from eCRM that is updated from the Product_and_Services table."/>
    <s v="Whole Number"/>
    <s v="Standard Column"/>
    <s v="None"/>
  </r>
  <r>
    <n v="42"/>
    <s v="ManagementLevel"/>
    <m/>
    <x v="5"/>
    <m/>
    <b v="0"/>
    <s v="ManagementLevel"/>
    <m/>
    <m/>
    <b v="1"/>
    <s v="Do Not Summarize"/>
    <m/>
    <m/>
    <s v="a0479831-766d-40d8-a807-6d650f694fbf"/>
    <m/>
    <d v="2021-05-20T10:33:40"/>
    <d v="2021-04-05T21:14:36"/>
    <m/>
    <m/>
    <s v="MRBA BridgeOrganizationContacts data from eCRM that is updated from the Product_and_Services table."/>
    <s v="Text"/>
    <s v="Standard Column"/>
    <s v="None"/>
  </r>
  <r>
    <n v="43"/>
    <s v="UltimateDecisionMaker__c"/>
    <m/>
    <x v="5"/>
    <m/>
    <b v="0"/>
    <s v="UltimateDecisionMaker__c"/>
    <m/>
    <s v="&quot;TRUE&quot;;&quot;TRUE&quot;;&quot;FALSE&quot;"/>
    <b v="1"/>
    <s v="Do Not Summarize"/>
    <m/>
    <m/>
    <s v="b2054822-dc9f-4753-a3f9-057c5118cd36"/>
    <m/>
    <d v="2021-05-20T10:33:40"/>
    <d v="2021-04-05T21:14:36"/>
    <m/>
    <m/>
    <s v="MRBA BridgeOrganizationContacts data from eCRM that is updated from the Product_and_Services table."/>
    <s v="Other"/>
    <s v="Standard Column"/>
    <s v="None"/>
  </r>
  <r>
    <n v="44"/>
    <s v="organizationkey"/>
    <m/>
    <x v="5"/>
    <m/>
    <b v="0"/>
    <s v="organizationkey"/>
    <m/>
    <s v="0"/>
    <b v="1"/>
    <s v="Do Not Summarize"/>
    <m/>
    <m/>
    <s v="4032b4ea-34e8-4c35-97cb-fba46e55cbb3"/>
    <m/>
    <d v="2021-05-20T10:33:40"/>
    <d v="2021-04-05T21:14:36"/>
    <m/>
    <m/>
    <s v="MRBA BridgeOrganizationContacts data from eCRM that is updated from the Product_and_Services table."/>
    <s v="Whole Number"/>
    <s v="Standard Column"/>
    <s v="None"/>
  </r>
  <r>
    <n v="45"/>
    <s v="role"/>
    <m/>
    <x v="5"/>
    <m/>
    <b v="0"/>
    <s v="role"/>
    <m/>
    <m/>
    <b v="1"/>
    <s v="Do Not Summarize"/>
    <m/>
    <m/>
    <s v="0527d994-973a-4099-8638-bc1bdee5b855"/>
    <m/>
    <d v="2021-05-20T10:33:40"/>
    <d v="2021-04-05T21:14:36"/>
    <m/>
    <m/>
    <s v="MRBA BridgeOrganizationContacts data from eCRM that is updated from the Product_and_Services table."/>
    <s v="Text"/>
    <s v="Standard Column"/>
    <s v="None"/>
  </r>
  <r>
    <n v="46"/>
    <s v="title"/>
    <m/>
    <x v="5"/>
    <m/>
    <b v="0"/>
    <s v="title"/>
    <m/>
    <m/>
    <b v="1"/>
    <s v="Do Not Summarize"/>
    <m/>
    <m/>
    <s v="5357471d-f9bb-42d2-ba9b-14465fc68b44"/>
    <m/>
    <d v="2021-05-20T10:33:40"/>
    <d v="2021-04-05T21:14:36"/>
    <m/>
    <m/>
    <s v="MRBA BridgeOrganizationContacts data from eCRM that is updated from the Product_and_Services table."/>
    <s v="Text"/>
    <s v="Standard Column"/>
    <s v="None"/>
  </r>
  <r>
    <n v="47"/>
    <s v="AttainCenterOrganizationkey"/>
    <m/>
    <x v="6"/>
    <m/>
    <b v="0"/>
    <s v="AttainCenterOrganizationkey"/>
    <m/>
    <s v="0"/>
    <b v="1"/>
    <s v="Sum"/>
    <m/>
    <m/>
    <s v="810cf018-e903-4634-a3b7-e5a93e79a032"/>
    <m/>
    <d v="2021-05-20T10:33:40"/>
    <d v="2021-04-05T21:14:36"/>
    <m/>
    <m/>
    <m/>
    <s v="Whole Number"/>
    <s v="Standard Column"/>
    <s v="None"/>
  </r>
  <r>
    <n v="48"/>
    <s v="AttainCenterStatus"/>
    <m/>
    <x v="6"/>
    <m/>
    <b v="0"/>
    <s v="AttainCenterStatus"/>
    <m/>
    <m/>
    <b v="1"/>
    <s v="Do Not Summarize"/>
    <m/>
    <m/>
    <s v="dbf9c7b5-65bd-45b1-ab3e-048c7a8ea489"/>
    <m/>
    <d v="2021-05-20T10:33:40"/>
    <d v="2021-04-05T21:14:36"/>
    <m/>
    <m/>
    <m/>
    <s v="Text"/>
    <s v="Standard Column"/>
    <s v="None"/>
  </r>
  <r>
    <n v="49"/>
    <s v="BUName"/>
    <m/>
    <x v="6"/>
    <m/>
    <b v="0"/>
    <s v="BUName"/>
    <m/>
    <m/>
    <b v="1"/>
    <s v="Do Not Summarize"/>
    <m/>
    <m/>
    <s v="134fdfde-3e1b-42d3-bd44-abd92f6bd26a"/>
    <m/>
    <d v="2021-05-20T10:33:40"/>
    <d v="2021-04-05T21:14:36"/>
    <m/>
    <m/>
    <m/>
    <s v="Text"/>
    <s v="Standard Column"/>
    <s v="None"/>
  </r>
  <r>
    <n v="50"/>
    <s v="Division"/>
    <m/>
    <x v="6"/>
    <m/>
    <b v="0"/>
    <s v="Division"/>
    <m/>
    <m/>
    <b v="1"/>
    <s v="Do Not Summarize"/>
    <m/>
    <m/>
    <s v="46a93dcf-c5d9-4de0-a53c-231b9b47a0d5"/>
    <m/>
    <d v="2021-05-20T10:33:40"/>
    <d v="2021-04-05T21:14:36"/>
    <m/>
    <m/>
    <m/>
    <s v="Text"/>
    <s v="Standard Column"/>
    <s v="None"/>
  </r>
  <r>
    <n v="51"/>
    <s v="RelationshipStatus"/>
    <m/>
    <x v="6"/>
    <m/>
    <b v="0"/>
    <s v="RelationshipStatus"/>
    <m/>
    <m/>
    <b v="1"/>
    <s v="Do Not Summarize"/>
    <m/>
    <m/>
    <s v="052aa518-7993-49b4-a1c2-406847bd46d6"/>
    <m/>
    <d v="2021-05-20T10:33:40"/>
    <d v="2021-04-05T21:14:36"/>
    <m/>
    <m/>
    <m/>
    <s v="Text"/>
    <s v="Standard Column"/>
    <s v="None"/>
  </r>
  <r>
    <n v="52"/>
    <s v="TotalProducts"/>
    <m/>
    <x v="6"/>
    <m/>
    <b v="0"/>
    <s v="TotalProducts"/>
    <m/>
    <s v="0"/>
    <b v="1"/>
    <s v="Sum"/>
    <m/>
    <m/>
    <s v="dec4dc2d-3435-49e4-88df-78882ee03d3e"/>
    <m/>
    <d v="2021-05-20T10:33:40"/>
    <d v="2021-04-05T21:14:36"/>
    <m/>
    <m/>
    <m/>
    <s v="Whole Number"/>
    <s v="Standard Column"/>
    <s v="None"/>
  </r>
  <r>
    <n v="53"/>
    <s v="organizationkey"/>
    <m/>
    <x v="6"/>
    <m/>
    <b v="0"/>
    <s v="organizationkey"/>
    <m/>
    <s v="0"/>
    <b v="1"/>
    <s v="Do Not Summarize"/>
    <m/>
    <m/>
    <s v="6779a57d-6b3d-4602-8456-e401ea55d11e"/>
    <m/>
    <d v="2021-05-20T10:33:40"/>
    <d v="2021-04-05T21:14:36"/>
    <m/>
    <m/>
    <m/>
    <s v="Whole Number"/>
    <s v="Standard Column"/>
    <s v="None"/>
  </r>
  <r>
    <n v="54"/>
    <s v="organizationstatus"/>
    <m/>
    <x v="6"/>
    <m/>
    <b v="0"/>
    <s v="organizationstatus"/>
    <m/>
    <m/>
    <b v="1"/>
    <s v="Do Not Summarize"/>
    <m/>
    <m/>
    <s v="58739591-86ff-49d9-906b-9e50f7be9401"/>
    <m/>
    <d v="2021-05-20T10:33:40"/>
    <d v="2021-04-05T21:14:36"/>
    <m/>
    <m/>
    <m/>
    <s v="Text"/>
    <s v="Standard Column"/>
    <s v="None"/>
  </r>
  <r>
    <n v="55"/>
    <s v="ProductActive"/>
    <m/>
    <x v="7"/>
    <m/>
    <b v="0"/>
    <s v="ProductActive"/>
    <m/>
    <m/>
    <b v="1"/>
    <s v="Do Not Summarize"/>
    <m/>
    <m/>
    <s v="865f41ef-3b0d-445d-8c55-6bdd3daf1221"/>
    <m/>
    <d v="2021-05-20T10:33:40"/>
    <d v="2021-04-05T21:14:36"/>
    <m/>
    <m/>
    <m/>
    <s v="Text"/>
    <s v="Standard Column"/>
    <s v="None"/>
  </r>
  <r>
    <n v="56"/>
    <s v="ProductFunctionName"/>
    <m/>
    <x v="7"/>
    <m/>
    <b v="0"/>
    <s v="ProductFunctionName"/>
    <m/>
    <m/>
    <b v="1"/>
    <s v="Do Not Summarize"/>
    <m/>
    <m/>
    <s v="0d18f71f-0358-4422-bca4-3624e5650a08"/>
    <m/>
    <d v="2021-05-20T10:33:40"/>
    <d v="2021-04-05T21:14:36"/>
    <m/>
    <m/>
    <m/>
    <s v="Text"/>
    <s v="Standard Column"/>
    <s v="None"/>
  </r>
  <r>
    <n v="57"/>
    <s v="ProductName"/>
    <m/>
    <x v="7"/>
    <m/>
    <b v="0"/>
    <s v="ProductName"/>
    <m/>
    <m/>
    <b v="1"/>
    <s v="Do Not Summarize"/>
    <m/>
    <m/>
    <s v="846b106d-7515-4ce8-8c16-78369c269c37"/>
    <m/>
    <d v="2021-05-20T10:33:40"/>
    <d v="2021-04-05T21:14:36"/>
    <m/>
    <m/>
    <m/>
    <s v="Text"/>
    <s v="Standard Column"/>
    <s v="None"/>
  </r>
  <r>
    <n v="58"/>
    <s v="RelationshipStatus"/>
    <m/>
    <x v="7"/>
    <m/>
    <b v="0"/>
    <s v="RelationshipStatus"/>
    <m/>
    <m/>
    <b v="1"/>
    <s v="Do Not Summarize"/>
    <m/>
    <m/>
    <s v="b7e89f98-fcea-482f-b7c1-b1c87c512aba"/>
    <m/>
    <d v="2021-05-20T10:33:40"/>
    <d v="2021-04-05T21:14:36"/>
    <m/>
    <m/>
    <m/>
    <s v="Text"/>
    <s v="Standard Column"/>
    <s v="None"/>
  </r>
  <r>
    <n v="59"/>
    <s v="TotalAttainCenter"/>
    <m/>
    <x v="7"/>
    <m/>
    <b v="0"/>
    <s v="TotalAttainCenter"/>
    <m/>
    <s v="0"/>
    <b v="1"/>
    <s v="Sum"/>
    <m/>
    <m/>
    <s v="a32f5202-552f-4c5c-abff-bc76f6013679"/>
    <m/>
    <d v="2021-05-20T10:33:40"/>
    <d v="2021-04-05T21:14:36"/>
    <m/>
    <m/>
    <m/>
    <s v="Whole Number"/>
    <s v="Standard Column"/>
    <s v="None"/>
  </r>
  <r>
    <n v="60"/>
    <s v="organizationkey"/>
    <m/>
    <x v="7"/>
    <m/>
    <b v="0"/>
    <s v="organizationkey"/>
    <m/>
    <s v="0"/>
    <b v="1"/>
    <s v="Do Not Summarize"/>
    <m/>
    <m/>
    <s v="67e7b3f4-5363-45be-9e1a-5e10f56c5e40"/>
    <m/>
    <d v="2021-05-20T10:33:40"/>
    <d v="2021-04-05T21:14:36"/>
    <m/>
    <m/>
    <m/>
    <s v="Whole Number"/>
    <s v="Standard Column"/>
    <s v="None"/>
  </r>
  <r>
    <n v="61"/>
    <s v="Active"/>
    <m/>
    <x v="8"/>
    <m/>
    <b v="0"/>
    <s v="Active"/>
    <m/>
    <m/>
    <b v="1"/>
    <s v="Do Not Summarize"/>
    <m/>
    <m/>
    <s v="514d02cd-fbd6-4c25-8c83-169ecd67d547"/>
    <m/>
    <d v="2021-05-20T10:33:40"/>
    <d v="2021-04-05T21:14:36"/>
    <m/>
    <m/>
    <m/>
    <s v="Text"/>
    <s v="Standard Column"/>
    <s v="None"/>
  </r>
  <r>
    <n v="62"/>
    <s v="City"/>
    <m/>
    <x v="8"/>
    <m/>
    <b v="0"/>
    <s v="City"/>
    <m/>
    <m/>
    <b v="1"/>
    <s v="Do Not Summarize"/>
    <m/>
    <m/>
    <s v="e04418db-0611-484c-875b-2fd613bd9f2e"/>
    <m/>
    <d v="2021-05-20T10:33:40"/>
    <d v="2021-04-05T21:14:36"/>
    <m/>
    <m/>
    <m/>
    <s v="Text"/>
    <s v="Standard Column"/>
    <s v="None"/>
  </r>
  <r>
    <n v="63"/>
    <s v="ContactKey"/>
    <m/>
    <x v="8"/>
    <m/>
    <b v="0"/>
    <s v="ContactKey"/>
    <m/>
    <s v="0"/>
    <b v="1"/>
    <s v="Other Summarization"/>
    <m/>
    <m/>
    <s v="e2c8a458-267d-4fcf-aa1f-ac5f693e36bc"/>
    <m/>
    <d v="2021-05-20T10:33:40"/>
    <d v="2021-04-05T21:14:36"/>
    <m/>
    <m/>
    <m/>
    <s v="Whole Number"/>
    <s v="Standard Column"/>
    <s v="None"/>
  </r>
  <r>
    <n v="64"/>
    <s v="Country"/>
    <m/>
    <x v="8"/>
    <m/>
    <b v="0"/>
    <s v="Country"/>
    <m/>
    <m/>
    <b v="1"/>
    <s v="Do Not Summarize"/>
    <m/>
    <m/>
    <s v="80e63a8d-bb3f-43b6-b848-0fb7da984eaa"/>
    <m/>
    <d v="2021-05-20T10:33:40"/>
    <d v="2021-04-05T21:14:36"/>
    <m/>
    <m/>
    <m/>
    <s v="Text"/>
    <s v="Standard Column"/>
    <s v="None"/>
  </r>
  <r>
    <n v="65"/>
    <s v="Department"/>
    <m/>
    <x v="8"/>
    <m/>
    <b v="0"/>
    <s v="Department"/>
    <m/>
    <m/>
    <b v="1"/>
    <s v="Do Not Summarize"/>
    <m/>
    <m/>
    <s v="bc10e7af-acf7-4d9d-9537-740f75d7fb0d"/>
    <m/>
    <d v="2021-05-20T10:33:40"/>
    <d v="2021-04-05T21:14:36"/>
    <m/>
    <m/>
    <m/>
    <s v="Text"/>
    <s v="Standard Column"/>
    <s v="None"/>
  </r>
  <r>
    <n v="66"/>
    <s v="DoNotCallInd"/>
    <m/>
    <x v="8"/>
    <m/>
    <b v="0"/>
    <s v="DoNotCallInd"/>
    <m/>
    <m/>
    <b v="1"/>
    <s v="Do Not Summarize"/>
    <m/>
    <m/>
    <s v="17f9e8bb-185a-49f8-8bc9-a7f274e68dc5"/>
    <m/>
    <d v="2021-05-20T10:33:40"/>
    <d v="2021-04-05T21:14:36"/>
    <m/>
    <m/>
    <m/>
    <s v="Text"/>
    <s v="Standard Column"/>
    <s v="None"/>
  </r>
  <r>
    <n v="67"/>
    <s v="DonotSolicitInd"/>
    <m/>
    <x v="8"/>
    <m/>
    <b v="0"/>
    <s v="DonotSolicitInd"/>
    <m/>
    <m/>
    <b v="1"/>
    <s v="Do Not Summarize"/>
    <m/>
    <m/>
    <s v="8b55c5fc-71f9-4807-86eb-c36943692296"/>
    <m/>
    <d v="2021-05-20T10:33:40"/>
    <d v="2021-04-05T21:14:36"/>
    <m/>
    <m/>
    <m/>
    <s v="Text"/>
    <s v="Standard Column"/>
    <s v="None"/>
  </r>
  <r>
    <n v="68"/>
    <s v="EffectiveEndDate"/>
    <m/>
    <x v="8"/>
    <m/>
    <b v="0"/>
    <s v="EffectiveEndDate"/>
    <m/>
    <s v="General Date"/>
    <b v="1"/>
    <s v="Do Not Summarize"/>
    <m/>
    <m/>
    <s v="ffe73310-0713-450e-a52b-3f45f4c442ab"/>
    <m/>
    <d v="2021-05-20T10:33:40"/>
    <d v="2021-04-05T21:14:36"/>
    <m/>
    <m/>
    <m/>
    <s v="Date"/>
    <s v="Standard Column"/>
    <s v="None"/>
  </r>
  <r>
    <n v="69"/>
    <s v="EffectiveStartDate"/>
    <m/>
    <x v="8"/>
    <m/>
    <b v="0"/>
    <s v="EffectiveStartDate"/>
    <m/>
    <s v="General Date"/>
    <b v="1"/>
    <s v="Do Not Summarize"/>
    <m/>
    <m/>
    <s v="51a6d641-241a-4350-b589-2edd493ed171"/>
    <m/>
    <d v="2021-05-20T10:33:40"/>
    <d v="2021-04-05T21:14:36"/>
    <m/>
    <m/>
    <m/>
    <s v="Date"/>
    <s v="Standard Column"/>
    <s v="None"/>
  </r>
  <r>
    <n v="70"/>
    <s v="EmailAddress"/>
    <m/>
    <x v="8"/>
    <m/>
    <b v="0"/>
    <s v="EmailAddress"/>
    <m/>
    <m/>
    <b v="1"/>
    <s v="Do Not Summarize"/>
    <m/>
    <m/>
    <s v="69e553cc-afba-4c62-8978-0c85d4ff1b7b"/>
    <m/>
    <d v="2021-05-20T10:33:40"/>
    <d v="2021-04-05T21:14:36"/>
    <m/>
    <m/>
    <m/>
    <s v="Text"/>
    <s v="Standard Column"/>
    <s v="None"/>
  </r>
  <r>
    <n v="71"/>
    <s v="EmailOptOut"/>
    <m/>
    <x v="8"/>
    <m/>
    <b v="0"/>
    <s v="EmailOptOut"/>
    <m/>
    <m/>
    <b v="1"/>
    <s v="Do Not Summarize"/>
    <m/>
    <m/>
    <s v="87d66929-ee41-4e62-82e8-850fbc820f47"/>
    <m/>
    <d v="2021-05-20T10:33:40"/>
    <d v="2021-04-05T21:14:36"/>
    <m/>
    <m/>
    <m/>
    <s v="Text"/>
    <s v="Standard Column"/>
    <s v="None"/>
  </r>
  <r>
    <n v="72"/>
    <s v="FirstDataContactId"/>
    <m/>
    <x v="8"/>
    <m/>
    <b v="0"/>
    <s v="FirstDataContactId"/>
    <m/>
    <m/>
    <b v="1"/>
    <s v="Do Not Summarize"/>
    <m/>
    <m/>
    <s v="07c3a84b-ac97-4303-9723-3649dff4062c"/>
    <m/>
    <d v="2021-05-20T10:33:40"/>
    <d v="2021-04-05T21:14:36"/>
    <m/>
    <m/>
    <m/>
    <s v="Text"/>
    <s v="Standard Column"/>
    <s v="None"/>
  </r>
  <r>
    <n v="73"/>
    <s v="FirstDataMatchType"/>
    <m/>
    <x v="8"/>
    <m/>
    <b v="0"/>
    <s v="FirstDataMatchType"/>
    <m/>
    <m/>
    <b v="1"/>
    <s v="Do Not Summarize"/>
    <m/>
    <m/>
    <s v="3a61ba3a-a159-4244-aa48-c51ff2df1581"/>
    <m/>
    <d v="2021-05-20T10:33:40"/>
    <d v="2021-04-05T21:14:36"/>
    <m/>
    <m/>
    <m/>
    <s v="Text"/>
    <s v="Standard Column"/>
    <s v="None"/>
  </r>
  <r>
    <n v="74"/>
    <s v="FirstName"/>
    <m/>
    <x v="8"/>
    <m/>
    <b v="0"/>
    <s v="FirstName"/>
    <m/>
    <m/>
    <b v="1"/>
    <s v="Do Not Summarize"/>
    <m/>
    <m/>
    <s v="df60cac4-ce83-45b6-9ca8-b0c07dc20b63"/>
    <m/>
    <d v="2021-05-20T10:33:40"/>
    <d v="2021-04-05T21:14:36"/>
    <m/>
    <m/>
    <m/>
    <s v="Text"/>
    <s v="Standard Column"/>
    <s v="None"/>
  </r>
  <r>
    <n v="75"/>
    <s v="InternalContactInd"/>
    <m/>
    <x v="8"/>
    <m/>
    <b v="0"/>
    <s v="InternalContactInd"/>
    <m/>
    <m/>
    <b v="1"/>
    <s v="Do Not Summarize"/>
    <m/>
    <m/>
    <s v="841614be-9f91-4b56-9245-c6dd2c957679"/>
    <m/>
    <d v="2021-05-20T10:33:40"/>
    <d v="2021-04-05T21:14:36"/>
    <m/>
    <m/>
    <m/>
    <s v="Text"/>
    <s v="Standard Column"/>
    <s v="None"/>
  </r>
  <r>
    <n v="76"/>
    <s v="Language"/>
    <m/>
    <x v="8"/>
    <m/>
    <b v="0"/>
    <s v="Language"/>
    <m/>
    <m/>
    <b v="1"/>
    <s v="Do Not Summarize"/>
    <m/>
    <m/>
    <s v="93f9d6b3-24d3-4bf7-a001-bad3c696a977"/>
    <m/>
    <d v="2021-05-20T10:33:40"/>
    <d v="2021-04-05T21:14:36"/>
    <m/>
    <m/>
    <m/>
    <s v="Text"/>
    <s v="Standard Column"/>
    <s v="None"/>
  </r>
  <r>
    <n v="77"/>
    <s v="LastName"/>
    <m/>
    <x v="8"/>
    <m/>
    <b v="0"/>
    <s v="LastName"/>
    <m/>
    <m/>
    <b v="1"/>
    <s v="Do Not Summarize"/>
    <m/>
    <m/>
    <s v="1d67e74f-3079-458f-ad7d-25bb2dd1dc83"/>
    <m/>
    <d v="2021-05-20T10:33:40"/>
    <d v="2021-04-05T21:14:36"/>
    <m/>
    <m/>
    <m/>
    <s v="Text"/>
    <s v="Standard Column"/>
    <s v="None"/>
  </r>
  <r>
    <n v="78"/>
    <s v="MailOptOut"/>
    <m/>
    <x v="8"/>
    <m/>
    <b v="0"/>
    <s v="MailOptOut"/>
    <m/>
    <m/>
    <b v="1"/>
    <s v="Do Not Summarize"/>
    <m/>
    <m/>
    <s v="b264290d-4ad3-491d-a2f0-f4da32f3f96b"/>
    <m/>
    <d v="2021-05-20T10:33:40"/>
    <d v="2021-04-05T21:14:36"/>
    <m/>
    <m/>
    <m/>
    <s v="Text"/>
    <s v="Standard Column"/>
    <s v="None"/>
  </r>
  <r>
    <n v="79"/>
    <s v="ManagementLevel"/>
    <m/>
    <x v="8"/>
    <m/>
    <b v="0"/>
    <s v="ManagementLevel"/>
    <m/>
    <m/>
    <b v="1"/>
    <s v="Do Not Summarize"/>
    <m/>
    <m/>
    <s v="6c0de98e-d998-444d-80e3-4e9fcc20f503"/>
    <m/>
    <d v="2021-05-20T10:33:40"/>
    <d v="2021-04-05T21:14:36"/>
    <m/>
    <m/>
    <m/>
    <s v="Text"/>
    <s v="Standard Column"/>
    <s v="None"/>
  </r>
  <r>
    <n v="80"/>
    <s v="Management_Level1"/>
    <m/>
    <x v="8"/>
    <m/>
    <b v="0"/>
    <s v="Management_Level1"/>
    <m/>
    <m/>
    <b v="1"/>
    <s v="Do Not Summarize"/>
    <m/>
    <m/>
    <s v="d2bf0ecc-a3ac-4d30-9933-fa54d2561cf8"/>
    <m/>
    <d v="2021-05-20T10:33:40"/>
    <d v="2021-04-05T21:14:36"/>
    <m/>
    <m/>
    <m/>
    <s v="Text"/>
    <s v="Standard Column"/>
    <s v="None"/>
  </r>
  <r>
    <n v="81"/>
    <s v="MiddleName"/>
    <m/>
    <x v="8"/>
    <m/>
    <b v="0"/>
    <s v="MiddleName"/>
    <m/>
    <m/>
    <b v="1"/>
    <s v="Do Not Summarize"/>
    <m/>
    <m/>
    <s v="bd9836e7-e9e0-4616-86e0-050ba50b1621"/>
    <m/>
    <d v="2021-05-20T10:33:40"/>
    <d v="2021-04-05T21:14:36"/>
    <m/>
    <m/>
    <m/>
    <s v="Text"/>
    <s v="Standard Column"/>
    <s v="None"/>
  </r>
  <r>
    <n v="82"/>
    <s v="Prefix"/>
    <m/>
    <x v="8"/>
    <m/>
    <b v="0"/>
    <s v="Prefix"/>
    <m/>
    <m/>
    <b v="1"/>
    <s v="Do Not Summarize"/>
    <m/>
    <m/>
    <s v="f63a226b-6788-4982-8253-258fae93a85f"/>
    <m/>
    <d v="2021-05-20T10:33:40"/>
    <d v="2021-04-05T21:14:36"/>
    <m/>
    <m/>
    <m/>
    <s v="Text"/>
    <s v="Standard Column"/>
    <s v="None"/>
  </r>
  <r>
    <n v="83"/>
    <s v="Role"/>
    <m/>
    <x v="8"/>
    <m/>
    <b v="0"/>
    <s v="Role"/>
    <m/>
    <m/>
    <b v="1"/>
    <s v="Do Not Summarize"/>
    <m/>
    <m/>
    <s v="4352b7da-89bd-4930-81ed-84c6fe3b0ee7"/>
    <m/>
    <d v="2021-05-20T10:33:40"/>
    <d v="2021-04-05T21:14:36"/>
    <m/>
    <m/>
    <m/>
    <s v="Text"/>
    <s v="Standard Column"/>
    <s v="None"/>
  </r>
  <r>
    <n v="84"/>
    <s v="StateProvinceCode"/>
    <m/>
    <x v="8"/>
    <m/>
    <b v="0"/>
    <s v="StateProvinceCode"/>
    <m/>
    <m/>
    <b v="1"/>
    <s v="Do Not Summarize"/>
    <m/>
    <m/>
    <s v="e2a1a024-5133-478a-a0af-d9942c8ab722"/>
    <m/>
    <d v="2021-05-20T10:33:40"/>
    <d v="2021-04-05T21:14:36"/>
    <m/>
    <m/>
    <m/>
    <s v="Text"/>
    <s v="Standard Column"/>
    <s v="None"/>
  </r>
  <r>
    <n v="85"/>
    <s v="StateProvinceName"/>
    <m/>
    <x v="8"/>
    <m/>
    <b v="0"/>
    <s v="StateProvinceName"/>
    <m/>
    <m/>
    <b v="1"/>
    <s v="Do Not Summarize"/>
    <m/>
    <m/>
    <s v="7c666934-5ef6-40d5-8c60-c535a17cac1c"/>
    <m/>
    <d v="2021-05-20T10:33:40"/>
    <d v="2021-04-05T21:14:36"/>
    <m/>
    <m/>
    <m/>
    <s v="Text"/>
    <s v="Standard Column"/>
    <s v="None"/>
  </r>
  <r>
    <n v="86"/>
    <s v="Suffix"/>
    <m/>
    <x v="8"/>
    <m/>
    <b v="0"/>
    <s v="Suffix"/>
    <m/>
    <m/>
    <b v="1"/>
    <s v="Do Not Summarize"/>
    <m/>
    <m/>
    <s v="f58c76c1-f268-4337-a036-438a05128ab4"/>
    <m/>
    <d v="2021-05-20T10:33:40"/>
    <d v="2021-04-05T21:14:36"/>
    <m/>
    <m/>
    <m/>
    <s v="Text"/>
    <s v="Standard Column"/>
    <s v="None"/>
  </r>
  <r>
    <n v="87"/>
    <s v="Title"/>
    <m/>
    <x v="8"/>
    <m/>
    <b v="0"/>
    <s v="Title"/>
    <m/>
    <m/>
    <b v="1"/>
    <s v="Do Not Summarize"/>
    <m/>
    <m/>
    <s v="c3903467-4e42-454a-9c63-72b098935c6b"/>
    <m/>
    <d v="2021-05-20T10:33:40"/>
    <d v="2021-04-05T21:14:36"/>
    <m/>
    <m/>
    <m/>
    <s v="Text"/>
    <s v="Standard Column"/>
    <s v="None"/>
  </r>
  <r>
    <n v="88"/>
    <s v="UltimateDecisionMaker"/>
    <m/>
    <x v="8"/>
    <m/>
    <b v="0"/>
    <s v="UltimateDecisionMaker"/>
    <m/>
    <s v="&quot;TRUE&quot;;&quot;TRUE&quot;;&quot;FALSE&quot;"/>
    <b v="1"/>
    <s v="Do Not Summarize"/>
    <m/>
    <m/>
    <s v="52f851a4-819c-4b73-a053-a06aae34dfd1"/>
    <m/>
    <d v="2021-05-20T10:33:40"/>
    <d v="2021-04-05T21:14:36"/>
    <m/>
    <m/>
    <m/>
    <s v="Other"/>
    <s v="Standard Column"/>
    <s v="None"/>
  </r>
  <r>
    <n v="89"/>
    <s v="UltimateDecisionMaker__c"/>
    <m/>
    <x v="8"/>
    <m/>
    <b v="0"/>
    <s v="UltimateDecisionMaker__c"/>
    <m/>
    <s v="&quot;TRUE&quot;;&quot;TRUE&quot;;&quot;FALSE&quot;"/>
    <b v="1"/>
    <s v="Do Not Summarize"/>
    <m/>
    <m/>
    <s v="2e9d4e6c-8c04-4620-aa14-ebff2be8abf0"/>
    <m/>
    <d v="2021-05-20T10:33:40"/>
    <d v="2021-04-05T21:14:36"/>
    <m/>
    <m/>
    <m/>
    <s v="Other"/>
    <s v="Standard Column"/>
    <s v="None"/>
  </r>
  <r>
    <n v="90"/>
    <s v="Zip"/>
    <m/>
    <x v="8"/>
    <m/>
    <b v="0"/>
    <s v="Zip"/>
    <m/>
    <m/>
    <b v="1"/>
    <s v="Do Not Summarize"/>
    <m/>
    <m/>
    <s v="b5c58487-8c91-4b8b-9c1d-d6f78764b1eb"/>
    <m/>
    <d v="2021-05-20T10:33:40"/>
    <d v="2021-04-05T21:14:36"/>
    <m/>
    <m/>
    <m/>
    <s v="Text"/>
    <s v="Standard Column"/>
    <s v="None"/>
  </r>
  <r>
    <n v="91"/>
    <s v="eCRMClientId"/>
    <m/>
    <x v="8"/>
    <m/>
    <b v="0"/>
    <s v="eCRMClientId"/>
    <m/>
    <m/>
    <b v="1"/>
    <s v="Do Not Summarize"/>
    <m/>
    <m/>
    <s v="c8b78e68-3bd6-4ad1-b021-2aa34ed3febc"/>
    <m/>
    <d v="2021-05-20T10:33:40"/>
    <d v="2021-04-05T21:14:36"/>
    <m/>
    <m/>
    <m/>
    <s v="Text"/>
    <s v="Standard Column"/>
    <s v="None"/>
  </r>
  <r>
    <n v="92"/>
    <s v="ecrmContactID"/>
    <m/>
    <x v="8"/>
    <m/>
    <b v="0"/>
    <s v="ecrmContactID"/>
    <m/>
    <m/>
    <b v="1"/>
    <s v="Do Not Summarize"/>
    <m/>
    <m/>
    <s v="f0eab125-ccbf-45f2-98b3-b08359b087d3"/>
    <m/>
    <d v="2021-05-20T10:33:40"/>
    <d v="2021-04-05T21:14:36"/>
    <m/>
    <m/>
    <m/>
    <s v="Text"/>
    <s v="Standard Column"/>
    <s v="None"/>
  </r>
  <r>
    <n v="93"/>
    <s v="CognitiveServices.DetectLanguage.Detected Language ISO Code"/>
    <m/>
    <x v="9"/>
    <m/>
    <b v="0"/>
    <s v="CognitiveServices.DetectLanguage.Detected Language ISO Code"/>
    <m/>
    <m/>
    <b v="1"/>
    <s v="Do Not Summarize"/>
    <m/>
    <m/>
    <s v="94256bad-285b-4ade-bb4c-79f8a79e5573"/>
    <m/>
    <d v="2021-05-20T10:33:40"/>
    <d v="2021-04-05T21:14:36"/>
    <m/>
    <m/>
    <m/>
    <s v="Text"/>
    <s v="Standard Column"/>
    <s v="None"/>
  </r>
  <r>
    <n v="94"/>
    <s v="CognitiveServices.DetectLanguage.Detected Language Name"/>
    <m/>
    <x v="9"/>
    <m/>
    <b v="0"/>
    <s v="CognitiveServices.DetectLanguage.Detected Language Name"/>
    <m/>
    <m/>
    <b v="1"/>
    <s v="Do Not Summarize"/>
    <m/>
    <m/>
    <s v="2ba2cbbb-f862-4618-8305-1d50e21de40b"/>
    <m/>
    <d v="2021-05-20T10:33:40"/>
    <d v="2021-04-05T21:14:36"/>
    <m/>
    <m/>
    <m/>
    <s v="Text"/>
    <s v="Standard Column"/>
    <s v="None"/>
  </r>
  <r>
    <n v="95"/>
    <s v="CognitiveServices.ScoreSentiment"/>
    <m/>
    <x v="9"/>
    <m/>
    <b v="0"/>
    <s v="CognitiveServices.ScoreSentiment"/>
    <m/>
    <m/>
    <b v="1"/>
    <s v="Sum"/>
    <m/>
    <m/>
    <s v="9d241d2e-2c31-4c6e-977a-f0a1e4076cb9"/>
    <m/>
    <d v="2021-05-20T10:33:40"/>
    <d v="2021-04-05T21:14:36"/>
    <m/>
    <m/>
    <m/>
    <s v="Decimal Number"/>
    <s v="Standard Column"/>
    <s v="None"/>
  </r>
  <r>
    <n v="96"/>
    <s v="questionid"/>
    <m/>
    <x v="9"/>
    <m/>
    <b v="0"/>
    <s v="questionid"/>
    <m/>
    <m/>
    <b v="1"/>
    <s v="Do Not Summarize"/>
    <m/>
    <m/>
    <s v="c85d4b77-ae0c-40ff-a402-5418cf8d07a8"/>
    <m/>
    <d v="2021-05-20T10:33:40"/>
    <d v="2021-04-05T21:14:36"/>
    <m/>
    <m/>
    <m/>
    <s v="Text"/>
    <s v="Standard Column"/>
    <s v="None"/>
  </r>
  <r>
    <n v="97"/>
    <s v="responseopenendtext"/>
    <m/>
    <x v="9"/>
    <m/>
    <b v="0"/>
    <s v="responseopenendtext"/>
    <m/>
    <m/>
    <b v="1"/>
    <s v="Do Not Summarize"/>
    <m/>
    <m/>
    <s v="e9b8d5d0-7ae7-4d39-86c7-cb4c1d084e52"/>
    <m/>
    <d v="2021-05-20T10:33:40"/>
    <d v="2021-04-05T21:14:36"/>
    <m/>
    <m/>
    <m/>
    <s v="Text"/>
    <s v="Standard Column"/>
    <s v="None"/>
  </r>
  <r>
    <n v="98"/>
    <s v="surveykey"/>
    <m/>
    <x v="9"/>
    <m/>
    <b v="0"/>
    <s v="surveykey"/>
    <m/>
    <s v="0"/>
    <b v="1"/>
    <s v="Sum"/>
    <m/>
    <m/>
    <s v="4b7cde80-c92c-42c8-bdc0-f0b18a289f4b"/>
    <m/>
    <d v="2021-05-20T10:33:40"/>
    <d v="2021-04-05T21:14:36"/>
    <m/>
    <m/>
    <m/>
    <s v="Whole Number"/>
    <s v="Standard Column"/>
    <s v="None"/>
  </r>
  <r>
    <n v="99"/>
    <s v="surveyresponsekey"/>
    <m/>
    <x v="9"/>
    <m/>
    <b v="0"/>
    <s v="surveyresponsekey"/>
    <m/>
    <s v="0"/>
    <b v="1"/>
    <s v="Do Not Summarize"/>
    <m/>
    <m/>
    <s v="bd0aacdb-ba17-4088-a6b5-e955c19f5a39"/>
    <m/>
    <d v="2021-05-20T10:33:40"/>
    <d v="2021-04-05T21:14:36"/>
    <m/>
    <m/>
    <m/>
    <s v="Whole Number"/>
    <s v="Standard Column"/>
    <s v="None"/>
  </r>
  <r>
    <n v="100"/>
    <s v="Day"/>
    <m/>
    <x v="10"/>
    <s v="DayOfMonth"/>
    <b v="1"/>
    <m/>
    <s v="DAY([Date])"/>
    <m/>
    <b v="1"/>
    <s v="Do Not Summarize"/>
    <m/>
    <m/>
    <s v="e9b03e03-cd71-4c81-a82f-764c7033dbc0"/>
    <m/>
    <d v="2021-05-20T10:33:40"/>
    <d v="2021-04-05T21:14:36"/>
    <m/>
    <m/>
    <m/>
    <s v="Other"/>
    <s v="DAX Calculated Column"/>
    <s v="None"/>
  </r>
  <r>
    <n v="101"/>
    <s v="Month"/>
    <m/>
    <x v="10"/>
    <s v="Months"/>
    <b v="1"/>
    <m/>
    <s v="FORMAT([Date], &quot;MMMM&quot;)"/>
    <m/>
    <b v="1"/>
    <s v="Do Not Summarize"/>
    <m/>
    <m/>
    <s v="5e021efc-b8f2-4590-a0bd-cf1708b55416"/>
    <m/>
    <d v="2021-05-20T10:33:40"/>
    <d v="2021-04-05T21:14:36"/>
    <m/>
    <s v="MonthNo"/>
    <m/>
    <s v="Other"/>
    <s v="DAX Calculated Column"/>
    <s v="None"/>
  </r>
  <r>
    <n v="102"/>
    <s v="MonthNo"/>
    <m/>
    <x v="10"/>
    <s v="MonthOfYear"/>
    <b v="1"/>
    <m/>
    <s v="MONTH([Date])"/>
    <m/>
    <b v="1"/>
    <s v="Do Not Summarize"/>
    <m/>
    <m/>
    <s v="03c0d8b1-046b-4092-91ab-e489a4e77b4f"/>
    <m/>
    <d v="2021-05-20T10:33:40"/>
    <d v="2021-04-05T21:14:36"/>
    <m/>
    <m/>
    <m/>
    <s v="Other"/>
    <s v="DAX Calculated Column"/>
    <s v="None"/>
  </r>
  <r>
    <n v="103"/>
    <s v="Quarter"/>
    <m/>
    <x v="10"/>
    <s v="Quarters"/>
    <b v="1"/>
    <m/>
    <s v="&quot;Qtr &quot; &amp; [QuarterNo]"/>
    <m/>
    <b v="1"/>
    <s v="Do Not Summarize"/>
    <m/>
    <m/>
    <s v="f32078a6-b94e-4b39-a737-a009f28770f1"/>
    <m/>
    <d v="2021-05-20T10:33:40"/>
    <d v="2021-04-05T21:14:36"/>
    <m/>
    <s v="QuarterNo"/>
    <m/>
    <s v="Other"/>
    <s v="DAX Calculated Column"/>
    <s v="None"/>
  </r>
  <r>
    <n v="104"/>
    <s v="QuarterNo"/>
    <m/>
    <x v="10"/>
    <s v="QuarterOfYear"/>
    <b v="1"/>
    <m/>
    <s v="INT(([MonthNo] + 2) / 3)"/>
    <m/>
    <b v="1"/>
    <s v="Do Not Summarize"/>
    <m/>
    <m/>
    <s v="fffdd3e5-1772-4916-b5ca-ceb428e2165f"/>
    <m/>
    <d v="2021-05-20T10:33:40"/>
    <d v="2021-04-05T21:14:36"/>
    <m/>
    <m/>
    <m/>
    <s v="Other"/>
    <s v="DAX Calculated Column"/>
    <s v="None"/>
  </r>
  <r>
    <n v="105"/>
    <s v="Year"/>
    <m/>
    <x v="10"/>
    <s v="Years"/>
    <b v="1"/>
    <m/>
    <s v="YEAR([Date])"/>
    <m/>
    <b v="1"/>
    <s v="Do Not Summarize"/>
    <m/>
    <m/>
    <s v="e4992718-12b1-471f-be83-5922d773214a"/>
    <m/>
    <d v="2021-05-20T10:33:40"/>
    <d v="2021-04-05T21:14:36"/>
    <m/>
    <m/>
    <m/>
    <s v="Other"/>
    <s v="DAX Calculated Column"/>
    <s v="None"/>
  </r>
  <r>
    <n v="106"/>
    <s v="ActiveInd"/>
    <m/>
    <x v="11"/>
    <m/>
    <b v="0"/>
    <s v="ActiveInd"/>
    <m/>
    <m/>
    <b v="1"/>
    <s v="Do Not Summarize"/>
    <m/>
    <m/>
    <s v="27c6a1d1-1778-4ec9-8c6b-3fe3ef1d2368"/>
    <m/>
    <d v="2021-05-20T10:33:40"/>
    <d v="2021-04-05T21:14:36"/>
    <m/>
    <m/>
    <m/>
    <s v="Text"/>
    <s v="Standard Column"/>
    <s v="None"/>
  </r>
  <r>
    <n v="107"/>
    <s v="BusinessUnitName"/>
    <m/>
    <x v="11"/>
    <m/>
    <b v="0"/>
    <s v="BusinessUnitName"/>
    <m/>
    <m/>
    <b v="1"/>
    <s v="Do Not Summarize"/>
    <m/>
    <m/>
    <s v="86740a25-01b8-4180-99b1-03081ff874c5"/>
    <m/>
    <d v="2021-05-20T10:33:40"/>
    <d v="2021-04-05T21:14:36"/>
    <m/>
    <m/>
    <m/>
    <s v="Text"/>
    <s v="Standard Column"/>
    <s v="None"/>
  </r>
  <r>
    <n v="108"/>
    <s v="DepartmentandDivision"/>
    <m/>
    <x v="11"/>
    <m/>
    <b v="0"/>
    <s v="DepartmentandDivision"/>
    <m/>
    <m/>
    <b v="1"/>
    <s v="Do Not Summarize"/>
    <m/>
    <m/>
    <s v="9c9dddc5-c5de-436f-8c28-99144d589528"/>
    <m/>
    <d v="2021-05-20T10:33:40"/>
    <d v="2021-04-05T21:14:36"/>
    <m/>
    <m/>
    <m/>
    <s v="Text"/>
    <s v="Standard Column"/>
    <s v="None"/>
  </r>
  <r>
    <n v="109"/>
    <s v="Email"/>
    <m/>
    <x v="11"/>
    <m/>
    <b v="0"/>
    <s v="Email"/>
    <m/>
    <m/>
    <b v="1"/>
    <s v="Do Not Summarize"/>
    <m/>
    <m/>
    <s v="0fc1d580-8df9-4a17-89c2-04f97e027036"/>
    <m/>
    <d v="2021-05-20T10:33:40"/>
    <d v="2021-04-05T21:14:36"/>
    <m/>
    <m/>
    <m/>
    <s v="Text"/>
    <s v="Standard Column"/>
    <s v="None"/>
  </r>
  <r>
    <n v="110"/>
    <s v="FullName"/>
    <m/>
    <x v="11"/>
    <m/>
    <b v="0"/>
    <s v="FullName"/>
    <m/>
    <m/>
    <b v="1"/>
    <s v="Do Not Summarize"/>
    <m/>
    <m/>
    <s v="3d5b22a2-56ea-4cc6-8273-5ab4d3b6c928"/>
    <m/>
    <d v="2021-05-20T10:33:40"/>
    <d v="2021-04-05T21:14:36"/>
    <m/>
    <m/>
    <m/>
    <s v="Text"/>
    <s v="Standard Column"/>
    <s v="None"/>
  </r>
  <r>
    <n v="111"/>
    <s v="OrganizationKey"/>
    <m/>
    <x v="11"/>
    <m/>
    <b v="0"/>
    <s v="OrganizationKey"/>
    <m/>
    <s v="0"/>
    <b v="1"/>
    <s v="Do Not Summarize"/>
    <m/>
    <m/>
    <s v="0e3d1c8b-2da5-43f4-b933-1f6fb8e565ad"/>
    <m/>
    <d v="2021-05-20T10:33:40"/>
    <d v="2021-04-05T21:14:36"/>
    <m/>
    <m/>
    <m/>
    <s v="Whole Number"/>
    <s v="Standard Column"/>
    <s v="None"/>
  </r>
  <r>
    <n v="112"/>
    <s v="Role"/>
    <m/>
    <x v="11"/>
    <m/>
    <b v="0"/>
    <s v="Role"/>
    <m/>
    <m/>
    <b v="1"/>
    <s v="Do Not Summarize"/>
    <m/>
    <m/>
    <s v="9b99eb36-fedb-40ec-8dee-af31b908b1bd"/>
    <m/>
    <d v="2021-05-20T10:33:40"/>
    <d v="2021-04-05T21:14:36"/>
    <m/>
    <m/>
    <m/>
    <s v="Text"/>
    <s v="Standard Column"/>
    <s v="None"/>
  </r>
  <r>
    <n v="113"/>
    <s v="13 Month"/>
    <s v="This is 13 month"/>
    <x v="12"/>
    <m/>
    <b v="0"/>
    <m/>
    <s v="IF(DATEDIFF(DimDateCompleted[Date],TODAY(),MONTH)-1 in {0,1,2,3,4,5,6,7,8,9,10,11,12},1,0 )"/>
    <s v="0"/>
    <b v="1"/>
    <s v="Sum"/>
    <m/>
    <m/>
    <s v="2781c5c3-5294-4473-ae5a-c46ffc2589a3"/>
    <m/>
    <d v="2022-02-08T03:08:56"/>
    <d v="2021-05-11T14:56:10"/>
    <m/>
    <m/>
    <s v="This is date completed"/>
    <s v="Other"/>
    <s v="DAX Calculated Column"/>
    <s v="None"/>
  </r>
  <r>
    <n v="114"/>
    <s v="Date"/>
    <m/>
    <x v="12"/>
    <m/>
    <b v="0"/>
    <s v="Date"/>
    <m/>
    <s v="General Date"/>
    <b v="1"/>
    <s v="Do Not Summarize"/>
    <m/>
    <m/>
    <s v="f6ae1fcc-ef8b-4014-9921-c148a4f709c1"/>
    <m/>
    <d v="2021-05-20T10:33:40"/>
    <d v="2021-04-05T21:14:36"/>
    <m/>
    <m/>
    <s v="This is date completed"/>
    <s v="Date"/>
    <s v="Standard Column"/>
    <s v="None"/>
  </r>
  <r>
    <n v="115"/>
    <s v="DateKey"/>
    <m/>
    <x v="12"/>
    <m/>
    <b v="0"/>
    <s v="DateKey"/>
    <m/>
    <s v="0"/>
    <b v="1"/>
    <s v="Other Summarization"/>
    <m/>
    <m/>
    <s v="0b1cf95e-0a40-4771-a0c8-eac87c4bc73c"/>
    <m/>
    <d v="2021-05-20T10:33:40"/>
    <d v="2021-04-05T21:14:36"/>
    <m/>
    <m/>
    <s v="This is date completed"/>
    <s v="Whole Number"/>
    <s v="Standard Column"/>
    <s v="None"/>
  </r>
  <r>
    <n v="116"/>
    <s v="DayName"/>
    <m/>
    <x v="12"/>
    <m/>
    <b v="0"/>
    <s v="DayName"/>
    <m/>
    <m/>
    <b v="1"/>
    <s v="Do Not Summarize"/>
    <m/>
    <m/>
    <s v="8be0c077-7848-4fb1-8825-225366e2b342"/>
    <m/>
    <d v="2021-05-20T10:33:40"/>
    <d v="2021-04-05T21:14:36"/>
    <m/>
    <m/>
    <s v="This is date completed"/>
    <s v="Text"/>
    <s v="Standard Column"/>
    <s v="None"/>
  </r>
  <r>
    <n v="117"/>
    <s v="DayOfMonth"/>
    <m/>
    <x v="12"/>
    <m/>
    <b v="0"/>
    <s v="DayOfMonth"/>
    <m/>
    <m/>
    <b v="1"/>
    <s v="Sum"/>
    <m/>
    <m/>
    <s v="59cc7cba-888f-4757-a72f-80f7a0123291"/>
    <m/>
    <d v="2021-05-20T10:33:40"/>
    <d v="2021-04-05T21:14:36"/>
    <m/>
    <m/>
    <s v="This is date completed"/>
    <s v="Decimal Number"/>
    <s v="Standard Column"/>
    <s v="None"/>
  </r>
  <r>
    <n v="118"/>
    <s v="DayOfQuarter"/>
    <m/>
    <x v="12"/>
    <m/>
    <b v="0"/>
    <s v="DayOfQuarter"/>
    <m/>
    <m/>
    <b v="1"/>
    <s v="Sum"/>
    <m/>
    <m/>
    <s v="d0e99002-064f-4062-a038-e4b0b1ab7b70"/>
    <m/>
    <d v="2021-05-20T10:33:40"/>
    <d v="2021-04-05T21:14:36"/>
    <m/>
    <m/>
    <s v="This is date completed"/>
    <s v="Decimal Number"/>
    <s v="Standard Column"/>
    <s v="None"/>
  </r>
  <r>
    <n v="119"/>
    <s v="DayOfWeek"/>
    <m/>
    <x v="12"/>
    <m/>
    <b v="0"/>
    <s v="DayOfWeek"/>
    <m/>
    <m/>
    <b v="1"/>
    <s v="Sum"/>
    <m/>
    <m/>
    <s v="bae44ef9-2a86-46ee-a73c-3d14ff281762"/>
    <m/>
    <d v="2021-05-20T10:33:40"/>
    <d v="2021-04-05T21:14:36"/>
    <m/>
    <m/>
    <s v="This is date completed"/>
    <s v="Decimal Number"/>
    <s v="Standard Column"/>
    <s v="None"/>
  </r>
  <r>
    <n v="120"/>
    <s v="DayOfWeekInMonth"/>
    <m/>
    <x v="12"/>
    <m/>
    <b v="0"/>
    <s v="DayOfWeekInMonth"/>
    <m/>
    <m/>
    <b v="1"/>
    <s v="Sum"/>
    <m/>
    <m/>
    <s v="139a1343-9435-4bcc-9080-72718db531b9"/>
    <m/>
    <d v="2021-05-20T10:33:40"/>
    <d v="2021-04-05T21:14:36"/>
    <m/>
    <m/>
    <s v="This is date completed"/>
    <s v="Decimal Number"/>
    <s v="Standard Column"/>
    <s v="None"/>
  </r>
  <r>
    <n v="121"/>
    <s v="DayOfWeekInYear"/>
    <m/>
    <x v="12"/>
    <m/>
    <b v="0"/>
    <s v="DayOfWeekInYear"/>
    <m/>
    <m/>
    <b v="1"/>
    <s v="Sum"/>
    <m/>
    <m/>
    <s v="8e12ec41-1e1c-428d-8151-abafef311bde"/>
    <m/>
    <d v="2021-05-20T10:33:40"/>
    <d v="2021-04-05T21:14:36"/>
    <m/>
    <m/>
    <s v="This is date completed"/>
    <s v="Decimal Number"/>
    <s v="Standard Column"/>
    <s v="None"/>
  </r>
  <r>
    <n v="122"/>
    <s v="DayOfYear"/>
    <m/>
    <x v="12"/>
    <m/>
    <b v="0"/>
    <s v="DayOfYear"/>
    <m/>
    <m/>
    <b v="1"/>
    <s v="Sum"/>
    <m/>
    <m/>
    <s v="dd888862-af99-4d25-9941-47f62681083a"/>
    <m/>
    <d v="2021-05-20T10:33:40"/>
    <d v="2021-04-05T21:14:36"/>
    <m/>
    <m/>
    <s v="This is date completed"/>
    <s v="Decimal Number"/>
    <s v="Standard Column"/>
    <s v="None"/>
  </r>
  <r>
    <n v="123"/>
    <s v="DaySuffix"/>
    <s v="this is day suffix"/>
    <x v="12"/>
    <m/>
    <b v="0"/>
    <s v="DaySuffix"/>
    <m/>
    <m/>
    <b v="1"/>
    <s v="Do Not Summarize"/>
    <m/>
    <m/>
    <s v="925cf3a0-8d3b-498b-a17a-274f57a01cec"/>
    <m/>
    <d v="2022-02-08T03:09:32"/>
    <d v="2021-04-05T21:14:36"/>
    <m/>
    <m/>
    <s v="This is date completed"/>
    <s v="Text"/>
    <s v="Standard Column"/>
    <s v="None"/>
  </r>
  <r>
    <n v="124"/>
    <s v="FirstDayOfMonth"/>
    <m/>
    <x v="12"/>
    <m/>
    <b v="0"/>
    <s v="FirstDayOfMonth"/>
    <m/>
    <s v="Long Date"/>
    <b v="1"/>
    <s v="Do Not Summarize"/>
    <m/>
    <m/>
    <s v="c6eca501-60a2-4d2a-8a68-03a0e2dfc6a0"/>
    <m/>
    <d v="2021-10-20T15:15:01"/>
    <d v="2021-04-05T21:14:36"/>
    <m/>
    <m/>
    <s v="This is date completed"/>
    <s v="Date"/>
    <s v="Standard Column"/>
    <s v="None"/>
  </r>
  <r>
    <n v="125"/>
    <s v="FirstDayOfQuarter"/>
    <m/>
    <x v="12"/>
    <m/>
    <b v="0"/>
    <s v="FirstDayOfQuarter"/>
    <m/>
    <s v="Long Date"/>
    <b v="1"/>
    <s v="Do Not Summarize"/>
    <m/>
    <m/>
    <s v="9aa1512c-e7c9-40f9-acf4-a80425f24edb"/>
    <m/>
    <d v="2021-10-20T15:15:01"/>
    <d v="2021-04-05T21:14:36"/>
    <m/>
    <m/>
    <s v="This is date completed"/>
    <s v="Date"/>
    <s v="Standard Column"/>
    <s v="None"/>
  </r>
  <r>
    <n v="126"/>
    <s v="FirstDayOfYear"/>
    <m/>
    <x v="12"/>
    <m/>
    <b v="0"/>
    <s v="FirstDayOfYear"/>
    <m/>
    <s v="Long Date"/>
    <b v="1"/>
    <s v="Do Not Summarize"/>
    <m/>
    <m/>
    <s v="0e00e60b-b5de-453a-86d7-9bae8a397455"/>
    <m/>
    <d v="2021-10-20T15:15:01"/>
    <d v="2021-04-05T21:14:36"/>
    <m/>
    <m/>
    <s v="This is date completed"/>
    <s v="Date"/>
    <s v="Standard Column"/>
    <s v="None"/>
  </r>
  <r>
    <n v="127"/>
    <s v="FullDate"/>
    <m/>
    <x v="12"/>
    <m/>
    <b v="0"/>
    <s v="FullDate"/>
    <m/>
    <s v="Long Date"/>
    <b v="1"/>
    <s v="Do Not Summarize"/>
    <m/>
    <m/>
    <s v="c7685b31-74e3-472c-bdfd-1abe1a041dd8"/>
    <m/>
    <d v="2021-10-20T15:15:01"/>
    <d v="2021-04-05T21:14:36"/>
    <m/>
    <m/>
    <s v="This is date completed"/>
    <s v="Date"/>
    <s v="Standard Column"/>
    <s v="None"/>
  </r>
  <r>
    <n v="128"/>
    <s v="IsWeekday"/>
    <m/>
    <x v="12"/>
    <m/>
    <b v="0"/>
    <s v="IsWeekday"/>
    <m/>
    <s v="&quot;TRUE&quot;;&quot;TRUE&quot;;&quot;FALSE&quot;"/>
    <b v="1"/>
    <s v="Do Not Summarize"/>
    <m/>
    <m/>
    <s v="274f1f96-3173-429f-a1c8-8e0edea1d42e"/>
    <m/>
    <d v="2021-05-20T10:33:40"/>
    <d v="2021-04-05T21:14:36"/>
    <m/>
    <m/>
    <s v="This is date completed"/>
    <s v="Other"/>
    <s v="Standard Column"/>
    <s v="None"/>
  </r>
  <r>
    <n v="129"/>
    <s v="LastDayOfMonth"/>
    <m/>
    <x v="12"/>
    <m/>
    <b v="0"/>
    <s v="LastDayOfMonth"/>
    <m/>
    <s v="Long Date"/>
    <b v="1"/>
    <s v="Do Not Summarize"/>
    <m/>
    <m/>
    <s v="25338953-f3df-4d2e-a8a2-967a444d9e93"/>
    <m/>
    <d v="2021-10-20T15:15:01"/>
    <d v="2021-04-05T21:14:36"/>
    <m/>
    <m/>
    <s v="This is date completed"/>
    <s v="Date"/>
    <s v="Standard Column"/>
    <s v="None"/>
  </r>
  <r>
    <n v="130"/>
    <s v="LastDayOfQuarter"/>
    <m/>
    <x v="12"/>
    <m/>
    <b v="0"/>
    <s v="LastDayOfQuarter"/>
    <m/>
    <s v="Long Date"/>
    <b v="1"/>
    <s v="Do Not Summarize"/>
    <m/>
    <m/>
    <s v="a24387cb-45d2-4e13-a683-0f223ff66b90"/>
    <m/>
    <d v="2021-10-20T15:15:01"/>
    <d v="2021-04-05T21:14:36"/>
    <m/>
    <m/>
    <s v="This is date completed"/>
    <s v="Date"/>
    <s v="Standard Column"/>
    <s v="None"/>
  </r>
  <r>
    <n v="131"/>
    <s v="LastDayOfYear"/>
    <m/>
    <x v="12"/>
    <m/>
    <b v="0"/>
    <s v="LastDayOfYear"/>
    <m/>
    <s v="Long Date"/>
    <b v="1"/>
    <s v="Do Not Summarize"/>
    <m/>
    <m/>
    <s v="b93914b0-7097-471f-beaf-5f5007085b40"/>
    <m/>
    <d v="2021-10-20T15:15:01"/>
    <d v="2021-04-05T21:14:36"/>
    <m/>
    <m/>
    <s v="This is date completed"/>
    <s v="Date"/>
    <s v="Standard Column"/>
    <s v="None"/>
  </r>
  <r>
    <n v="132"/>
    <s v="LastLoadDate"/>
    <m/>
    <x v="12"/>
    <m/>
    <b v="0"/>
    <s v="LastLoadDate"/>
    <m/>
    <s v="General Date"/>
    <b v="1"/>
    <s v="Do Not Summarize"/>
    <m/>
    <m/>
    <s v="36f3dc3e-5983-47ab-9b7b-8dc248030c0f"/>
    <m/>
    <d v="2021-05-20T10:33:40"/>
    <d v="2021-04-05T21:14:36"/>
    <m/>
    <m/>
    <s v="This is date completed"/>
    <s v="Date"/>
    <s v="Standard Column"/>
    <s v="None"/>
  </r>
  <r>
    <n v="133"/>
    <s v="Mon-YY"/>
    <m/>
    <x v="12"/>
    <m/>
    <b v="0"/>
    <m/>
    <s v="FORMAT(DimDateCompleted[Date].[Date],&quot;MMM-YY&quot;)"/>
    <m/>
    <b v="1"/>
    <s v="Do Not Summarize"/>
    <m/>
    <m/>
    <s v="4e87d537-51e8-4884-b052-ab0e390dd0c4"/>
    <m/>
    <d v="2022-01-20T04:41:00"/>
    <d v="2021-04-05T21:14:36"/>
    <m/>
    <m/>
    <s v="This is date completed"/>
    <s v="Other"/>
    <s v="DAX Calculated Column"/>
    <s v="None"/>
  </r>
  <r>
    <n v="134"/>
    <s v="Month"/>
    <m/>
    <x v="12"/>
    <m/>
    <b v="0"/>
    <s v="Month"/>
    <m/>
    <s v="0"/>
    <b v="1"/>
    <s v="Sum"/>
    <m/>
    <m/>
    <s v="4d2a69e6-7c8b-4530-a871-1f82251224ab"/>
    <m/>
    <d v="2021-05-20T10:33:40"/>
    <d v="2021-04-05T21:14:36"/>
    <m/>
    <m/>
    <s v="This is date completed"/>
    <s v="Whole Number"/>
    <s v="Standard Column"/>
    <s v="None"/>
  </r>
  <r>
    <n v="135"/>
    <s v="MonthID"/>
    <m/>
    <x v="12"/>
    <m/>
    <b v="0"/>
    <s v="MonthID"/>
    <m/>
    <m/>
    <b v="1"/>
    <s v="Do Not Summarize"/>
    <m/>
    <m/>
    <s v="c5cac0b1-f7fd-4a60-82d3-53abff56bc43"/>
    <m/>
    <d v="2021-05-20T10:33:40"/>
    <d v="2021-04-05T21:14:36"/>
    <m/>
    <m/>
    <s v="This is date completed"/>
    <s v="Text"/>
    <s v="Standard Column"/>
    <s v="None"/>
  </r>
  <r>
    <n v="136"/>
    <s v="MonthName"/>
    <m/>
    <x v="12"/>
    <m/>
    <b v="0"/>
    <s v="MonthName"/>
    <m/>
    <m/>
    <b v="1"/>
    <s v="Do Not Summarize"/>
    <m/>
    <m/>
    <s v="04351641-3a0a-4aef-849f-1104e1b062d7"/>
    <m/>
    <d v="2021-05-20T10:33:40"/>
    <d v="2021-04-05T21:14:36"/>
    <m/>
    <m/>
    <s v="This is date completed"/>
    <s v="Text"/>
    <s v="Standard Column"/>
    <s v="None"/>
  </r>
  <r>
    <n v="137"/>
    <s v="MonthOfQuarter"/>
    <m/>
    <x v="12"/>
    <m/>
    <b v="0"/>
    <s v="MonthOfQuarter"/>
    <m/>
    <m/>
    <b v="1"/>
    <s v="Do Not Summarize"/>
    <m/>
    <m/>
    <s v="65d02a44-0a69-439e-ae93-0a61cbe8cf6c"/>
    <m/>
    <d v="2021-05-20T10:33:40"/>
    <d v="2021-04-05T21:14:36"/>
    <m/>
    <m/>
    <s v="This is date completed"/>
    <s v="Text"/>
    <s v="Standard Column"/>
    <s v="None"/>
  </r>
  <r>
    <n v="138"/>
    <s v="MonthYear"/>
    <m/>
    <x v="12"/>
    <m/>
    <b v="0"/>
    <s v="MonthYear"/>
    <m/>
    <m/>
    <b v="1"/>
    <s v="Do Not Summarize"/>
    <m/>
    <m/>
    <s v="f38347e1-152f-4516-a919-b186310200fb"/>
    <m/>
    <d v="2021-06-30T16:22:21"/>
    <d v="2021-04-05T21:14:36"/>
    <m/>
    <s v="YYYYMMN"/>
    <s v="This is date completed"/>
    <s v="Text"/>
    <s v="Standard Column"/>
    <s v="None"/>
  </r>
  <r>
    <n v="139"/>
    <s v="MonthYearT300"/>
    <m/>
    <x v="12"/>
    <m/>
    <b v="0"/>
    <m/>
    <s v="if(DimDateCompleted[Date] = date(2021,06,30), &quot;T300&quot;,DimDateCompleted[MonthYear])"/>
    <m/>
    <b v="1"/>
    <s v="Do Not Summarize"/>
    <m/>
    <m/>
    <s v="c5931d14-e47d-4ad9-9ff3-1167e361c9f1"/>
    <m/>
    <d v="2022-01-20T04:40:57"/>
    <d v="2021-06-30T16:04:55"/>
    <m/>
    <s v="YYYYMMN"/>
    <s v="This is date completed"/>
    <s v="Other"/>
    <s v="DAX Calculated Column"/>
    <s v="None"/>
  </r>
  <r>
    <n v="140"/>
    <s v="MostRecentPeriod"/>
    <m/>
    <x v="12"/>
    <m/>
    <b v="0"/>
    <m/>
    <s v="IF(DimDateCompleted[YYYYMM]= &quot;202105&quot;,1,0)"/>
    <s v="0"/>
    <b v="1"/>
    <s v="Sum"/>
    <m/>
    <m/>
    <s v="89c31b1b-d649-4db2-8cec-e451ed8206e1"/>
    <m/>
    <d v="2022-01-20T04:40:58"/>
    <d v="2021-06-08T02:36:34"/>
    <m/>
    <m/>
    <s v="This is date completed"/>
    <s v="Other"/>
    <s v="DAX Calculated Column"/>
    <s v="None"/>
  </r>
  <r>
    <n v="141"/>
    <s v="Quarter"/>
    <m/>
    <x v="12"/>
    <m/>
    <b v="0"/>
    <s v="Quarter"/>
    <m/>
    <m/>
    <b v="1"/>
    <s v="Do Not Summarize"/>
    <m/>
    <m/>
    <s v="02c432b2-2485-487b-9a10-285d86fd387a"/>
    <m/>
    <d v="2021-05-20T10:33:40"/>
    <d v="2021-04-05T21:14:36"/>
    <m/>
    <m/>
    <s v="This is date completed"/>
    <s v="Text"/>
    <s v="Standard Column"/>
    <s v="None"/>
  </r>
  <r>
    <n v="142"/>
    <s v="QuarterName"/>
    <m/>
    <x v="12"/>
    <m/>
    <b v="0"/>
    <s v="QuarterName"/>
    <m/>
    <m/>
    <b v="1"/>
    <s v="Do Not Summarize"/>
    <m/>
    <m/>
    <s v="77ac667c-90f7-4de3-88cd-8848c331030a"/>
    <m/>
    <d v="2021-05-20T10:33:40"/>
    <d v="2021-04-05T21:14:36"/>
    <m/>
    <m/>
    <s v="This is date completed"/>
    <s v="Text"/>
    <s v="Standard Column"/>
    <s v="None"/>
  </r>
  <r>
    <n v="143"/>
    <s v="WeekOfMonth"/>
    <m/>
    <x v="12"/>
    <m/>
    <b v="0"/>
    <s v="WeekOfMonth"/>
    <m/>
    <m/>
    <b v="1"/>
    <s v="Do Not Summarize"/>
    <m/>
    <m/>
    <s v="a3989b19-ecef-4978-a954-cdaf9fed7b2b"/>
    <m/>
    <d v="2021-05-20T10:33:40"/>
    <d v="2021-04-05T21:14:36"/>
    <m/>
    <m/>
    <s v="This is date completed"/>
    <s v="Text"/>
    <s v="Standard Column"/>
    <s v="None"/>
  </r>
  <r>
    <n v="144"/>
    <s v="WeekOfQuarter"/>
    <m/>
    <x v="12"/>
    <m/>
    <b v="0"/>
    <s v="WeekOfQuarter"/>
    <m/>
    <m/>
    <b v="1"/>
    <s v="Do Not Summarize"/>
    <m/>
    <m/>
    <s v="4e19227f-6be5-41d9-9fc7-4748b750e228"/>
    <m/>
    <d v="2021-05-20T10:33:40"/>
    <d v="2021-04-05T21:14:36"/>
    <m/>
    <m/>
    <s v="This is date completed"/>
    <s v="Text"/>
    <s v="Standard Column"/>
    <s v="None"/>
  </r>
  <r>
    <n v="145"/>
    <s v="WeekOfYear"/>
    <m/>
    <x v="12"/>
    <m/>
    <b v="0"/>
    <s v="WeekOfYear"/>
    <m/>
    <m/>
    <b v="1"/>
    <s v="Do Not Summarize"/>
    <m/>
    <m/>
    <s v="6400d442-f3cd-47db-ba76-4ca1b80dde0e"/>
    <m/>
    <d v="2021-05-20T10:33:40"/>
    <d v="2021-04-05T21:14:36"/>
    <m/>
    <m/>
    <s v="This is date completed"/>
    <s v="Text"/>
    <s v="Standard Column"/>
    <s v="None"/>
  </r>
  <r>
    <n v="146"/>
    <s v="YYYYMM"/>
    <m/>
    <x v="12"/>
    <m/>
    <b v="0"/>
    <s v="YYYYMM"/>
    <m/>
    <m/>
    <b v="1"/>
    <s v="Do Not Summarize"/>
    <m/>
    <m/>
    <s v="1fecf4c0-33c0-4695-bcf2-b25f972ff4fa"/>
    <m/>
    <d v="2021-05-20T10:33:40"/>
    <d v="2021-04-05T21:14:36"/>
    <m/>
    <s v="MonthID"/>
    <s v="This is date completed"/>
    <s v="Text"/>
    <s v="Standard Column"/>
    <s v="None"/>
  </r>
  <r>
    <n v="147"/>
    <s v="YYYYMMN"/>
    <m/>
    <x v="12"/>
    <m/>
    <b v="0"/>
    <s v="YYYYMMN"/>
    <m/>
    <s v="0"/>
    <b v="1"/>
    <s v="Sum"/>
    <m/>
    <m/>
    <s v="776c72ca-d631-4cb2-b8e9-c4b3d7fa1f7e"/>
    <m/>
    <d v="2021-05-20T10:33:40"/>
    <d v="2021-04-05T21:14:36"/>
    <m/>
    <m/>
    <s v="This is date completed"/>
    <s v="Whole Number"/>
    <s v="Standard Column"/>
    <s v="None"/>
  </r>
  <r>
    <n v="148"/>
    <s v="Year"/>
    <m/>
    <x v="12"/>
    <m/>
    <b v="0"/>
    <s v="Year"/>
    <m/>
    <s v="0"/>
    <b v="1"/>
    <s v="Sum"/>
    <m/>
    <m/>
    <s v="f58f52dd-cb63-4943-b394-676df3774f37"/>
    <m/>
    <d v="2021-05-20T10:33:40"/>
    <d v="2021-04-05T21:14:36"/>
    <m/>
    <m/>
    <s v="This is date completed"/>
    <s v="Whole Number"/>
    <s v="Standard Column"/>
    <s v="None"/>
  </r>
  <r>
    <n v="149"/>
    <s v="YearName"/>
    <m/>
    <x v="12"/>
    <m/>
    <b v="0"/>
    <s v="YearName"/>
    <m/>
    <m/>
    <b v="1"/>
    <s v="Do Not Summarize"/>
    <m/>
    <m/>
    <s v="6448e288-426c-467b-a381-6580fe16ff08"/>
    <m/>
    <d v="2021-05-20T10:33:40"/>
    <d v="2021-04-05T21:14:36"/>
    <m/>
    <m/>
    <s v="This is date completed"/>
    <s v="Text"/>
    <s v="Standard Column"/>
    <s v="None"/>
  </r>
  <r>
    <n v="150"/>
    <s v="mmm-yyyy"/>
    <m/>
    <x v="12"/>
    <m/>
    <b v="0"/>
    <m/>
    <s v="FORMAT(DimDateCompleted[Date],&quot;mmm-yyyy&quot;)"/>
    <m/>
    <b v="1"/>
    <s v="Do Not Summarize"/>
    <m/>
    <m/>
    <s v="0c59f0d9-9ba5-4a24-bc99-4823330aaa80"/>
    <m/>
    <d v="2022-01-20T04:40:57"/>
    <d v="2021-05-07T02:17:14"/>
    <m/>
    <m/>
    <s v="This is date completed"/>
    <s v="Other"/>
    <s v="DAX Calculated Column"/>
    <s v="None"/>
  </r>
  <r>
    <n v="151"/>
    <s v="Date"/>
    <m/>
    <x v="13"/>
    <m/>
    <b v="0"/>
    <s v="Date"/>
    <m/>
    <s v="General Date"/>
    <b v="1"/>
    <s v="Do Not Summarize"/>
    <m/>
    <m/>
    <s v="a1170068-e024-4ad9-b276-d1cd94da8322"/>
    <m/>
    <d v="2021-05-20T10:33:40"/>
    <d v="2021-04-05T21:14:36"/>
    <m/>
    <m/>
    <m/>
    <s v="Date"/>
    <s v="Standard Column"/>
    <s v="None"/>
  </r>
  <r>
    <n v="152"/>
    <s v="DateKey"/>
    <m/>
    <x v="13"/>
    <m/>
    <b v="0"/>
    <s v="DateKey"/>
    <m/>
    <s v="0"/>
    <b v="1"/>
    <s v="Other Summarization"/>
    <m/>
    <m/>
    <s v="67eae2b1-6fca-48f9-8986-f4321443033e"/>
    <m/>
    <d v="2021-05-20T10:33:40"/>
    <d v="2021-04-05T21:14:36"/>
    <m/>
    <m/>
    <m/>
    <s v="Whole Number"/>
    <s v="Standard Column"/>
    <s v="None"/>
  </r>
  <r>
    <n v="153"/>
    <s v="DayName"/>
    <m/>
    <x v="13"/>
    <m/>
    <b v="0"/>
    <s v="DayName"/>
    <m/>
    <m/>
    <b v="1"/>
    <s v="Do Not Summarize"/>
    <m/>
    <m/>
    <s v="a9c3884b-83c5-476c-a660-422f8b7b4f16"/>
    <m/>
    <d v="2021-05-20T10:33:40"/>
    <d v="2021-04-05T21:14:36"/>
    <m/>
    <m/>
    <m/>
    <s v="Text"/>
    <s v="Standard Column"/>
    <s v="None"/>
  </r>
  <r>
    <n v="154"/>
    <s v="DayOfMonth"/>
    <m/>
    <x v="13"/>
    <m/>
    <b v="0"/>
    <s v="DayOfMonth"/>
    <m/>
    <s v="0"/>
    <b v="1"/>
    <s v="Sum"/>
    <m/>
    <m/>
    <s v="56cea23c-5596-4d4d-acc1-f459d2aba2ee"/>
    <m/>
    <d v="2021-05-20T10:33:40"/>
    <d v="2021-04-05T21:14:36"/>
    <m/>
    <m/>
    <m/>
    <s v="Whole Number"/>
    <s v="Standard Column"/>
    <s v="None"/>
  </r>
  <r>
    <n v="155"/>
    <s v="DayOfQuarter"/>
    <m/>
    <x v="13"/>
    <m/>
    <b v="0"/>
    <s v="DayOfQuarter"/>
    <m/>
    <m/>
    <b v="1"/>
    <s v="Sum"/>
    <m/>
    <m/>
    <s v="fd8629a4-ac8c-4080-89c6-92a8fd41bde5"/>
    <m/>
    <d v="2021-05-20T10:33:40"/>
    <d v="2021-04-05T21:14:36"/>
    <m/>
    <m/>
    <m/>
    <s v="Decimal Number"/>
    <s v="Standard Column"/>
    <s v="None"/>
  </r>
  <r>
    <n v="156"/>
    <s v="DayOfWeek"/>
    <m/>
    <x v="13"/>
    <m/>
    <b v="0"/>
    <s v="DayOfWeek"/>
    <m/>
    <m/>
    <b v="1"/>
    <s v="Sum"/>
    <m/>
    <m/>
    <s v="febf008b-a610-49d4-8c99-f01da6d7781c"/>
    <m/>
    <d v="2021-05-20T10:33:40"/>
    <d v="2021-04-05T21:14:36"/>
    <m/>
    <m/>
    <m/>
    <s v="Decimal Number"/>
    <s v="Standard Column"/>
    <s v="None"/>
  </r>
  <r>
    <n v="157"/>
    <s v="DayOfWeekInMonth"/>
    <m/>
    <x v="13"/>
    <m/>
    <b v="0"/>
    <s v="DayOfWeekInMonth"/>
    <m/>
    <m/>
    <b v="1"/>
    <s v="Sum"/>
    <m/>
    <m/>
    <s v="4e25a1eb-bce1-4cdc-8c25-67e960b19b64"/>
    <m/>
    <d v="2021-05-20T10:33:40"/>
    <d v="2021-04-05T21:14:36"/>
    <m/>
    <m/>
    <m/>
    <s v="Decimal Number"/>
    <s v="Standard Column"/>
    <s v="None"/>
  </r>
  <r>
    <n v="158"/>
    <s v="DayOfWeekInYear"/>
    <m/>
    <x v="13"/>
    <m/>
    <b v="0"/>
    <s v="DayOfWeekInYear"/>
    <m/>
    <m/>
    <b v="1"/>
    <s v="Sum"/>
    <m/>
    <m/>
    <s v="033af99a-2572-4991-b18f-5674411a785f"/>
    <m/>
    <d v="2021-05-20T10:33:40"/>
    <d v="2021-04-05T21:14:36"/>
    <m/>
    <m/>
    <m/>
    <s v="Decimal Number"/>
    <s v="Standard Column"/>
    <s v="None"/>
  </r>
  <r>
    <n v="159"/>
    <s v="DayOfYear"/>
    <m/>
    <x v="13"/>
    <m/>
    <b v="0"/>
    <s v="DayOfYear"/>
    <m/>
    <m/>
    <b v="1"/>
    <s v="Sum"/>
    <m/>
    <m/>
    <s v="f152fb2e-b626-4f96-9304-468f5306e07e"/>
    <m/>
    <d v="2021-05-20T10:33:40"/>
    <d v="2021-04-05T21:14:36"/>
    <m/>
    <m/>
    <m/>
    <s v="Decimal Number"/>
    <s v="Standard Column"/>
    <s v="None"/>
  </r>
  <r>
    <n v="160"/>
    <s v="DaySuffix"/>
    <m/>
    <x v="13"/>
    <m/>
    <b v="0"/>
    <s v="DaySuffix"/>
    <m/>
    <m/>
    <b v="1"/>
    <s v="Do Not Summarize"/>
    <m/>
    <m/>
    <s v="991e9e80-ba84-4663-803e-86ebd422b792"/>
    <m/>
    <d v="2021-05-20T10:33:40"/>
    <d v="2021-04-05T21:14:36"/>
    <m/>
    <m/>
    <m/>
    <s v="Text"/>
    <s v="Standard Column"/>
    <s v="None"/>
  </r>
  <r>
    <n v="161"/>
    <s v="FirstDayOfMonth"/>
    <m/>
    <x v="13"/>
    <m/>
    <b v="0"/>
    <s v="FirstDayOfMonth"/>
    <m/>
    <s v="Long Date"/>
    <b v="1"/>
    <s v="Do Not Summarize"/>
    <m/>
    <m/>
    <s v="19afe837-1a50-4479-9779-049a895c2728"/>
    <m/>
    <d v="2021-10-20T15:15:01"/>
    <d v="2021-04-05T21:14:36"/>
    <m/>
    <m/>
    <m/>
    <s v="Date"/>
    <s v="Standard Column"/>
    <s v="None"/>
  </r>
  <r>
    <n v="162"/>
    <s v="FirstDayOfQuarter"/>
    <m/>
    <x v="13"/>
    <m/>
    <b v="0"/>
    <s v="FirstDayOfQuarter"/>
    <m/>
    <s v="Long Date"/>
    <b v="1"/>
    <s v="Do Not Summarize"/>
    <m/>
    <m/>
    <s v="afbd8a3c-1ac9-4392-8930-e5a466fab843"/>
    <m/>
    <d v="2021-10-20T15:15:01"/>
    <d v="2021-04-05T21:14:36"/>
    <m/>
    <m/>
    <m/>
    <s v="Date"/>
    <s v="Standard Column"/>
    <s v="None"/>
  </r>
  <r>
    <n v="163"/>
    <s v="FirstDayOfYear"/>
    <m/>
    <x v="13"/>
    <m/>
    <b v="0"/>
    <s v="FirstDayOfYear"/>
    <m/>
    <s v="Long Date"/>
    <b v="1"/>
    <s v="Do Not Summarize"/>
    <m/>
    <m/>
    <s v="52d52fe6-2888-4173-9ef3-b3d18de53681"/>
    <m/>
    <d v="2021-10-20T15:15:01"/>
    <d v="2021-04-05T21:14:36"/>
    <m/>
    <m/>
    <m/>
    <s v="Date"/>
    <s v="Standard Column"/>
    <s v="None"/>
  </r>
  <r>
    <n v="164"/>
    <s v="FullDate"/>
    <m/>
    <x v="13"/>
    <m/>
    <b v="0"/>
    <s v="FullDate"/>
    <m/>
    <s v="Long Date"/>
    <b v="1"/>
    <s v="Do Not Summarize"/>
    <m/>
    <m/>
    <s v="722c891e-6d79-4a59-b589-f968e3cc1084"/>
    <m/>
    <d v="2021-10-20T15:15:01"/>
    <d v="2021-04-05T21:14:36"/>
    <m/>
    <m/>
    <m/>
    <s v="Date"/>
    <s v="Standard Column"/>
    <s v="None"/>
  </r>
  <r>
    <n v="165"/>
    <s v="IsWeekday"/>
    <m/>
    <x v="13"/>
    <m/>
    <b v="0"/>
    <s v="IsWeekday"/>
    <m/>
    <s v="&quot;TRUE&quot;;&quot;TRUE&quot;;&quot;FALSE&quot;"/>
    <b v="1"/>
    <s v="Do Not Summarize"/>
    <m/>
    <m/>
    <s v="eb4bbef3-3286-45c6-a2b7-edefaeb47f2b"/>
    <m/>
    <d v="2021-05-20T10:33:40"/>
    <d v="2021-04-05T21:14:36"/>
    <m/>
    <m/>
    <m/>
    <s v="Other"/>
    <s v="Standard Column"/>
    <s v="None"/>
  </r>
  <r>
    <n v="166"/>
    <s v="LastDayOfMonth"/>
    <m/>
    <x v="13"/>
    <m/>
    <b v="0"/>
    <s v="LastDayOfMonth"/>
    <m/>
    <s v="Long Date"/>
    <b v="1"/>
    <s v="Do Not Summarize"/>
    <m/>
    <m/>
    <s v="cc4db09b-f617-42d4-b9d8-7c2ad55925dc"/>
    <m/>
    <d v="2021-10-20T15:15:01"/>
    <d v="2021-04-05T21:14:36"/>
    <m/>
    <m/>
    <m/>
    <s v="Date"/>
    <s v="Standard Column"/>
    <s v="None"/>
  </r>
  <r>
    <n v="167"/>
    <s v="LastDayOfQuarter"/>
    <m/>
    <x v="13"/>
    <m/>
    <b v="0"/>
    <s v="LastDayOfQuarter"/>
    <m/>
    <s v="Long Date"/>
    <b v="1"/>
    <s v="Do Not Summarize"/>
    <m/>
    <m/>
    <s v="8eea8dd5-c196-42e1-9d62-20ebd20ececf"/>
    <m/>
    <d v="2021-10-20T15:15:01"/>
    <d v="2021-04-05T21:14:36"/>
    <m/>
    <m/>
    <m/>
    <s v="Date"/>
    <s v="Standard Column"/>
    <s v="None"/>
  </r>
  <r>
    <n v="168"/>
    <s v="LastDayOfYear"/>
    <m/>
    <x v="13"/>
    <m/>
    <b v="0"/>
    <s v="LastDayOfYear"/>
    <m/>
    <s v="Long Date"/>
    <b v="1"/>
    <s v="Do Not Summarize"/>
    <m/>
    <m/>
    <s v="f579a48e-1150-44fd-af8a-bdf35ba34719"/>
    <m/>
    <d v="2021-10-20T15:15:01"/>
    <d v="2021-04-05T21:14:36"/>
    <m/>
    <m/>
    <m/>
    <s v="Date"/>
    <s v="Standard Column"/>
    <s v="None"/>
  </r>
  <r>
    <n v="169"/>
    <s v="LastLoadDate"/>
    <m/>
    <x v="13"/>
    <m/>
    <b v="0"/>
    <s v="LastLoadDate"/>
    <m/>
    <s v="General Date"/>
    <b v="1"/>
    <s v="Do Not Summarize"/>
    <m/>
    <m/>
    <s v="0f410417-ef94-4160-98b4-4db937cc80c4"/>
    <m/>
    <d v="2021-05-20T10:33:40"/>
    <d v="2021-04-05T21:14:36"/>
    <m/>
    <m/>
    <m/>
    <s v="Date"/>
    <s v="Standard Column"/>
    <s v="None"/>
  </r>
  <r>
    <n v="170"/>
    <s v="Month"/>
    <m/>
    <x v="13"/>
    <m/>
    <b v="0"/>
    <s v="Month"/>
    <m/>
    <m/>
    <b v="1"/>
    <s v="Sum"/>
    <m/>
    <m/>
    <s v="af28a366-ef7b-434b-8ef3-2022b4db0a42"/>
    <m/>
    <d v="2021-05-20T10:33:40"/>
    <d v="2021-04-05T21:14:36"/>
    <m/>
    <m/>
    <m/>
    <s v="Whole Number"/>
    <s v="Standard Column"/>
    <s v="None"/>
  </r>
  <r>
    <n v="171"/>
    <s v="MonthID"/>
    <m/>
    <x v="13"/>
    <m/>
    <b v="0"/>
    <s v="MonthID"/>
    <m/>
    <m/>
    <b v="1"/>
    <s v="Do Not Summarize"/>
    <m/>
    <m/>
    <s v="53ff274c-aa9e-4fdb-b052-74fda171e2ae"/>
    <m/>
    <d v="2021-05-20T10:33:40"/>
    <d v="2021-04-05T21:14:36"/>
    <m/>
    <m/>
    <m/>
    <s v="Text"/>
    <s v="Standard Column"/>
    <s v="None"/>
  </r>
  <r>
    <n v="172"/>
    <s v="MonthName"/>
    <m/>
    <x v="13"/>
    <m/>
    <b v="0"/>
    <s v="MonthName"/>
    <m/>
    <m/>
    <b v="1"/>
    <s v="Do Not Summarize"/>
    <m/>
    <m/>
    <s v="2728f9cd-cbd4-4eb5-9b0e-26da2dd245d6"/>
    <m/>
    <d v="2021-05-20T10:33:40"/>
    <d v="2021-04-05T21:14:36"/>
    <m/>
    <m/>
    <m/>
    <s v="Text"/>
    <s v="Standard Column"/>
    <s v="None"/>
  </r>
  <r>
    <n v="173"/>
    <s v="MonthOfQuarter"/>
    <m/>
    <x v="13"/>
    <m/>
    <b v="0"/>
    <s v="MonthOfQuarter"/>
    <m/>
    <m/>
    <b v="1"/>
    <s v="Do Not Summarize"/>
    <m/>
    <m/>
    <s v="235d7294-b10a-4d56-9f68-84495ca6c7b3"/>
    <m/>
    <d v="2021-05-20T10:33:40"/>
    <d v="2021-04-05T21:14:36"/>
    <m/>
    <m/>
    <m/>
    <s v="Text"/>
    <s v="Standard Column"/>
    <s v="None"/>
  </r>
  <r>
    <n v="174"/>
    <s v="MonthYear"/>
    <m/>
    <x v="13"/>
    <m/>
    <b v="0"/>
    <s v="MonthYear"/>
    <m/>
    <m/>
    <b v="1"/>
    <s v="Do Not Summarize"/>
    <m/>
    <m/>
    <s v="e587ac60-284c-4b79-9736-43d92b7cdb2e"/>
    <m/>
    <d v="2021-05-20T10:33:40"/>
    <d v="2021-04-05T21:14:36"/>
    <m/>
    <m/>
    <m/>
    <s v="Text"/>
    <s v="Standard Column"/>
    <s v="None"/>
  </r>
  <r>
    <n v="175"/>
    <s v="Quarter"/>
    <m/>
    <x v="13"/>
    <m/>
    <b v="0"/>
    <s v="Quarter"/>
    <m/>
    <m/>
    <b v="1"/>
    <s v="Do Not Summarize"/>
    <m/>
    <m/>
    <s v="a644a873-ccae-4f82-a048-fddcc77954da"/>
    <m/>
    <d v="2021-05-20T10:33:40"/>
    <d v="2021-04-05T21:14:36"/>
    <m/>
    <m/>
    <m/>
    <s v="Text"/>
    <s v="Standard Column"/>
    <s v="None"/>
  </r>
  <r>
    <n v="176"/>
    <s v="QuarterName"/>
    <m/>
    <x v="13"/>
    <m/>
    <b v="0"/>
    <s v="QuarterName"/>
    <m/>
    <m/>
    <b v="1"/>
    <s v="Do Not Summarize"/>
    <m/>
    <m/>
    <s v="29b702f5-3e38-4cd9-9cce-7fa76de7590f"/>
    <m/>
    <d v="2021-05-20T10:33:40"/>
    <d v="2021-04-05T21:14:36"/>
    <m/>
    <m/>
    <m/>
    <s v="Text"/>
    <s v="Standard Column"/>
    <s v="None"/>
  </r>
  <r>
    <n v="177"/>
    <s v="WeekOfMonth"/>
    <m/>
    <x v="13"/>
    <m/>
    <b v="0"/>
    <s v="WeekOfMonth"/>
    <m/>
    <m/>
    <b v="1"/>
    <s v="Do Not Summarize"/>
    <m/>
    <m/>
    <s v="089c837a-5775-4800-a765-bc9ba03e387d"/>
    <m/>
    <d v="2021-05-20T10:33:40"/>
    <d v="2021-04-05T21:14:36"/>
    <m/>
    <m/>
    <m/>
    <s v="Text"/>
    <s v="Standard Column"/>
    <s v="None"/>
  </r>
  <r>
    <n v="178"/>
    <s v="WeekOfQuarter"/>
    <m/>
    <x v="13"/>
    <m/>
    <b v="0"/>
    <s v="WeekOfQuarter"/>
    <m/>
    <m/>
    <b v="1"/>
    <s v="Do Not Summarize"/>
    <m/>
    <m/>
    <s v="ea524946-d0f0-4857-ae38-3196a5358dc6"/>
    <m/>
    <d v="2021-05-20T10:33:40"/>
    <d v="2021-04-05T21:14:36"/>
    <m/>
    <m/>
    <m/>
    <s v="Text"/>
    <s v="Standard Column"/>
    <s v="None"/>
  </r>
  <r>
    <n v="179"/>
    <s v="WeekOfYear"/>
    <m/>
    <x v="13"/>
    <m/>
    <b v="0"/>
    <s v="WeekOfYear"/>
    <m/>
    <m/>
    <b v="1"/>
    <s v="Do Not Summarize"/>
    <m/>
    <m/>
    <s v="ad85c605-8f21-4864-80ca-5a657687b7ba"/>
    <m/>
    <d v="2021-05-20T10:33:40"/>
    <d v="2021-04-05T21:14:36"/>
    <m/>
    <m/>
    <m/>
    <s v="Text"/>
    <s v="Standard Column"/>
    <s v="None"/>
  </r>
  <r>
    <n v="180"/>
    <s v="YYYYMM"/>
    <m/>
    <x v="13"/>
    <m/>
    <b v="0"/>
    <s v="YYYYMM"/>
    <m/>
    <m/>
    <b v="1"/>
    <s v="Do Not Summarize"/>
    <m/>
    <m/>
    <s v="a4e1b82d-8096-4119-974a-33fa243c642f"/>
    <m/>
    <d v="2021-05-20T10:33:40"/>
    <d v="2021-04-05T21:14:36"/>
    <m/>
    <m/>
    <m/>
    <s v="Text"/>
    <s v="Standard Column"/>
    <s v="None"/>
  </r>
  <r>
    <n v="181"/>
    <s v="YYYYMMN"/>
    <m/>
    <x v="13"/>
    <m/>
    <b v="0"/>
    <s v="YYYYMMN"/>
    <m/>
    <s v="0"/>
    <b v="1"/>
    <s v="Sum"/>
    <m/>
    <m/>
    <s v="83a16d31-3e1d-40cf-a3d2-93e495409278"/>
    <m/>
    <d v="2021-05-20T10:33:40"/>
    <d v="2021-04-05T21:14:36"/>
    <m/>
    <m/>
    <m/>
    <s v="Whole Number"/>
    <s v="Standard Column"/>
    <s v="None"/>
  </r>
  <r>
    <n v="182"/>
    <s v="Year"/>
    <m/>
    <x v="13"/>
    <m/>
    <b v="0"/>
    <s v="Year"/>
    <m/>
    <s v="0"/>
    <b v="1"/>
    <s v="Sum"/>
    <m/>
    <m/>
    <s v="7bc34e12-d4c3-4730-ac80-7fdc899d70fb"/>
    <m/>
    <d v="2021-05-20T10:33:40"/>
    <d v="2021-04-05T21:14:36"/>
    <m/>
    <m/>
    <m/>
    <s v="Whole Number"/>
    <s v="Standard Column"/>
    <s v="None"/>
  </r>
  <r>
    <n v="183"/>
    <s v="YearName"/>
    <m/>
    <x v="13"/>
    <m/>
    <b v="0"/>
    <s v="YearName"/>
    <m/>
    <m/>
    <b v="1"/>
    <s v="Do Not Summarize"/>
    <m/>
    <m/>
    <s v="a469dc22-7193-4650-a565-36c97c1de8a6"/>
    <m/>
    <d v="2021-05-20T10:33:40"/>
    <d v="2021-04-05T21:14:36"/>
    <m/>
    <m/>
    <m/>
    <s v="Text"/>
    <s v="Standard Column"/>
    <s v="None"/>
  </r>
  <r>
    <n v="184"/>
    <s v="Active"/>
    <m/>
    <x v="14"/>
    <m/>
    <b v="0"/>
    <s v="Active"/>
    <m/>
    <m/>
    <b v="1"/>
    <s v="Do Not Summarize"/>
    <m/>
    <m/>
    <s v="8e494c10-7d9f-4bae-89e9-8e4637119e28"/>
    <m/>
    <d v="2021-05-20T10:33:40"/>
    <d v="2021-04-05T21:14:36"/>
    <m/>
    <m/>
    <m/>
    <s v="Text"/>
    <s v="Standard Column"/>
    <s v="None"/>
  </r>
  <r>
    <n v="185"/>
    <s v="ActivityDescription"/>
    <m/>
    <x v="14"/>
    <m/>
    <b v="0"/>
    <s v="ActivityDescription"/>
    <m/>
    <m/>
    <b v="1"/>
    <s v="Do Not Summarize"/>
    <m/>
    <m/>
    <s v="22a73ee1-c1d3-4ccb-b6b9-ad6dc44a328c"/>
    <m/>
    <d v="2021-05-20T10:33:40"/>
    <d v="2021-04-05T21:14:36"/>
    <m/>
    <m/>
    <m/>
    <s v="Text"/>
    <s v="Standard Column"/>
    <s v="None"/>
  </r>
  <r>
    <n v="186"/>
    <s v="ActivityEndDate"/>
    <m/>
    <x v="14"/>
    <m/>
    <b v="0"/>
    <s v="ActivityEndDate"/>
    <m/>
    <s v="General Date"/>
    <b v="1"/>
    <s v="Do Not Summarize"/>
    <m/>
    <m/>
    <s v="7933ad4f-cb37-4ed7-aeac-cc17ed72dd9b"/>
    <m/>
    <d v="2021-05-20T10:33:40"/>
    <d v="2021-04-05T21:14:36"/>
    <m/>
    <m/>
    <m/>
    <s v="Date"/>
    <s v="Standard Column"/>
    <s v="None"/>
  </r>
  <r>
    <n v="187"/>
    <s v="ActivityID"/>
    <m/>
    <x v="14"/>
    <m/>
    <b v="0"/>
    <s v="ActivityID"/>
    <m/>
    <s v="0"/>
    <b v="1"/>
    <s v="Other Summarization"/>
    <m/>
    <m/>
    <s v="631b85de-d91f-4aaa-b09f-1996f12ff91e"/>
    <m/>
    <d v="2021-05-20T10:33:40"/>
    <d v="2021-04-05T21:14:36"/>
    <m/>
    <m/>
    <m/>
    <s v="Whole Number"/>
    <s v="Standard Column"/>
    <s v="None"/>
  </r>
  <r>
    <n v="188"/>
    <s v="ActivityStartDate"/>
    <m/>
    <x v="14"/>
    <m/>
    <b v="0"/>
    <s v="ActivityStartDate"/>
    <m/>
    <s v="General Date"/>
    <b v="1"/>
    <s v="Do Not Summarize"/>
    <m/>
    <m/>
    <s v="75ee3a7d-90e2-45cf-9e94-79a7634957d0"/>
    <m/>
    <d v="2021-05-20T10:33:40"/>
    <d v="2021-04-05T21:14:36"/>
    <m/>
    <m/>
    <m/>
    <s v="Date"/>
    <s v="Standard Column"/>
    <s v="None"/>
  </r>
  <r>
    <n v="189"/>
    <s v="ActivityStatus"/>
    <m/>
    <x v="14"/>
    <m/>
    <b v="0"/>
    <s v="ActivityStatus"/>
    <m/>
    <m/>
    <b v="1"/>
    <s v="Do Not Summarize"/>
    <m/>
    <m/>
    <s v="4a5d3bc6-eab5-4c06-8d55-cdc276a0b0b6"/>
    <m/>
    <d v="2021-05-20T10:33:40"/>
    <d v="2021-04-05T21:14:36"/>
    <m/>
    <m/>
    <m/>
    <s v="Text"/>
    <s v="Standard Column"/>
    <s v="None"/>
  </r>
  <r>
    <n v="190"/>
    <s v="ActivityStatusReason"/>
    <m/>
    <x v="14"/>
    <m/>
    <b v="0"/>
    <s v="ActivityStatusReason"/>
    <m/>
    <m/>
    <b v="1"/>
    <s v="Do Not Summarize"/>
    <m/>
    <m/>
    <s v="abdfa572-dfa5-4978-aebe-d046613c1dcf"/>
    <m/>
    <d v="2021-05-20T10:33:40"/>
    <d v="2021-04-05T21:14:36"/>
    <m/>
    <m/>
    <m/>
    <s v="Text"/>
    <s v="Standard Column"/>
    <s v="None"/>
  </r>
  <r>
    <n v="191"/>
    <s v="ActivityTitle"/>
    <m/>
    <x v="14"/>
    <m/>
    <b v="0"/>
    <s v="ActivityTitle"/>
    <m/>
    <m/>
    <b v="1"/>
    <s v="Do Not Summarize"/>
    <m/>
    <m/>
    <s v="79086bc7-040d-4f86-babb-62ce06f44d87"/>
    <m/>
    <d v="2021-05-20T10:33:40"/>
    <d v="2021-04-05T21:14:36"/>
    <m/>
    <m/>
    <m/>
    <s v="Text"/>
    <s v="Standard Column"/>
    <s v="None"/>
  </r>
  <r>
    <n v="192"/>
    <s v="DeliveryId"/>
    <m/>
    <x v="14"/>
    <m/>
    <b v="0"/>
    <s v="DeliveryId"/>
    <m/>
    <s v="0"/>
    <b v="1"/>
    <s v="Other Summarization"/>
    <m/>
    <m/>
    <s v="32d85b2d-7c4f-422b-b333-0c0e679a311a"/>
    <m/>
    <d v="2021-05-20T10:33:40"/>
    <d v="2021-04-05T21:14:36"/>
    <m/>
    <m/>
    <m/>
    <s v="Whole Number"/>
    <s v="Standard Column"/>
    <s v="None"/>
  </r>
  <r>
    <n v="193"/>
    <s v="EventDescription"/>
    <m/>
    <x v="14"/>
    <m/>
    <b v="0"/>
    <s v="EventDescription"/>
    <m/>
    <m/>
    <b v="1"/>
    <s v="Do Not Summarize"/>
    <m/>
    <m/>
    <s v="c3a84e5b-2688-4a10-ac46-39823dc0979f"/>
    <m/>
    <d v="2021-05-20T10:33:40"/>
    <d v="2021-04-05T21:14:36"/>
    <m/>
    <m/>
    <m/>
    <s v="Text"/>
    <s v="Standard Column"/>
    <s v="None"/>
  </r>
  <r>
    <n v="194"/>
    <s v="EventEndDate"/>
    <m/>
    <x v="14"/>
    <m/>
    <b v="0"/>
    <s v="EventEndDate"/>
    <m/>
    <s v="General Date"/>
    <b v="1"/>
    <s v="Do Not Summarize"/>
    <m/>
    <m/>
    <s v="e169ece7-8222-4734-94c7-98c0854a354e"/>
    <m/>
    <d v="2021-05-20T10:33:40"/>
    <d v="2021-04-05T21:14:36"/>
    <m/>
    <m/>
    <m/>
    <s v="Date"/>
    <s v="Standard Column"/>
    <s v="None"/>
  </r>
  <r>
    <n v="195"/>
    <s v="EventID"/>
    <m/>
    <x v="14"/>
    <m/>
    <b v="0"/>
    <s v="EventID"/>
    <m/>
    <s v="0"/>
    <b v="1"/>
    <s v="Other Summarization"/>
    <m/>
    <m/>
    <s v="f9f6afe2-45e9-4814-a7b1-3646b65ceaa7"/>
    <m/>
    <d v="2021-05-20T10:33:40"/>
    <d v="2021-04-05T21:14:36"/>
    <m/>
    <m/>
    <m/>
    <s v="Whole Number"/>
    <s v="Standard Column"/>
    <s v="None"/>
  </r>
  <r>
    <n v="196"/>
    <s v="EventProgramStatus"/>
    <m/>
    <x v="14"/>
    <m/>
    <b v="0"/>
    <s v="EventProgramStatus"/>
    <m/>
    <m/>
    <b v="1"/>
    <s v="Do Not Summarize"/>
    <m/>
    <m/>
    <s v="7bb496cb-b458-4b2b-a2d6-84cb4fd18742"/>
    <m/>
    <d v="2021-05-20T10:33:40"/>
    <d v="2021-04-05T21:14:36"/>
    <m/>
    <m/>
    <m/>
    <s v="Text"/>
    <s v="Standard Column"/>
    <s v="None"/>
  </r>
  <r>
    <n v="197"/>
    <s v="EventSponserAssociateKey"/>
    <m/>
    <x v="14"/>
    <m/>
    <b v="0"/>
    <s v="EventSponserAssociateKey"/>
    <m/>
    <s v="0"/>
    <b v="1"/>
    <s v="Other Summarization"/>
    <m/>
    <m/>
    <s v="14eeab18-540e-4933-95c2-9bb4055e3a9b"/>
    <m/>
    <d v="2021-05-20T10:33:40"/>
    <d v="2021-04-05T21:14:36"/>
    <m/>
    <m/>
    <m/>
    <s v="Whole Number"/>
    <s v="Standard Column"/>
    <s v="None"/>
  </r>
  <r>
    <n v="198"/>
    <s v="EventSponserFirstName"/>
    <m/>
    <x v="14"/>
    <m/>
    <b v="0"/>
    <s v="EventSponserFirstName"/>
    <m/>
    <m/>
    <b v="1"/>
    <s v="Do Not Summarize"/>
    <m/>
    <m/>
    <s v="e408eaf2-af25-4fcd-92a2-19819607227f"/>
    <m/>
    <d v="2021-05-20T10:33:40"/>
    <d v="2021-04-05T21:14:36"/>
    <m/>
    <m/>
    <m/>
    <s v="Text"/>
    <s v="Standard Column"/>
    <s v="None"/>
  </r>
  <r>
    <n v="199"/>
    <s v="EventSponserLastName"/>
    <m/>
    <x v="14"/>
    <m/>
    <b v="0"/>
    <s v="EventSponserLastName"/>
    <m/>
    <m/>
    <b v="1"/>
    <s v="Do Not Summarize"/>
    <m/>
    <m/>
    <s v="32f6b542-3946-4891-bd14-865abf18a30b"/>
    <m/>
    <d v="2021-05-20T10:33:40"/>
    <d v="2021-04-05T21:14:36"/>
    <m/>
    <m/>
    <m/>
    <s v="Text"/>
    <s v="Standard Column"/>
    <s v="None"/>
  </r>
  <r>
    <n v="200"/>
    <s v="EventStartDate"/>
    <m/>
    <x v="14"/>
    <m/>
    <b v="0"/>
    <s v="EventStartDate"/>
    <m/>
    <s v="General Date"/>
    <b v="1"/>
    <s v="Do Not Summarize"/>
    <m/>
    <m/>
    <s v="d7b75995-d8a1-4f64-8055-900a0d9c100b"/>
    <m/>
    <d v="2021-05-20T10:33:40"/>
    <d v="2021-04-05T21:14:36"/>
    <m/>
    <m/>
    <m/>
    <s v="Date"/>
    <s v="Standard Column"/>
    <s v="None"/>
  </r>
  <r>
    <n v="201"/>
    <s v="EventStatusReason"/>
    <m/>
    <x v="14"/>
    <m/>
    <b v="0"/>
    <s v="EventStatusReason"/>
    <m/>
    <m/>
    <b v="1"/>
    <s v="Do Not Summarize"/>
    <m/>
    <m/>
    <s v="b0497b50-c717-4962-84f5-72100697497e"/>
    <m/>
    <d v="2021-05-20T10:33:40"/>
    <d v="2021-04-05T21:14:36"/>
    <m/>
    <m/>
    <m/>
    <s v="Text"/>
    <s v="Standard Column"/>
    <s v="None"/>
  </r>
  <r>
    <n v="202"/>
    <s v="EventSubType"/>
    <m/>
    <x v="14"/>
    <m/>
    <b v="0"/>
    <s v="EventSubType"/>
    <m/>
    <m/>
    <b v="1"/>
    <s v="Do Not Summarize"/>
    <m/>
    <m/>
    <s v="9846d067-433b-4785-b680-69e2c9e9c5e6"/>
    <m/>
    <d v="2021-05-20T10:33:40"/>
    <d v="2021-04-05T21:14:36"/>
    <m/>
    <m/>
    <m/>
    <s v="Text"/>
    <s v="Standard Column"/>
    <s v="None"/>
  </r>
  <r>
    <n v="203"/>
    <s v="EventTitle"/>
    <m/>
    <x v="14"/>
    <m/>
    <b v="0"/>
    <s v="EventTitle"/>
    <m/>
    <m/>
    <b v="1"/>
    <s v="Do Not Summarize"/>
    <m/>
    <m/>
    <s v="610169a7-83f5-40fd-8523-8d5282696819"/>
    <m/>
    <d v="2021-05-20T10:33:40"/>
    <d v="2021-04-05T21:14:36"/>
    <m/>
    <m/>
    <m/>
    <s v="Text"/>
    <s v="Standard Column"/>
    <s v="None"/>
  </r>
  <r>
    <n v="204"/>
    <s v="EventTypeCol"/>
    <m/>
    <x v="14"/>
    <m/>
    <b v="0"/>
    <m/>
    <s v="if(search(&quot;Loy&quot;,DimMarketEventActivities[EventTitle],1,0)&gt;0, &quot;CRS&quot;, if(search(&quot;cri&quot;,DimMarketEventActivities[EventTitle],1,0)&gt;0,&quot;CRI&quot;,blank())) "/>
    <m/>
    <b v="1"/>
    <s v="Do Not Summarize"/>
    <m/>
    <m/>
    <s v="2a0281e5-3bb2-4fdf-9b1c-0411da516ca2"/>
    <m/>
    <d v="2022-01-20T04:40:56"/>
    <d v="2021-04-21T01:12:42"/>
    <m/>
    <m/>
    <m/>
    <s v="Other"/>
    <s v="DAX Calculated Column"/>
    <s v="None"/>
  </r>
  <r>
    <n v="205"/>
    <s v="EventTypeDescription"/>
    <m/>
    <x v="14"/>
    <m/>
    <b v="0"/>
    <s v="EventTypeDescription"/>
    <m/>
    <m/>
    <b v="1"/>
    <s v="Do Not Summarize"/>
    <m/>
    <m/>
    <s v="4ad720e4-c464-41cd-b165-31955415aebd"/>
    <m/>
    <d v="2021-05-20T10:33:40"/>
    <d v="2021-04-05T21:14:36"/>
    <m/>
    <m/>
    <m/>
    <s v="Text"/>
    <s v="Standard Column"/>
    <s v="None"/>
  </r>
  <r>
    <n v="206"/>
    <s v="IsPublished"/>
    <m/>
    <x v="14"/>
    <m/>
    <b v="0"/>
    <s v="IsPublished"/>
    <m/>
    <m/>
    <b v="1"/>
    <s v="Do Not Summarize"/>
    <m/>
    <m/>
    <s v="b7e4971b-b2a6-49bc-81b0-aad71c20678d"/>
    <m/>
    <d v="2021-05-20T10:33:40"/>
    <d v="2021-04-05T21:14:36"/>
    <m/>
    <m/>
    <m/>
    <s v="Text"/>
    <s v="Standard Column"/>
    <s v="None"/>
  </r>
  <r>
    <n v="207"/>
    <s v="LastLoadDate"/>
    <m/>
    <x v="14"/>
    <m/>
    <b v="0"/>
    <s v="LastLoadDate"/>
    <m/>
    <s v="General Date"/>
    <b v="1"/>
    <s v="Do Not Summarize"/>
    <m/>
    <m/>
    <s v="428732b3-26fa-419c-b5a8-5aaff677b815"/>
    <m/>
    <d v="2021-05-20T10:33:40"/>
    <d v="2021-04-05T21:14:36"/>
    <m/>
    <m/>
    <m/>
    <s v="Date"/>
    <s v="Standard Column"/>
    <s v="None"/>
  </r>
  <r>
    <n v="208"/>
    <s v="MarketEventActivitiesKey"/>
    <m/>
    <x v="14"/>
    <m/>
    <b v="0"/>
    <s v="MarketEventActivitiesKey"/>
    <m/>
    <s v="0"/>
    <b v="1"/>
    <s v="Do Not Summarize"/>
    <m/>
    <m/>
    <s v="2a7252ae-e108-4a7f-928e-b5f7167e2d54"/>
    <m/>
    <d v="2021-05-20T10:33:40"/>
    <d v="2021-04-05T21:14:36"/>
    <m/>
    <m/>
    <m/>
    <s v="Whole Number"/>
    <s v="Standard Column"/>
    <s v="None"/>
  </r>
  <r>
    <n v="209"/>
    <s v="OwnerAssociateKey"/>
    <m/>
    <x v="14"/>
    <m/>
    <b v="0"/>
    <s v="OwnerAssociateKey"/>
    <m/>
    <s v="0"/>
    <b v="1"/>
    <s v="Other Summarization"/>
    <m/>
    <m/>
    <s v="97a0ee6e-3fd3-48a3-bc78-794c5261501b"/>
    <m/>
    <d v="2021-05-20T10:33:40"/>
    <d v="2021-04-05T21:14:36"/>
    <m/>
    <m/>
    <m/>
    <s v="Whole Number"/>
    <s v="Standard Column"/>
    <s v="None"/>
  </r>
  <r>
    <n v="210"/>
    <s v="OwnerFirstName"/>
    <m/>
    <x v="14"/>
    <m/>
    <b v="0"/>
    <s v="OwnerFirstName"/>
    <m/>
    <m/>
    <b v="1"/>
    <s v="Do Not Summarize"/>
    <m/>
    <m/>
    <s v="38f0ef9a-a0d3-4d7c-9087-1ec85ca7c55b"/>
    <m/>
    <d v="2021-05-20T10:33:40"/>
    <d v="2021-04-05T21:14:36"/>
    <m/>
    <m/>
    <m/>
    <s v="Text"/>
    <s v="Standard Column"/>
    <s v="None"/>
  </r>
  <r>
    <n v="211"/>
    <s v="OwnerLastName"/>
    <m/>
    <x v="14"/>
    <m/>
    <b v="0"/>
    <s v="OwnerLastName"/>
    <m/>
    <m/>
    <b v="1"/>
    <s v="Do Not Summarize"/>
    <m/>
    <m/>
    <s v="fd376d15-ac1f-4b3f-97b2-90ec631e3d65"/>
    <m/>
    <d v="2021-05-20T10:33:40"/>
    <d v="2021-04-05T21:14:36"/>
    <m/>
    <m/>
    <m/>
    <s v="Text"/>
    <s v="Standard Column"/>
    <s v="None"/>
  </r>
  <r>
    <n v="212"/>
    <s v="AccountID"/>
    <m/>
    <x v="15"/>
    <m/>
    <b v="0"/>
    <s v="AccountID"/>
    <m/>
    <m/>
    <b v="1"/>
    <s v="Do Not Summarize"/>
    <m/>
    <m/>
    <s v="8858b82c-4151-4b4d-bdef-4728eef76184"/>
    <m/>
    <d v="2021-05-20T10:33:40"/>
    <d v="2021-04-05T21:14:36"/>
    <m/>
    <m/>
    <m/>
    <s v="Text"/>
    <s v="Standard Column"/>
    <s v="None"/>
  </r>
  <r>
    <n v="213"/>
    <s v="Active"/>
    <m/>
    <x v="15"/>
    <m/>
    <b v="0"/>
    <s v="Active"/>
    <m/>
    <m/>
    <b v="1"/>
    <s v="Do Not Summarize"/>
    <m/>
    <m/>
    <s v="9d7c8880-740b-4649-b35f-6629ce8fea8f"/>
    <m/>
    <d v="2021-05-20T10:33:40"/>
    <d v="2021-04-05T21:14:36"/>
    <m/>
    <m/>
    <m/>
    <s v="Text"/>
    <s v="Standard Column"/>
    <s v="None"/>
  </r>
  <r>
    <n v="214"/>
    <s v="CreatedDate"/>
    <m/>
    <x v="15"/>
    <m/>
    <b v="0"/>
    <s v="CreatedDate"/>
    <m/>
    <s v="General Date"/>
    <b v="1"/>
    <s v="Do Not Summarize"/>
    <m/>
    <m/>
    <s v="457172ce-7966-4b3a-8de5-2c2cef40eac9"/>
    <m/>
    <d v="2021-05-20T10:33:40"/>
    <d v="2021-04-05T21:14:36"/>
    <m/>
    <m/>
    <m/>
    <s v="Date"/>
    <s v="Standard Column"/>
    <s v="None"/>
  </r>
  <r>
    <n v="215"/>
    <s v="CriticalDeal"/>
    <m/>
    <x v="15"/>
    <m/>
    <b v="0"/>
    <s v="CriticalDeal"/>
    <m/>
    <s v="&quot;TRUE&quot;;&quot;TRUE&quot;;&quot;FALSE&quot;"/>
    <b v="1"/>
    <s v="Do Not Summarize"/>
    <m/>
    <m/>
    <s v="8c2d21ca-44ac-42b4-a673-7b6494f1725c"/>
    <m/>
    <d v="2021-05-20T10:33:40"/>
    <d v="2021-04-05T21:14:36"/>
    <m/>
    <m/>
    <m/>
    <s v="Other"/>
    <s v="Standard Column"/>
    <s v="None"/>
  </r>
  <r>
    <n v="216"/>
    <s v="DaysOpptOpen"/>
    <m/>
    <x v="15"/>
    <m/>
    <b v="0"/>
    <m/>
    <s v="DATEDIFF(if(isblank(DimOpportunity[OpportunityCloseDate].[Date]),TODAY(),DimOpportunity[OpportunityCloseDate].[Date]),DimOpportunity[OpportunityDateOpened].[Date],DAY)*-1"/>
    <s v="0"/>
    <b v="1"/>
    <s v="Sum"/>
    <m/>
    <m/>
    <s v="d4479f38-1dd7-4d5a-8c7e-7452786667d6"/>
    <m/>
    <d v="2022-01-20T04:40:59"/>
    <d v="2021-04-05T21:14:36"/>
    <m/>
    <m/>
    <m/>
    <s v="Other"/>
    <s v="DAX Calculated Column"/>
    <s v="None"/>
  </r>
  <r>
    <n v="217"/>
    <s v="ForecastCategory"/>
    <m/>
    <x v="15"/>
    <m/>
    <b v="0"/>
    <s v="ForecastCategory"/>
    <m/>
    <m/>
    <b v="1"/>
    <s v="Do Not Summarize"/>
    <m/>
    <m/>
    <s v="284a226b-2523-4721-8217-f8a982052bff"/>
    <m/>
    <d v="2021-05-20T10:33:40"/>
    <d v="2021-04-05T21:14:36"/>
    <m/>
    <m/>
    <m/>
    <s v="Text"/>
    <s v="Standard Column"/>
    <s v="None"/>
  </r>
  <r>
    <n v="218"/>
    <s v="Locked"/>
    <m/>
    <x v="15"/>
    <m/>
    <b v="0"/>
    <s v="Locked"/>
    <m/>
    <s v="&quot;TRUE&quot;;&quot;TRUE&quot;;&quot;FALSE&quot;"/>
    <b v="1"/>
    <s v="Do Not Summarize"/>
    <m/>
    <m/>
    <s v="15f92fb7-0e92-4ca9-908a-9c6c5931d3f4"/>
    <m/>
    <d v="2021-05-20T10:33:40"/>
    <d v="2021-04-05T21:14:36"/>
    <m/>
    <m/>
    <m/>
    <s v="Other"/>
    <s v="Standard Column"/>
    <s v="None"/>
  </r>
  <r>
    <n v="219"/>
    <s v="OpportunityCloseDate"/>
    <m/>
    <x v="15"/>
    <m/>
    <b v="0"/>
    <s v="OpportunityCloseDate"/>
    <m/>
    <s v="General Date"/>
    <b v="1"/>
    <s v="Do Not Summarize"/>
    <m/>
    <m/>
    <s v="a979eab7-addf-4b16-b7d4-c1d89f4a57f9"/>
    <m/>
    <d v="2021-05-20T10:33:40"/>
    <d v="2021-04-05T21:14:36"/>
    <m/>
    <m/>
    <m/>
    <s v="Date"/>
    <s v="Standard Column"/>
    <s v="None"/>
  </r>
  <r>
    <n v="220"/>
    <s v="OpportunityDateOpened"/>
    <m/>
    <x v="15"/>
    <m/>
    <b v="0"/>
    <s v="OpportunityDateOpened"/>
    <m/>
    <s v="General Date"/>
    <b v="1"/>
    <s v="Do Not Summarize"/>
    <m/>
    <m/>
    <s v="b9c0820b-b51c-4c0f-bf71-8bf8b60ed1af"/>
    <m/>
    <d v="2021-05-20T10:33:40"/>
    <d v="2021-04-05T21:14:36"/>
    <m/>
    <m/>
    <m/>
    <s v="Date"/>
    <s v="Standard Column"/>
    <s v="None"/>
  </r>
  <r>
    <n v="221"/>
    <s v="OpportunityStage"/>
    <m/>
    <x v="15"/>
    <m/>
    <b v="0"/>
    <s v="OpportunityStage"/>
    <m/>
    <m/>
    <b v="1"/>
    <s v="Do Not Summarize"/>
    <m/>
    <m/>
    <s v="4137e053-dc4c-437b-8a01-4738f2331e17"/>
    <m/>
    <d v="2021-05-20T10:33:40"/>
    <d v="2021-04-05T21:14:36"/>
    <m/>
    <m/>
    <m/>
    <s v="Text"/>
    <s v="Standard Column"/>
    <s v="None"/>
  </r>
  <r>
    <n v="222"/>
    <s v="OpportunityStatus"/>
    <m/>
    <x v="15"/>
    <m/>
    <b v="0"/>
    <s v="OpportunityStatus"/>
    <m/>
    <m/>
    <b v="1"/>
    <s v="Do Not Summarize"/>
    <m/>
    <m/>
    <s v="48079356-182b-40c3-830c-957cabaa99cd"/>
    <m/>
    <d v="2021-05-20T10:33:40"/>
    <d v="2021-04-05T21:14:36"/>
    <m/>
    <m/>
    <m/>
    <s v="Text"/>
    <s v="Standard Column"/>
    <s v="None"/>
  </r>
  <r>
    <n v="223"/>
    <s v="OpportunityType"/>
    <m/>
    <x v="15"/>
    <m/>
    <b v="0"/>
    <s v="OpportunityType"/>
    <m/>
    <m/>
    <b v="1"/>
    <s v="Do Not Summarize"/>
    <m/>
    <m/>
    <s v="b404060e-df5f-4dfa-ab13-de6ebff3130f"/>
    <m/>
    <d v="2021-05-20T10:33:40"/>
    <d v="2021-04-05T21:14:36"/>
    <m/>
    <m/>
    <m/>
    <s v="Text"/>
    <s v="Standard Column"/>
    <s v="None"/>
  </r>
  <r>
    <n v="224"/>
    <s v="OpptyCreateYYYYMM"/>
    <m/>
    <x v="15"/>
    <m/>
    <b v="0"/>
    <m/>
    <s v="FORMAT(DimOpportunity[CreatedDate].[Date],&quot;YYYYMM&quot;)"/>
    <m/>
    <b v="1"/>
    <s v="Do Not Summarize"/>
    <m/>
    <m/>
    <s v="5d07cfb3-47cd-4e6b-9df4-9f4584e69b3f"/>
    <m/>
    <d v="2022-01-20T04:41:00"/>
    <d v="2021-04-05T21:14:36"/>
    <m/>
    <m/>
    <m/>
    <s v="Other"/>
    <s v="DAX Calculated Column"/>
    <s v="None"/>
  </r>
  <r>
    <n v="225"/>
    <s v="OrganizationKey"/>
    <m/>
    <x v="15"/>
    <m/>
    <b v="0"/>
    <s v="OrganizationKey"/>
    <m/>
    <s v="0"/>
    <b v="1"/>
    <s v="Do Not Summarize"/>
    <m/>
    <m/>
    <s v="51258dad-a3fd-4c25-8027-f17191cadf49"/>
    <m/>
    <d v="2022-01-06T02:38:53"/>
    <d v="2021-04-05T21:14:36"/>
    <m/>
    <m/>
    <m/>
    <s v="Whole Number"/>
    <s v="Standard Column"/>
    <s v="None"/>
  </r>
  <r>
    <n v="226"/>
    <s v="StatusColor"/>
    <m/>
    <x v="15"/>
    <m/>
    <b v="0"/>
    <s v="StatusColor"/>
    <m/>
    <m/>
    <b v="1"/>
    <s v="Do Not Summarize"/>
    <m/>
    <m/>
    <s v="b1f1ebfd-4ddc-4c08-8f75-e1cc3a6e86a2"/>
    <m/>
    <d v="2021-05-20T10:33:40"/>
    <d v="2021-04-05T21:14:36"/>
    <m/>
    <m/>
    <m/>
    <s v="Text"/>
    <s v="Standard Column"/>
    <s v="None"/>
  </r>
  <r>
    <n v="227"/>
    <s v="TotalContractValue"/>
    <m/>
    <x v="15"/>
    <m/>
    <b v="0"/>
    <s v="TotalContractValue"/>
    <m/>
    <m/>
    <b v="1"/>
    <s v="Sum"/>
    <m/>
    <m/>
    <s v="b9add422-026b-4df3-98cc-4d58253d1936"/>
    <m/>
    <d v="2021-05-20T10:33:40"/>
    <d v="2021-04-05T21:14:36"/>
    <m/>
    <m/>
    <m/>
    <s v="Decimal Number"/>
    <s v="Standard Column"/>
    <s v="None"/>
  </r>
  <r>
    <n v="228"/>
    <s v="Date"/>
    <m/>
    <x v="16"/>
    <m/>
    <b v="0"/>
    <s v="Date"/>
    <m/>
    <s v="General Date"/>
    <b v="1"/>
    <s v="Do Not Summarize"/>
    <m/>
    <m/>
    <s v="e1fe81e7-4280-4f68-a4b9-f199fc8adf8b"/>
    <m/>
    <d v="2021-05-20T10:33:40"/>
    <d v="2021-04-05T21:14:36"/>
    <m/>
    <m/>
    <m/>
    <s v="Date"/>
    <s v="Standard Column"/>
    <s v="None"/>
  </r>
  <r>
    <n v="229"/>
    <s v="DateKey"/>
    <m/>
    <x v="16"/>
    <m/>
    <b v="0"/>
    <s v="DateKey"/>
    <m/>
    <s v="0"/>
    <b v="1"/>
    <s v="Other Summarization"/>
    <m/>
    <m/>
    <s v="cf84d8fe-b277-4456-8b69-cb8235350182"/>
    <m/>
    <d v="2021-05-20T10:33:40"/>
    <d v="2021-04-05T21:14:36"/>
    <m/>
    <m/>
    <m/>
    <s v="Whole Number"/>
    <s v="Standard Column"/>
    <s v="None"/>
  </r>
  <r>
    <n v="230"/>
    <s v="DayName"/>
    <m/>
    <x v="16"/>
    <m/>
    <b v="0"/>
    <s v="DayName"/>
    <m/>
    <m/>
    <b v="1"/>
    <s v="Do Not Summarize"/>
    <m/>
    <m/>
    <s v="15d79083-91ca-4356-8810-b27e1f5b0d57"/>
    <m/>
    <d v="2021-05-20T10:33:40"/>
    <d v="2021-04-05T21:14:36"/>
    <m/>
    <m/>
    <m/>
    <s v="Text"/>
    <s v="Standard Column"/>
    <s v="None"/>
  </r>
  <r>
    <n v="231"/>
    <s v="DayOfMonth"/>
    <m/>
    <x v="16"/>
    <m/>
    <b v="0"/>
    <s v="DayOfMonth"/>
    <m/>
    <s v="0"/>
    <b v="1"/>
    <s v="Sum"/>
    <m/>
    <m/>
    <s v="a0041644-96bd-4aa1-bd8c-ecb9166c8ac1"/>
    <m/>
    <d v="2021-05-20T10:33:40"/>
    <d v="2021-04-05T21:14:36"/>
    <m/>
    <m/>
    <m/>
    <s v="Whole Number"/>
    <s v="Standard Column"/>
    <s v="None"/>
  </r>
  <r>
    <n v="232"/>
    <s v="DayOfQuarter"/>
    <m/>
    <x v="16"/>
    <m/>
    <b v="0"/>
    <s v="DayOfQuarter"/>
    <m/>
    <m/>
    <b v="1"/>
    <s v="Sum"/>
    <m/>
    <m/>
    <s v="c409e120-3993-42e4-86d5-16f1a908503f"/>
    <m/>
    <d v="2021-05-20T10:33:40"/>
    <d v="2021-04-05T21:14:36"/>
    <m/>
    <m/>
    <m/>
    <s v="Decimal Number"/>
    <s v="Standard Column"/>
    <s v="None"/>
  </r>
  <r>
    <n v="233"/>
    <s v="DayOfWeek"/>
    <m/>
    <x v="16"/>
    <m/>
    <b v="0"/>
    <s v="DayOfWeek"/>
    <m/>
    <m/>
    <b v="1"/>
    <s v="Sum"/>
    <m/>
    <m/>
    <s v="8ac17606-cd73-487d-9603-7db68a45dce7"/>
    <m/>
    <d v="2021-05-20T10:33:40"/>
    <d v="2021-04-05T21:14:36"/>
    <m/>
    <m/>
    <m/>
    <s v="Decimal Number"/>
    <s v="Standard Column"/>
    <s v="None"/>
  </r>
  <r>
    <n v="234"/>
    <s v="DayOfWeekInMonth"/>
    <m/>
    <x v="16"/>
    <m/>
    <b v="0"/>
    <s v="DayOfWeekInMonth"/>
    <m/>
    <m/>
    <b v="1"/>
    <s v="Sum"/>
    <m/>
    <m/>
    <s v="032540fc-4ea5-4b10-b18d-d1bdb0d53370"/>
    <m/>
    <d v="2021-05-20T10:33:40"/>
    <d v="2021-04-05T21:14:36"/>
    <m/>
    <m/>
    <m/>
    <s v="Decimal Number"/>
    <s v="Standard Column"/>
    <s v="None"/>
  </r>
  <r>
    <n v="235"/>
    <s v="DayOfWeekInYear"/>
    <m/>
    <x v="16"/>
    <m/>
    <b v="0"/>
    <s v="DayOfWeekInYear"/>
    <m/>
    <m/>
    <b v="1"/>
    <s v="Sum"/>
    <m/>
    <m/>
    <s v="91c44b4b-131d-4184-a0ab-3bd43d55cd6c"/>
    <m/>
    <d v="2021-05-20T10:33:40"/>
    <d v="2021-04-05T21:14:36"/>
    <m/>
    <m/>
    <m/>
    <s v="Decimal Number"/>
    <s v="Standard Column"/>
    <s v="None"/>
  </r>
  <r>
    <n v="236"/>
    <s v="DayOfYear"/>
    <m/>
    <x v="16"/>
    <m/>
    <b v="0"/>
    <s v="DayOfYear"/>
    <m/>
    <m/>
    <b v="1"/>
    <s v="Sum"/>
    <m/>
    <m/>
    <s v="231cf7bf-a8f0-45b1-94c8-24e5047e8aee"/>
    <m/>
    <d v="2021-05-20T10:33:40"/>
    <d v="2021-04-05T21:14:36"/>
    <m/>
    <m/>
    <m/>
    <s v="Decimal Number"/>
    <s v="Standard Column"/>
    <s v="None"/>
  </r>
  <r>
    <n v="237"/>
    <s v="DaySuffix"/>
    <m/>
    <x v="16"/>
    <m/>
    <b v="0"/>
    <s v="DaySuffix"/>
    <m/>
    <m/>
    <b v="1"/>
    <s v="Do Not Summarize"/>
    <m/>
    <m/>
    <s v="47a0cfd7-3c97-4d0d-a592-40b16c069b6a"/>
    <m/>
    <d v="2021-05-20T10:33:40"/>
    <d v="2021-04-05T21:14:36"/>
    <m/>
    <m/>
    <m/>
    <s v="Text"/>
    <s v="Standard Column"/>
    <s v="None"/>
  </r>
  <r>
    <n v="238"/>
    <s v="FirstDayOfMonth"/>
    <m/>
    <x v="16"/>
    <m/>
    <b v="0"/>
    <s v="FirstDayOfMonth"/>
    <m/>
    <s v="Long Date"/>
    <b v="1"/>
    <s v="Do Not Summarize"/>
    <m/>
    <m/>
    <s v="40f84d99-a010-4dca-b292-83329cb73b70"/>
    <m/>
    <d v="2021-10-20T15:15:01"/>
    <d v="2021-04-05T21:14:36"/>
    <m/>
    <m/>
    <m/>
    <s v="Date"/>
    <s v="Standard Column"/>
    <s v="None"/>
  </r>
  <r>
    <n v="239"/>
    <s v="FirstDayOfQuarter"/>
    <m/>
    <x v="16"/>
    <m/>
    <b v="0"/>
    <s v="FirstDayOfQuarter"/>
    <m/>
    <s v="Long Date"/>
    <b v="1"/>
    <s v="Do Not Summarize"/>
    <m/>
    <m/>
    <s v="8c37bbd7-9c08-4751-83c3-f440f7e342ce"/>
    <m/>
    <d v="2021-10-20T15:15:01"/>
    <d v="2021-04-05T21:14:36"/>
    <m/>
    <m/>
    <m/>
    <s v="Date"/>
    <s v="Standard Column"/>
    <s v="None"/>
  </r>
  <r>
    <n v="240"/>
    <s v="FirstDayOfYear"/>
    <m/>
    <x v="16"/>
    <m/>
    <b v="0"/>
    <s v="FirstDayOfYear"/>
    <m/>
    <s v="Long Date"/>
    <b v="1"/>
    <s v="Do Not Summarize"/>
    <m/>
    <m/>
    <s v="6fc9c7ff-e8dd-46a2-854a-e2fe9fa053e3"/>
    <m/>
    <d v="2021-10-20T15:15:01"/>
    <d v="2021-04-05T21:14:36"/>
    <m/>
    <m/>
    <m/>
    <s v="Date"/>
    <s v="Standard Column"/>
    <s v="None"/>
  </r>
  <r>
    <n v="241"/>
    <s v="FullDate"/>
    <m/>
    <x v="16"/>
    <m/>
    <b v="0"/>
    <s v="FullDate"/>
    <m/>
    <s v="Long Date"/>
    <b v="1"/>
    <s v="Do Not Summarize"/>
    <m/>
    <m/>
    <s v="f4f1ef34-ed08-4cd6-938a-550f9cdc1815"/>
    <m/>
    <d v="2021-10-20T15:15:01"/>
    <d v="2021-04-05T21:14:36"/>
    <m/>
    <m/>
    <m/>
    <s v="Date"/>
    <s v="Standard Column"/>
    <s v="None"/>
  </r>
  <r>
    <n v="242"/>
    <s v="IsWeekday"/>
    <m/>
    <x v="16"/>
    <m/>
    <b v="0"/>
    <s v="IsWeekday"/>
    <m/>
    <s v="&quot;TRUE&quot;;&quot;TRUE&quot;;&quot;FALSE&quot;"/>
    <b v="1"/>
    <s v="Do Not Summarize"/>
    <m/>
    <m/>
    <s v="f75e10de-f37b-43dc-b33f-c5ac9df3db14"/>
    <m/>
    <d v="2021-05-20T10:33:40"/>
    <d v="2021-04-05T21:14:36"/>
    <m/>
    <m/>
    <m/>
    <s v="Other"/>
    <s v="Standard Column"/>
    <s v="None"/>
  </r>
  <r>
    <n v="243"/>
    <s v="LastDayOfMonth"/>
    <m/>
    <x v="16"/>
    <m/>
    <b v="0"/>
    <s v="LastDayOfMonth"/>
    <m/>
    <s v="Long Date"/>
    <b v="1"/>
    <s v="Do Not Summarize"/>
    <m/>
    <m/>
    <s v="aaaf9ecf-4bf0-4a35-b192-d9f8861c60de"/>
    <m/>
    <d v="2021-10-20T15:15:01"/>
    <d v="2021-04-05T21:14:36"/>
    <m/>
    <m/>
    <m/>
    <s v="Date"/>
    <s v="Standard Column"/>
    <s v="None"/>
  </r>
  <r>
    <n v="244"/>
    <s v="LastDayOfQuarter"/>
    <m/>
    <x v="16"/>
    <m/>
    <b v="0"/>
    <s v="LastDayOfQuarter"/>
    <m/>
    <s v="Long Date"/>
    <b v="1"/>
    <s v="Do Not Summarize"/>
    <m/>
    <m/>
    <s v="c1a4f3ef-2984-4da7-91f9-b661197cfd70"/>
    <m/>
    <d v="2021-10-20T15:15:01"/>
    <d v="2021-04-05T21:14:36"/>
    <m/>
    <m/>
    <m/>
    <s v="Date"/>
    <s v="Standard Column"/>
    <s v="None"/>
  </r>
  <r>
    <n v="245"/>
    <s v="LastDayOfYear"/>
    <m/>
    <x v="16"/>
    <m/>
    <b v="0"/>
    <s v="LastDayOfYear"/>
    <m/>
    <s v="Long Date"/>
    <b v="1"/>
    <s v="Do Not Summarize"/>
    <m/>
    <m/>
    <s v="39e3146a-391c-485f-b112-b438bf0ded53"/>
    <m/>
    <d v="2021-10-20T15:15:01"/>
    <d v="2021-04-05T21:14:36"/>
    <m/>
    <m/>
    <m/>
    <s v="Date"/>
    <s v="Standard Column"/>
    <s v="None"/>
  </r>
  <r>
    <n v="246"/>
    <s v="LastLoadDate"/>
    <m/>
    <x v="16"/>
    <m/>
    <b v="0"/>
    <s v="LastLoadDate"/>
    <m/>
    <s v="General Date"/>
    <b v="1"/>
    <s v="Do Not Summarize"/>
    <m/>
    <m/>
    <s v="ac8ec331-5de3-490a-a09d-afbd93f92ae9"/>
    <m/>
    <d v="2021-05-20T10:33:40"/>
    <d v="2021-04-05T21:14:36"/>
    <m/>
    <m/>
    <m/>
    <s v="Date"/>
    <s v="Standard Column"/>
    <s v="None"/>
  </r>
  <r>
    <n v="247"/>
    <s v="Month"/>
    <m/>
    <x v="16"/>
    <m/>
    <b v="0"/>
    <s v="Month"/>
    <m/>
    <m/>
    <b v="1"/>
    <s v="Sum"/>
    <m/>
    <m/>
    <s v="2beca695-54d0-4c19-8659-7768aaea9b06"/>
    <m/>
    <d v="2021-05-20T10:33:40"/>
    <d v="2021-04-05T21:14:36"/>
    <m/>
    <m/>
    <m/>
    <s v="Whole Number"/>
    <s v="Standard Column"/>
    <s v="None"/>
  </r>
  <r>
    <n v="248"/>
    <s v="MonthID"/>
    <m/>
    <x v="16"/>
    <m/>
    <b v="0"/>
    <s v="MonthID"/>
    <m/>
    <m/>
    <b v="1"/>
    <s v="Do Not Summarize"/>
    <m/>
    <m/>
    <s v="e1dc8888-7043-49bb-9ef4-fb04e75a710b"/>
    <m/>
    <d v="2021-05-20T10:33:40"/>
    <d v="2021-04-05T21:14:36"/>
    <m/>
    <m/>
    <m/>
    <s v="Text"/>
    <s v="Standard Column"/>
    <s v="None"/>
  </r>
  <r>
    <n v="249"/>
    <s v="MonthName"/>
    <m/>
    <x v="16"/>
    <m/>
    <b v="0"/>
    <s v="MonthName"/>
    <m/>
    <m/>
    <b v="1"/>
    <s v="Do Not Summarize"/>
    <m/>
    <m/>
    <s v="577f039a-a522-49ce-a17c-3dfd215d0e45"/>
    <m/>
    <d v="2021-05-20T10:33:40"/>
    <d v="2021-04-05T21:14:36"/>
    <m/>
    <m/>
    <m/>
    <s v="Text"/>
    <s v="Standard Column"/>
    <s v="None"/>
  </r>
  <r>
    <n v="250"/>
    <s v="MonthOfQuarter"/>
    <m/>
    <x v="16"/>
    <m/>
    <b v="0"/>
    <s v="MonthOfQuarter"/>
    <m/>
    <m/>
    <b v="1"/>
    <s v="Do Not Summarize"/>
    <m/>
    <m/>
    <s v="adc1ea08-f618-4665-b93e-241241aca41f"/>
    <m/>
    <d v="2021-05-20T10:33:40"/>
    <d v="2021-04-05T21:14:36"/>
    <m/>
    <m/>
    <m/>
    <s v="Text"/>
    <s v="Standard Column"/>
    <s v="None"/>
  </r>
  <r>
    <n v="251"/>
    <s v="MonthYear"/>
    <m/>
    <x v="16"/>
    <m/>
    <b v="0"/>
    <s v="MonthYear"/>
    <m/>
    <m/>
    <b v="1"/>
    <s v="Do Not Summarize"/>
    <m/>
    <m/>
    <s v="a85b9ff9-0498-4734-8115-2100046d188c"/>
    <m/>
    <d v="2021-05-20T10:33:40"/>
    <d v="2021-04-05T21:14:36"/>
    <m/>
    <m/>
    <m/>
    <s v="Text"/>
    <s v="Standard Column"/>
    <s v="None"/>
  </r>
  <r>
    <n v="252"/>
    <s v="Quarter"/>
    <m/>
    <x v="16"/>
    <m/>
    <b v="0"/>
    <s v="Quarter"/>
    <m/>
    <m/>
    <b v="1"/>
    <s v="Do Not Summarize"/>
    <m/>
    <m/>
    <s v="29c38e27-6ce1-4a08-89de-46578f80ccb1"/>
    <m/>
    <d v="2021-05-20T10:33:40"/>
    <d v="2021-04-05T21:14:36"/>
    <m/>
    <m/>
    <m/>
    <s v="Text"/>
    <s v="Standard Column"/>
    <s v="None"/>
  </r>
  <r>
    <n v="253"/>
    <s v="QuarterName"/>
    <m/>
    <x v="16"/>
    <m/>
    <b v="0"/>
    <s v="QuarterName"/>
    <m/>
    <m/>
    <b v="1"/>
    <s v="Do Not Summarize"/>
    <m/>
    <m/>
    <s v="b8d46704-4220-44d7-9d4a-eca8d7a3840f"/>
    <m/>
    <d v="2021-05-20T10:33:40"/>
    <d v="2021-04-05T21:14:36"/>
    <m/>
    <m/>
    <m/>
    <s v="Text"/>
    <s v="Standard Column"/>
    <s v="None"/>
  </r>
  <r>
    <n v="254"/>
    <s v="WeekOfMonth"/>
    <m/>
    <x v="16"/>
    <m/>
    <b v="0"/>
    <s v="WeekOfMonth"/>
    <m/>
    <m/>
    <b v="1"/>
    <s v="Do Not Summarize"/>
    <m/>
    <m/>
    <s v="cbf3689d-0516-4430-ad16-8374bbb3feb9"/>
    <m/>
    <d v="2021-05-20T10:33:40"/>
    <d v="2021-04-05T21:14:36"/>
    <m/>
    <m/>
    <m/>
    <s v="Text"/>
    <s v="Standard Column"/>
    <s v="None"/>
  </r>
  <r>
    <n v="255"/>
    <s v="WeekOfQuarter"/>
    <m/>
    <x v="16"/>
    <m/>
    <b v="0"/>
    <s v="WeekOfQuarter"/>
    <m/>
    <m/>
    <b v="1"/>
    <s v="Do Not Summarize"/>
    <m/>
    <m/>
    <s v="b5837c11-f993-4037-a3e1-6056736a5283"/>
    <m/>
    <d v="2021-05-20T10:33:40"/>
    <d v="2021-04-05T21:14:36"/>
    <m/>
    <m/>
    <m/>
    <s v="Text"/>
    <s v="Standard Column"/>
    <s v="None"/>
  </r>
  <r>
    <n v="256"/>
    <s v="WeekOfYear"/>
    <m/>
    <x v="16"/>
    <m/>
    <b v="0"/>
    <s v="WeekOfYear"/>
    <m/>
    <m/>
    <b v="1"/>
    <s v="Do Not Summarize"/>
    <m/>
    <m/>
    <s v="a7b4f523-3c5c-4d68-a43d-1f8c4e36cba9"/>
    <m/>
    <d v="2021-05-20T10:33:40"/>
    <d v="2021-04-05T21:14:36"/>
    <m/>
    <m/>
    <m/>
    <s v="Text"/>
    <s v="Standard Column"/>
    <s v="None"/>
  </r>
  <r>
    <n v="257"/>
    <s v="YYYYMM"/>
    <m/>
    <x v="16"/>
    <m/>
    <b v="0"/>
    <s v="YYYYMM"/>
    <m/>
    <m/>
    <b v="1"/>
    <s v="Do Not Summarize"/>
    <m/>
    <m/>
    <s v="866b212f-de95-4d69-b9ee-a3c36a2c5176"/>
    <m/>
    <d v="2021-05-20T10:33:40"/>
    <d v="2021-04-05T21:14:36"/>
    <m/>
    <m/>
    <m/>
    <s v="Text"/>
    <s v="Standard Column"/>
    <s v="None"/>
  </r>
  <r>
    <n v="258"/>
    <s v="YYYYMMN"/>
    <m/>
    <x v="16"/>
    <m/>
    <b v="0"/>
    <s v="YYYYMMN"/>
    <m/>
    <s v="0"/>
    <b v="1"/>
    <s v="Sum"/>
    <m/>
    <m/>
    <s v="8f18b3a7-05d5-46e9-95c1-59e37435f2c5"/>
    <m/>
    <d v="2021-05-20T10:33:40"/>
    <d v="2021-04-05T21:14:36"/>
    <m/>
    <m/>
    <m/>
    <s v="Whole Number"/>
    <s v="Standard Column"/>
    <s v="None"/>
  </r>
  <r>
    <n v="259"/>
    <s v="Year"/>
    <m/>
    <x v="16"/>
    <m/>
    <b v="0"/>
    <s v="Year"/>
    <m/>
    <s v="0"/>
    <b v="1"/>
    <s v="Sum"/>
    <m/>
    <m/>
    <s v="7ed24855-8cfe-438d-b637-5215f35fcdef"/>
    <m/>
    <d v="2021-05-20T10:33:40"/>
    <d v="2021-04-05T21:14:36"/>
    <m/>
    <m/>
    <m/>
    <s v="Whole Number"/>
    <s v="Standard Column"/>
    <s v="None"/>
  </r>
  <r>
    <n v="260"/>
    <s v="YearName"/>
    <m/>
    <x v="16"/>
    <m/>
    <b v="0"/>
    <s v="YearName"/>
    <m/>
    <m/>
    <b v="1"/>
    <s v="Do Not Summarize"/>
    <m/>
    <m/>
    <s v="24be068f-2031-40f5-b784-28cedd5cb82b"/>
    <m/>
    <d v="2021-05-20T10:33:40"/>
    <d v="2021-04-05T21:14:36"/>
    <m/>
    <m/>
    <m/>
    <s v="Text"/>
    <s v="Standard Column"/>
    <s v="None"/>
  </r>
  <r>
    <n v="261"/>
    <s v="APProductName"/>
    <m/>
    <x v="17"/>
    <m/>
    <b v="0"/>
    <s v="APProductName"/>
    <m/>
    <m/>
    <b v="1"/>
    <s v="Do Not Summarize"/>
    <m/>
    <m/>
    <s v="87aa39ee-634f-40d5-8c8f-d867030d83f8"/>
    <m/>
    <d v="2021-05-20T10:33:40"/>
    <d v="2021-04-05T21:14:36"/>
    <m/>
    <m/>
    <m/>
    <s v="Text"/>
    <s v="Standard Column"/>
    <s v="None"/>
  </r>
  <r>
    <n v="262"/>
    <s v="APServicerName"/>
    <m/>
    <x v="17"/>
    <m/>
    <b v="0"/>
    <s v="APServicerName"/>
    <m/>
    <m/>
    <b v="1"/>
    <s v="Do Not Summarize"/>
    <m/>
    <m/>
    <s v="e4e4de71-4d6c-4395-9c81-638eb2786159"/>
    <m/>
    <d v="2021-05-20T10:33:40"/>
    <d v="2021-04-05T21:14:36"/>
    <m/>
    <m/>
    <m/>
    <s v="Text"/>
    <s v="Standard Column"/>
    <s v="None"/>
  </r>
  <r>
    <n v="263"/>
    <s v="AccountType"/>
    <m/>
    <x v="17"/>
    <m/>
    <b v="0"/>
    <s v="AccountType"/>
    <m/>
    <m/>
    <b v="1"/>
    <s v="Do Not Summarize"/>
    <m/>
    <m/>
    <s v="7c50caf8-987f-48da-a4d2-838a5175e0cb"/>
    <m/>
    <d v="2021-05-20T10:33:40"/>
    <d v="2021-04-05T21:14:36"/>
    <m/>
    <m/>
    <m/>
    <s v="Text"/>
    <s v="Standard Column"/>
    <s v="None"/>
  </r>
  <r>
    <n v="264"/>
    <s v="AnnualRevenue"/>
    <m/>
    <x v="17"/>
    <m/>
    <b v="0"/>
    <s v="AnnualRevenue"/>
    <m/>
    <m/>
    <b v="1"/>
    <s v="Sum"/>
    <m/>
    <m/>
    <s v="1b463dc2-e3b5-479e-aa65-a2c2f144f58b"/>
    <m/>
    <d v="2021-05-20T10:33:40"/>
    <d v="2021-04-05T21:14:36"/>
    <m/>
    <m/>
    <m/>
    <s v="Decimal Number"/>
    <s v="Standard Column"/>
    <s v="None"/>
  </r>
  <r>
    <n v="265"/>
    <s v="AssetClass"/>
    <m/>
    <x v="17"/>
    <m/>
    <b v="0"/>
    <s v="AssetClass"/>
    <m/>
    <m/>
    <b v="1"/>
    <s v="Do Not Summarize"/>
    <m/>
    <m/>
    <s v="7b221c85-2601-4097-8697-e27776893f0c"/>
    <m/>
    <d v="2021-05-20T10:33:40"/>
    <d v="2021-04-05T21:14:36"/>
    <m/>
    <m/>
    <m/>
    <s v="Text"/>
    <s v="Standard Column"/>
    <s v="None"/>
  </r>
  <r>
    <n v="266"/>
    <s v="AssetTier"/>
    <m/>
    <x v="17"/>
    <m/>
    <b v="0"/>
    <m/>
    <s v="_x000a_SWITCH(_x000a_    TRUE()_x000a_    ,DimOrganization[Assets] &gt; 10000000000, &quot;10b plus&quot;_x000a_    ,DimOrganization[Assets] &gt;= 1000000000 &amp;&amp; DimOrganization[Assets] &lt; 10000000000 , &quot;$1b - $10b&quot;_x000a_    ,DimOrganization[Assets] &gt;= 250000000 &amp;&amp; DimOrganization[Assets] &lt; 1000000000 , &quot;$250m - $1b&quot;_x000a_    , &quot;&lt; $250m&quot; _x000a_)"/>
    <m/>
    <b v="1"/>
    <s v="Do Not Summarize"/>
    <m/>
    <m/>
    <s v="fa5081e3-bce4-4d71-869f-9dfff1d3d097"/>
    <m/>
    <d v="2022-01-20T04:40:55"/>
    <d v="2021-04-05T21:14:36"/>
    <m/>
    <m/>
    <m/>
    <s v="Other"/>
    <s v="DAX Calculated Column"/>
    <s v="None"/>
  </r>
  <r>
    <n v="267"/>
    <s v="AssetTierSort"/>
    <m/>
    <x v="17"/>
    <m/>
    <b v="0"/>
    <m/>
    <s v="_x000a_SWITCH(_x000a_    TRUE()_x000a_    ,DimOrganization[Assets] &gt; 10000000000, 4_x000a_    ,DimOrganization[Assets] &gt;= 1000000000 &amp;&amp; DimOrganization[Assets] &lt; 10000000000 , 3_x000a_    ,DimOrganization[Assets] &gt;= 250000000 &amp;&amp; DimOrganization[Assets] &lt; 1000000000 , 2_x000a_    , 1 _x000a_)"/>
    <s v="0"/>
    <b v="1"/>
    <s v="Sum"/>
    <m/>
    <m/>
    <s v="825c7db9-fa68-4353-a8d6-881ac9e34259"/>
    <m/>
    <d v="2022-01-20T04:40:55"/>
    <d v="2021-04-05T21:14:36"/>
    <m/>
    <m/>
    <m/>
    <s v="Other"/>
    <s v="DAX Calculated Column"/>
    <s v="None"/>
  </r>
  <r>
    <n v="268"/>
    <s v="Assets"/>
    <m/>
    <x v="17"/>
    <m/>
    <b v="0"/>
    <s v="Assets"/>
    <m/>
    <m/>
    <b v="1"/>
    <s v="Sum"/>
    <m/>
    <m/>
    <s v="1584acd0-d3c2-4f0c-9c1f-9800ebeda73a"/>
    <m/>
    <d v="2021-05-20T10:33:40"/>
    <d v="2021-04-05T21:14:36"/>
    <m/>
    <m/>
    <m/>
    <s v="Decimal Number"/>
    <s v="Standard Column"/>
    <s v="None"/>
  </r>
  <r>
    <n v="269"/>
    <s v="BUCount"/>
    <m/>
    <x v="17"/>
    <m/>
    <b v="0"/>
    <m/>
    <s v="calculate(count(ClientBU[organizationkey]),ClientBU[RelationshipStatus] = &quot;Active&quot;)"/>
    <s v="0"/>
    <b v="1"/>
    <s v="Sum"/>
    <m/>
    <m/>
    <s v="ed9961a4-7c4a-4fc7-a475-9bb5fc4c1ee8"/>
    <m/>
    <d v="2022-01-20T04:40:57"/>
    <d v="2021-04-05T21:14:36"/>
    <m/>
    <m/>
    <m/>
    <s v="Other"/>
    <s v="DAX Calculated Column"/>
    <s v="None"/>
  </r>
  <r>
    <n v="270"/>
    <s v="BUSeg"/>
    <m/>
    <x v="17"/>
    <m/>
    <b v="0"/>
    <m/>
    <s v="SWITCH(_x000a_    TRUE()_x000a_    ,DimOrganization[BUCount] &gt; 20, &quot;20+&quot;_x000a_    ,DimOrganization[BUCount] &lt;= 20 &amp;&amp;  DimOrganization[BUCount] &gt;= 11, &quot;11 to 20&quot; _x000a_  ,DimOrganization[BUCount] &lt; 11 &amp;&amp;  DimOrganization[BUCount] &gt;= 6, &quot;6 to 10&quot; _x000a_  ,DimOrganization[BUCount] &lt; 6 &amp;&amp;  DimOrganization[BUCount] &gt;= 2, &quot;2 to 5&quot; _x000a_,&quot;1&quot;)"/>
    <m/>
    <b v="1"/>
    <s v="Do Not Summarize"/>
    <m/>
    <m/>
    <s v="f4dfdc6d-dbf5-4787-9de4-5a3daaebd7bf"/>
    <m/>
    <d v="2022-01-20T04:40:59"/>
    <d v="2021-04-05T21:14:36"/>
    <m/>
    <m/>
    <m/>
    <s v="Other"/>
    <s v="DAX Calculated Column"/>
    <s v="None"/>
  </r>
  <r>
    <n v="271"/>
    <s v="BankSolutionsAPBU"/>
    <m/>
    <x v="17"/>
    <m/>
    <b v="0"/>
    <s v="BankSolutionsAPBU"/>
    <m/>
    <m/>
    <b v="1"/>
    <s v="Do Not Summarize"/>
    <m/>
    <m/>
    <s v="382860cb-5d86-4200-8173-c50bae6ae003"/>
    <m/>
    <d v="2021-05-20T10:33:40"/>
    <d v="2021-04-05T21:14:36"/>
    <m/>
    <m/>
    <m/>
    <s v="Text"/>
    <s v="Standard Column"/>
    <s v="None"/>
  </r>
  <r>
    <n v="272"/>
    <s v="City"/>
    <m/>
    <x v="17"/>
    <m/>
    <b v="0"/>
    <s v="City"/>
    <m/>
    <m/>
    <b v="1"/>
    <s v="Do Not Summarize"/>
    <m/>
    <m/>
    <s v="78849e9c-4ef5-4533-8fd5-c23b93af2c74"/>
    <m/>
    <d v="2021-05-20T10:33:40"/>
    <d v="2021-04-05T21:14:36"/>
    <m/>
    <m/>
    <m/>
    <s v="Text"/>
    <s v="Standard Column"/>
    <s v="None"/>
  </r>
  <r>
    <n v="273"/>
    <s v="Client Contacts"/>
    <m/>
    <x v="17"/>
    <m/>
    <b v="0"/>
    <m/>
    <s v="if(DimOrganization[TotalContact] &gt; 50, &quot;GT50&quot;, format(DimOrganization[TotalContact],&quot;&quot;))"/>
    <m/>
    <b v="1"/>
    <s v="Do Not Summarize"/>
    <m/>
    <m/>
    <s v="bc740b6b-5a87-4ce9-97ec-248e2c9a15d8"/>
    <m/>
    <d v="2022-01-20T04:40:59"/>
    <d v="2021-04-05T21:14:36"/>
    <m/>
    <m/>
    <m/>
    <s v="Other"/>
    <s v="DAX Calculated Column"/>
    <s v="None"/>
  </r>
  <r>
    <n v="274"/>
    <s v="ClientInd"/>
    <m/>
    <x v="17"/>
    <m/>
    <b v="0"/>
    <s v="ClientInd"/>
    <m/>
    <m/>
    <b v="1"/>
    <s v="Do Not Summarize"/>
    <m/>
    <m/>
    <s v="8ff168e2-c0eb-4099-9f30-8b8ae487c7b8"/>
    <m/>
    <d v="2021-05-20T10:33:40"/>
    <d v="2021-04-05T21:14:36"/>
    <m/>
    <m/>
    <m/>
    <s v="Text"/>
    <s v="Standard Column"/>
    <s v="None"/>
  </r>
  <r>
    <n v="275"/>
    <s v="ClientPartnerName"/>
    <m/>
    <x v="17"/>
    <m/>
    <b v="0"/>
    <s v="ClientPartnerName"/>
    <m/>
    <m/>
    <b v="1"/>
    <s v="Do Not Summarize"/>
    <m/>
    <m/>
    <s v="0438b186-e073-45bc-83ab-bf62e65195c8"/>
    <m/>
    <d v="2021-05-20T10:33:40"/>
    <d v="2021-04-05T21:14:36"/>
    <m/>
    <m/>
    <m/>
    <s v="Text"/>
    <s v="Standard Column"/>
    <s v="None"/>
  </r>
  <r>
    <n v="276"/>
    <s v="CompetitorInd"/>
    <m/>
    <x v="17"/>
    <m/>
    <b v="0"/>
    <s v="CompetitorInd"/>
    <m/>
    <m/>
    <b v="1"/>
    <s v="Do Not Summarize"/>
    <m/>
    <m/>
    <s v="d48737c5-f85e-4ecc-a880-944c122ad0f8"/>
    <m/>
    <d v="2021-05-20T10:33:40"/>
    <d v="2021-04-05T21:14:36"/>
    <m/>
    <m/>
    <m/>
    <s v="Text"/>
    <s v="Standard Column"/>
    <s v="None"/>
  </r>
  <r>
    <n v="277"/>
    <s v="CoreInd"/>
    <m/>
    <x v="17"/>
    <m/>
    <b v="0"/>
    <s v="CoreInd"/>
    <m/>
    <m/>
    <b v="1"/>
    <s v="Do Not Summarize"/>
    <m/>
    <m/>
    <s v="27e0ed35-4849-4caa-80d3-4e8dcab5c267"/>
    <m/>
    <d v="2021-05-20T10:33:40"/>
    <d v="2021-04-05T21:14:36"/>
    <m/>
    <m/>
    <m/>
    <s v="Text"/>
    <s v="Standard Column"/>
    <s v="None"/>
  </r>
  <r>
    <n v="278"/>
    <s v="Country"/>
    <m/>
    <x v="17"/>
    <m/>
    <b v="0"/>
    <s v="Country"/>
    <m/>
    <m/>
    <b v="1"/>
    <s v="Do Not Summarize"/>
    <m/>
    <m/>
    <s v="3bd09fa7-54ae-45cd-a217-7c81c7989cf4"/>
    <m/>
    <d v="2021-05-20T10:33:40"/>
    <d v="2021-04-05T21:14:36"/>
    <m/>
    <m/>
    <m/>
    <s v="Text"/>
    <s v="Standard Column"/>
    <s v="None"/>
  </r>
  <r>
    <n v="279"/>
    <s v="DeliveryMethod"/>
    <m/>
    <x v="17"/>
    <m/>
    <b v="0"/>
    <s v="DeliveryMethod"/>
    <m/>
    <m/>
    <b v="1"/>
    <s v="Do Not Summarize"/>
    <m/>
    <m/>
    <s v="8271fb65-1b5a-46ed-9430-ed0c371b5c64"/>
    <m/>
    <d v="2021-05-20T10:33:40"/>
    <d v="2021-04-05T21:14:36"/>
    <m/>
    <m/>
    <m/>
    <s v="Text"/>
    <s v="Standard Column"/>
    <s v="None"/>
  </r>
  <r>
    <n v="280"/>
    <s v="DomesticUltimateDUNS"/>
    <m/>
    <x v="17"/>
    <m/>
    <b v="0"/>
    <s v="DomesticUltimateDUNS"/>
    <m/>
    <m/>
    <b v="1"/>
    <s v="Do Not Summarize"/>
    <m/>
    <m/>
    <s v="e03fdf42-9d61-4ebb-940b-54c68ce69787"/>
    <m/>
    <d v="2021-05-20T10:33:40"/>
    <d v="2021-04-05T21:14:36"/>
    <m/>
    <m/>
    <m/>
    <s v="Text"/>
    <s v="Standard Column"/>
    <s v="None"/>
  </r>
  <r>
    <n v="281"/>
    <s v="DomesticUltimateDUNSBusinessName"/>
    <m/>
    <x v="17"/>
    <m/>
    <b v="0"/>
    <s v="DomesticUltimateDUNSBusinessName"/>
    <m/>
    <m/>
    <b v="1"/>
    <s v="Do Not Summarize"/>
    <m/>
    <m/>
    <s v="d8098385-4beb-45ef-8c4e-4211e61daabf"/>
    <m/>
    <d v="2021-05-20T10:33:40"/>
    <d v="2021-04-05T21:14:36"/>
    <m/>
    <m/>
    <m/>
    <s v="Text"/>
    <s v="Standard Column"/>
    <s v="None"/>
  </r>
  <r>
    <n v="282"/>
    <s v="DunsBusinessName"/>
    <m/>
    <x v="17"/>
    <m/>
    <b v="0"/>
    <s v="DunsBusinessName"/>
    <m/>
    <m/>
    <b v="1"/>
    <s v="Do Not Summarize"/>
    <m/>
    <m/>
    <s v="ab5d22b9-ae47-4608-a4d3-86886d0aba6b"/>
    <m/>
    <d v="2021-05-20T10:33:40"/>
    <d v="2021-04-05T21:14:36"/>
    <m/>
    <m/>
    <m/>
    <s v="Text"/>
    <s v="Standard Column"/>
    <s v="None"/>
  </r>
  <r>
    <n v="283"/>
    <s v="DunsIDJ"/>
    <m/>
    <x v="17"/>
    <m/>
    <b v="0"/>
    <s v="DunsIDJ"/>
    <m/>
    <m/>
    <b v="1"/>
    <s v="Do Not Summarize"/>
    <m/>
    <m/>
    <s v="410d12d7-780c-4d56-9c31-5e600ad478fb"/>
    <m/>
    <d v="2021-05-20T10:33:40"/>
    <d v="2021-04-05T21:14:36"/>
    <m/>
    <m/>
    <m/>
    <s v="Text"/>
    <s v="Standard Column"/>
    <s v="None"/>
  </r>
  <r>
    <n v="284"/>
    <s v="DunsId"/>
    <m/>
    <x v="17"/>
    <m/>
    <b v="0"/>
    <s v="DunsId"/>
    <m/>
    <m/>
    <b v="1"/>
    <s v="Do Not Summarize"/>
    <m/>
    <m/>
    <s v="a5565e7a-3f9f-493b-9710-60376ffc3896"/>
    <m/>
    <d v="2021-05-20T10:33:40"/>
    <d v="2021-04-05T21:14:36"/>
    <m/>
    <m/>
    <m/>
    <s v="Text"/>
    <s v="Standard Column"/>
    <s v="None"/>
  </r>
  <r>
    <n v="285"/>
    <s v="EffectiveEndDate"/>
    <m/>
    <x v="17"/>
    <m/>
    <b v="0"/>
    <s v="EffectiveEndDate"/>
    <m/>
    <s v="General Date"/>
    <b v="1"/>
    <s v="Do Not Summarize"/>
    <m/>
    <m/>
    <s v="cff9a8b2-5b16-45b0-b2d3-a90797362d0d"/>
    <m/>
    <d v="2021-05-20T10:33:40"/>
    <d v="2021-04-05T21:14:36"/>
    <m/>
    <m/>
    <m/>
    <s v="Date"/>
    <s v="Standard Column"/>
    <s v="None"/>
  </r>
  <r>
    <n v="286"/>
    <s v="EffectiveStartDate"/>
    <m/>
    <x v="17"/>
    <m/>
    <b v="0"/>
    <s v="EffectiveStartDate"/>
    <m/>
    <s v="General Date"/>
    <b v="1"/>
    <s v="Do Not Summarize"/>
    <m/>
    <m/>
    <s v="57682db1-a8fe-4646-9537-2adec0b4b0dd"/>
    <m/>
    <d v="2021-05-20T10:33:40"/>
    <d v="2021-04-05T21:14:36"/>
    <m/>
    <m/>
    <m/>
    <s v="Date"/>
    <s v="Standard Column"/>
    <s v="None"/>
  </r>
  <r>
    <n v="287"/>
    <s v="FirstDataAccountId"/>
    <m/>
    <x v="17"/>
    <m/>
    <b v="0"/>
    <s v="FirstDataAccountId"/>
    <m/>
    <m/>
    <b v="1"/>
    <s v="Do Not Summarize"/>
    <m/>
    <m/>
    <s v="97dcf5fd-3b77-44e7-9b11-c42dc59d48a3"/>
    <m/>
    <d v="2021-05-20T10:33:40"/>
    <d v="2021-04-05T21:14:36"/>
    <m/>
    <m/>
    <m/>
    <s v="Text"/>
    <s v="Standard Column"/>
    <s v="None"/>
  </r>
  <r>
    <n v="288"/>
    <s v="FirstDataAccountType"/>
    <m/>
    <x v="17"/>
    <m/>
    <b v="0"/>
    <s v="FirstDataAccountType"/>
    <m/>
    <m/>
    <b v="1"/>
    <s v="Do Not Summarize"/>
    <m/>
    <m/>
    <s v="3589fbc5-18e8-4a76-b591-d5e61a7f6740"/>
    <m/>
    <d v="2021-05-20T10:33:40"/>
    <d v="2021-04-05T21:14:36"/>
    <m/>
    <m/>
    <m/>
    <s v="Text"/>
    <s v="Standard Column"/>
    <s v="None"/>
  </r>
  <r>
    <n v="289"/>
    <s v="FirstDataMatchType"/>
    <m/>
    <x v="17"/>
    <m/>
    <b v="0"/>
    <s v="FirstDataMatchType"/>
    <m/>
    <m/>
    <b v="1"/>
    <s v="Do Not Summarize"/>
    <m/>
    <m/>
    <s v="ba96a03c-95a3-44eb-aeb8-620d7720d857"/>
    <m/>
    <d v="2021-05-20T10:33:40"/>
    <d v="2021-04-05T21:14:36"/>
    <m/>
    <m/>
    <m/>
    <s v="Text"/>
    <s v="Standard Column"/>
    <s v="None"/>
  </r>
  <r>
    <n v="290"/>
    <s v="FiservOrgInd"/>
    <m/>
    <x v="17"/>
    <m/>
    <b v="0"/>
    <s v="FiservOrgInd"/>
    <m/>
    <m/>
    <b v="1"/>
    <s v="Do Not Summarize"/>
    <m/>
    <m/>
    <s v="56d7e5f3-756a-4b99-87c7-b94c98b90efc"/>
    <m/>
    <d v="2021-05-20T10:33:40"/>
    <d v="2021-04-05T21:14:36"/>
    <m/>
    <m/>
    <m/>
    <s v="Text"/>
    <s v="Standard Column"/>
    <s v="None"/>
  </r>
  <r>
    <n v="291"/>
    <s v="FiservRevenue"/>
    <m/>
    <x v="17"/>
    <m/>
    <b v="0"/>
    <s v="FiservRevenue"/>
    <m/>
    <m/>
    <b v="1"/>
    <s v="Sum"/>
    <m/>
    <m/>
    <s v="90a8d44f-578d-4e47-b9c7-6e82b7182571"/>
    <m/>
    <d v="2021-05-20T10:33:40"/>
    <d v="2021-04-05T21:14:36"/>
    <m/>
    <m/>
    <m/>
    <s v="Decimal Number"/>
    <s v="Standard Column"/>
    <s v="None"/>
  </r>
  <r>
    <n v="292"/>
    <s v="GlobalUltimateDUNS"/>
    <m/>
    <x v="17"/>
    <m/>
    <b v="0"/>
    <s v="GlobalUltimateDUNS"/>
    <m/>
    <m/>
    <b v="1"/>
    <s v="Do Not Summarize"/>
    <m/>
    <m/>
    <s v="5ec4b667-49a9-459d-85a7-a9110805400a"/>
    <m/>
    <d v="2021-05-20T10:33:40"/>
    <d v="2021-04-05T21:14:36"/>
    <m/>
    <m/>
    <m/>
    <s v="Text"/>
    <s v="Standard Column"/>
    <s v="None"/>
  </r>
  <r>
    <n v="293"/>
    <s v="GlobalUltimateDUNSBusinessName"/>
    <m/>
    <x v="17"/>
    <m/>
    <b v="0"/>
    <s v="GlobalUltimateDUNSBusinessName"/>
    <m/>
    <m/>
    <b v="1"/>
    <s v="Do Not Summarize"/>
    <m/>
    <m/>
    <s v="59306b57-0368-49d0-867d-ee3808da781f"/>
    <m/>
    <d v="2021-05-20T10:33:40"/>
    <d v="2021-04-05T21:14:36"/>
    <m/>
    <m/>
    <m/>
    <s v="Text"/>
    <s v="Standard Column"/>
    <s v="None"/>
  </r>
  <r>
    <n v="294"/>
    <s v="ImmediateParentDuns"/>
    <m/>
    <x v="17"/>
    <m/>
    <b v="0"/>
    <s v="ImmediateParentDuns"/>
    <m/>
    <m/>
    <b v="1"/>
    <s v="Do Not Summarize"/>
    <m/>
    <m/>
    <s v="407bc9b2-f4af-4cd7-8224-c1742c1462f2"/>
    <m/>
    <d v="2021-05-20T10:33:40"/>
    <d v="2021-04-05T21:14:36"/>
    <m/>
    <m/>
    <m/>
    <s v="Text"/>
    <s v="Standard Column"/>
    <s v="None"/>
  </r>
  <r>
    <n v="295"/>
    <s v="InTouchId"/>
    <m/>
    <x v="17"/>
    <m/>
    <b v="0"/>
    <s v="InTouchId"/>
    <m/>
    <s v="0"/>
    <b v="1"/>
    <s v="Other Summarization"/>
    <m/>
    <m/>
    <s v="fdcae79b-d8e1-4c9e-9e03-fa95f7a99cc2"/>
    <m/>
    <d v="2021-06-01T16:06:21"/>
    <d v="2021-04-05T21:14:36"/>
    <m/>
    <m/>
    <m/>
    <s v="Whole Number"/>
    <s v="Standard Column"/>
    <s v="None"/>
  </r>
  <r>
    <n v="296"/>
    <s v="InternalExternalInd"/>
    <m/>
    <x v="17"/>
    <m/>
    <b v="0"/>
    <s v="InternalExternalInd"/>
    <m/>
    <m/>
    <b v="1"/>
    <s v="Do Not Summarize"/>
    <m/>
    <m/>
    <s v="70d4ebba-a738-49db-9f56-2be6dade03f7"/>
    <m/>
    <d v="2021-05-20T10:33:40"/>
    <d v="2021-04-05T21:14:36"/>
    <m/>
    <m/>
    <m/>
    <s v="Text"/>
    <s v="Standard Column"/>
    <s v="None"/>
  </r>
  <r>
    <n v="297"/>
    <s v="LTRSegment"/>
    <m/>
    <x v="17"/>
    <m/>
    <b v="0"/>
    <m/>
    <m/>
    <s v="0"/>
    <b v="1"/>
    <s v="Sum"/>
    <m/>
    <m/>
    <s v="a055d973-511c-461f-a0f0-092dce62a35e"/>
    <m/>
    <d v="2022-01-20T04:40:51"/>
    <d v="2021-04-05T21:14:36"/>
    <m/>
    <m/>
    <m/>
    <s v="Other"/>
    <s v="DAX Calculated Column"/>
    <s v="None"/>
  </r>
  <r>
    <n v="298"/>
    <s v="OrgInd"/>
    <m/>
    <x v="17"/>
    <m/>
    <b v="0"/>
    <s v="OrgInd"/>
    <m/>
    <m/>
    <b v="1"/>
    <s v="Do Not Summarize"/>
    <m/>
    <m/>
    <s v="104d1729-c22f-4a4a-983d-b7b071514769"/>
    <m/>
    <d v="2021-05-20T10:33:40"/>
    <d v="2021-04-05T21:14:36"/>
    <m/>
    <m/>
    <m/>
    <s v="Text"/>
    <s v="Standard Column"/>
    <s v="None"/>
  </r>
  <r>
    <n v="299"/>
    <s v="OrgName"/>
    <m/>
    <x v="17"/>
    <m/>
    <b v="0"/>
    <s v="OrgName"/>
    <m/>
    <m/>
    <b v="1"/>
    <s v="Do Not Summarize"/>
    <m/>
    <m/>
    <s v="3d368dbd-8226-4762-b74c-b2a98b80101b"/>
    <m/>
    <d v="2021-05-20T10:33:40"/>
    <d v="2021-04-05T21:14:36"/>
    <m/>
    <m/>
    <m/>
    <s v="Text"/>
    <s v="Standard Column"/>
    <s v="None"/>
  </r>
  <r>
    <n v="300"/>
    <s v="OrgTypeDesc"/>
    <m/>
    <x v="17"/>
    <m/>
    <b v="0"/>
    <s v="OrgTypeDesc"/>
    <m/>
    <m/>
    <b v="1"/>
    <s v="Do Not Summarize"/>
    <m/>
    <m/>
    <s v="8b1d7c2b-9d90-4513-b86b-31fd38473639"/>
    <m/>
    <d v="2021-05-20T10:33:40"/>
    <d v="2021-04-05T21:14:36"/>
    <m/>
    <m/>
    <m/>
    <s v="Text"/>
    <s v="Standard Column"/>
    <s v="None"/>
  </r>
  <r>
    <n v="301"/>
    <s v="OrganizationKey"/>
    <m/>
    <x v="17"/>
    <m/>
    <b v="0"/>
    <s v="OrganizationKey"/>
    <m/>
    <s v="0"/>
    <b v="1"/>
    <s v="Do Not Summarize"/>
    <m/>
    <m/>
    <s v="859d1f5f-48e4-438d-891e-b8c3558377c5"/>
    <m/>
    <d v="2021-05-20T10:33:40"/>
    <d v="2021-04-05T21:14:36"/>
    <m/>
    <m/>
    <m/>
    <s v="Whole Number"/>
    <s v="Standard Column"/>
    <s v="None"/>
  </r>
  <r>
    <n v="302"/>
    <s v="ParentDUNSBusinessName"/>
    <m/>
    <x v="17"/>
    <m/>
    <b v="0"/>
    <s v="ParentDUNSBusinessName"/>
    <m/>
    <m/>
    <b v="1"/>
    <s v="Do Not Summarize"/>
    <m/>
    <m/>
    <s v="80f038e3-3bae-4587-8484-701379649bc9"/>
    <m/>
    <d v="2021-05-20T10:33:40"/>
    <d v="2021-04-05T21:14:36"/>
    <m/>
    <m/>
    <m/>
    <s v="Text"/>
    <s v="Standard Column"/>
    <s v="None"/>
  </r>
  <r>
    <n v="303"/>
    <s v="ProductCount"/>
    <m/>
    <x v="17"/>
    <m/>
    <b v="0"/>
    <m/>
    <s v="calculate(count(ClientProduct[organizationkey]),ClientProduct[RelationshipStatus] = &quot;Active&quot;)"/>
    <s v="0"/>
    <b v="1"/>
    <s v="Sum"/>
    <m/>
    <m/>
    <s v="81d0cc7e-e45b-4990-9dc5-5c6bc30f7176"/>
    <m/>
    <d v="2022-01-20T04:40:56"/>
    <d v="2021-04-05T21:14:36"/>
    <m/>
    <m/>
    <m/>
    <s v="Other"/>
    <s v="DAX Calculated Column"/>
    <s v="None"/>
  </r>
  <r>
    <n v="304"/>
    <s v="ProductFunctCount"/>
    <m/>
    <x v="17"/>
    <m/>
    <b v="0"/>
    <m/>
    <s v="calculate(DISTINCTCOUNTNOBLANK(ClientProduct[ProductFunctionName]),ClientProduct[RelationshipStatus] = &quot;Active&quot;)"/>
    <s v="0"/>
    <b v="1"/>
    <s v="Sum"/>
    <m/>
    <m/>
    <s v="9407f58e-978a-4f84-9748-7eff9375f383"/>
    <m/>
    <d v="2022-01-20T04:40:56"/>
    <d v="2021-04-05T21:14:36"/>
    <m/>
    <m/>
    <m/>
    <s v="Other"/>
    <s v="DAX Calculated Column"/>
    <s v="None"/>
  </r>
  <r>
    <n v="305"/>
    <s v="ProductFunctSeg"/>
    <m/>
    <x v="17"/>
    <m/>
    <b v="0"/>
    <m/>
    <s v="SWITCH(_x000a_    TRUE()_x000a_    ,DimOrganization[ProductFunctCount] &gt; 20, &quot;20+&quot;_x000a_    ,DimOrganization[ProductFunctCount] &lt;= 20 &amp;&amp;  DimOrganization[ProductFunctCount] &gt;= 11, &quot;11 to 20&quot; _x000a_  ,DimOrganization[ProductFunctCount] &lt; 11 &amp;&amp;  DimOrganization[ProductFunctCount] &gt;= 6, &quot;6 to 10&quot; _x000a_  ,DimOrganization[ProductFunctCount] &lt; 6 &amp;&amp;  DimOrganization[ProductFunctCount] &gt;= 2, &quot;2 to 5&quot; _x000a_,&quot;1&quot;)"/>
    <m/>
    <b v="1"/>
    <s v="Do Not Summarize"/>
    <m/>
    <m/>
    <s v="da40c8f2-d3f7-41c3-8ff7-43de66100c6e"/>
    <m/>
    <d v="2022-01-20T04:40:59"/>
    <d v="2021-04-05T21:14:36"/>
    <m/>
    <m/>
    <m/>
    <s v="Other"/>
    <s v="DAX Calculated Column"/>
    <s v="None"/>
  </r>
  <r>
    <n v="306"/>
    <s v="ProductSeg"/>
    <m/>
    <x v="17"/>
    <m/>
    <b v="0"/>
    <m/>
    <s v="SWITCH(_x000a_    TRUE()_x000a_    ,DimOrganization[ProductCount] &gt; 20, &quot;20+&quot;_x000a_    ,DimOrganization[ProductCount] &lt;= 20 &amp;&amp;  DimOrganization[ProductCount] &gt;= 11, &quot;11 to 20&quot; _x000a_  ,DimOrganization[ProductCount] &lt; 11 &amp;&amp;  DimOrganization[ProductCount] &gt;= 6, &quot;6 to 10&quot; _x000a_  ,DimOrganization[ProductCount] &lt; 6 &amp;&amp;  DimOrganization[ProductCount] &gt;= 2, &quot;2 to 5&quot; _x000a_,&quot;1&quot;)"/>
    <m/>
    <b v="1"/>
    <s v="Do Not Summarize"/>
    <m/>
    <m/>
    <s v="34f4aa26-9e99-4102-8b26-69163101d1d7"/>
    <m/>
    <d v="2022-01-20T04:40:59"/>
    <d v="2021-04-05T21:14:36"/>
    <m/>
    <m/>
    <m/>
    <s v="Other"/>
    <s v="DAX Calculated Column"/>
    <s v="None"/>
  </r>
  <r>
    <n v="307"/>
    <s v="Region"/>
    <m/>
    <x v="17"/>
    <m/>
    <b v="0"/>
    <s v="Region"/>
    <m/>
    <m/>
    <b v="1"/>
    <s v="Do Not Summarize"/>
    <m/>
    <m/>
    <s v="5a943947-c258-4d07-804f-3ef1542885a1"/>
    <m/>
    <d v="2021-05-20T10:33:40"/>
    <d v="2021-04-05T21:14:36"/>
    <m/>
    <m/>
    <m/>
    <s v="Text"/>
    <s v="Standard Column"/>
    <s v="None"/>
  </r>
  <r>
    <n v="308"/>
    <s v="SICDescription"/>
    <m/>
    <x v="17"/>
    <m/>
    <b v="0"/>
    <s v="SICDescription"/>
    <m/>
    <m/>
    <b v="1"/>
    <s v="Do Not Summarize"/>
    <m/>
    <m/>
    <s v="182fca19-2d45-437b-af02-2f6f385c3d00"/>
    <m/>
    <d v="2021-05-20T10:33:40"/>
    <d v="2021-04-05T21:14:36"/>
    <m/>
    <m/>
    <m/>
    <s v="Text"/>
    <s v="Standard Column"/>
    <s v="None"/>
  </r>
  <r>
    <n v="309"/>
    <s v="State"/>
    <m/>
    <x v="17"/>
    <m/>
    <b v="0"/>
    <s v="State"/>
    <m/>
    <m/>
    <b v="1"/>
    <s v="Do Not Summarize"/>
    <m/>
    <m/>
    <s v="79006803-0693-458d-92b1-efd833f8e506"/>
    <m/>
    <d v="2021-05-20T10:33:40"/>
    <d v="2021-04-05T21:14:36"/>
    <m/>
    <m/>
    <m/>
    <s v="Text"/>
    <s v="Standard Column"/>
    <s v="None"/>
  </r>
  <r>
    <n v="310"/>
    <s v="Status"/>
    <m/>
    <x v="17"/>
    <m/>
    <b v="0"/>
    <s v="Status"/>
    <m/>
    <m/>
    <b v="1"/>
    <s v="Do Not Summarize"/>
    <m/>
    <m/>
    <s v="8a41e1de-1196-4dab-a7ed-3ddaf54f7ea1"/>
    <m/>
    <d v="2021-05-20T10:33:40"/>
    <d v="2021-04-05T21:14:36"/>
    <m/>
    <m/>
    <m/>
    <s v="Text"/>
    <s v="Standard Column"/>
    <s v="None"/>
  </r>
  <r>
    <n v="311"/>
    <s v="TopHolderId"/>
    <m/>
    <x v="17"/>
    <m/>
    <b v="0"/>
    <s v="TopHolderId"/>
    <m/>
    <s v="0"/>
    <b v="1"/>
    <s v="Other Summarization"/>
    <m/>
    <m/>
    <s v="a080cb26-147b-4116-8060-5d6db203e014"/>
    <m/>
    <d v="2021-05-20T10:33:40"/>
    <d v="2021-04-05T21:14:36"/>
    <m/>
    <m/>
    <m/>
    <s v="Whole Number"/>
    <s v="Standard Column"/>
    <s v="None"/>
  </r>
  <r>
    <n v="312"/>
    <s v="TopHolderOrgName"/>
    <m/>
    <x v="17"/>
    <m/>
    <b v="0"/>
    <s v="TopHolderOrgName"/>
    <m/>
    <m/>
    <b v="1"/>
    <s v="Do Not Summarize"/>
    <m/>
    <m/>
    <s v="b4e3768b-acda-4f7b-89fa-7ce80afcd19c"/>
    <m/>
    <d v="2021-05-20T10:33:40"/>
    <d v="2021-04-05T21:14:36"/>
    <m/>
    <m/>
    <m/>
    <s v="Text"/>
    <s v="Standard Column"/>
    <s v="None"/>
  </r>
  <r>
    <n v="313"/>
    <s v="TotalContact"/>
    <m/>
    <x v="17"/>
    <m/>
    <b v="0"/>
    <m/>
    <s v="calculate(DISTINCTCOUNT(FactEventActivitiesDisp[Contact Id]))"/>
    <s v="0"/>
    <b v="1"/>
    <s v="Sum"/>
    <m/>
    <m/>
    <s v="1af29c0e-a03e-463d-b956-723c5cfb2a74"/>
    <m/>
    <d v="2022-01-20T04:40:57"/>
    <d v="2021-04-05T21:14:36"/>
    <m/>
    <m/>
    <m/>
    <s v="Other"/>
    <s v="DAX Calculated Column"/>
    <s v="None"/>
  </r>
  <r>
    <n v="314"/>
    <s v="TotalSurveys"/>
    <m/>
    <x v="17"/>
    <m/>
    <b v="0"/>
    <s v="TotalSurveys"/>
    <m/>
    <s v="0"/>
    <b v="1"/>
    <s v="Sum"/>
    <m/>
    <m/>
    <s v="240ffa7e-df15-4322-84c1-3c4f617a35e0"/>
    <m/>
    <d v="2021-05-20T10:33:40"/>
    <d v="2021-04-05T21:14:36"/>
    <m/>
    <m/>
    <m/>
    <s v="Whole Number"/>
    <s v="Standard Column"/>
    <s v="None"/>
  </r>
  <r>
    <n v="315"/>
    <s v="Zip"/>
    <m/>
    <x v="17"/>
    <m/>
    <b v="0"/>
    <s v="Zip"/>
    <m/>
    <m/>
    <b v="1"/>
    <s v="Do Not Summarize"/>
    <m/>
    <m/>
    <s v="3813a333-86c3-4182-bd6e-ed91c509734c"/>
    <m/>
    <d v="2021-05-20T10:33:40"/>
    <d v="2021-04-05T21:14:36"/>
    <m/>
    <m/>
    <m/>
    <s v="Text"/>
    <s v="Standard Column"/>
    <s v="None"/>
  </r>
  <r>
    <n v="316"/>
    <s v="eCRMID"/>
    <m/>
    <x v="17"/>
    <m/>
    <b v="0"/>
    <s v="eCRMID"/>
    <m/>
    <m/>
    <b v="1"/>
    <s v="Do Not Summarize"/>
    <m/>
    <m/>
    <s v="93bce20e-600c-4204-bf86-5e08cea603c6"/>
    <m/>
    <d v="2021-05-20T10:33:40"/>
    <d v="2021-04-05T21:14:36"/>
    <m/>
    <m/>
    <m/>
    <s v="Text"/>
    <s v="Standard Column"/>
    <s v="None"/>
  </r>
  <r>
    <n v="317"/>
    <s v="Active"/>
    <m/>
    <x v="18"/>
    <m/>
    <b v="0"/>
    <s v="Active"/>
    <m/>
    <m/>
    <b v="1"/>
    <s v="Do Not Summarize"/>
    <m/>
    <m/>
    <s v="68215ca8-886c-4734-ac0f-877a6042f848"/>
    <m/>
    <d v="2021-11-22T22:54:03"/>
    <d v="2021-11-22T22:54:03"/>
    <m/>
    <m/>
    <m/>
    <s v="Text"/>
    <s v="Standard Column"/>
    <s v="None"/>
  </r>
  <r>
    <n v="318"/>
    <s v="BPO"/>
    <m/>
    <x v="18"/>
    <m/>
    <b v="0"/>
    <s v="BPO"/>
    <m/>
    <s v="&quot;TRUE&quot;;&quot;TRUE&quot;;&quot;FALSE&quot;"/>
    <b v="1"/>
    <s v="Do Not Summarize"/>
    <m/>
    <m/>
    <s v="2f4cf49a-4711-4920-90d4-e796d30a420f"/>
    <m/>
    <d v="2021-11-22T22:54:03"/>
    <d v="2021-11-22T22:54:03"/>
    <m/>
    <m/>
    <m/>
    <s v="Other"/>
    <s v="Standard Column"/>
    <s v="None"/>
  </r>
  <r>
    <n v="319"/>
    <s v="Competency"/>
    <m/>
    <x v="18"/>
    <m/>
    <b v="0"/>
    <s v="Competency"/>
    <m/>
    <m/>
    <b v="1"/>
    <s v="Do Not Summarize"/>
    <m/>
    <m/>
    <s v="7d56cfb8-94bd-407c-8339-3a6028af96de"/>
    <m/>
    <d v="2021-11-22T22:54:03"/>
    <d v="2021-11-22T22:54:03"/>
    <m/>
    <m/>
    <m/>
    <s v="Text"/>
    <s v="Standard Column"/>
    <s v="None"/>
  </r>
  <r>
    <n v="320"/>
    <s v="CoreInd"/>
    <m/>
    <x v="18"/>
    <m/>
    <b v="0"/>
    <s v="CoreInd"/>
    <m/>
    <m/>
    <b v="1"/>
    <s v="Do Not Summarize"/>
    <m/>
    <m/>
    <s v="9113ad39-b40b-463f-a02c-3cd87b2da846"/>
    <m/>
    <d v="2021-11-22T22:54:03"/>
    <d v="2021-11-22T22:54:03"/>
    <m/>
    <m/>
    <m/>
    <s v="Text"/>
    <s v="Standard Column"/>
    <s v="None"/>
  </r>
  <r>
    <n v="321"/>
    <s v="EffectiveEndDate"/>
    <m/>
    <x v="18"/>
    <m/>
    <b v="0"/>
    <s v="EffectiveEndDate"/>
    <m/>
    <s v="General Date"/>
    <b v="1"/>
    <s v="Do Not Summarize"/>
    <m/>
    <m/>
    <s v="a350099f-c3cb-4622-8d67-e742e3970860"/>
    <m/>
    <d v="2021-11-22T22:54:03"/>
    <d v="2021-11-22T22:54:03"/>
    <m/>
    <m/>
    <m/>
    <s v="Date"/>
    <s v="Standard Column"/>
    <s v="None"/>
  </r>
  <r>
    <n v="322"/>
    <s v="EffectiveStartDate"/>
    <m/>
    <x v="18"/>
    <m/>
    <b v="0"/>
    <s v="EffectiveStartDate"/>
    <m/>
    <s v="General Date"/>
    <b v="1"/>
    <s v="Do Not Summarize"/>
    <m/>
    <m/>
    <s v="aa83e2ae-7bda-421d-9a4f-8befe3ff16b8"/>
    <m/>
    <d v="2021-11-22T22:54:03"/>
    <d v="2021-11-22T22:54:03"/>
    <m/>
    <m/>
    <m/>
    <s v="Date"/>
    <s v="Standard Column"/>
    <s v="None"/>
  </r>
  <r>
    <n v="323"/>
    <s v="FiservProductDescription"/>
    <m/>
    <x v="18"/>
    <m/>
    <b v="0"/>
    <s v="FiservProductDescription"/>
    <m/>
    <m/>
    <b v="1"/>
    <s v="Do Not Summarize"/>
    <m/>
    <m/>
    <s v="7d095cde-e8f1-4bb6-8640-c4222f3150fc"/>
    <m/>
    <d v="2021-11-22T22:54:03"/>
    <d v="2021-11-22T22:54:03"/>
    <m/>
    <m/>
    <m/>
    <s v="Text"/>
    <s v="Standard Column"/>
    <s v="None"/>
  </r>
  <r>
    <n v="324"/>
    <s v="International"/>
    <m/>
    <x v="18"/>
    <m/>
    <b v="0"/>
    <s v="International"/>
    <m/>
    <m/>
    <b v="1"/>
    <s v="Do Not Summarize"/>
    <m/>
    <m/>
    <s v="1f9f3011-eda4-4fc8-bb22-aa599405e8e9"/>
    <m/>
    <d v="2021-11-22T22:54:03"/>
    <d v="2021-11-22T22:54:03"/>
    <m/>
    <m/>
    <m/>
    <s v="Text"/>
    <s v="Standard Column"/>
    <s v="None"/>
  </r>
  <r>
    <n v="325"/>
    <s v="PSMCParentProductID"/>
    <m/>
    <x v="18"/>
    <m/>
    <b v="0"/>
    <s v="PSMCParentProductID"/>
    <m/>
    <m/>
    <b v="1"/>
    <s v="Do Not Summarize"/>
    <m/>
    <m/>
    <s v="8e58b4ec-fde0-42e7-843b-d8f922357c5a"/>
    <m/>
    <d v="2021-11-22T22:54:03"/>
    <d v="2021-11-22T22:54:03"/>
    <m/>
    <m/>
    <m/>
    <s v="Text"/>
    <s v="Standard Column"/>
    <s v="None"/>
  </r>
  <r>
    <n v="326"/>
    <s v="PSMCParentProductKey"/>
    <m/>
    <x v="18"/>
    <m/>
    <b v="0"/>
    <s v="PSMCParentProductKey"/>
    <m/>
    <s v="0"/>
    <b v="1"/>
    <s v="Other Summarization"/>
    <m/>
    <m/>
    <s v="adf6e862-ff1d-4346-aa8e-3947ed91ba39"/>
    <m/>
    <d v="2021-11-22T22:54:03"/>
    <d v="2021-11-22T22:54:03"/>
    <m/>
    <m/>
    <m/>
    <s v="Whole Number"/>
    <s v="Standard Column"/>
    <s v="None"/>
  </r>
  <r>
    <n v="327"/>
    <s v="ProductCatalogIndustry"/>
    <m/>
    <x v="18"/>
    <m/>
    <b v="0"/>
    <s v="ProductCatalogIndustry"/>
    <m/>
    <m/>
    <b v="1"/>
    <s v="Do Not Summarize"/>
    <m/>
    <m/>
    <s v="c453cb11-7f00-4f54-b367-a863965bf984"/>
    <m/>
    <d v="2021-11-22T22:54:03"/>
    <d v="2021-11-22T22:54:03"/>
    <m/>
    <m/>
    <m/>
    <s v="Text"/>
    <s v="Standard Column"/>
    <s v="None"/>
  </r>
  <r>
    <n v="328"/>
    <s v="ProductFunctionName"/>
    <m/>
    <x v="18"/>
    <m/>
    <b v="0"/>
    <s v="ProductFunctionName"/>
    <m/>
    <m/>
    <b v="1"/>
    <s v="Do Not Summarize"/>
    <m/>
    <m/>
    <s v="1a413588-7db6-4be2-89f7-e1eae0ef4cdc"/>
    <m/>
    <d v="2021-11-22T22:54:03"/>
    <d v="2021-11-22T22:54:03"/>
    <m/>
    <m/>
    <m/>
    <s v="Text"/>
    <s v="Standard Column"/>
    <s v="None"/>
  </r>
  <r>
    <n v="329"/>
    <s v="ProductID"/>
    <m/>
    <x v="18"/>
    <m/>
    <b v="0"/>
    <s v="ProductID"/>
    <m/>
    <m/>
    <b v="1"/>
    <s v="Do Not Summarize"/>
    <m/>
    <m/>
    <s v="2b048525-37c2-43d5-b44d-b09bd82888ec"/>
    <m/>
    <d v="2021-11-22T22:54:03"/>
    <d v="2021-11-22T22:54:03"/>
    <m/>
    <m/>
    <m/>
    <s v="Text"/>
    <s v="Standard Column"/>
    <s v="None"/>
  </r>
  <r>
    <n v="330"/>
    <s v="ProductKey"/>
    <m/>
    <x v="18"/>
    <m/>
    <b v="0"/>
    <s v="ProductKey"/>
    <m/>
    <s v="0"/>
    <b v="1"/>
    <s v="Do Not Summarize"/>
    <m/>
    <m/>
    <s v="2a4276b0-a60e-4443-aa54-6f6b265a46d1"/>
    <m/>
    <d v="2021-11-23T19:38:26"/>
    <d v="2021-11-22T22:54:03"/>
    <m/>
    <m/>
    <m/>
    <s v="Whole Number"/>
    <s v="Standard Column"/>
    <s v="None"/>
  </r>
  <r>
    <n v="331"/>
    <s v="ProductMfgBU"/>
    <m/>
    <x v="18"/>
    <m/>
    <b v="0"/>
    <s v="ProductMfgBU"/>
    <m/>
    <m/>
    <b v="1"/>
    <s v="Do Not Summarize"/>
    <m/>
    <m/>
    <s v="22d3d7a8-4a81-4679-808d-6e3d2372cd02"/>
    <m/>
    <d v="2021-11-22T22:54:03"/>
    <d v="2021-11-22T22:54:03"/>
    <m/>
    <m/>
    <m/>
    <s v="Text"/>
    <s v="Standard Column"/>
    <s v="None"/>
  </r>
  <r>
    <n v="332"/>
    <s v="ProductName"/>
    <m/>
    <x v="18"/>
    <m/>
    <b v="0"/>
    <s v="ProductName"/>
    <m/>
    <m/>
    <b v="1"/>
    <s v="Do Not Summarize"/>
    <m/>
    <m/>
    <s v="c0cc2edb-e834-4701-8561-95ca9ec5c350"/>
    <m/>
    <d v="2021-11-22T22:54:03"/>
    <d v="2021-11-22T22:54:03"/>
    <m/>
    <m/>
    <m/>
    <s v="Text"/>
    <s v="Standard Column"/>
    <s v="None"/>
  </r>
  <r>
    <n v="333"/>
    <s v="Active"/>
    <m/>
    <x v="19"/>
    <m/>
    <b v="0"/>
    <s v="Active"/>
    <m/>
    <m/>
    <b v="1"/>
    <s v="Do Not Summarize"/>
    <m/>
    <m/>
    <s v="b9dcdbb9-e9d7-4886-8d42-61c867b27127"/>
    <m/>
    <d v="2021-05-20T10:33:40"/>
    <d v="2021-04-05T21:14:36"/>
    <m/>
    <m/>
    <m/>
    <s v="Text"/>
    <s v="Standard Column"/>
    <s v="None"/>
  </r>
  <r>
    <n v="334"/>
    <s v="OpportunityEstCloseDate"/>
    <m/>
    <x v="19"/>
    <m/>
    <b v="0"/>
    <s v="OpportunityEstCloseDate"/>
    <m/>
    <s v="General Date"/>
    <b v="1"/>
    <s v="Do Not Summarize"/>
    <m/>
    <m/>
    <s v="edd7bd15-e90c-45ed-ab2d-4a5216e3866e"/>
    <m/>
    <d v="2021-05-20T10:33:40"/>
    <d v="2021-04-05T21:14:36"/>
    <m/>
    <m/>
    <m/>
    <s v="Date"/>
    <s v="Standard Column"/>
    <s v="None"/>
  </r>
  <r>
    <n v="335"/>
    <s v="OpportunityStage"/>
    <m/>
    <x v="19"/>
    <m/>
    <b v="0"/>
    <s v="OpportunityStage"/>
    <m/>
    <m/>
    <b v="1"/>
    <s v="Do Not Summarize"/>
    <m/>
    <m/>
    <s v="475c3396-2d1e-4882-b79c-f35a0ac96780"/>
    <m/>
    <d v="2021-05-20T10:33:40"/>
    <d v="2021-04-05T21:14:36"/>
    <m/>
    <m/>
    <m/>
    <s v="Text"/>
    <s v="Standard Column"/>
    <s v="None"/>
  </r>
  <r>
    <n v="336"/>
    <s v="OpportunityStatus"/>
    <m/>
    <x v="19"/>
    <m/>
    <b v="0"/>
    <s v="OpportunityStatus"/>
    <m/>
    <m/>
    <b v="1"/>
    <s v="Do Not Summarize"/>
    <m/>
    <m/>
    <s v="d344866e-4326-49e5-bc30-a9336631ff5c"/>
    <m/>
    <d v="2021-05-20T10:33:40"/>
    <d v="2021-04-05T21:14:36"/>
    <m/>
    <m/>
    <m/>
    <s v="Text"/>
    <s v="Standard Column"/>
    <s v="None"/>
  </r>
  <r>
    <n v="337"/>
    <s v="OrganizationKey"/>
    <m/>
    <x v="19"/>
    <m/>
    <b v="0"/>
    <s v="OrganizationKey"/>
    <m/>
    <s v="0"/>
    <b v="1"/>
    <s v="Do Not Summarize"/>
    <m/>
    <m/>
    <s v="9e1e82f9-82f8-46d6-9bb7-90c63615ebe7"/>
    <m/>
    <d v="2021-05-20T10:33:40"/>
    <d v="2021-04-05T21:14:36"/>
    <m/>
    <m/>
    <m/>
    <s v="Whole Number"/>
    <s v="Standard Column"/>
    <s v="None"/>
  </r>
  <r>
    <n v="338"/>
    <s v="StatusColor"/>
    <m/>
    <x v="19"/>
    <m/>
    <b v="0"/>
    <s v="StatusColor"/>
    <m/>
    <m/>
    <b v="1"/>
    <s v="Do Not Summarize"/>
    <m/>
    <m/>
    <s v="2c9b96bf-e11d-4580-b03e-18967a2a5b4d"/>
    <m/>
    <d v="2021-05-20T10:33:40"/>
    <d v="2021-04-05T21:14:36"/>
    <m/>
    <m/>
    <m/>
    <s v="Text"/>
    <s v="Standard Column"/>
    <s v="None"/>
  </r>
  <r>
    <n v="339"/>
    <s v="TotalContractValueLost"/>
    <m/>
    <x v="19"/>
    <m/>
    <b v="0"/>
    <s v="TotalContractValueLost"/>
    <m/>
    <m/>
    <b v="1"/>
    <s v="Sum"/>
    <m/>
    <m/>
    <s v="ba34f896-c374-49a1-8ffa-4d5d2852e966"/>
    <m/>
    <d v="2021-05-20T10:33:40"/>
    <d v="2021-04-05T21:14:36"/>
    <m/>
    <m/>
    <m/>
    <s v="Decimal Number"/>
    <s v="Standard Column"/>
    <s v="None"/>
  </r>
  <r>
    <n v="340"/>
    <s v="TotalContractValueOpen"/>
    <m/>
    <x v="19"/>
    <m/>
    <b v="0"/>
    <s v="TotalContractValueOpen"/>
    <m/>
    <m/>
    <b v="1"/>
    <s v="Sum"/>
    <m/>
    <m/>
    <s v="b0814a88-fe76-4122-a5ce-ed4896924106"/>
    <m/>
    <d v="2021-05-20T10:33:40"/>
    <d v="2021-04-05T21:14:36"/>
    <m/>
    <m/>
    <m/>
    <s v="Decimal Number"/>
    <s v="Standard Column"/>
    <s v="None"/>
  </r>
  <r>
    <n v="341"/>
    <s v="TotalContractValueWon"/>
    <m/>
    <x v="19"/>
    <m/>
    <b v="0"/>
    <s v="TotalContractValueWon"/>
    <m/>
    <m/>
    <b v="1"/>
    <s v="Sum"/>
    <m/>
    <m/>
    <s v="0156263d-d473-44b5-acbf-f0a10bb06c11"/>
    <m/>
    <d v="2021-05-20T10:33:40"/>
    <d v="2021-04-05T21:14:36"/>
    <m/>
    <m/>
    <m/>
    <s v="Decimal Number"/>
    <s v="Standard Column"/>
    <s v="None"/>
  </r>
  <r>
    <n v="342"/>
    <s v="Lexicon"/>
    <m/>
    <x v="20"/>
    <m/>
    <b v="0"/>
    <s v="Lexicon"/>
    <m/>
    <m/>
    <b v="1"/>
    <s v="Do Not Summarize"/>
    <m/>
    <m/>
    <s v="5a3d8fc5-af13-4f7d-a912-b77176e0cb61"/>
    <m/>
    <d v="2021-05-20T10:33:40"/>
    <d v="2021-04-05T21:14:36"/>
    <m/>
    <m/>
    <m/>
    <s v="Text"/>
    <s v="Standard Column"/>
    <s v="None"/>
  </r>
  <r>
    <n v="343"/>
    <s v="Seq"/>
    <m/>
    <x v="20"/>
    <m/>
    <b v="0"/>
    <s v="Seq"/>
    <m/>
    <s v="0"/>
    <b v="1"/>
    <s v="Sum"/>
    <m/>
    <m/>
    <s v="ac1057bc-1629-49f5-a41c-d659f8c97fa4"/>
    <m/>
    <d v="2021-05-20T10:33:40"/>
    <d v="2021-04-05T21:14:36"/>
    <m/>
    <m/>
    <m/>
    <s v="Whole Number"/>
    <s v="Standard Column"/>
    <s v="None"/>
  </r>
  <r>
    <n v="344"/>
    <s v="Word"/>
    <m/>
    <x v="20"/>
    <m/>
    <b v="0"/>
    <s v="Word"/>
    <m/>
    <m/>
    <b v="1"/>
    <s v="Do Not Summarize"/>
    <m/>
    <m/>
    <s v="518b4cb2-1b0c-4916-955a-e30b244baffc"/>
    <m/>
    <d v="2021-05-20T10:33:40"/>
    <d v="2021-04-05T21:14:36"/>
    <m/>
    <m/>
    <m/>
    <s v="Text"/>
    <s v="Standard Column"/>
    <s v="None"/>
  </r>
  <r>
    <n v="345"/>
    <s v="Active"/>
    <m/>
    <x v="21"/>
    <m/>
    <b v="0"/>
    <s v="Active"/>
    <m/>
    <m/>
    <b v="1"/>
    <s v="Do Not Summarize"/>
    <m/>
    <m/>
    <s v="ff4da81e-73f3-4f18-8505-1d6d4c5da9c5"/>
    <m/>
    <d v="2021-05-20T10:33:40"/>
    <d v="2021-04-05T21:14:36"/>
    <m/>
    <m/>
    <m/>
    <s v="Text"/>
    <s v="Standard Column"/>
    <s v="None"/>
  </r>
  <r>
    <n v="346"/>
    <s v="AnswerID"/>
    <m/>
    <x v="21"/>
    <m/>
    <b v="0"/>
    <s v="AnswerID"/>
    <m/>
    <m/>
    <b v="1"/>
    <s v="Do Not Summarize"/>
    <m/>
    <m/>
    <s v="d7d8750e-d7be-4038-bc5f-49cb3e159eac"/>
    <m/>
    <d v="2021-05-20T10:33:40"/>
    <d v="2021-04-05T21:14:36"/>
    <m/>
    <m/>
    <m/>
    <s v="Text"/>
    <s v="Standard Column"/>
    <s v="None"/>
  </r>
  <r>
    <n v="347"/>
    <s v="AnswerLabel"/>
    <m/>
    <x v="21"/>
    <m/>
    <b v="0"/>
    <s v="AnswerLabel"/>
    <m/>
    <m/>
    <b v="1"/>
    <s v="Do Not Summarize"/>
    <m/>
    <m/>
    <s v="70c46e80-795d-45cf-8466-60a83a3ba327"/>
    <m/>
    <d v="2021-05-20T10:33:40"/>
    <d v="2021-04-05T21:14:36"/>
    <m/>
    <m/>
    <m/>
    <s v="Text"/>
    <s v="Standard Column"/>
    <s v="None"/>
  </r>
  <r>
    <n v="348"/>
    <s v="AnswerPosition"/>
    <m/>
    <x v="21"/>
    <m/>
    <b v="0"/>
    <s v="AnswerPosition"/>
    <m/>
    <s v="0"/>
    <b v="1"/>
    <s v="Sum"/>
    <m/>
    <m/>
    <s v="772bd94b-a631-4551-be64-9fe374d2f637"/>
    <m/>
    <d v="2021-05-20T10:33:40"/>
    <d v="2021-04-05T21:14:36"/>
    <m/>
    <m/>
    <m/>
    <s v="Whole Number"/>
    <s v="Standard Column"/>
    <s v="None"/>
  </r>
  <r>
    <n v="349"/>
    <s v="AnswerValue"/>
    <m/>
    <x v="21"/>
    <m/>
    <b v="0"/>
    <s v="AnswerValue"/>
    <m/>
    <m/>
    <b v="1"/>
    <s v="Do Not Summarize"/>
    <m/>
    <m/>
    <s v="9de26440-a285-44f5-9ac8-e58981e16e7a"/>
    <m/>
    <d v="2021-05-20T10:33:40"/>
    <d v="2021-04-05T21:14:36"/>
    <m/>
    <m/>
    <m/>
    <s v="Text"/>
    <s v="Standard Column"/>
    <s v="None"/>
  </r>
  <r>
    <n v="350"/>
    <s v="LastLoadDate"/>
    <m/>
    <x v="21"/>
    <m/>
    <b v="0"/>
    <s v="LastLoadDate"/>
    <m/>
    <s v="General Date"/>
    <b v="1"/>
    <s v="Do Not Summarize"/>
    <m/>
    <m/>
    <s v="548955d8-0b6f-4952-87e9-add21b617ba7"/>
    <m/>
    <d v="2021-05-20T10:33:40"/>
    <d v="2021-04-05T21:14:36"/>
    <m/>
    <m/>
    <m/>
    <s v="Date"/>
    <s v="Standard Column"/>
    <s v="None"/>
  </r>
  <r>
    <n v="351"/>
    <s v="QuestionID"/>
    <m/>
    <x v="21"/>
    <m/>
    <b v="0"/>
    <s v="QuestionID"/>
    <m/>
    <m/>
    <b v="1"/>
    <s v="Do Not Summarize"/>
    <m/>
    <m/>
    <s v="3173e31b-edcf-46cc-80a5-572ae9de7323"/>
    <m/>
    <d v="2021-05-20T10:33:40"/>
    <d v="2021-04-05T21:14:36"/>
    <m/>
    <m/>
    <m/>
    <s v="Text"/>
    <s v="Standard Column"/>
    <s v="None"/>
  </r>
  <r>
    <n v="352"/>
    <s v="RecordKey"/>
    <m/>
    <x v="21"/>
    <m/>
    <b v="0"/>
    <s v="RecordKey"/>
    <m/>
    <m/>
    <b v="1"/>
    <s v="Do Not Summarize"/>
    <m/>
    <m/>
    <s v="5e572ab8-9ce0-4f74-aff9-e1bdcd30b6dc"/>
    <m/>
    <d v="2021-05-20T10:33:40"/>
    <d v="2021-04-05T21:14:36"/>
    <m/>
    <m/>
    <m/>
    <s v="Text"/>
    <s v="Standard Column"/>
    <s v="None"/>
  </r>
  <r>
    <n v="353"/>
    <s v="SurveyAnswerKey"/>
    <m/>
    <x v="21"/>
    <m/>
    <b v="0"/>
    <s v="SurveyAnswerKey"/>
    <m/>
    <s v="0"/>
    <b v="1"/>
    <s v="Do Not Summarize"/>
    <m/>
    <m/>
    <s v="3b30891b-58e4-4f3f-8e92-5ce7e01c6a3e"/>
    <m/>
    <d v="2021-05-20T10:33:40"/>
    <d v="2021-04-05T21:14:36"/>
    <m/>
    <m/>
    <m/>
    <s v="Whole Number"/>
    <s v="Standard Column"/>
    <s v="None"/>
  </r>
  <r>
    <n v="354"/>
    <s v="SurveyID"/>
    <m/>
    <x v="21"/>
    <m/>
    <b v="0"/>
    <s v="SurveyID"/>
    <m/>
    <m/>
    <b v="1"/>
    <s v="Do Not Summarize"/>
    <m/>
    <m/>
    <s v="01c7eba3-d779-48b8-81f4-c4d4b50b8e06"/>
    <m/>
    <d v="2021-05-20T10:33:40"/>
    <d v="2021-04-05T21:14:36"/>
    <m/>
    <m/>
    <m/>
    <s v="Text"/>
    <s v="Standard Column"/>
    <s v="None"/>
  </r>
  <r>
    <n v="355"/>
    <s v="SurveyKey"/>
    <m/>
    <x v="21"/>
    <m/>
    <b v="0"/>
    <s v="SurveyKey"/>
    <m/>
    <s v="0"/>
    <b v="1"/>
    <s v="Other Summarization"/>
    <m/>
    <m/>
    <s v="699e7ad7-67ac-4af8-98d2-af2d8f261402"/>
    <m/>
    <d v="2021-05-20T10:33:40"/>
    <d v="2021-04-05T21:14:36"/>
    <m/>
    <m/>
    <m/>
    <s v="Whole Number"/>
    <s v="Standard Column"/>
    <s v="None"/>
  </r>
  <r>
    <n v="356"/>
    <s v="SurveyQuestionKey"/>
    <m/>
    <x v="21"/>
    <m/>
    <b v="0"/>
    <s v="SurveyQuestionKey"/>
    <m/>
    <s v="0"/>
    <b v="1"/>
    <s v="Other Summarization"/>
    <m/>
    <m/>
    <s v="e1cda7da-da41-4ced-b0ac-25053e82eb35"/>
    <m/>
    <d v="2021-05-20T10:33:40"/>
    <d v="2021-04-05T21:14:36"/>
    <m/>
    <m/>
    <m/>
    <s v="Whole Number"/>
    <s v="Standard Column"/>
    <s v="None"/>
  </r>
  <r>
    <n v="357"/>
    <s v="VendorKey"/>
    <m/>
    <x v="21"/>
    <m/>
    <b v="0"/>
    <s v="VendorKey"/>
    <m/>
    <s v="0"/>
    <b v="1"/>
    <s v="Other Summarization"/>
    <m/>
    <m/>
    <s v="1977054a-66d3-4be5-8213-866e9a2e8da4"/>
    <m/>
    <d v="2021-05-20T10:33:40"/>
    <d v="2021-04-05T21:14:36"/>
    <m/>
    <m/>
    <m/>
    <s v="Whole Number"/>
    <s v="Standard Column"/>
    <s v="None"/>
  </r>
  <r>
    <n v="358"/>
    <s v="Active"/>
    <m/>
    <x v="22"/>
    <m/>
    <b v="0"/>
    <s v="Active"/>
    <m/>
    <m/>
    <b v="1"/>
    <s v="Do Not Summarize"/>
    <m/>
    <m/>
    <s v="dfdf942d-4e3d-4ecf-9db5-36f44ed02d24"/>
    <m/>
    <d v="2021-05-20T10:33:40"/>
    <d v="2021-04-05T21:14:36"/>
    <m/>
    <m/>
    <m/>
    <s v="Text"/>
    <s v="Standard Column"/>
    <s v="None"/>
  </r>
  <r>
    <n v="359"/>
    <s v="LastLoadDate"/>
    <m/>
    <x v="22"/>
    <m/>
    <b v="0"/>
    <s v="LastLoadDate"/>
    <m/>
    <s v="General Date"/>
    <b v="1"/>
    <s v="Do Not Summarize"/>
    <m/>
    <m/>
    <s v="b659c58e-6862-47b9-8324-155b88b98749"/>
    <m/>
    <d v="2021-05-20T10:33:40"/>
    <d v="2021-04-05T21:14:36"/>
    <m/>
    <m/>
    <m/>
    <s v="Date"/>
    <s v="Standard Column"/>
    <s v="None"/>
  </r>
  <r>
    <n v="360"/>
    <s v="QuestionCategory"/>
    <m/>
    <x v="22"/>
    <m/>
    <b v="0"/>
    <s v="QuestionCategory"/>
    <m/>
    <m/>
    <b v="1"/>
    <s v="Do Not Summarize"/>
    <m/>
    <m/>
    <s v="1b074ed0-14e3-4c15-8d96-c2e93ea1c30f"/>
    <m/>
    <d v="2021-05-20T10:33:40"/>
    <d v="2021-04-05T21:14:36"/>
    <m/>
    <m/>
    <m/>
    <s v="Text"/>
    <s v="Standard Column"/>
    <s v="None"/>
  </r>
  <r>
    <n v="361"/>
    <s v="QuestionColumnWidth"/>
    <m/>
    <x v="22"/>
    <m/>
    <b v="0"/>
    <s v="QuestionColumnWidth"/>
    <m/>
    <s v="0"/>
    <b v="1"/>
    <s v="Sum"/>
    <m/>
    <m/>
    <s v="7f1a16e8-5fa8-4575-bb27-3bfbba520b3f"/>
    <m/>
    <d v="2021-05-20T10:33:40"/>
    <d v="2021-04-05T21:14:36"/>
    <m/>
    <m/>
    <m/>
    <s v="Whole Number"/>
    <s v="Standard Column"/>
    <s v="None"/>
  </r>
  <r>
    <n v="362"/>
    <s v="QuestionDecimals"/>
    <m/>
    <x v="22"/>
    <m/>
    <b v="0"/>
    <s v="QuestionDecimals"/>
    <m/>
    <s v="0"/>
    <b v="1"/>
    <s v="Sum"/>
    <m/>
    <m/>
    <s v="ffd01c3e-f0f2-4abb-b5f7-69d5eea651b4"/>
    <m/>
    <d v="2021-05-20T10:33:40"/>
    <d v="2021-04-05T21:14:36"/>
    <m/>
    <m/>
    <m/>
    <s v="Whole Number"/>
    <s v="Standard Column"/>
    <s v="None"/>
  </r>
  <r>
    <n v="363"/>
    <s v="QuestionID"/>
    <m/>
    <x v="22"/>
    <m/>
    <b v="0"/>
    <s v="QuestionID"/>
    <m/>
    <m/>
    <b v="1"/>
    <s v="Do Not Summarize"/>
    <m/>
    <m/>
    <s v="2b1f2663-0d73-4939-a1a1-27e3ff4a5465"/>
    <m/>
    <d v="2021-05-20T10:33:40"/>
    <d v="2021-04-05T21:14:36"/>
    <m/>
    <m/>
    <m/>
    <s v="Text"/>
    <s v="Standard Column"/>
    <s v="None"/>
  </r>
  <r>
    <n v="364"/>
    <s v="QuestionLabel"/>
    <m/>
    <x v="22"/>
    <m/>
    <b v="0"/>
    <s v="QuestionLabel"/>
    <m/>
    <m/>
    <b v="1"/>
    <s v="Do Not Summarize"/>
    <m/>
    <m/>
    <s v="e0561594-1a9d-4f9e-9912-b9c09968f802"/>
    <m/>
    <d v="2021-05-20T10:33:40"/>
    <d v="2021-04-05T21:14:36"/>
    <m/>
    <m/>
    <m/>
    <s v="Text"/>
    <s v="Standard Column"/>
    <s v="None"/>
  </r>
  <r>
    <n v="365"/>
    <s v="QuestionName"/>
    <m/>
    <x v="22"/>
    <m/>
    <b v="0"/>
    <s v="QuestionName"/>
    <m/>
    <m/>
    <b v="1"/>
    <s v="Do Not Summarize"/>
    <m/>
    <m/>
    <s v="7d6bfc17-f119-4669-abd7-a1b9c2f06e62"/>
    <m/>
    <d v="2021-05-20T10:33:40"/>
    <d v="2021-04-05T21:14:36"/>
    <m/>
    <m/>
    <m/>
    <s v="Text"/>
    <s v="Standard Column"/>
    <s v="None"/>
  </r>
  <r>
    <n v="366"/>
    <s v="QuestionPosition"/>
    <m/>
    <x v="22"/>
    <m/>
    <b v="0"/>
    <s v="QuestionPosition"/>
    <m/>
    <s v="0"/>
    <b v="1"/>
    <s v="Sum"/>
    <m/>
    <m/>
    <s v="8939875c-6316-40b8-ab28-fae985e55b29"/>
    <m/>
    <d v="2021-05-20T10:33:40"/>
    <d v="2021-04-05T21:14:36"/>
    <m/>
    <m/>
    <m/>
    <s v="Whole Number"/>
    <s v="Standard Column"/>
    <s v="None"/>
  </r>
  <r>
    <n v="367"/>
    <s v="QuestionSelector"/>
    <m/>
    <x v="22"/>
    <m/>
    <b v="0"/>
    <s v="QuestionSelector"/>
    <m/>
    <m/>
    <b v="1"/>
    <s v="Do Not Summarize"/>
    <m/>
    <m/>
    <s v="12246f45-2d12-425b-bc4e-721ed1676dcc"/>
    <m/>
    <d v="2021-05-20T10:33:40"/>
    <d v="2021-04-05T21:14:36"/>
    <m/>
    <m/>
    <m/>
    <s v="Text"/>
    <s v="Standard Column"/>
    <s v="None"/>
  </r>
  <r>
    <n v="368"/>
    <s v="QuestionSubId1"/>
    <m/>
    <x v="22"/>
    <m/>
    <b v="0"/>
    <s v="QuestionSubId1"/>
    <m/>
    <m/>
    <b v="1"/>
    <s v="Do Not Summarize"/>
    <m/>
    <m/>
    <s v="cae5e0e7-665f-4dc3-8c03-9ced56502940"/>
    <m/>
    <d v="2021-05-20T10:33:40"/>
    <d v="2021-04-05T21:14:36"/>
    <m/>
    <m/>
    <m/>
    <s v="Text"/>
    <s v="Standard Column"/>
    <s v="None"/>
  </r>
  <r>
    <n v="369"/>
    <s v="QuestionSubId2"/>
    <m/>
    <x v="22"/>
    <m/>
    <b v="0"/>
    <s v="QuestionSubId2"/>
    <m/>
    <m/>
    <b v="1"/>
    <s v="Do Not Summarize"/>
    <m/>
    <m/>
    <s v="7a54ab8a-9554-4b2e-ab72-800aef501200"/>
    <m/>
    <d v="2021-05-20T10:33:40"/>
    <d v="2021-04-05T21:14:36"/>
    <m/>
    <m/>
    <m/>
    <s v="Text"/>
    <s v="Standard Column"/>
    <s v="None"/>
  </r>
  <r>
    <n v="370"/>
    <s v="QuestionSubSelector"/>
    <m/>
    <x v="22"/>
    <m/>
    <b v="0"/>
    <s v="QuestionSubSelector"/>
    <m/>
    <m/>
    <b v="1"/>
    <s v="Do Not Summarize"/>
    <m/>
    <m/>
    <s v="55b910bf-fe81-4a47-aac2-c6b7becf4af1"/>
    <m/>
    <d v="2021-05-20T10:33:40"/>
    <d v="2021-04-05T21:14:36"/>
    <m/>
    <m/>
    <m/>
    <s v="Text"/>
    <s v="Standard Column"/>
    <s v="None"/>
  </r>
  <r>
    <n v="371"/>
    <s v="QuestionType"/>
    <m/>
    <x v="22"/>
    <m/>
    <b v="0"/>
    <s v="QuestionType"/>
    <m/>
    <m/>
    <b v="1"/>
    <s v="Do Not Summarize"/>
    <m/>
    <m/>
    <s v="4eab4b4d-44bd-4a86-ad01-bd0543241073"/>
    <m/>
    <d v="2021-05-20T10:33:40"/>
    <d v="2021-04-05T21:14:36"/>
    <m/>
    <m/>
    <m/>
    <s v="Text"/>
    <s v="Standard Column"/>
    <s v="None"/>
  </r>
  <r>
    <n v="372"/>
    <s v="RecordKey"/>
    <m/>
    <x v="22"/>
    <m/>
    <b v="0"/>
    <s v="RecordKey"/>
    <m/>
    <m/>
    <b v="1"/>
    <s v="Do Not Summarize"/>
    <m/>
    <m/>
    <s v="7250cb99-d161-4533-acfc-c0c3703dc181"/>
    <m/>
    <d v="2021-05-20T10:33:40"/>
    <d v="2021-04-05T21:14:36"/>
    <m/>
    <m/>
    <m/>
    <s v="Text"/>
    <s v="Standard Column"/>
    <s v="None"/>
  </r>
  <r>
    <n v="373"/>
    <s v="SurveyID"/>
    <m/>
    <x v="22"/>
    <m/>
    <b v="0"/>
    <s v="SurveyID"/>
    <m/>
    <m/>
    <b v="1"/>
    <s v="Do Not Summarize"/>
    <m/>
    <m/>
    <s v="f21e8fc8-1577-4f75-81bb-204a46a098de"/>
    <m/>
    <d v="2021-05-20T10:33:40"/>
    <d v="2021-04-05T21:14:36"/>
    <m/>
    <m/>
    <m/>
    <s v="Text"/>
    <s v="Standard Column"/>
    <s v="None"/>
  </r>
  <r>
    <n v="374"/>
    <s v="SurveyKey"/>
    <m/>
    <x v="22"/>
    <m/>
    <b v="0"/>
    <s v="SurveyKey"/>
    <m/>
    <s v="0"/>
    <b v="1"/>
    <s v="Other Summarization"/>
    <m/>
    <m/>
    <s v="b239b4b8-8aaa-421e-8fe2-5814b86243e2"/>
    <m/>
    <d v="2021-05-20T10:33:40"/>
    <d v="2021-04-05T21:14:36"/>
    <m/>
    <m/>
    <m/>
    <s v="Whole Number"/>
    <s v="Standard Column"/>
    <s v="None"/>
  </r>
  <r>
    <n v="375"/>
    <s v="SurveyQuestionKey"/>
    <m/>
    <x v="22"/>
    <m/>
    <b v="0"/>
    <s v="SurveyQuestionKey"/>
    <m/>
    <s v="0"/>
    <b v="1"/>
    <s v="Do Not Summarize"/>
    <m/>
    <m/>
    <s v="b0803356-4596-413b-921c-d31256a6486f"/>
    <m/>
    <d v="2021-05-20T10:33:40"/>
    <d v="2021-04-05T21:14:36"/>
    <m/>
    <m/>
    <m/>
    <s v="Whole Number"/>
    <s v="Standard Column"/>
    <s v="None"/>
  </r>
  <r>
    <n v="376"/>
    <s v="SurveyType"/>
    <m/>
    <x v="22"/>
    <m/>
    <b v="0"/>
    <s v="SurveyType"/>
    <m/>
    <m/>
    <b v="1"/>
    <s v="Do Not Summarize"/>
    <m/>
    <m/>
    <s v="28f90629-6715-4ef0-8c5f-43281335f043"/>
    <m/>
    <d v="2021-05-20T10:33:40"/>
    <d v="2021-04-05T21:14:36"/>
    <m/>
    <m/>
    <m/>
    <s v="Text"/>
    <s v="Standard Column"/>
    <s v="None"/>
  </r>
  <r>
    <n v="377"/>
    <s v="SurveyVendorName"/>
    <m/>
    <x v="22"/>
    <m/>
    <b v="0"/>
    <s v="SurveyVendorName"/>
    <m/>
    <m/>
    <b v="1"/>
    <s v="Do Not Summarize"/>
    <m/>
    <m/>
    <s v="d67579fe-6b0d-47f4-aa25-1b0aaccd788b"/>
    <m/>
    <d v="2021-05-20T10:33:40"/>
    <d v="2021-04-05T21:14:36"/>
    <m/>
    <m/>
    <m/>
    <s v="Text"/>
    <s v="Standard Column"/>
    <s v="None"/>
  </r>
  <r>
    <n v="378"/>
    <s v="SurveyVisible"/>
    <m/>
    <x v="22"/>
    <m/>
    <b v="0"/>
    <s v="SurveyVisible"/>
    <m/>
    <m/>
    <b v="1"/>
    <s v="Do Not Summarize"/>
    <m/>
    <m/>
    <s v="ec93580c-ec16-4ba5-9f89-aec2d7edded2"/>
    <m/>
    <d v="2021-05-20T10:33:40"/>
    <d v="2021-04-05T21:14:36"/>
    <m/>
    <m/>
    <m/>
    <s v="Text"/>
    <s v="Standard Column"/>
    <s v="None"/>
  </r>
  <r>
    <n v="379"/>
    <s v="VendorKey"/>
    <m/>
    <x v="22"/>
    <m/>
    <b v="0"/>
    <s v="VendorKey"/>
    <m/>
    <s v="0"/>
    <b v="1"/>
    <s v="Other Summarization"/>
    <m/>
    <m/>
    <s v="84c18908-7883-4a80-be0d-fca847fdcd4e"/>
    <m/>
    <d v="2021-05-20T10:33:40"/>
    <d v="2021-04-05T21:14:36"/>
    <m/>
    <m/>
    <m/>
    <s v="Whole Number"/>
    <s v="Standard Column"/>
    <s v="None"/>
  </r>
  <r>
    <n v="380"/>
    <s v="APProductName"/>
    <m/>
    <x v="23"/>
    <m/>
    <b v="0"/>
    <s v="APProductName"/>
    <m/>
    <m/>
    <b v="1"/>
    <s v="Do Not Summarize"/>
    <m/>
    <m/>
    <s v="5bcb54ea-ac38-4a20-85ae-4074a17f3319"/>
    <m/>
    <d v="2022-01-05T14:57:46"/>
    <d v="2022-01-05T14:57:46"/>
    <m/>
    <m/>
    <m/>
    <s v="Text"/>
    <s v="Standard Column"/>
    <s v="None"/>
  </r>
  <r>
    <n v="381"/>
    <s v="APServicerName"/>
    <m/>
    <x v="23"/>
    <m/>
    <b v="0"/>
    <s v="APServicerName"/>
    <m/>
    <m/>
    <b v="1"/>
    <s v="Do Not Summarize"/>
    <m/>
    <m/>
    <s v="6daf217c-082f-4c94-b789-7ba529f4f95c"/>
    <m/>
    <d v="2022-01-05T14:57:46"/>
    <d v="2022-01-05T14:57:46"/>
    <m/>
    <m/>
    <m/>
    <s v="Text"/>
    <s v="Standard Column"/>
    <s v="None"/>
  </r>
  <r>
    <n v="382"/>
    <s v="AccountType"/>
    <m/>
    <x v="23"/>
    <m/>
    <b v="0"/>
    <s v="AccountType"/>
    <m/>
    <m/>
    <b v="1"/>
    <s v="Do Not Summarize"/>
    <m/>
    <m/>
    <s v="5d9267f5-5219-4237-8f11-55f5e1c58c4f"/>
    <m/>
    <d v="2022-01-05T14:57:46"/>
    <d v="2022-01-05T14:57:46"/>
    <m/>
    <m/>
    <m/>
    <s v="Text"/>
    <s v="Standard Column"/>
    <s v="None"/>
  </r>
  <r>
    <n v="383"/>
    <s v="AnnualRevenue"/>
    <m/>
    <x v="23"/>
    <m/>
    <b v="0"/>
    <s v="AnnualRevenue"/>
    <m/>
    <m/>
    <b v="1"/>
    <s v="Sum"/>
    <m/>
    <m/>
    <s v="198a93dd-89b2-4495-aca5-a5f2a0a9834a"/>
    <m/>
    <d v="2022-01-05T14:57:46"/>
    <d v="2022-01-05T14:57:46"/>
    <m/>
    <m/>
    <m/>
    <s v="Decimal Number"/>
    <s v="Standard Column"/>
    <s v="None"/>
  </r>
  <r>
    <n v="384"/>
    <s v="AssetClass"/>
    <m/>
    <x v="23"/>
    <m/>
    <b v="0"/>
    <s v="AssetClass"/>
    <m/>
    <m/>
    <b v="1"/>
    <s v="Do Not Summarize"/>
    <m/>
    <m/>
    <s v="aacffd13-9dd5-49a2-8e4e-2f1acba9126f"/>
    <m/>
    <d v="2022-01-05T14:57:46"/>
    <d v="2022-01-05T14:57:46"/>
    <m/>
    <m/>
    <m/>
    <s v="Text"/>
    <s v="Standard Column"/>
    <s v="None"/>
  </r>
  <r>
    <n v="385"/>
    <s v="Assets"/>
    <m/>
    <x v="23"/>
    <m/>
    <b v="0"/>
    <s v="Assets"/>
    <m/>
    <m/>
    <b v="1"/>
    <s v="Sum"/>
    <m/>
    <m/>
    <s v="e4bbdb86-a2f7-498a-bdaa-d74914bed238"/>
    <m/>
    <d v="2022-01-05T14:57:46"/>
    <d v="2022-01-05T14:57:46"/>
    <m/>
    <m/>
    <m/>
    <s v="Decimal Number"/>
    <s v="Standard Column"/>
    <s v="None"/>
  </r>
  <r>
    <n v="386"/>
    <s v="BankSolutionsAPBU"/>
    <m/>
    <x v="23"/>
    <m/>
    <b v="0"/>
    <s v="BankSolutionsAPBU"/>
    <m/>
    <m/>
    <b v="1"/>
    <s v="Do Not Summarize"/>
    <m/>
    <m/>
    <s v="1bead835-25f4-41d8-a1a1-2497eab6b68a"/>
    <m/>
    <d v="2022-01-05T14:57:46"/>
    <d v="2022-01-05T14:57:46"/>
    <m/>
    <m/>
    <m/>
    <s v="Text"/>
    <s v="Standard Column"/>
    <s v="None"/>
  </r>
  <r>
    <n v="387"/>
    <s v="City"/>
    <m/>
    <x v="23"/>
    <m/>
    <b v="0"/>
    <s v="City"/>
    <m/>
    <m/>
    <b v="1"/>
    <s v="Do Not Summarize"/>
    <m/>
    <m/>
    <s v="e4baa661-b0b4-4164-8245-30e162b6fef0"/>
    <m/>
    <d v="2022-01-05T14:57:46"/>
    <d v="2022-01-05T14:57:46"/>
    <m/>
    <m/>
    <m/>
    <s v="Text"/>
    <s v="Standard Column"/>
    <s v="None"/>
  </r>
  <r>
    <n v="388"/>
    <s v="ClientInd"/>
    <m/>
    <x v="23"/>
    <m/>
    <b v="0"/>
    <s v="ClientInd"/>
    <m/>
    <m/>
    <b v="1"/>
    <s v="Do Not Summarize"/>
    <m/>
    <m/>
    <s v="6a65b415-73da-441e-85b4-bc42af603bf4"/>
    <m/>
    <d v="2022-01-05T14:57:46"/>
    <d v="2022-01-05T14:57:46"/>
    <m/>
    <m/>
    <m/>
    <s v="Text"/>
    <s v="Standard Column"/>
    <s v="None"/>
  </r>
  <r>
    <n v="389"/>
    <s v="ClientPartnerName"/>
    <m/>
    <x v="23"/>
    <m/>
    <b v="0"/>
    <s v="ClientPartnerName"/>
    <m/>
    <m/>
    <b v="1"/>
    <s v="Do Not Summarize"/>
    <m/>
    <m/>
    <s v="ee9d40a3-c1a4-4016-8ea0-fbfc828e3867"/>
    <m/>
    <d v="2022-01-05T14:57:46"/>
    <d v="2022-01-05T14:57:46"/>
    <m/>
    <m/>
    <m/>
    <s v="Text"/>
    <s v="Standard Column"/>
    <s v="None"/>
  </r>
  <r>
    <n v="390"/>
    <s v="CompetitorInd"/>
    <m/>
    <x v="23"/>
    <m/>
    <b v="0"/>
    <s v="CompetitorInd"/>
    <m/>
    <m/>
    <b v="1"/>
    <s v="Do Not Summarize"/>
    <m/>
    <m/>
    <s v="4db7a321-7b1d-402f-82d4-0f61d17708a6"/>
    <m/>
    <d v="2022-01-05T14:57:46"/>
    <d v="2022-01-05T14:57:46"/>
    <m/>
    <m/>
    <m/>
    <s v="Text"/>
    <s v="Standard Column"/>
    <s v="None"/>
  </r>
  <r>
    <n v="391"/>
    <s v="CoreInd"/>
    <m/>
    <x v="23"/>
    <m/>
    <b v="0"/>
    <s v="CoreInd"/>
    <m/>
    <m/>
    <b v="1"/>
    <s v="Do Not Summarize"/>
    <m/>
    <m/>
    <s v="3cca0912-e8cf-4da5-bc5e-d6c433c5d50a"/>
    <m/>
    <d v="2022-01-05T14:57:46"/>
    <d v="2022-01-05T14:57:46"/>
    <m/>
    <m/>
    <m/>
    <s v="Text"/>
    <s v="Standard Column"/>
    <s v="None"/>
  </r>
  <r>
    <n v="392"/>
    <s v="Country"/>
    <m/>
    <x v="23"/>
    <m/>
    <b v="0"/>
    <s v="Country"/>
    <m/>
    <m/>
    <b v="1"/>
    <s v="Do Not Summarize"/>
    <m/>
    <m/>
    <s v="ff21517a-1a45-4594-918f-999be5e658ee"/>
    <m/>
    <d v="2022-01-05T14:57:46"/>
    <d v="2022-01-05T14:57:46"/>
    <m/>
    <m/>
    <m/>
    <s v="Text"/>
    <s v="Standard Column"/>
    <s v="None"/>
  </r>
  <r>
    <n v="393"/>
    <s v="DeliveryMethod"/>
    <m/>
    <x v="23"/>
    <m/>
    <b v="0"/>
    <s v="DeliveryMethod"/>
    <m/>
    <m/>
    <b v="1"/>
    <s v="Do Not Summarize"/>
    <m/>
    <m/>
    <s v="9856e7c3-5c5d-4897-85d4-d857642f3133"/>
    <m/>
    <d v="2022-01-05T14:57:46"/>
    <d v="2022-01-05T14:57:46"/>
    <m/>
    <m/>
    <m/>
    <s v="Text"/>
    <s v="Standard Column"/>
    <s v="None"/>
  </r>
  <r>
    <n v="394"/>
    <s v="DomesticUltimateDUNS"/>
    <m/>
    <x v="23"/>
    <m/>
    <b v="0"/>
    <s v="DomesticUltimateDUNS"/>
    <m/>
    <m/>
    <b v="1"/>
    <s v="Do Not Summarize"/>
    <m/>
    <m/>
    <s v="1a79afc5-de2c-49f8-ab4e-f38d78e69700"/>
    <m/>
    <d v="2022-01-05T14:57:46"/>
    <d v="2022-01-05T14:57:46"/>
    <m/>
    <m/>
    <m/>
    <s v="Text"/>
    <s v="Standard Column"/>
    <s v="None"/>
  </r>
  <r>
    <n v="395"/>
    <s v="DomesticUltimateDUNSBusinessName"/>
    <m/>
    <x v="23"/>
    <m/>
    <b v="0"/>
    <s v="DomesticUltimateDUNSBusinessName"/>
    <m/>
    <m/>
    <b v="1"/>
    <s v="Do Not Summarize"/>
    <m/>
    <m/>
    <s v="d1826aef-adac-4fe3-9f88-bb34d46b2f3f"/>
    <m/>
    <d v="2022-01-05T14:57:46"/>
    <d v="2022-01-05T14:57:46"/>
    <m/>
    <m/>
    <m/>
    <s v="Text"/>
    <s v="Standard Column"/>
    <s v="None"/>
  </r>
  <r>
    <n v="396"/>
    <s v="DunsBusinessName"/>
    <m/>
    <x v="23"/>
    <m/>
    <b v="0"/>
    <s v="DunsBusinessName"/>
    <m/>
    <m/>
    <b v="1"/>
    <s v="Do Not Summarize"/>
    <m/>
    <m/>
    <s v="ef2b7067-1d42-4a02-920d-f1c89633d9f5"/>
    <m/>
    <d v="2022-01-05T14:57:46"/>
    <d v="2022-01-05T14:57:46"/>
    <m/>
    <m/>
    <m/>
    <s v="Text"/>
    <s v="Standard Column"/>
    <s v="None"/>
  </r>
  <r>
    <n v="397"/>
    <s v="DunsIDJ"/>
    <m/>
    <x v="23"/>
    <m/>
    <b v="0"/>
    <s v="DunsIDJ"/>
    <m/>
    <m/>
    <b v="1"/>
    <s v="Do Not Summarize"/>
    <m/>
    <m/>
    <s v="a1e1975b-4f56-4abb-8982-ae6d2190d899"/>
    <m/>
    <d v="2022-01-05T14:57:46"/>
    <d v="2022-01-05T14:57:46"/>
    <m/>
    <m/>
    <m/>
    <s v="Text"/>
    <s v="Standard Column"/>
    <s v="None"/>
  </r>
  <r>
    <n v="398"/>
    <s v="DunsId"/>
    <m/>
    <x v="23"/>
    <m/>
    <b v="0"/>
    <s v="DunsId"/>
    <m/>
    <m/>
    <b v="1"/>
    <s v="Do Not Summarize"/>
    <m/>
    <m/>
    <s v="ebb1a221-5303-4a51-a7df-96b770f24b98"/>
    <m/>
    <d v="2022-01-05T14:57:46"/>
    <d v="2022-01-05T14:57:46"/>
    <m/>
    <m/>
    <m/>
    <s v="Text"/>
    <s v="Standard Column"/>
    <s v="None"/>
  </r>
  <r>
    <n v="399"/>
    <s v="EffectiveEndDate"/>
    <m/>
    <x v="23"/>
    <m/>
    <b v="0"/>
    <s v="EffectiveEndDate"/>
    <m/>
    <s v="General Date"/>
    <b v="1"/>
    <s v="Do Not Summarize"/>
    <m/>
    <m/>
    <s v="88761110-eafb-42ca-a72d-8e7894fba08f"/>
    <m/>
    <d v="2022-01-05T14:57:46"/>
    <d v="2022-01-05T14:57:46"/>
    <m/>
    <m/>
    <m/>
    <s v="Date"/>
    <s v="Standard Column"/>
    <s v="None"/>
  </r>
  <r>
    <n v="400"/>
    <s v="EffectiveStartDate"/>
    <m/>
    <x v="23"/>
    <m/>
    <b v="0"/>
    <s v="EffectiveStartDate"/>
    <m/>
    <s v="General Date"/>
    <b v="1"/>
    <s v="Do Not Summarize"/>
    <m/>
    <m/>
    <s v="d273b75a-3dd9-4410-a005-5a202d4614af"/>
    <m/>
    <d v="2022-01-05T14:57:46"/>
    <d v="2022-01-05T14:57:46"/>
    <m/>
    <m/>
    <m/>
    <s v="Date"/>
    <s v="Standard Column"/>
    <s v="None"/>
  </r>
  <r>
    <n v="401"/>
    <s v="FirstDataAccountId"/>
    <m/>
    <x v="23"/>
    <m/>
    <b v="0"/>
    <s v="FirstDataAccountId"/>
    <m/>
    <m/>
    <b v="1"/>
    <s v="Do Not Summarize"/>
    <m/>
    <m/>
    <s v="4be4db6b-5f22-4dc4-8b7f-6cd5748953d9"/>
    <m/>
    <d v="2022-01-05T14:57:46"/>
    <d v="2022-01-05T14:57:46"/>
    <m/>
    <m/>
    <m/>
    <s v="Text"/>
    <s v="Standard Column"/>
    <s v="None"/>
  </r>
  <r>
    <n v="402"/>
    <s v="FirstDataAccountType"/>
    <m/>
    <x v="23"/>
    <m/>
    <b v="0"/>
    <s v="FirstDataAccountType"/>
    <m/>
    <m/>
    <b v="1"/>
    <s v="Do Not Summarize"/>
    <m/>
    <m/>
    <s v="3508dc96-59b8-4170-bd2c-28d334bef064"/>
    <m/>
    <d v="2022-01-05T14:57:46"/>
    <d v="2022-01-05T14:57:46"/>
    <m/>
    <m/>
    <m/>
    <s v="Text"/>
    <s v="Standard Column"/>
    <s v="None"/>
  </r>
  <r>
    <n v="403"/>
    <s v="FirstDataMatchType"/>
    <m/>
    <x v="23"/>
    <m/>
    <b v="0"/>
    <s v="FirstDataMatchType"/>
    <m/>
    <m/>
    <b v="1"/>
    <s v="Do Not Summarize"/>
    <m/>
    <m/>
    <s v="d04baa1f-5a26-4e6b-bb6f-8f28a6e095ec"/>
    <m/>
    <d v="2022-01-05T14:57:46"/>
    <d v="2022-01-05T14:57:46"/>
    <m/>
    <m/>
    <m/>
    <s v="Text"/>
    <s v="Standard Column"/>
    <s v="None"/>
  </r>
  <r>
    <n v="404"/>
    <s v="FiservOrgInd"/>
    <m/>
    <x v="23"/>
    <m/>
    <b v="0"/>
    <s v="FiservOrgInd"/>
    <m/>
    <m/>
    <b v="1"/>
    <s v="Do Not Summarize"/>
    <m/>
    <m/>
    <s v="022a6a2e-9c1f-4947-896a-4a13b00ebce4"/>
    <m/>
    <d v="2022-01-05T14:57:46"/>
    <d v="2022-01-05T14:57:46"/>
    <m/>
    <m/>
    <m/>
    <s v="Text"/>
    <s v="Standard Column"/>
    <s v="None"/>
  </r>
  <r>
    <n v="405"/>
    <s v="FiservRevenue"/>
    <m/>
    <x v="23"/>
    <m/>
    <b v="0"/>
    <s v="FiservRevenue"/>
    <m/>
    <m/>
    <b v="1"/>
    <s v="Sum"/>
    <m/>
    <m/>
    <s v="71d496ae-0c0c-4354-8094-eb44660da90a"/>
    <m/>
    <d v="2022-01-05T14:57:46"/>
    <d v="2022-01-05T14:57:46"/>
    <m/>
    <m/>
    <m/>
    <s v="Decimal Number"/>
    <s v="Standard Column"/>
    <s v="None"/>
  </r>
  <r>
    <n v="406"/>
    <s v="GlobalUltimateDUNS"/>
    <m/>
    <x v="23"/>
    <m/>
    <b v="0"/>
    <s v="GlobalUltimateDUNS"/>
    <m/>
    <m/>
    <b v="1"/>
    <s v="Do Not Summarize"/>
    <m/>
    <m/>
    <s v="cb05532c-7cd5-4912-baf3-7be32688fea4"/>
    <m/>
    <d v="2022-01-05T14:57:46"/>
    <d v="2022-01-05T14:57:46"/>
    <m/>
    <m/>
    <m/>
    <s v="Text"/>
    <s v="Standard Column"/>
    <s v="None"/>
  </r>
  <r>
    <n v="407"/>
    <s v="GlobalUltimateDUNSBusinessName"/>
    <m/>
    <x v="23"/>
    <m/>
    <b v="0"/>
    <s v="GlobalUltimateDUNSBusinessName"/>
    <m/>
    <m/>
    <b v="1"/>
    <s v="Do Not Summarize"/>
    <m/>
    <m/>
    <s v="b1b412da-417e-4f69-8375-2f97c821b68f"/>
    <m/>
    <d v="2022-01-05T14:57:46"/>
    <d v="2022-01-05T14:57:46"/>
    <m/>
    <m/>
    <m/>
    <s v="Text"/>
    <s v="Standard Column"/>
    <s v="None"/>
  </r>
  <r>
    <n v="408"/>
    <s v="ImmediateParentDuns"/>
    <m/>
    <x v="23"/>
    <m/>
    <b v="0"/>
    <s v="ImmediateParentDuns"/>
    <m/>
    <m/>
    <b v="1"/>
    <s v="Do Not Summarize"/>
    <m/>
    <m/>
    <s v="905aecd2-6dcf-4b16-909a-510649f2e874"/>
    <m/>
    <d v="2022-01-05T14:57:46"/>
    <d v="2022-01-05T14:57:46"/>
    <m/>
    <m/>
    <m/>
    <s v="Text"/>
    <s v="Standard Column"/>
    <s v="None"/>
  </r>
  <r>
    <n v="409"/>
    <s v="InTouchId"/>
    <m/>
    <x v="23"/>
    <m/>
    <b v="0"/>
    <s v="InTouchId"/>
    <m/>
    <s v="0"/>
    <b v="1"/>
    <s v="Other Summarization"/>
    <m/>
    <m/>
    <s v="8bfd64d4-9544-48e3-8c29-f1140cbd7b8d"/>
    <m/>
    <d v="2022-01-05T14:57:46"/>
    <d v="2022-01-05T14:57:46"/>
    <m/>
    <m/>
    <m/>
    <s v="Whole Number"/>
    <s v="Standard Column"/>
    <s v="None"/>
  </r>
  <r>
    <n v="410"/>
    <s v="InternalExternalInd"/>
    <m/>
    <x v="23"/>
    <m/>
    <b v="0"/>
    <s v="InternalExternalInd"/>
    <m/>
    <m/>
    <b v="1"/>
    <s v="Do Not Summarize"/>
    <m/>
    <m/>
    <s v="ff84c8f6-ec4e-494c-a08a-ee743434627c"/>
    <m/>
    <d v="2022-01-05T14:57:46"/>
    <d v="2022-01-05T14:57:46"/>
    <m/>
    <m/>
    <m/>
    <s v="Text"/>
    <s v="Standard Column"/>
    <s v="None"/>
  </r>
  <r>
    <n v="411"/>
    <s v="OrgInd"/>
    <m/>
    <x v="23"/>
    <m/>
    <b v="0"/>
    <s v="OrgInd"/>
    <m/>
    <m/>
    <b v="1"/>
    <s v="Do Not Summarize"/>
    <m/>
    <m/>
    <s v="fa6baf58-aaba-4d51-8f92-d8566e9e729f"/>
    <m/>
    <d v="2022-01-05T14:57:46"/>
    <d v="2022-01-05T14:57:46"/>
    <m/>
    <m/>
    <m/>
    <s v="Text"/>
    <s v="Standard Column"/>
    <s v="None"/>
  </r>
  <r>
    <n v="412"/>
    <s v="OrgName"/>
    <m/>
    <x v="23"/>
    <m/>
    <b v="0"/>
    <s v="OrgName"/>
    <m/>
    <m/>
    <b v="1"/>
    <s v="Do Not Summarize"/>
    <m/>
    <m/>
    <s v="a643526e-1994-4bb0-ba9f-ef147e004efd"/>
    <m/>
    <d v="2022-01-05T14:57:46"/>
    <d v="2022-01-05T14:57:46"/>
    <m/>
    <m/>
    <m/>
    <s v="Text"/>
    <s v="Standard Column"/>
    <s v="None"/>
  </r>
  <r>
    <n v="413"/>
    <s v="OrgTypeDesc"/>
    <m/>
    <x v="23"/>
    <m/>
    <b v="0"/>
    <s v="OrgTypeDesc"/>
    <m/>
    <m/>
    <b v="1"/>
    <s v="Do Not Summarize"/>
    <m/>
    <m/>
    <s v="04124801-df6c-4da1-8d8e-eec5e3c87af0"/>
    <m/>
    <d v="2022-01-05T14:57:46"/>
    <d v="2022-01-05T14:57:46"/>
    <m/>
    <m/>
    <m/>
    <s v="Text"/>
    <s v="Standard Column"/>
    <s v="None"/>
  </r>
  <r>
    <n v="414"/>
    <s v="OrganizationKey"/>
    <m/>
    <x v="23"/>
    <m/>
    <b v="0"/>
    <s v="OrganizationKey"/>
    <m/>
    <s v="0"/>
    <b v="1"/>
    <s v="Do Not Summarize"/>
    <m/>
    <m/>
    <s v="419c2151-397b-45bf-8fe0-f5b39d97a79c"/>
    <m/>
    <d v="2022-01-07T00:00:20"/>
    <d v="2022-01-05T14:57:46"/>
    <m/>
    <m/>
    <m/>
    <s v="Whole Number"/>
    <s v="Standard Column"/>
    <s v="None"/>
  </r>
  <r>
    <n v="415"/>
    <s v="ParentDUNSBusinessName"/>
    <m/>
    <x v="23"/>
    <m/>
    <b v="0"/>
    <s v="ParentDUNSBusinessName"/>
    <m/>
    <m/>
    <b v="1"/>
    <s v="Do Not Summarize"/>
    <m/>
    <m/>
    <s v="38e498d4-f62d-481f-9d85-3735318bdaa4"/>
    <m/>
    <d v="2022-01-05T14:57:46"/>
    <d v="2022-01-05T14:57:46"/>
    <m/>
    <m/>
    <m/>
    <s v="Text"/>
    <s v="Standard Column"/>
    <s v="None"/>
  </r>
  <r>
    <n v="416"/>
    <s v="Region"/>
    <m/>
    <x v="23"/>
    <m/>
    <b v="0"/>
    <s v="Region"/>
    <m/>
    <m/>
    <b v="1"/>
    <s v="Do Not Summarize"/>
    <m/>
    <m/>
    <s v="814c7dbf-e602-4352-9959-5117a5257802"/>
    <m/>
    <d v="2022-01-05T14:57:46"/>
    <d v="2022-01-05T14:57:46"/>
    <m/>
    <m/>
    <m/>
    <s v="Text"/>
    <s v="Standard Column"/>
    <s v="None"/>
  </r>
  <r>
    <n v="417"/>
    <s v="SICDescription"/>
    <m/>
    <x v="23"/>
    <m/>
    <b v="0"/>
    <s v="SICDescription"/>
    <m/>
    <m/>
    <b v="1"/>
    <s v="Do Not Summarize"/>
    <m/>
    <m/>
    <s v="5d37d46c-1737-4254-98e0-694d7949542b"/>
    <m/>
    <d v="2022-01-05T14:57:46"/>
    <d v="2022-01-05T14:57:46"/>
    <m/>
    <m/>
    <m/>
    <s v="Text"/>
    <s v="Standard Column"/>
    <s v="None"/>
  </r>
  <r>
    <n v="418"/>
    <s v="State"/>
    <m/>
    <x v="23"/>
    <m/>
    <b v="0"/>
    <s v="State"/>
    <m/>
    <m/>
    <b v="1"/>
    <s v="Do Not Summarize"/>
    <m/>
    <m/>
    <s v="8cb14518-64f0-42a5-b7d2-8844ae9ae6f5"/>
    <m/>
    <d v="2022-01-05T14:57:46"/>
    <d v="2022-01-05T14:57:46"/>
    <m/>
    <m/>
    <m/>
    <s v="Text"/>
    <s v="Standard Column"/>
    <s v="None"/>
  </r>
  <r>
    <n v="419"/>
    <s v="Status"/>
    <m/>
    <x v="23"/>
    <m/>
    <b v="0"/>
    <s v="Status"/>
    <m/>
    <m/>
    <b v="1"/>
    <s v="Do Not Summarize"/>
    <m/>
    <m/>
    <s v="9af3ecaa-80cb-4690-947f-c63308c5faa7"/>
    <m/>
    <d v="2022-01-05T14:57:46"/>
    <d v="2022-01-05T14:57:46"/>
    <m/>
    <m/>
    <m/>
    <s v="Text"/>
    <s v="Standard Column"/>
    <s v="None"/>
  </r>
  <r>
    <n v="420"/>
    <s v="TopHolderId"/>
    <m/>
    <x v="23"/>
    <m/>
    <b v="0"/>
    <s v="TopHolderId"/>
    <m/>
    <s v="0"/>
    <b v="1"/>
    <s v="Other Summarization"/>
    <m/>
    <m/>
    <s v="78ceee49-1bcf-44f4-8682-89f348d6d3b8"/>
    <m/>
    <d v="2022-01-05T14:57:46"/>
    <d v="2022-01-05T14:57:46"/>
    <m/>
    <m/>
    <m/>
    <s v="Whole Number"/>
    <s v="Standard Column"/>
    <s v="None"/>
  </r>
  <r>
    <n v="421"/>
    <s v="TopHolderOrgName"/>
    <m/>
    <x v="23"/>
    <m/>
    <b v="0"/>
    <s v="TopHolderOrgName"/>
    <m/>
    <m/>
    <b v="1"/>
    <s v="Do Not Summarize"/>
    <m/>
    <m/>
    <s v="33c93e9f-3ed8-485d-964b-6dfc0060202e"/>
    <m/>
    <d v="2022-01-05T14:57:46"/>
    <d v="2022-01-05T14:57:46"/>
    <m/>
    <m/>
    <m/>
    <s v="Text"/>
    <s v="Standard Column"/>
    <s v="None"/>
  </r>
  <r>
    <n v="422"/>
    <s v="TotalSurveys"/>
    <m/>
    <x v="23"/>
    <m/>
    <b v="0"/>
    <s v="TotalSurveys"/>
    <m/>
    <s v="0"/>
    <b v="1"/>
    <s v="Sum"/>
    <m/>
    <m/>
    <s v="8f713907-101b-4dfc-ba04-5a62db96c55e"/>
    <m/>
    <d v="2022-01-05T14:57:46"/>
    <d v="2022-01-05T14:57:46"/>
    <m/>
    <m/>
    <m/>
    <s v="Whole Number"/>
    <s v="Standard Column"/>
    <s v="None"/>
  </r>
  <r>
    <n v="423"/>
    <s v="Zip"/>
    <m/>
    <x v="23"/>
    <m/>
    <b v="0"/>
    <s v="Zip"/>
    <m/>
    <m/>
    <b v="1"/>
    <s v="Do Not Summarize"/>
    <m/>
    <m/>
    <s v="2f718bae-394b-4fbb-bd99-7948ae8bddbb"/>
    <m/>
    <d v="2022-01-05T14:57:46"/>
    <d v="2022-01-05T14:57:46"/>
    <m/>
    <m/>
    <m/>
    <s v="Text"/>
    <s v="Standard Column"/>
    <s v="None"/>
  </r>
  <r>
    <n v="424"/>
    <s v="eCRMID"/>
    <m/>
    <x v="23"/>
    <m/>
    <b v="0"/>
    <s v="eCRMID"/>
    <m/>
    <m/>
    <b v="1"/>
    <s v="Do Not Summarize"/>
    <m/>
    <m/>
    <s v="af2c1b89-8c6f-46fd-9cf7-c6d64e72e5bb"/>
    <m/>
    <d v="2022-01-05T14:57:46"/>
    <d v="2022-01-05T14:57:46"/>
    <m/>
    <m/>
    <m/>
    <s v="Text"/>
    <s v="Standard Column"/>
    <s v="None"/>
  </r>
  <r>
    <n v="425"/>
    <s v="SortOrder"/>
    <m/>
    <x v="24"/>
    <m/>
    <b v="0"/>
    <s v="SortOrder"/>
    <m/>
    <s v="0"/>
    <b v="1"/>
    <s v="Do Not Summarize"/>
    <m/>
    <m/>
    <s v="f8b39aee-73f5-4902-abc4-84a21d789602"/>
    <m/>
    <d v="2021-05-20T10:33:40"/>
    <d v="2021-04-05T21:14:36"/>
    <m/>
    <m/>
    <m/>
    <s v="Whole Number"/>
    <s v="Standard Column"/>
    <s v="None"/>
  </r>
  <r>
    <n v="426"/>
    <s v="Status"/>
    <m/>
    <x v="24"/>
    <m/>
    <b v="0"/>
    <s v="Status"/>
    <m/>
    <m/>
    <b v="1"/>
    <s v="Do Not Summarize"/>
    <m/>
    <m/>
    <s v="099a69e1-1bd8-4a74-9a3e-ffeaabaa0224"/>
    <m/>
    <d v="2021-05-20T10:33:40"/>
    <d v="2021-04-05T21:14:36"/>
    <m/>
    <m/>
    <m/>
    <s v="Text"/>
    <s v="Standard Column"/>
    <s v="None"/>
  </r>
  <r>
    <n v="427"/>
    <s v="EventProdUCKey"/>
    <m/>
    <x v="25"/>
    <m/>
    <b v="0"/>
    <s v="EventProdUCKey"/>
    <m/>
    <m/>
    <b v="1"/>
    <s v="Do Not Summarize"/>
    <m/>
    <m/>
    <s v="63a12d08-c293-43a5-b687-d990ff719244"/>
    <m/>
    <d v="2021-11-24T22:28:22"/>
    <d v="2021-11-24T22:28:22"/>
    <m/>
    <m/>
    <m/>
    <s v="Text"/>
    <s v="Standard Column"/>
    <s v="None"/>
  </r>
  <r>
    <n v="428"/>
    <s v="UseCode"/>
    <m/>
    <x v="25"/>
    <m/>
    <b v="0"/>
    <s v="UseCode"/>
    <m/>
    <m/>
    <b v="1"/>
    <s v="Do Not Summarize"/>
    <m/>
    <m/>
    <s v="436ee6a6-fde3-4f88-a6a1-54576e41d47c"/>
    <m/>
    <d v="2021-11-24T22:28:22"/>
    <d v="2021-11-24T22:28:22"/>
    <m/>
    <m/>
    <m/>
    <s v="Text"/>
    <s v="Standard Column"/>
    <s v="None"/>
  </r>
  <r>
    <n v="429"/>
    <s v="CRSTop300Ind"/>
    <m/>
    <x v="26"/>
    <m/>
    <b v="0"/>
    <m/>
    <s v="if(and(or(left(FactEventActivitiesDisp[SentDateKey],6) = &quot;202009&quot; ,FactEventActivitiesDisp[ProgramID] in {&quot;475&quot;,&quot;477&quot;,&quot;478&quot;}),FactEventActivitiesDisp[SurveyKey]=28),&quot;Top300&quot;,&quot;CRS&quot;)  "/>
    <m/>
    <b v="1"/>
    <s v="Do Not Summarize"/>
    <m/>
    <m/>
    <s v="1185a7eb-0fa9-4869-8115-4dd256fa99b0"/>
    <m/>
    <d v="2022-01-20T04:40:57"/>
    <d v="2021-05-11T14:54:13"/>
    <m/>
    <m/>
    <m/>
    <s v="Other"/>
    <s v="DAX Calculated Column"/>
    <s v="None"/>
  </r>
  <r>
    <n v="430"/>
    <s v="Client ID"/>
    <m/>
    <x v="26"/>
    <m/>
    <b v="0"/>
    <s v="Client ID"/>
    <m/>
    <m/>
    <b v="1"/>
    <s v="Do Not Summarize"/>
    <m/>
    <m/>
    <s v="e6532b28-628d-4aa6-9b35-0f3849a59f7f"/>
    <m/>
    <d v="2021-05-20T10:33:40"/>
    <d v="2021-04-05T21:14:36"/>
    <m/>
    <m/>
    <m/>
    <s v="Text"/>
    <s v="Standard Column"/>
    <s v="None"/>
  </r>
  <r>
    <n v="431"/>
    <s v="Client Name"/>
    <m/>
    <x v="26"/>
    <m/>
    <b v="0"/>
    <s v="Client Name"/>
    <m/>
    <m/>
    <b v="1"/>
    <s v="Do Not Summarize"/>
    <m/>
    <m/>
    <s v="5b5c2171-f0cb-4fda-aec8-553d06435424"/>
    <m/>
    <d v="2021-05-20T10:33:40"/>
    <d v="2021-04-05T21:14:36"/>
    <m/>
    <m/>
    <m/>
    <s v="Text"/>
    <s v="Standard Column"/>
    <s v="None"/>
  </r>
  <r>
    <n v="432"/>
    <s v="ClientContactDateJoinKey"/>
    <m/>
    <x v="26"/>
    <m/>
    <b v="0"/>
    <m/>
    <s v="FactEventActivitiesDisp[Client ID]&amp;&quot;_&quot;&amp;FactEventActivitiesDisp[Contact Id]&amp;&quot;_&quot;&amp;format(FactEventActivitiesDisp[SentDate],&quot;yyyyMM&quot;)"/>
    <m/>
    <b v="1"/>
    <s v="Do Not Summarize"/>
    <m/>
    <m/>
    <s v="5e48c055-31f2-4a8b-8420-838ae7d2c7b5"/>
    <m/>
    <d v="2022-01-20T04:41:00"/>
    <d v="2021-06-01T16:03:14"/>
    <m/>
    <m/>
    <m/>
    <s v="Other"/>
    <s v="DAX Calculated Column"/>
    <s v="None"/>
  </r>
  <r>
    <n v="433"/>
    <s v="ClientName_Id"/>
    <m/>
    <x v="26"/>
    <m/>
    <b v="0"/>
    <m/>
    <s v="FactEventActivitiesDisp[Client Name]&amp;&quot;_&quot;&amp; FactEventActivitiesDisp[Client ID]"/>
    <m/>
    <b v="1"/>
    <s v="Do Not Summarize"/>
    <m/>
    <m/>
    <s v="b2f5c76f-d6d8-4873-a78b-7fde8c3bc31f"/>
    <m/>
    <d v="2022-01-20T04:40:58"/>
    <d v="2021-04-05T21:14:36"/>
    <m/>
    <m/>
    <m/>
    <s v="Other"/>
    <s v="DAX Calculated Column"/>
    <s v="None"/>
  </r>
  <r>
    <n v="434"/>
    <s v="Column"/>
    <m/>
    <x v="26"/>
    <m/>
    <b v="0"/>
    <m/>
    <m/>
    <m/>
    <b v="1"/>
    <s v="Sum"/>
    <m/>
    <m/>
    <s v="cd07090d-76e6-49d2-b36f-6764dc22547c"/>
    <m/>
    <d v="2022-01-20T04:40:51"/>
    <d v="2021-12-01T01:18:56"/>
    <m/>
    <m/>
    <m/>
    <s v="Other"/>
    <s v="DAX Calculated Column"/>
    <s v="None"/>
  </r>
  <r>
    <n v="435"/>
    <s v="CompletePartialResp"/>
    <m/>
    <x v="26"/>
    <m/>
    <b v="0"/>
    <m/>
    <s v="CALCULATE(COUNT(FactSurveyResponse[SurveyResponseKey]),filter(FactSurveyResponse,FactSurveyResponse[EventActivityDispKey]= FactEventActivitiesDisp[EventActivityDispKey]),filter(FactSurveyResponse,FactSurveyResponse[ResponseIntegerValue] &gt; 0),filter(FactSurveyResponse,  FactSurveyResponse[Questionid] in {&quot;Q2&quot; ,&quot;Q5&quot;, &quot;Q7_3&quot;,&quot;Q7_4&quot;,&quot;Q7_5&quot;, &quot;Q7_6&quot;,&quot;Q7_7&quot;}))"/>
    <s v="0"/>
    <b v="1"/>
    <s v="Sum"/>
    <m/>
    <m/>
    <s v="7b5d5a6f-7d0c-411f-9800-49bc72775699"/>
    <m/>
    <d v="2022-01-20T04:40:57"/>
    <d v="2021-04-05T21:14:36"/>
    <m/>
    <m/>
    <m/>
    <s v="Other"/>
    <s v="DAX Calculated Column"/>
    <s v="None"/>
  </r>
  <r>
    <n v="436"/>
    <s v="CompleteResp"/>
    <m/>
    <x v="26"/>
    <m/>
    <b v="0"/>
    <m/>
    <s v="if(CALCULATE(COUNT(FactSurveyResponse[SurveyResponseKey]),filter(FactSurveyResponse,FactSurveyResponse[EventActivityDispKey]= FactEventActivitiesDisp[EventActivityDispKey]),filter(FactSurveyResponse,FactSurveyResponse[ResponseIntegerValue] &gt; 0),filter(FactSurveyResponse,  FactSurveyResponse[Questionid] in {&quot;Q2&quot; ,&quot;Q5&quot;, &quot;Q7_3&quot;,&quot;Q7_4&quot;,&quot;Q7_5&quot;, &quot;Q7_6&quot;,&quot;Q7_7&quot;}))=7,1,0)"/>
    <s v="0"/>
    <b v="1"/>
    <s v="Sum"/>
    <m/>
    <m/>
    <s v="386d516b-2a81-43ca-8b37-ce06b6e48c0f"/>
    <m/>
    <d v="2022-01-20T04:40:57"/>
    <d v="2021-04-05T21:14:36"/>
    <m/>
    <m/>
    <m/>
    <s v="Other"/>
    <s v="DAX Calculated Column"/>
    <s v="None"/>
  </r>
  <r>
    <n v="437"/>
    <s v="CompletedDate"/>
    <m/>
    <x v="26"/>
    <m/>
    <b v="0"/>
    <s v="CompletedDate"/>
    <m/>
    <s v="yyyy-mm"/>
    <b v="1"/>
    <s v="Do Not Summarize"/>
    <m/>
    <m/>
    <s v="06629783-e034-43f8-87e2-4b350c1ac4c7"/>
    <m/>
    <d v="2021-05-20T10:33:40"/>
    <d v="2021-04-05T21:14:36"/>
    <m/>
    <m/>
    <m/>
    <s v="Date"/>
    <s v="Standard Column"/>
    <s v="None"/>
  </r>
  <r>
    <n v="438"/>
    <s v="CompletedDateKey"/>
    <m/>
    <x v="26"/>
    <m/>
    <b v="0"/>
    <s v="CompletedDateKey"/>
    <m/>
    <s v="0"/>
    <b v="1"/>
    <s v="Other Summarization"/>
    <m/>
    <m/>
    <s v="e00493da-f81d-44f7-87cd-2c3e8b1a22db"/>
    <m/>
    <d v="2021-05-20T10:33:40"/>
    <d v="2021-04-05T21:14:36"/>
    <m/>
    <m/>
    <m/>
    <s v="Whole Number"/>
    <s v="Standard Column"/>
    <s v="None"/>
  </r>
  <r>
    <n v="439"/>
    <s v="CompletedYYYYMM"/>
    <m/>
    <x v="26"/>
    <m/>
    <b v="0"/>
    <m/>
    <s v="RELATED(DimDateCompleted[YYYYMM])"/>
    <m/>
    <b v="1"/>
    <s v="Do Not Summarize"/>
    <m/>
    <m/>
    <s v="bffbd00b-28c0-48c9-b789-5356ac0f92e9"/>
    <m/>
    <d v="2022-01-20T04:40:57"/>
    <d v="2021-04-05T21:14:36"/>
    <m/>
    <m/>
    <m/>
    <s v="Other"/>
    <s v="DAX Calculated Column"/>
    <s v="None"/>
  </r>
  <r>
    <n v="440"/>
    <s v="Contact Email"/>
    <m/>
    <x v="26"/>
    <m/>
    <b v="0"/>
    <s v="Contact Email"/>
    <m/>
    <m/>
    <b v="1"/>
    <s v="Do Not Summarize"/>
    <m/>
    <m/>
    <s v="955ac458-65db-4de0-85b6-c0eca9c66008"/>
    <m/>
    <d v="2021-05-20T10:33:40"/>
    <d v="2021-04-05T21:14:36"/>
    <m/>
    <m/>
    <m/>
    <s v="Text"/>
    <s v="Standard Column"/>
    <s v="None"/>
  </r>
  <r>
    <n v="441"/>
    <s v="Contact Id"/>
    <m/>
    <x v="26"/>
    <m/>
    <b v="0"/>
    <s v="Contact Id"/>
    <m/>
    <m/>
    <b v="1"/>
    <s v="Do Not Summarize"/>
    <m/>
    <m/>
    <s v="9e8f9d2c-7b6b-4002-8662-d1babe258dc7"/>
    <m/>
    <d v="2021-05-20T10:33:40"/>
    <d v="2021-04-05T21:14:36"/>
    <m/>
    <m/>
    <m/>
    <s v="Text"/>
    <s v="Standard Column"/>
    <s v="None"/>
  </r>
  <r>
    <n v="442"/>
    <s v="Contact Last Name"/>
    <m/>
    <x v="26"/>
    <m/>
    <b v="0"/>
    <s v="Contact Last Name"/>
    <m/>
    <m/>
    <b v="1"/>
    <s v="Do Not Summarize"/>
    <m/>
    <m/>
    <s v="3d4028e2-9e6d-4eaf-a7e5-1543b81b9ddf"/>
    <m/>
    <d v="2021-05-20T10:33:40"/>
    <d v="2021-04-05T21:14:36"/>
    <m/>
    <m/>
    <m/>
    <s v="Text"/>
    <s v="Standard Column"/>
    <s v="None"/>
  </r>
  <r>
    <n v="443"/>
    <s v="ContactId_Email"/>
    <m/>
    <x v="26"/>
    <m/>
    <b v="0"/>
    <m/>
    <s v="FactEventActivitiesDisp[Contact Id] &amp;&quot;_&quot;&amp;FactEventActivitiesDisp[Contact Email]"/>
    <m/>
    <b v="1"/>
    <s v="Do Not Summarize"/>
    <m/>
    <m/>
    <s v="a561dd4c-6c92-4c87-8550-7b274b960a5f"/>
    <m/>
    <d v="2022-01-20T04:41:00"/>
    <d v="2021-04-05T21:14:36"/>
    <m/>
    <m/>
    <m/>
    <s v="Other"/>
    <s v="DAX Calculated Column"/>
    <s v="None"/>
  </r>
  <r>
    <n v="444"/>
    <s v="ContactKey"/>
    <m/>
    <x v="26"/>
    <m/>
    <b v="0"/>
    <s v="ContactKey"/>
    <m/>
    <s v="0"/>
    <b v="1"/>
    <s v="Other Summarization"/>
    <m/>
    <m/>
    <s v="e953cb68-59ad-4f9e-bebf-43b2c88dd0d5"/>
    <m/>
    <d v="2021-05-20T10:33:40"/>
    <d v="2021-04-05T21:14:36"/>
    <m/>
    <m/>
    <m/>
    <s v="Whole Number"/>
    <s v="Standard Column"/>
    <s v="None"/>
  </r>
  <r>
    <n v="445"/>
    <s v="ContactMgmtLevel"/>
    <m/>
    <x v="26"/>
    <m/>
    <b v="0"/>
    <m/>
    <s v="related(Contacts[ManagementLevel])"/>
    <m/>
    <b v="1"/>
    <s v="Do Not Summarize"/>
    <m/>
    <m/>
    <s v="5bb46439-d0f5-46f7-b461-829d2909b8ac"/>
    <m/>
    <d v="2022-02-08T20:09:22"/>
    <d v="2021-04-05T21:14:36"/>
    <m/>
    <m/>
    <m/>
    <s v="Other"/>
    <s v="DAX Calculated Column"/>
    <s v="None"/>
  </r>
  <r>
    <n v="446"/>
    <s v="CreatedDate"/>
    <m/>
    <x v="26"/>
    <m/>
    <b v="0"/>
    <s v="CreatedDate"/>
    <m/>
    <s v="General Date"/>
    <b v="1"/>
    <s v="Do Not Summarize"/>
    <m/>
    <m/>
    <s v="4659044f-a54c-4cd9-ba20-194a81bd41e2"/>
    <m/>
    <d v="2021-05-20T10:33:40"/>
    <d v="2021-04-05T21:14:36"/>
    <m/>
    <m/>
    <m/>
    <s v="Date"/>
    <s v="Standard Column"/>
    <s v="None"/>
  </r>
  <r>
    <n v="447"/>
    <s v="CreatedDateKey"/>
    <m/>
    <x v="26"/>
    <m/>
    <b v="0"/>
    <s v="CreatedDateKey"/>
    <m/>
    <s v="0"/>
    <b v="1"/>
    <s v="Other Summarization"/>
    <m/>
    <m/>
    <s v="e05165c5-bf86-4f1c-bf69-e3d888bf9e33"/>
    <m/>
    <d v="2021-05-20T10:33:40"/>
    <d v="2021-04-05T21:14:36"/>
    <m/>
    <m/>
    <m/>
    <s v="Whole Number"/>
    <s v="Standard Column"/>
    <s v="None"/>
  </r>
  <r>
    <n v="448"/>
    <s v="DSSurveyID"/>
    <m/>
    <x v="26"/>
    <m/>
    <b v="0"/>
    <s v="DSSurveyID"/>
    <m/>
    <m/>
    <b v="1"/>
    <s v="Do Not Summarize"/>
    <m/>
    <m/>
    <s v="c6333dec-a65e-4c7d-867b-3fd4914d81d5"/>
    <m/>
    <d v="2021-08-25T03:54:53"/>
    <d v="2021-06-25T19:51:58"/>
    <m/>
    <m/>
    <m/>
    <s v="Text"/>
    <s v="Standard Column"/>
    <s v="None"/>
  </r>
  <r>
    <n v="449"/>
    <s v="DateOfLastReminder"/>
    <m/>
    <x v="26"/>
    <m/>
    <b v="0"/>
    <s v="DateOfLastReminder"/>
    <m/>
    <s v="General Date"/>
    <b v="1"/>
    <s v="Do Not Summarize"/>
    <m/>
    <m/>
    <s v="01ed054b-03e1-4b81-863b-5d51d6f1f707"/>
    <m/>
    <d v="2021-05-20T10:33:40"/>
    <d v="2021-04-05T21:14:36"/>
    <m/>
    <m/>
    <m/>
    <s v="Date"/>
    <s v="Standard Column"/>
    <s v="None"/>
  </r>
  <r>
    <n v="450"/>
    <s v="DateOfLastReminderKey"/>
    <m/>
    <x v="26"/>
    <m/>
    <b v="0"/>
    <s v="DateOfLastReminderKey"/>
    <m/>
    <s v="0"/>
    <b v="1"/>
    <s v="Other Summarization"/>
    <m/>
    <m/>
    <s v="5919e417-8265-4b6b-9f7e-76aa8b43200b"/>
    <m/>
    <d v="2021-05-20T10:33:40"/>
    <d v="2021-04-05T21:14:36"/>
    <m/>
    <m/>
    <m/>
    <s v="Whole Number"/>
    <s v="Standard Column"/>
    <s v="None"/>
  </r>
  <r>
    <n v="451"/>
    <s v="DispKey"/>
    <m/>
    <x v="26"/>
    <m/>
    <b v="0"/>
    <m/>
    <s v="FactEventActivitiesDisp[SurveyKey] &amp;&quot;_&quot;&amp;FactEventActivitiesDisp[Contact Id]&amp;&quot;_&quot;&amp;format(FactEventActivitiesDisp[SentDate],&quot;YYYYMM&quot;)"/>
    <m/>
    <b v="1"/>
    <s v="Do Not Summarize"/>
    <m/>
    <m/>
    <s v="d9bd4d35-44fd-4f15-98ab-6617c5f281d5"/>
    <m/>
    <d v="2022-01-20T04:40:59"/>
    <d v="2021-04-21T00:25:28"/>
    <m/>
    <m/>
    <m/>
    <s v="Other"/>
    <s v="DAX Calculated Column"/>
    <s v="None"/>
  </r>
  <r>
    <n v="452"/>
    <s v="DispStateInd"/>
    <m/>
    <x v="26"/>
    <m/>
    <b v="0"/>
    <s v="DispStateInd"/>
    <m/>
    <m/>
    <b v="1"/>
    <s v="Do Not Summarize"/>
    <m/>
    <m/>
    <s v="bed05f61-8d04-4e28-8142-eedce23b9c8f"/>
    <m/>
    <d v="2021-05-20T10:33:40"/>
    <d v="2021-04-05T21:14:36"/>
    <m/>
    <m/>
    <m/>
    <s v="Text"/>
    <s v="Standard Column"/>
    <s v="None"/>
  </r>
  <r>
    <n v="453"/>
    <s v="DispositionID"/>
    <m/>
    <x v="26"/>
    <m/>
    <b v="0"/>
    <s v="DispositionID"/>
    <m/>
    <m/>
    <b v="1"/>
    <s v="Do Not Summarize"/>
    <m/>
    <m/>
    <s v="dd292954-58c6-4259-ae32-65fe83febab7"/>
    <m/>
    <d v="2021-05-20T10:33:40"/>
    <d v="2021-04-05T21:14:36"/>
    <m/>
    <m/>
    <m/>
    <s v="Text"/>
    <s v="Standard Column"/>
    <s v="None"/>
  </r>
  <r>
    <n v="454"/>
    <s v="EventActivityDispKey"/>
    <m/>
    <x v="26"/>
    <m/>
    <b v="0"/>
    <s v="EventActivityDispKey"/>
    <m/>
    <s v="0"/>
    <b v="1"/>
    <s v="Do Not Summarize"/>
    <m/>
    <m/>
    <s v="cdbf18e8-fb48-4b55-93ca-c6029aa56c25"/>
    <m/>
    <d v="2021-05-20T10:33:40"/>
    <d v="2021-04-05T21:14:36"/>
    <m/>
    <m/>
    <m/>
    <s v="Whole Number"/>
    <s v="Standard Column"/>
    <s v="None"/>
  </r>
  <r>
    <n v="455"/>
    <s v="FSRQuestCount"/>
    <m/>
    <x v="26"/>
    <m/>
    <b v="0"/>
    <m/>
    <s v="CALCULATE(Count(FactSurveyResponse[SurveyResponseKey]),FILTER(FactSurveyResponse,FactSurveyResponse[EventActivityDispKey]= FactEventActivitiesDisp[EventActivityDispKey]),filter(factsurveyresponse,FactSurveyResponse[QuestionKey]&gt;0),Filter(FactSurveyResponse,FactSurveyResponse[AnswerKey]&gt;0))"/>
    <s v="0"/>
    <b v="1"/>
    <s v="Sum"/>
    <m/>
    <m/>
    <s v="9b2669d1-b25c-4417-89f9-5c8a3f2ef7df"/>
    <m/>
    <d v="2022-01-20T04:40:57"/>
    <d v="2021-04-05T21:14:36"/>
    <m/>
    <m/>
    <m/>
    <s v="Other"/>
    <s v="DAX Calculated Column"/>
    <s v="None"/>
  </r>
  <r>
    <n v="456"/>
    <s v="LastLoadDate"/>
    <m/>
    <x v="26"/>
    <m/>
    <b v="0"/>
    <s v="LastLoadDate"/>
    <m/>
    <s v="General Date"/>
    <b v="1"/>
    <s v="Do Not Summarize"/>
    <m/>
    <m/>
    <s v="b0a67fc2-5d1d-45cf-9bce-851f5bfbce8c"/>
    <m/>
    <d v="2021-05-20T10:33:40"/>
    <d v="2021-04-05T21:14:36"/>
    <m/>
    <m/>
    <m/>
    <s v="Date"/>
    <s v="Standard Column"/>
    <s v="None"/>
  </r>
  <r>
    <n v="457"/>
    <s v="ManagementLevelProd"/>
    <m/>
    <x v="26"/>
    <m/>
    <b v="0"/>
    <m/>
    <s v="related(Contacts[ManagementLevel])"/>
    <m/>
    <b v="1"/>
    <s v="Do Not Summarize"/>
    <m/>
    <m/>
    <s v="d2db2551-2677-4d80-b808-3d2b245ed24b"/>
    <m/>
    <d v="2022-02-08T20:09:22"/>
    <d v="2021-04-05T21:14:36"/>
    <m/>
    <m/>
    <m/>
    <s v="Other"/>
    <s v="DAX Calculated Column"/>
    <s v="None"/>
  </r>
  <r>
    <n v="458"/>
    <s v="MarketEventActivitiesKey"/>
    <m/>
    <x v="26"/>
    <m/>
    <b v="0"/>
    <s v="MarketEventActivitiesKey"/>
    <m/>
    <s v="0"/>
    <b v="1"/>
    <s v="Do Not Summarize"/>
    <m/>
    <m/>
    <s v="33ac7752-f036-4b3c-95ed-6d23fa7f8675"/>
    <m/>
    <d v="2021-05-20T10:33:40"/>
    <d v="2021-04-05T21:14:36"/>
    <m/>
    <m/>
    <m/>
    <s v="Whole Number"/>
    <s v="Standard Column"/>
    <s v="None"/>
  </r>
  <r>
    <n v="459"/>
    <s v="NbrOfProduct"/>
    <m/>
    <x v="26"/>
    <m/>
    <b v="0"/>
    <m/>
    <s v="calculate(DISTINCTCOUNTNOBLANK(FactSurveyResponse[productid]),isblank(factsurveyresponse[productid]) = false())"/>
    <s v="0"/>
    <b v="1"/>
    <s v="Sum"/>
    <m/>
    <m/>
    <s v="32acf814-0ade-4461-a481-6f8b45cd409f"/>
    <m/>
    <d v="2022-01-20T04:40:58"/>
    <d v="2021-12-01T01:19:21"/>
    <m/>
    <m/>
    <m/>
    <s v="Other"/>
    <s v="DAX Calculated Column"/>
    <s v="None"/>
  </r>
  <r>
    <n v="460"/>
    <s v="OpportunityKey"/>
    <m/>
    <x v="26"/>
    <m/>
    <b v="0"/>
    <s v="OpportunityKey"/>
    <m/>
    <s v="0"/>
    <b v="1"/>
    <s v="Other Summarization"/>
    <m/>
    <m/>
    <s v="eb0f9be3-1cea-4a04-829e-fa9f0ba3a139"/>
    <m/>
    <d v="2021-05-20T10:33:40"/>
    <d v="2021-04-05T21:14:36"/>
    <m/>
    <m/>
    <m/>
    <s v="Whole Number"/>
    <s v="Standard Column"/>
    <s v="None"/>
  </r>
  <r>
    <n v="461"/>
    <s v="OpportunityPursuitID"/>
    <m/>
    <x v="26"/>
    <m/>
    <b v="0"/>
    <s v="OpportunityPursuitID"/>
    <m/>
    <m/>
    <b v="1"/>
    <s v="Do Not Summarize"/>
    <m/>
    <m/>
    <s v="b8fe379c-2e18-42ad-8cf1-eca8bc7dffea"/>
    <m/>
    <d v="2021-05-20T10:33:40"/>
    <d v="2021-04-05T21:14:36"/>
    <m/>
    <m/>
    <m/>
    <s v="Text"/>
    <s v="Standard Column"/>
    <s v="None"/>
  </r>
  <r>
    <n v="462"/>
    <s v="ProductResponseCountC"/>
    <m/>
    <x v="26"/>
    <m/>
    <b v="0"/>
    <m/>
    <s v="CALCULATE(DISTINCTCOUNT(FactSurveyResponse[ProductID]),FILTER(FactSurveyResponse,FactSurveyResponse[EventActivityDispKey]= FactEventActivitiesDisp[EventActivityDispKey]),filter(factsurveyresponse,or(right(FactSurveyResponse[QuestionID],3)= &quot;Q9&quot;,search(&quot;Q10&quot;,FactSurveyResponse[QuestionID],,0)&gt;0)),Filter(FactSurveyResponse,FactSurveyResponse[ResponseIntegerValue]&gt;0))"/>
    <s v="0"/>
    <b v="1"/>
    <s v="Sum"/>
    <m/>
    <m/>
    <s v="76a62648-d481-4dad-bf88-258476433452"/>
    <m/>
    <d v="2022-01-20T04:42:09"/>
    <d v="2021-12-01T22:16:39"/>
    <m/>
    <m/>
    <m/>
    <s v="Other"/>
    <s v="DAX Calculated Column"/>
    <s v="None"/>
  </r>
  <r>
    <n v="463"/>
    <s v="ProgramID"/>
    <m/>
    <x v="26"/>
    <m/>
    <b v="0"/>
    <s v="ProgramID"/>
    <m/>
    <m/>
    <b v="1"/>
    <s v="Do Not Summarize"/>
    <m/>
    <m/>
    <s v="33ce11e8-a0ec-4278-b0f1-bb16a181fe2d"/>
    <m/>
    <d v="2021-05-20T10:33:40"/>
    <d v="2021-04-05T21:14:36"/>
    <m/>
    <m/>
    <m/>
    <s v="Text"/>
    <s v="Standard Column"/>
    <s v="None"/>
  </r>
  <r>
    <n v="464"/>
    <s v="ProjectID"/>
    <m/>
    <x v="26"/>
    <m/>
    <b v="0"/>
    <s v="ProjectID"/>
    <m/>
    <m/>
    <b v="1"/>
    <s v="Do Not Summarize"/>
    <m/>
    <m/>
    <s v="defadba2-756a-4e23-ad4a-56c75c7943aa"/>
    <m/>
    <d v="2021-05-20T10:33:40"/>
    <d v="2021-04-05T21:14:36"/>
    <m/>
    <m/>
    <m/>
    <s v="Text"/>
    <s v="Standard Column"/>
    <s v="None"/>
  </r>
  <r>
    <n v="465"/>
    <s v="Projectkey"/>
    <m/>
    <x v="26"/>
    <m/>
    <b v="0"/>
    <s v="Projectkey"/>
    <m/>
    <s v="0"/>
    <b v="1"/>
    <s v="Sum"/>
    <m/>
    <m/>
    <s v="1ebd63d7-8112-42b0-a815-88fd04a44067"/>
    <m/>
    <d v="2021-05-20T10:33:40"/>
    <d v="2021-04-05T21:14:36"/>
    <m/>
    <m/>
    <m/>
    <s v="Whole Number"/>
    <s v="Standard Column"/>
    <s v="None"/>
  </r>
  <r>
    <n v="466"/>
    <s v="PublishedDate"/>
    <m/>
    <x v="26"/>
    <m/>
    <b v="0"/>
    <s v="PublishedDate"/>
    <m/>
    <s v="General Date"/>
    <b v="1"/>
    <s v="Do Not Summarize"/>
    <m/>
    <m/>
    <s v="9a9b41f5-a9ce-4efd-96e4-b8281bfe884f"/>
    <m/>
    <d v="2021-05-20T10:33:40"/>
    <d v="2021-04-05T21:14:36"/>
    <m/>
    <m/>
    <m/>
    <s v="Date"/>
    <s v="Standard Column"/>
    <s v="None"/>
  </r>
  <r>
    <n v="467"/>
    <s v="PublishedDateKey"/>
    <m/>
    <x v="26"/>
    <m/>
    <b v="0"/>
    <s v="PublishedDateKey"/>
    <m/>
    <s v="0"/>
    <b v="1"/>
    <s v="Other Summarization"/>
    <m/>
    <m/>
    <s v="dbdf67e9-a45f-49cc-ac1a-15ce9855c0b9"/>
    <m/>
    <d v="2021-05-20T10:33:40"/>
    <d v="2021-04-05T21:14:36"/>
    <m/>
    <m/>
    <m/>
    <s v="Whole Number"/>
    <s v="Standard Column"/>
    <s v="None"/>
  </r>
  <r>
    <n v="468"/>
    <s v="PurchaseDecision"/>
    <m/>
    <x v="26"/>
    <m/>
    <b v="0"/>
    <m/>
    <s v="calculate(max(FactSurveyResponse[AnswerLabel]),FILTER(FactSurveyResponse,FactSurveyResponse[EventActivityDispKey]= FactEventActivitiesDisp[EventActivityDispKey]),filter(factsurveyresponse,FactSurveyResponse[QuestionID]= &quot;Q6&quot;),Filter(FactSurveyResponse,FactSurveyResponse[ResponseValue]&gt;&quot;&quot;))"/>
    <m/>
    <b v="1"/>
    <s v="Do Not Summarize"/>
    <m/>
    <m/>
    <s v="7c0b6ceb-9906-4ee6-bb10-acd5b07ae877"/>
    <m/>
    <d v="2022-01-20T04:41:02"/>
    <d v="2021-11-26T18:29:56"/>
    <m/>
    <m/>
    <m/>
    <s v="Other"/>
    <s v="DAX Calculated Column"/>
    <s v="None"/>
  </r>
  <r>
    <n v="469"/>
    <s v="PursuitKey"/>
    <m/>
    <x v="26"/>
    <m/>
    <b v="0"/>
    <s v="PursuitKey"/>
    <m/>
    <s v="0"/>
    <b v="1"/>
    <s v="Other Summarization"/>
    <m/>
    <m/>
    <s v="f9432028-1c5f-4898-9f24-b68fe5d3de0b"/>
    <m/>
    <d v="2021-05-20T10:33:40"/>
    <d v="2021-04-05T21:14:36"/>
    <m/>
    <m/>
    <m/>
    <s v="Whole Number"/>
    <s v="Standard Column"/>
    <s v="None"/>
  </r>
  <r>
    <n v="470"/>
    <s v="Q10Ind"/>
    <m/>
    <x v="26"/>
    <m/>
    <b v="0"/>
    <m/>
    <s v="if(CALCULATE(Count(FactSurveyResponse[SurveyResponseKey]),FILTER(FactSurveyResponse,FactSurveyResponse[EventActivityDispKey]= FactEventActivitiesDisp[EventActivityDispKey]),filter(factsurveyresponse,left(FactSurveyResponse[QuestionID],3)= &quot;Q10&quot;),Filter(FactSurveyResponse,FactSurveyResponse[ResponseIntegerValue]&gt;0)),1,0)"/>
    <s v="0"/>
    <b v="1"/>
    <s v="Sum"/>
    <m/>
    <m/>
    <s v="d837a43a-9684-460f-a817-be02b96a0695"/>
    <m/>
    <d v="2022-01-20T04:40:57"/>
    <d v="2021-04-05T21:14:36"/>
    <m/>
    <m/>
    <m/>
    <s v="Other"/>
    <s v="DAX Calculated Column"/>
    <s v="None"/>
  </r>
  <r>
    <n v="471"/>
    <s v="Q11Ind"/>
    <m/>
    <x v="26"/>
    <m/>
    <b v="0"/>
    <m/>
    <s v="CALCULATE(Count(FactSurveyResponse[SurveyResponseKey]),FILTER(FactSurveyResponse,FactSurveyResponse[EventActivityDispKey]= FactEventActivitiesDisp[EventActivityDispKey]),filter(factsurveyresponse,FactSurveyResponse[QuestionID]= &quot;Q11&quot;),Filter(FactSurveyResponse,FactSurveyResponse[ResponseValue]&gt;&quot;&quot;))"/>
    <s v="0"/>
    <b v="1"/>
    <s v="Sum"/>
    <m/>
    <m/>
    <s v="dd5fdb1b-a7c4-403a-a157-c04ab58134a0"/>
    <m/>
    <d v="2022-01-20T04:40:57"/>
    <d v="2021-04-05T21:14:36"/>
    <m/>
    <m/>
    <m/>
    <s v="Other"/>
    <s v="DAX Calculated Column"/>
    <s v="None"/>
  </r>
  <r>
    <n v="472"/>
    <s v="Q2Ind"/>
    <m/>
    <x v="26"/>
    <m/>
    <b v="0"/>
    <m/>
    <s v="CALCULATE(Count(FactSurveyResponse[SurveyResponseKey]),FILTER(FactSurveyResponse,FactSurveyResponse[EventActivityDispKey]= FactEventActivitiesDisp[EventActivityDispKey]),filter(factsurveyresponse,FactSurveyResponse[QuestionID]= &quot;Q2&quot;),Filter(FactSurveyResponse,FactSurveyResponse[ResponseIntegerValue]&gt;0))"/>
    <s v="0"/>
    <b v="1"/>
    <s v="Sum"/>
    <m/>
    <m/>
    <s v="ea9b7414-8f8c-4f19-ad43-7dbc5d08b169"/>
    <m/>
    <d v="2022-01-20T04:40:57"/>
    <d v="2021-04-05T21:14:36"/>
    <m/>
    <m/>
    <m/>
    <s v="Other"/>
    <s v="DAX Calculated Column"/>
    <s v="None"/>
  </r>
  <r>
    <n v="473"/>
    <s v="Q3Ind"/>
    <m/>
    <x v="26"/>
    <m/>
    <b v="0"/>
    <m/>
    <s v="CALCULATE(Count(FactSurveyResponse[SurveyResponseKey]),FILTER(FactSurveyResponse,FactSurveyResponse[EventActivityDispKey]= FactEventActivitiesDisp[EventActivityDispKey]),filter(factsurveyresponse,FactSurveyResponse[QuestionID]= &quot;Q3&quot;),Filter(FactSurveyResponse,FactSurveyResponse[ResponseValue]&gt;&quot;&quot;))"/>
    <s v="0"/>
    <b v="1"/>
    <s v="Sum"/>
    <m/>
    <m/>
    <s v="1eafee61-8f22-443f-b68d-872516be7153"/>
    <m/>
    <d v="2022-01-20T04:40:57"/>
    <d v="2021-04-05T21:14:36"/>
    <m/>
    <m/>
    <m/>
    <s v="Other"/>
    <s v="DAX Calculated Column"/>
    <s v="None"/>
  </r>
  <r>
    <n v="474"/>
    <s v="Q4Ind"/>
    <m/>
    <x v="26"/>
    <m/>
    <b v="0"/>
    <m/>
    <s v="CALCULATE(Count(FactSurveyResponse[SurveyResponseKey]),FILTER(FactSurveyResponse,FactSurveyResponse[EventActivityDispKey]= FactEventActivitiesDisp[EventActivityDispKey]),filter(factsurveyresponse,FactSurveyResponse[QuestionID] in {&quot;Q4&quot;,&quot;Q15&quot;,&quot;Q16&quot;}),Filter(FactSurveyResponse,FactSurveyResponse[ResponseValue]&gt;&quot;&quot;))"/>
    <s v="0"/>
    <b v="1"/>
    <s v="Sum"/>
    <m/>
    <m/>
    <s v="851a356f-57cb-47e6-baf2-839686d67ba4"/>
    <m/>
    <d v="2022-01-20T04:40:58"/>
    <d v="2021-04-05T21:14:36"/>
    <m/>
    <m/>
    <m/>
    <s v="Other"/>
    <s v="DAX Calculated Column"/>
    <s v="None"/>
  </r>
  <r>
    <n v="475"/>
    <s v="Q5Ind"/>
    <m/>
    <x v="26"/>
    <m/>
    <b v="0"/>
    <m/>
    <s v="CALCULATE(Count(FactSurveyResponse[SurveyResponseKey]),FILTER(FactSurveyResponse,FactSurveyResponse[EventActivityDispKey]= FactEventActivitiesDisp[EventActivityDispKey]),filter(factsurveyresponse,FactSurveyResponse[QuestionID]= &quot;Q5&quot;),Filter(FactSurveyResponse,FactSurveyResponse[ResponseIntegerValue]&gt;0))"/>
    <s v="0"/>
    <b v="1"/>
    <s v="Sum"/>
    <m/>
    <m/>
    <s v="d158f14f-deac-4c92-91fb-c64ec86001bc"/>
    <m/>
    <d v="2022-01-20T04:40:57"/>
    <d v="2021-04-05T21:14:36"/>
    <m/>
    <m/>
    <m/>
    <s v="Other"/>
    <s v="DAX Calculated Column"/>
    <s v="None"/>
  </r>
  <r>
    <n v="476"/>
    <s v="Q6Ind"/>
    <m/>
    <x v="26"/>
    <m/>
    <b v="0"/>
    <m/>
    <s v="CALCULATE(Count(FactSurveyResponse[SurveyResponseKey]),FILTER(FactSurveyResponse,FactSurveyResponse[EventActivityDispKey]= FactEventActivitiesDisp[EventActivityDispKey]),filter(factsurveyresponse,FactSurveyResponse[QuestionID]= &quot;Q6&quot;),Filter(FactSurveyResponse,FactSurveyResponse[ResponseValue]&gt;&quot;&quot;))"/>
    <s v="0"/>
    <b v="1"/>
    <s v="Sum"/>
    <m/>
    <m/>
    <s v="1fe095ca-4be2-4240-93ba-de4a1afd3d29"/>
    <m/>
    <d v="2022-01-20T04:40:57"/>
    <d v="2021-04-05T21:14:36"/>
    <m/>
    <m/>
    <m/>
    <s v="Other"/>
    <s v="DAX Calculated Column"/>
    <s v="None"/>
  </r>
  <r>
    <n v="477"/>
    <s v="Q73Ind"/>
    <m/>
    <x v="26"/>
    <m/>
    <b v="0"/>
    <m/>
    <s v="if(CALCULATE(Count(FactSurveyResponse[SurveyResponseKey]),FILTER(FactSurveyResponse,FactSurveyResponse[EventActivityDispKey]= FactEventActivitiesDisp[EventActivityDispKey]),filter(factsurveyresponse,FactSurveyResponse[QuestionID]= &quot;Q7_3&quot;),Filter(FactSurveyResponse,FactSurveyResponse[ResponseIntegerValue]&gt;0)),1,0)//Indicates if  Q7_3 question that are answered(Service Level)"/>
    <s v="0"/>
    <b v="1"/>
    <s v="Sum"/>
    <m/>
    <m/>
    <s v="7cf8f33d-00bc-47a3-bbe5-69de314166e6"/>
    <m/>
    <d v="2022-01-20T04:40:57"/>
    <d v="2021-04-05T21:14:36"/>
    <m/>
    <m/>
    <m/>
    <s v="Other"/>
    <s v="DAX Calculated Column"/>
    <s v="None"/>
  </r>
  <r>
    <n v="478"/>
    <s v="Q7Ind"/>
    <m/>
    <x v="26"/>
    <m/>
    <b v="0"/>
    <m/>
    <s v="if(CALCULATE(Count(FactSurveyResponse[SurveyResponseKey]),FILTER(FactSurveyResponse,FactSurveyResponse[EventActivityDispKey]= FactEventActivitiesDisp[EventActivityDispKey]),filter(factsurveyresponse,left(FactSurveyResponse[QuestionID],2)= &quot;Q7&quot;),Filter(FactSurveyResponse,FactSurveyResponse[ResponseIntegerValue]&gt;0)),1,0)"/>
    <s v="0"/>
    <b v="1"/>
    <s v="Sum"/>
    <m/>
    <m/>
    <s v="0365372f-375b-4740-88e4-377bac92bf1c"/>
    <m/>
    <d v="2022-01-20T04:40:57"/>
    <d v="2021-04-05T21:14:36"/>
    <m/>
    <m/>
    <m/>
    <s v="Other"/>
    <s v="DAX Calculated Column"/>
    <s v="None"/>
  </r>
  <r>
    <n v="479"/>
    <s v="RecordSourceKey"/>
    <m/>
    <x v="26"/>
    <m/>
    <b v="0"/>
    <s v="RecordSourceKey"/>
    <m/>
    <m/>
    <b v="1"/>
    <s v="Do Not Summarize"/>
    <m/>
    <m/>
    <s v="48258e98-93ef-435c-8edb-3cbcf382ea5a"/>
    <m/>
    <d v="2021-05-20T10:33:40"/>
    <d v="2021-04-05T21:14:36"/>
    <m/>
    <m/>
    <m/>
    <s v="Text"/>
    <s v="Standard Column"/>
    <s v="None"/>
  </r>
  <r>
    <n v="480"/>
    <s v="RemindersSent"/>
    <m/>
    <x v="26"/>
    <m/>
    <b v="0"/>
    <s v="RemindersSent"/>
    <m/>
    <s v="0"/>
    <b v="1"/>
    <s v="Sum"/>
    <m/>
    <m/>
    <s v="45f6a80b-f1d6-4da6-9f54-a695bcfe4b64"/>
    <m/>
    <d v="2021-05-20T10:33:40"/>
    <d v="2021-04-05T21:14:36"/>
    <m/>
    <m/>
    <m/>
    <s v="Whole Number"/>
    <s v="Standard Column"/>
    <s v="None"/>
  </r>
  <r>
    <n v="481"/>
    <s v="ResponseID"/>
    <m/>
    <x v="26"/>
    <m/>
    <b v="0"/>
    <s v="ResponseID"/>
    <m/>
    <m/>
    <b v="1"/>
    <s v="Do Not Summarize"/>
    <m/>
    <m/>
    <s v="c2630cd2-9bfc-4879-b410-c419bcb6743c"/>
    <m/>
    <d v="2021-05-20T10:33:40"/>
    <d v="2021-04-05T21:14:36"/>
    <m/>
    <m/>
    <m/>
    <s v="Text"/>
    <s v="Standard Column"/>
    <s v="None"/>
  </r>
  <r>
    <n v="482"/>
    <s v="SentDate"/>
    <m/>
    <x v="26"/>
    <m/>
    <b v="0"/>
    <s v="SentDate"/>
    <m/>
    <s v="yy/mm/dd"/>
    <b v="1"/>
    <s v="Do Not Summarize"/>
    <m/>
    <m/>
    <s v="010f16a0-0baa-4cad-952a-956a22972418"/>
    <m/>
    <d v="2021-05-20T10:33:40"/>
    <d v="2021-04-05T21:14:36"/>
    <m/>
    <m/>
    <m/>
    <s v="Date"/>
    <s v="Standard Column"/>
    <s v="None"/>
  </r>
  <r>
    <n v="483"/>
    <s v="SentDateKey"/>
    <m/>
    <x v="26"/>
    <m/>
    <b v="0"/>
    <s v="SentDateKey"/>
    <m/>
    <s v="0"/>
    <b v="1"/>
    <s v="Other Summarization"/>
    <m/>
    <m/>
    <s v="447600e9-9ec0-43d8-ae58-efa335e7780b"/>
    <m/>
    <d v="2021-05-20T10:33:40"/>
    <d v="2021-04-05T21:14:36"/>
    <m/>
    <m/>
    <m/>
    <s v="Whole Number"/>
    <s v="Standard Column"/>
    <s v="None"/>
  </r>
  <r>
    <n v="484"/>
    <s v="SentYYYYMM"/>
    <m/>
    <x v="26"/>
    <m/>
    <b v="0"/>
    <m/>
    <s v="if(isblank(FactEventActivitiesDisp[CompletedDate]),Left(FactEventActivitiesDisp[SentDateKey],6),Left(FactEventActivitiesDisp[CompletedDateKey],6))"/>
    <m/>
    <b v="1"/>
    <s v="Do Not Summarize"/>
    <m/>
    <m/>
    <s v="decb1548-b1ec-4cfc-b2ea-86d6b4055a2b"/>
    <m/>
    <d v="2022-01-20T04:40:57"/>
    <d v="2021-04-05T21:14:36"/>
    <m/>
    <m/>
    <m/>
    <s v="Other"/>
    <s v="DAX Calculated Column"/>
    <s v="None"/>
  </r>
  <r>
    <n v="485"/>
    <s v="SentimentGrade"/>
    <m/>
    <x v="26"/>
    <m/>
    <b v="0"/>
    <m/>
    <s v="if(not isblank(FactEventActivitiesDisp[SentimentScoreAvgLTRCK]),if(FactEventActivitiesDisp[SentimentScoreAvgLTRCK]&gt;.7999999,&quot;High&quot;,if(and(FactEventActivitiesDisp[SentimentScoreAvgLTRCK] &gt;=  0,FactEventActivitiesDisp[SentimentScoreAvgLTRCK] &lt; .3 ) ,&quot;Low&quot;,&quot;Undefined&quot;)),&quot;NA&quot;)"/>
    <m/>
    <b v="1"/>
    <s v="Do Not Summarize"/>
    <m/>
    <m/>
    <s v="99e82170-82ec-40a2-ae38-005817a6301f"/>
    <m/>
    <d v="2022-01-20T04:41:03"/>
    <d v="2021-04-05T21:14:36"/>
    <m/>
    <m/>
    <m/>
    <s v="Other"/>
    <s v="DAX Calculated Column"/>
    <s v="None"/>
  </r>
  <r>
    <n v="486"/>
    <s v="SentimentScoreAvg"/>
    <m/>
    <x v="26"/>
    <m/>
    <b v="0"/>
    <m/>
    <s v="Calculate(Average(FactSurveyResponse[SentimentScore]),not isblank(FactSurveyResponse[SentimentScore]))"/>
    <m/>
    <b v="1"/>
    <s v="Sum"/>
    <m/>
    <m/>
    <s v="a5115dba-9aa8-4024-8ad2-973379bf04ee"/>
    <m/>
    <d v="2022-01-20T04:41:01"/>
    <d v="2021-04-05T21:14:36"/>
    <m/>
    <m/>
    <m/>
    <s v="Other"/>
    <s v="DAX Calculated Column"/>
    <s v="None"/>
  </r>
  <r>
    <n v="487"/>
    <s v="SentimentScoreAvgLTRCK"/>
    <m/>
    <x v="26"/>
    <m/>
    <b v="0"/>
    <m/>
    <s v="Calculate(Average(FactSurveyResponse[SentimentScore]),not isblank(FactSurveyResponse[SentimentScore]), FactSurveyResponse[VLVariableType] in {&quot;LTR Reason&quot;, &quot;Missed Commitments&quot;})"/>
    <m/>
    <b v="1"/>
    <s v="Sum"/>
    <m/>
    <m/>
    <s v="bd44ba02-affc-4fba-9bec-dcc643193bcd"/>
    <m/>
    <d v="2022-01-20T04:41:02"/>
    <d v="2021-04-05T21:14:36"/>
    <m/>
    <m/>
    <m/>
    <s v="Other"/>
    <s v="DAX Calculated Column"/>
    <s v="None"/>
  </r>
  <r>
    <n v="488"/>
    <s v="ServiceGapCount"/>
    <m/>
    <x v="26"/>
    <m/>
    <b v="0"/>
    <m/>
    <s v="CALCULATE(_x000a_    sum(FactSurveyResponse[ResponseIntegerValue]),FactSurveyResponse[VLVariableType] = &quot;Service Gaps&quot;_x000a_)"/>
    <s v="0"/>
    <b v="1"/>
    <s v="Sum"/>
    <m/>
    <m/>
    <s v="8095b19d-8e19-4f81-8514-70a6ab96dec6"/>
    <m/>
    <d v="2022-01-20T04:41:01"/>
    <d v="2021-04-05T21:14:36"/>
    <m/>
    <m/>
    <m/>
    <s v="Other"/>
    <s v="DAX Calculated Column"/>
    <s v="None"/>
  </r>
  <r>
    <n v="489"/>
    <s v="SourceSystemID"/>
    <m/>
    <x v="26"/>
    <m/>
    <b v="0"/>
    <s v="SourceSystemID"/>
    <m/>
    <s v="0"/>
    <b v="1"/>
    <s v="Other Summarization"/>
    <m/>
    <m/>
    <s v="a04cdc93-91c8-478d-a8c0-b167e03413ea"/>
    <m/>
    <d v="2021-05-20T10:33:40"/>
    <d v="2021-04-05T21:14:36"/>
    <m/>
    <m/>
    <m/>
    <s v="Whole Number"/>
    <s v="Standard Column"/>
    <s v="None"/>
  </r>
  <r>
    <n v="490"/>
    <s v="StartedDate"/>
    <m/>
    <x v="26"/>
    <m/>
    <b v="0"/>
    <s v="StartedDate"/>
    <m/>
    <s v="General Date"/>
    <b v="1"/>
    <s v="Do Not Summarize"/>
    <m/>
    <m/>
    <s v="3a0f0e4e-0723-4a56-929a-dc54dbeaef0e"/>
    <m/>
    <d v="2021-05-20T10:33:40"/>
    <d v="2021-04-05T21:14:36"/>
    <m/>
    <m/>
    <m/>
    <s v="Date"/>
    <s v="Standard Column"/>
    <s v="None"/>
  </r>
  <r>
    <n v="491"/>
    <s v="StartedDateKey"/>
    <m/>
    <x v="26"/>
    <m/>
    <b v="0"/>
    <s v="StartedDateKey"/>
    <m/>
    <s v="0"/>
    <b v="1"/>
    <s v="Other Summarization"/>
    <m/>
    <m/>
    <s v="c526cd18-2e96-47fb-bcf7-4d2e16410fd4"/>
    <m/>
    <d v="2021-05-20T10:33:40"/>
    <d v="2021-04-05T21:14:36"/>
    <m/>
    <m/>
    <m/>
    <s v="Whole Number"/>
    <s v="Standard Column"/>
    <s v="None"/>
  </r>
  <r>
    <n v="492"/>
    <s v="Status"/>
    <m/>
    <x v="26"/>
    <m/>
    <b v="0"/>
    <s v="Status"/>
    <m/>
    <m/>
    <b v="1"/>
    <s v="Do Not Summarize"/>
    <m/>
    <m/>
    <s v="32762157-0d90-467d-a693-be19e1a61803"/>
    <m/>
    <d v="2021-05-20T10:33:40"/>
    <d v="2021-04-05T21:14:36"/>
    <m/>
    <m/>
    <m/>
    <s v="Text"/>
    <s v="Standard Column"/>
    <s v="None"/>
  </r>
  <r>
    <n v="493"/>
    <s v="SurveyID"/>
    <m/>
    <x v="26"/>
    <m/>
    <b v="0"/>
    <s v="SurveyID"/>
    <m/>
    <m/>
    <b v="1"/>
    <s v="Do Not Summarize"/>
    <m/>
    <m/>
    <s v="ef394598-d819-4541-b2ae-ad5635b4d0d2"/>
    <m/>
    <d v="2021-05-20T10:33:40"/>
    <d v="2021-04-05T21:14:36"/>
    <m/>
    <m/>
    <m/>
    <s v="Text"/>
    <s v="Standard Column"/>
    <s v="None"/>
  </r>
  <r>
    <n v="494"/>
    <s v="SurveyKey"/>
    <m/>
    <x v="26"/>
    <m/>
    <b v="0"/>
    <s v="SurveyKey"/>
    <m/>
    <s v="0"/>
    <b v="1"/>
    <s v="Do Not Summarize"/>
    <m/>
    <m/>
    <s v="2e212874-206c-425a-a0f0-55ea98b1893c"/>
    <m/>
    <d v="2021-05-20T10:33:40"/>
    <d v="2021-04-05T21:14:36"/>
    <m/>
    <m/>
    <m/>
    <s v="Whole Number"/>
    <s v="Standard Column"/>
    <s v="None"/>
  </r>
  <r>
    <n v="495"/>
    <s v="SurveyName"/>
    <m/>
    <x v="26"/>
    <m/>
    <b v="0"/>
    <s v="SurveyName"/>
    <m/>
    <m/>
    <b v="1"/>
    <s v="Do Not Summarize"/>
    <m/>
    <m/>
    <s v="2c114daf-265d-4918-9ecc-5b269f2ca0b1"/>
    <m/>
    <d v="2021-05-20T10:33:40"/>
    <d v="2021-04-05T21:14:36"/>
    <m/>
    <m/>
    <m/>
    <s v="Text"/>
    <s v="Standard Column"/>
    <s v="None"/>
  </r>
  <r>
    <n v="496"/>
    <s v="SurveyType"/>
    <m/>
    <x v="26"/>
    <m/>
    <b v="0"/>
    <s v="SurveyType"/>
    <m/>
    <m/>
    <b v="1"/>
    <s v="Do Not Summarize"/>
    <m/>
    <m/>
    <s v="b0af5320-6fe0-4640-9a2e-2d5ada8903d4"/>
    <m/>
    <d v="2021-05-20T10:33:40"/>
    <d v="2021-04-05T21:14:36"/>
    <m/>
    <m/>
    <m/>
    <s v="Text"/>
    <s v="Standard Column"/>
    <s v="None"/>
  </r>
  <r>
    <n v="497"/>
    <s v="SurveyeCRMContactIdNoMatch"/>
    <m/>
    <x v="26"/>
    <m/>
    <b v="0"/>
    <m/>
    <s v="if(FactEventActivitiesDisp[Contact Id] &lt;&gt; related(Contacts[ecrmContactID]),1,0)"/>
    <s v="0"/>
    <b v="1"/>
    <s v="Sum"/>
    <m/>
    <m/>
    <s v="b1be7866-6dfb-4277-b062-226fc9e12fb7"/>
    <m/>
    <d v="2022-02-08T20:09:22"/>
    <d v="2021-04-05T21:14:36"/>
    <m/>
    <m/>
    <m/>
    <s v="Other"/>
    <s v="DAX Calculated Column"/>
    <s v="None"/>
  </r>
  <r>
    <n v="498"/>
    <s v="SurveyedOrganizationKey"/>
    <m/>
    <x v="26"/>
    <m/>
    <b v="0"/>
    <s v="SurveyedOrganizationKey"/>
    <m/>
    <s v="0"/>
    <b v="1"/>
    <s v="Do Not Summarize"/>
    <m/>
    <m/>
    <s v="fb0f8dec-823f-4bb8-b28b-d658c7088151"/>
    <m/>
    <d v="2021-05-20T10:33:40"/>
    <d v="2021-04-05T21:14:36"/>
    <m/>
    <m/>
    <m/>
    <s v="Whole Number"/>
    <s v="Standard Column"/>
    <s v="None"/>
  </r>
  <r>
    <n v="499"/>
    <s v="TotalDisposition"/>
    <m/>
    <x v="26"/>
    <m/>
    <b v="0"/>
    <m/>
    <s v="calculate(count(FactEventActivitiesDisp[EventActivityDispKey]))"/>
    <s v="0"/>
    <b v="1"/>
    <s v="Sum"/>
    <m/>
    <m/>
    <s v="2ea76710-427e-42d5-8ab8-6228a01e0f55"/>
    <m/>
    <d v="2022-01-20T04:40:57"/>
    <d v="2021-04-05T21:14:36"/>
    <m/>
    <m/>
    <m/>
    <s v="Other"/>
    <s v="DAX Calculated Column"/>
    <s v="None"/>
  </r>
  <r>
    <n v="500"/>
    <s v="UniqueID"/>
    <m/>
    <x v="26"/>
    <m/>
    <b v="0"/>
    <s v="UniqueID"/>
    <m/>
    <m/>
    <b v="1"/>
    <s v="Do Not Summarize"/>
    <m/>
    <m/>
    <s v="322929a7-e6b8-4020-84a9-96721af5a0fe"/>
    <m/>
    <d v="2021-05-20T10:33:40"/>
    <d v="2021-04-05T21:14:36"/>
    <m/>
    <m/>
    <m/>
    <s v="Text"/>
    <s v="Standard Column"/>
    <s v="None"/>
  </r>
  <r>
    <n v="501"/>
    <s v="VendorKey"/>
    <m/>
    <x v="26"/>
    <m/>
    <b v="0"/>
    <s v="VendorKey"/>
    <m/>
    <s v="0"/>
    <b v="1"/>
    <s v="Other Summarization"/>
    <m/>
    <m/>
    <s v="7dadbde4-b465-4053-ad33-51c4bc38f911"/>
    <m/>
    <d v="2021-05-20T10:33:40"/>
    <d v="2021-04-05T21:14:36"/>
    <m/>
    <m/>
    <m/>
    <s v="Whole Number"/>
    <s v="Standard Column"/>
    <s v="None"/>
  </r>
  <r>
    <n v="502"/>
    <s v="WAPPurchaseDecision"/>
    <m/>
    <x v="26"/>
    <m/>
    <b v="0"/>
    <m/>
    <s v="CALCULATE(max(FactSurveyResponse[AnswerLabel]),FILTER(FactSurveyResponse,FactSurveyResponse[EventActivityDispKey]= FactEventActivitiesDisp[EventActivityDispKey]),filter(factsurveyresponse,FactSurveyResponse[QuestionID]= &quot;Q6&quot;),Filter(FactSurveyResponse,FactSurveyResponse[ResponseIntegerValue]&gt;0))"/>
    <m/>
    <b v="1"/>
    <s v="Do Not Summarize"/>
    <m/>
    <m/>
    <s v="ab774fa8-ec92-4865-b24f-7f776098e8a5"/>
    <m/>
    <d v="2022-01-20T04:41:02"/>
    <d v="2021-11-27T04:22:06"/>
    <m/>
    <m/>
    <m/>
    <s v="Other"/>
    <s v="DAX Calculated Column"/>
    <s v="None"/>
  </r>
  <r>
    <n v="503"/>
    <s v="WAPRole"/>
    <m/>
    <x v="26"/>
    <m/>
    <b v="0"/>
    <m/>
    <s v="CALCULATE(max(FactSurveyResponse[AnswerLabel]),FILTER(FactSurveyResponse,FactSurveyResponse[EventActivityDispKey]= FactEventActivitiesDisp[EventActivityDispKey]),filter(factsurveyresponse,FactSurveyResponse[QuestionID]= &quot;Q14&quot;),Filter(FactSurveyResponse,FactSurveyResponse[ResponseIntegerValue]&gt;0))"/>
    <m/>
    <b v="1"/>
    <s v="Do Not Summarize"/>
    <m/>
    <m/>
    <s v="ca4ee949-6b20-4946-81f8-43978819aec9"/>
    <m/>
    <d v="2022-01-20T04:41:02"/>
    <d v="2021-11-27T04:16:19"/>
    <m/>
    <m/>
    <m/>
    <s v="Other"/>
    <s v="DAX Calculated Column"/>
    <s v="None"/>
  </r>
  <r>
    <n v="504"/>
    <s v="AnswerKey"/>
    <m/>
    <x v="27"/>
    <m/>
    <b v="0"/>
    <s v="AnswerKey"/>
    <m/>
    <s v="0"/>
    <b v="1"/>
    <s v="Do Not Summarize"/>
    <m/>
    <m/>
    <s v="56adb077-ab7d-4aa4-8f27-fbfa7fa5286a"/>
    <m/>
    <d v="2021-05-20T10:33:40"/>
    <d v="2021-04-05T21:14:36"/>
    <m/>
    <m/>
    <m/>
    <s v="Whole Number"/>
    <s v="Standard Column"/>
    <s v="None"/>
  </r>
  <r>
    <n v="505"/>
    <s v="AnswerLabel"/>
    <m/>
    <x v="27"/>
    <m/>
    <b v="0"/>
    <m/>
    <s v="related(DimSurveyAnswer[AnswerLabel])"/>
    <m/>
    <b v="1"/>
    <s v="Do Not Summarize"/>
    <m/>
    <m/>
    <s v="08f03df6-4e22-48b5-82ec-b304570b6fc2"/>
    <m/>
    <d v="2022-01-20T04:40:58"/>
    <d v="2021-04-05T21:14:36"/>
    <m/>
    <s v="CRSSortOrder"/>
    <m/>
    <s v="Other"/>
    <s v="DAX Calculated Column"/>
    <s v="None"/>
  </r>
  <r>
    <n v="506"/>
    <s v="BlankColumnC"/>
    <m/>
    <x v="27"/>
    <m/>
    <b v="0"/>
    <m/>
    <s v="BLANK()"/>
    <s v="0"/>
    <b v="1"/>
    <s v="Sum"/>
    <m/>
    <m/>
    <s v="13766c63-9fec-4b49-9a48-88932da2fcb9"/>
    <m/>
    <d v="2022-01-20T04:40:51"/>
    <d v="2021-04-05T21:14:36"/>
    <m/>
    <m/>
    <m/>
    <s v="Other"/>
    <s v="DAX Calculated Column"/>
    <s v="None"/>
  </r>
  <r>
    <n v="507"/>
    <s v="CRSQuestAnswerKey"/>
    <m/>
    <x v="27"/>
    <m/>
    <b v="0"/>
    <m/>
    <s v="FactSurveyResponse[Questionid]&amp;&quot;_&quot;&amp;if(isblank(FactSurveyResponse[ResponseIntegerValue]),&quot;0&quot;,FactSurveyResponse[ResponseIntegerValue])"/>
    <m/>
    <b v="1"/>
    <s v="Do Not Summarize"/>
    <m/>
    <m/>
    <s v="dd3c6752-ca2e-48a4-bacc-e26b42500d31"/>
    <m/>
    <d v="2022-01-20T04:40:57"/>
    <d v="2021-04-05T21:14:36"/>
    <m/>
    <m/>
    <m/>
    <s v="Other"/>
    <s v="DAX Calculated Column"/>
    <s v="None"/>
  </r>
  <r>
    <n v="508"/>
    <s v="CRSSortOrder"/>
    <m/>
    <x v="27"/>
    <m/>
    <b v="0"/>
    <m/>
    <s v="if(not isblank(related(CRSSort[CSRSortOrder])),related(CRSSort[CSRSortOrder]),0)"/>
    <s v="0"/>
    <b v="1"/>
    <s v="Sum"/>
    <m/>
    <m/>
    <s v="4ac681f3-c1e6-4a3b-ba1b-6b7b631c8d3e"/>
    <m/>
    <d v="2022-01-20T04:41:01"/>
    <d v="2021-04-05T21:14:36"/>
    <m/>
    <m/>
    <m/>
    <s v="Other"/>
    <s v="DAX Calculated Column"/>
    <s v="None"/>
  </r>
  <r>
    <n v="509"/>
    <s v="ClientId_Name"/>
    <m/>
    <x v="27"/>
    <m/>
    <b v="0"/>
    <m/>
    <s v="related(FactEventActivitiesDisp[ClientName_Id])"/>
    <m/>
    <b v="1"/>
    <s v="Do Not Summarize"/>
    <m/>
    <m/>
    <s v="7373a026-9a9b-4759-b847-fa2117bf6734"/>
    <m/>
    <d v="2022-01-20T04:41:01"/>
    <d v="2021-04-05T21:14:36"/>
    <m/>
    <m/>
    <m/>
    <s v="Other"/>
    <s v="DAX Calculated Column"/>
    <s v="None"/>
  </r>
  <r>
    <n v="510"/>
    <s v="Column"/>
    <m/>
    <x v="27"/>
    <m/>
    <b v="0"/>
    <m/>
    <m/>
    <m/>
    <b v="1"/>
    <s v="Sum"/>
    <m/>
    <m/>
    <s v="e76c03ff-3c3c-478b-a410-1d9b8b2c776d"/>
    <m/>
    <d v="2022-01-20T04:40:51"/>
    <d v="2021-12-02T22:10:10"/>
    <m/>
    <m/>
    <m/>
    <s v="Other"/>
    <s v="DAX Calculated Column"/>
    <s v="None"/>
  </r>
  <r>
    <n v="511"/>
    <s v="CompletedDateKey"/>
    <m/>
    <x v="27"/>
    <m/>
    <b v="0"/>
    <s v="CompletedDateKey"/>
    <m/>
    <s v="0"/>
    <b v="1"/>
    <s v="Other Summarization"/>
    <m/>
    <m/>
    <s v="088af980-ff28-492f-babd-8eb3edf70ac4"/>
    <m/>
    <d v="2021-05-20T10:33:40"/>
    <d v="2021-04-05T21:14:36"/>
    <m/>
    <m/>
    <m/>
    <s v="Whole Number"/>
    <s v="Standard Column"/>
    <s v="None"/>
  </r>
  <r>
    <n v="512"/>
    <s v="ContactId_Email"/>
    <m/>
    <x v="27"/>
    <m/>
    <b v="0"/>
    <m/>
    <s v="related(FactEventActivitiesDisp[Contact Id])&amp;&quot;_&quot;&amp;related(FactEventActivitiesDisp[Contact Email])"/>
    <m/>
    <b v="1"/>
    <s v="Do Not Summarize"/>
    <m/>
    <m/>
    <s v="38e2dcef-a44a-4cd8-8a4c-404ec5d6148a"/>
    <m/>
    <d v="2022-01-20T04:41:00"/>
    <d v="2021-04-05T21:14:36"/>
    <m/>
    <m/>
    <m/>
    <s v="Other"/>
    <s v="DAX Calculated Column"/>
    <s v="None"/>
  </r>
  <r>
    <n v="513"/>
    <s v="ContactKey"/>
    <m/>
    <x v="27"/>
    <m/>
    <b v="0"/>
    <s v="ContactKey"/>
    <m/>
    <s v="0"/>
    <b v="1"/>
    <s v="Other Summarization"/>
    <m/>
    <m/>
    <s v="44ab2217-b3a2-44f9-ba6e-72d4b48d67c3"/>
    <m/>
    <d v="2021-05-20T10:33:40"/>
    <d v="2021-04-05T21:14:36"/>
    <m/>
    <m/>
    <m/>
    <s v="Whole Number"/>
    <s v="Standard Column"/>
    <s v="None"/>
  </r>
  <r>
    <n v="514"/>
    <s v="EventActivityDispKey"/>
    <m/>
    <x v="27"/>
    <m/>
    <b v="0"/>
    <s v="EventActivityDispKey"/>
    <m/>
    <s v="0"/>
    <b v="1"/>
    <s v="Do Not Summarize"/>
    <m/>
    <m/>
    <s v="941acc4c-e9c7-4a20-8f00-a51c8f6e3ee6"/>
    <m/>
    <d v="2021-05-20T10:33:40"/>
    <d v="2021-04-05T21:14:36"/>
    <m/>
    <m/>
    <m/>
    <s v="Whole Number"/>
    <s v="Standard Column"/>
    <s v="None"/>
  </r>
  <r>
    <n v="515"/>
    <s v="EventProdUCKey"/>
    <m/>
    <x v="27"/>
    <m/>
    <b v="0"/>
    <m/>
    <s v="FactSurveyResponse[EventActivityDispKey]&amp;&quot;_&quot;&amp;FactSurveyResponse[ProductKey]"/>
    <m/>
    <b v="1"/>
    <s v="Do Not Summarize"/>
    <m/>
    <m/>
    <s v="782f5e33-1665-48cf-b15a-e73265e72313"/>
    <m/>
    <d v="2022-01-20T04:40:57"/>
    <d v="2021-11-26T15:08:45"/>
    <m/>
    <m/>
    <m/>
    <s v="Other"/>
    <s v="DAX Calculated Column"/>
    <s v="None"/>
  </r>
  <r>
    <n v="516"/>
    <s v="FMTQuestionLabel"/>
    <m/>
    <x v="27"/>
    <m/>
    <b v="0"/>
    <m/>
    <s v="if(FactSurveyResponse[FmtQuestionID] = &quot;Q9&quot;,&quot;LTR&quot;,if(FactSurveyResponse[FmtQuestionID] = &quot;10_1&quot;,&quot;Work as Promise&quot;,if(FactSurveyResponse[FmtQuestionID] = &quot;10_2&quot;,&quot;Integrates&quot;,if(FactSurveyResponse[FmtQuestionID] = &quot;10_3&quot;,&quot;Easy to Use&quot;, &quot;Best in Class&quot;))))"/>
    <m/>
    <b v="1"/>
    <s v="Do Not Summarize"/>
    <m/>
    <m/>
    <s v="328c8794-e628-4fc9-a81c-5e7a81444142"/>
    <m/>
    <d v="2022-01-20T04:40:59"/>
    <d v="2021-12-03T02:12:29"/>
    <m/>
    <m/>
    <m/>
    <s v="Other"/>
    <s v="DAX Calculated Column"/>
    <s v="None"/>
  </r>
  <r>
    <n v="517"/>
    <s v="FmtQuestionID"/>
    <m/>
    <x v="27"/>
    <m/>
    <b v="0"/>
    <m/>
    <s v="if(search(&quot;Q10&quot;,FactSurveyResponse[Questionid],,0)&gt;0,right(FactSurveyResponse[Questionid],4),right(FactSurveyResponse[Questionid],2))"/>
    <m/>
    <b v="1"/>
    <s v="Do Not Summarize"/>
    <m/>
    <m/>
    <s v="9cadd441-aefc-4295-8c87-8d002c5b70e9"/>
    <m/>
    <d v="2022-01-20T04:40:56"/>
    <d v="2021-12-01T02:33:03"/>
    <m/>
    <m/>
    <m/>
    <s v="Other"/>
    <s v="DAX Calculated Column"/>
    <s v="None"/>
  </r>
  <r>
    <n v="518"/>
    <s v="ProductID_Desc"/>
    <m/>
    <x v="27"/>
    <m/>
    <b v="0"/>
    <m/>
    <s v="FactSurveyResponse[productid]&amp;&quot;_&quot;&amp;FactSurveyResponse[productdescription]"/>
    <m/>
    <b v="1"/>
    <s v="Do Not Summarize"/>
    <m/>
    <m/>
    <s v="46dfd0d1-251d-4dee-91f4-908d3ae3e890"/>
    <m/>
    <d v="2022-01-20T04:40:55"/>
    <d v="2021-11-30T22:09:45"/>
    <m/>
    <m/>
    <m/>
    <s v="Other"/>
    <s v="DAX Calculated Column"/>
    <s v="None"/>
  </r>
  <r>
    <n v="519"/>
    <s v="ProductIndexMax"/>
    <m/>
    <x v="27"/>
    <m/>
    <b v="0"/>
    <m/>
    <s v="calculate(max(FactSurveyResponse[productindex] ),search(&quot;Product_&quot;,FactSurveyResponse[Questionid],,0)&gt;0)"/>
    <s v="0"/>
    <b v="1"/>
    <s v="Sum"/>
    <m/>
    <m/>
    <s v="01bb9d7d-ce6e-496a-ba6f-2d43b18c37e9"/>
    <m/>
    <d v="2022-01-20T04:40:58"/>
    <d v="2021-12-07T20:25:20"/>
    <m/>
    <m/>
    <m/>
    <s v="Whole Number"/>
    <s v="DAX Calculated Column"/>
    <s v="None"/>
  </r>
  <r>
    <n v="520"/>
    <s v="ProductKey"/>
    <m/>
    <x v="27"/>
    <m/>
    <b v="0"/>
    <s v="ProductKey"/>
    <m/>
    <s v="0"/>
    <b v="1"/>
    <s v="Do Not Summarize"/>
    <m/>
    <m/>
    <s v="5faff0f1-04d2-499c-b625-6c3baeae67c0"/>
    <m/>
    <d v="2021-11-23T19:38:26"/>
    <d v="2021-11-23T19:19:35"/>
    <m/>
    <m/>
    <m/>
    <s v="Whole Number"/>
    <s v="Standard Column"/>
    <s v="None"/>
  </r>
  <r>
    <n v="521"/>
    <s v="QID_Text"/>
    <m/>
    <x v="27"/>
    <m/>
    <b v="0"/>
    <m/>
    <s v="FactSurveyResponse[Questionid]&amp;if(isblank(related(VariableList[VariableType])),&quot;&quot;,&quot;_&quot;&amp;(related(VariableList[VariableType])))"/>
    <m/>
    <b v="1"/>
    <s v="Do Not Summarize"/>
    <m/>
    <m/>
    <s v="be9acc04-cc97-428b-9b52-9d0c36f786f0"/>
    <m/>
    <d v="2022-01-20T04:41:01"/>
    <d v="2021-04-05T21:14:36"/>
    <m/>
    <m/>
    <m/>
    <s v="Other"/>
    <s v="DAX Calculated Column"/>
    <s v="None"/>
  </r>
  <r>
    <n v="522"/>
    <s v="QuestionData"/>
    <m/>
    <x v="27"/>
    <m/>
    <b v="0"/>
    <s v="QuestionData"/>
    <m/>
    <m/>
    <b v="1"/>
    <s v="Do Not Summarize"/>
    <m/>
    <m/>
    <s v="872dee52-d436-451f-b0fe-92a09041d511"/>
    <m/>
    <d v="2021-05-20T10:33:40"/>
    <d v="2021-04-05T21:14:36"/>
    <m/>
    <m/>
    <m/>
    <s v="Text"/>
    <s v="Standard Column"/>
    <s v="None"/>
  </r>
  <r>
    <n v="523"/>
    <s v="QuestionKey"/>
    <m/>
    <x v="27"/>
    <m/>
    <b v="0"/>
    <s v="QuestionKey"/>
    <m/>
    <s v="0"/>
    <b v="1"/>
    <s v="Do Not Summarize"/>
    <m/>
    <m/>
    <s v="f39a850f-b44f-4e06-af14-e179866c344d"/>
    <m/>
    <d v="2021-05-20T10:33:40"/>
    <d v="2021-04-05T21:14:36"/>
    <m/>
    <m/>
    <m/>
    <s v="Whole Number"/>
    <s v="Standard Column"/>
    <s v="None"/>
  </r>
  <r>
    <n v="524"/>
    <s v="QuestionType"/>
    <m/>
    <x v="27"/>
    <m/>
    <b v="0"/>
    <m/>
    <s v="related(DimSurveyQuestion[QuestionType])"/>
    <m/>
    <b v="1"/>
    <s v="Do Not Summarize"/>
    <m/>
    <m/>
    <s v="2020f757-c5a2-4abd-b1af-d54afbdb9235"/>
    <m/>
    <d v="2022-01-20T04:40:56"/>
    <d v="2021-04-05T21:14:36"/>
    <m/>
    <m/>
    <m/>
    <s v="Other"/>
    <s v="DAX Calculated Column"/>
    <s v="None"/>
  </r>
  <r>
    <n v="525"/>
    <s v="Questionid"/>
    <m/>
    <x v="27"/>
    <m/>
    <b v="0"/>
    <s v="Questionid"/>
    <m/>
    <m/>
    <b v="1"/>
    <s v="Do Not Summarize"/>
    <m/>
    <m/>
    <s v="8e34f25b-5f4d-42ab-8b40-db417d86028a"/>
    <m/>
    <d v="2021-05-20T10:33:40"/>
    <d v="2021-04-05T21:14:36"/>
    <m/>
    <m/>
    <m/>
    <s v="Text"/>
    <s v="Standard Column"/>
    <s v="None"/>
  </r>
  <r>
    <n v="526"/>
    <s v="ReportHierarchy"/>
    <m/>
    <x v="27"/>
    <m/>
    <b v="0"/>
    <m/>
    <s v="related(GridHeadingQuery[Level1])"/>
    <m/>
    <b v="1"/>
    <s v="Do Not Summarize"/>
    <m/>
    <m/>
    <s v="9f3780cf-4aa9-4e9a-af99-546650e56265"/>
    <m/>
    <d v="2022-01-20T04:41:00"/>
    <d v="2021-04-05T21:14:36"/>
    <m/>
    <m/>
    <m/>
    <s v="Other"/>
    <s v="DAX Calculated Column"/>
    <s v="None"/>
  </r>
  <r>
    <n v="527"/>
    <s v="ResponseInd"/>
    <m/>
    <x v="27"/>
    <m/>
    <b v="0"/>
    <m/>
    <s v="if(FactSurveyResponse[ResponseValue]&gt; blank(),&quot;Data&quot;,&quot;No Data&quot;)"/>
    <m/>
    <b v="1"/>
    <s v="Do Not Summarize"/>
    <m/>
    <m/>
    <s v="289c19c3-9362-4357-829e-d8db76a85ab7"/>
    <m/>
    <d v="2022-01-20T04:40:57"/>
    <d v="2021-12-02T22:07:42"/>
    <m/>
    <m/>
    <m/>
    <s v="Other"/>
    <s v="DAX Calculated Column"/>
    <s v="None"/>
  </r>
  <r>
    <n v="528"/>
    <s v="ResponseIntegerValue"/>
    <m/>
    <x v="27"/>
    <m/>
    <b v="0"/>
    <s v="ResponseIntegerValue"/>
    <m/>
    <s v="0"/>
    <b v="1"/>
    <s v="Sum"/>
    <m/>
    <m/>
    <s v="b0aca538-7de8-4dcf-b0cf-ef9cead6cd3e"/>
    <m/>
    <d v="2021-05-20T10:33:40"/>
    <d v="2021-04-05T21:14:36"/>
    <m/>
    <m/>
    <m/>
    <s v="Whole Number"/>
    <s v="Standard Column"/>
    <s v="None"/>
  </r>
  <r>
    <n v="529"/>
    <s v="ResponseValue"/>
    <m/>
    <x v="27"/>
    <m/>
    <b v="0"/>
    <s v="ResponseValue"/>
    <m/>
    <m/>
    <b v="1"/>
    <s v="Do Not Summarize"/>
    <m/>
    <m/>
    <s v="5da15988-67df-43f6-9843-1f8f1b9b6fd2"/>
    <m/>
    <d v="2021-05-20T10:33:40"/>
    <d v="2021-04-05T21:14:36"/>
    <m/>
    <m/>
    <m/>
    <s v="Text"/>
    <s v="Standard Column"/>
    <s v="None"/>
  </r>
  <r>
    <n v="530"/>
    <s v="ResponseValue_Label"/>
    <m/>
    <x v="27"/>
    <m/>
    <b v="0"/>
    <m/>
    <s v="FactSurveyResponse[ResponseValue]&amp;if(isblank(related(DimSurveyAnswer[AnswerLabel])),&quot;&quot;,&quot;_&quot;&amp;related(DimSurveyAnswer[AnswerLabel]))"/>
    <m/>
    <b v="1"/>
    <s v="Do Not Summarize"/>
    <m/>
    <m/>
    <s v="2a04bf25-3b78-4e92-82c2-66c1050f2f1d"/>
    <m/>
    <d v="2022-01-20T04:40:59"/>
    <d v="2021-04-05T21:14:36"/>
    <m/>
    <m/>
    <m/>
    <s v="Other"/>
    <s v="DAX Calculated Column"/>
    <s v="None"/>
  </r>
  <r>
    <n v="531"/>
    <s v="SCAnswerCompositeKey"/>
    <m/>
    <x v="27"/>
    <m/>
    <b v="0"/>
    <m/>
    <s v="FactSurveyResponse[Questionid]&amp;&quot;_&quot;&amp;FactSurveyResponse[ResponseIntegerValue]"/>
    <m/>
    <b v="1"/>
    <s v="Do Not Summarize"/>
    <m/>
    <m/>
    <s v="3fa1f132-afa5-4d54-b4a8-8c204e9c803a"/>
    <m/>
    <d v="2022-01-20T04:40:56"/>
    <d v="2021-04-05T21:14:36"/>
    <m/>
    <m/>
    <m/>
    <s v="Other"/>
    <s v="DAX Calculated Column"/>
    <s v="None"/>
  </r>
  <r>
    <n v="532"/>
    <s v="SentimentGrade"/>
    <m/>
    <x v="27"/>
    <m/>
    <b v="0"/>
    <m/>
    <s v="if(not isblank(FactSurveyResponse[SentimentScore]),if(FactSurveyResponse[SentimentScore]&gt;.7999999,&quot;High&quot;,if(and(FactSurveyResponse[SentimentScore] &gt;=  0,FactSurveyResponse[SentimentScore] &lt; .3 ) ,&quot;Low&quot;,&quot;Undefined&quot;)),&quot;NA&quot;)"/>
    <m/>
    <b v="1"/>
    <s v="Do Not Summarize"/>
    <m/>
    <m/>
    <s v="6175b70c-43f1-436f-925a-a904154b0f96"/>
    <m/>
    <d v="2022-01-20T04:41:00"/>
    <d v="2021-04-05T21:14:36"/>
    <m/>
    <m/>
    <m/>
    <s v="Other"/>
    <s v="DAX Calculated Column"/>
    <s v="None"/>
  </r>
  <r>
    <n v="533"/>
    <s v="SentimentScore"/>
    <m/>
    <x v="27"/>
    <m/>
    <b v="0"/>
    <m/>
    <s v="related(DF_MRBASurveyResponseText[CognitiveServices.ScoreSentiment])"/>
    <m/>
    <b v="1"/>
    <s v="Sum"/>
    <m/>
    <m/>
    <s v="6fe80741-8a23-4492-947c-1350df1c9771"/>
    <m/>
    <d v="2022-01-20T04:40:58"/>
    <d v="2021-04-05T21:14:36"/>
    <m/>
    <m/>
    <m/>
    <s v="Other"/>
    <s v="DAX Calculated Column"/>
    <s v="None"/>
  </r>
  <r>
    <n v="534"/>
    <s v="SortOrder"/>
    <m/>
    <x v="27"/>
    <m/>
    <b v="0"/>
    <m/>
    <s v="value(IF(FactSurveyResponse[surveykey]=28,If(FactSurveyResponse[QuestionKey]&gt;0 ,value(substitute(SUBSTITUTE(substitute(FactSurveyResponse[Questionid],&quot;Q&quot;,&quot;&quot;),&quot;_&quot;,&quot;&quot;),&quot;TEXT&quot;,&quot;&quot;))&amp;&quot;.&quot;&amp;FactSurveyResponse[ResponseIntegerValue],0),value(&quot;0&quot;))) _x000a_"/>
    <s v="0.00"/>
    <b v="1"/>
    <s v="Do Not Summarize"/>
    <m/>
    <m/>
    <s v="85239a99-bf52-422a-8b6a-b733ab5baef4"/>
    <m/>
    <d v="2022-01-20T04:40:58"/>
    <d v="2021-04-05T21:14:36"/>
    <m/>
    <m/>
    <m/>
    <s v="Other"/>
    <s v="DAX Calculated Column"/>
    <s v="None"/>
  </r>
  <r>
    <n v="535"/>
    <s v="SurveyResponseKey"/>
    <m/>
    <x v="27"/>
    <m/>
    <b v="0"/>
    <s v="SurveyResponseKey"/>
    <m/>
    <s v="0"/>
    <b v="1"/>
    <s v="Do Not Summarize"/>
    <m/>
    <m/>
    <s v="708d9535-d7a2-462d-b06a-1c99454311b0"/>
    <m/>
    <d v="2021-05-20T10:33:40"/>
    <d v="2021-04-05T21:14:36"/>
    <m/>
    <m/>
    <m/>
    <s v="Whole Number"/>
    <s v="Standard Column"/>
    <s v="None"/>
  </r>
  <r>
    <n v="536"/>
    <s v="SurveyedOrganizationKey"/>
    <m/>
    <x v="27"/>
    <m/>
    <b v="0"/>
    <s v="SurveyedOrganizationKey"/>
    <m/>
    <s v="0"/>
    <b v="1"/>
    <s v="Other Summarization"/>
    <m/>
    <m/>
    <s v="3d5c0922-6b12-47eb-811a-99b04620bc58"/>
    <m/>
    <d v="2021-05-20T10:33:40"/>
    <d v="2021-04-05T21:14:36"/>
    <m/>
    <m/>
    <m/>
    <s v="Whole Number"/>
    <s v="Standard Column"/>
    <s v="None"/>
  </r>
  <r>
    <n v="537"/>
    <s v="TotalWords"/>
    <m/>
    <x v="27"/>
    <m/>
    <b v="0"/>
    <s v="TotalWords"/>
    <m/>
    <s v="0"/>
    <b v="1"/>
    <s v="Sum"/>
    <m/>
    <m/>
    <s v="47402984-25eb-49ff-8888-a1fb591d3ee8"/>
    <m/>
    <d v="2021-05-20T10:33:40"/>
    <d v="2021-04-05T21:14:36"/>
    <m/>
    <m/>
    <m/>
    <s v="Whole Number"/>
    <s v="Standard Column"/>
    <s v="None"/>
  </r>
  <r>
    <n v="538"/>
    <s v="Type_label"/>
    <m/>
    <x v="27"/>
    <m/>
    <b v="0"/>
    <m/>
    <s v="FactSurveyResponse[VariableType]&amp;&quot;_&quot;&amp;FactSurveyResponse[AnswerLabel]"/>
    <m/>
    <b v="1"/>
    <s v="Do Not Summarize"/>
    <m/>
    <m/>
    <s v="12a3b28b-5e67-4af6-961f-44a3c15ae4b7"/>
    <m/>
    <d v="2022-01-20T04:41:03"/>
    <d v="2021-04-05T21:14:36"/>
    <m/>
    <m/>
    <m/>
    <s v="Other"/>
    <s v="DAX Calculated Column"/>
    <s v="None"/>
  </r>
  <r>
    <n v="539"/>
    <s v="VLCompositeKey"/>
    <m/>
    <x v="27"/>
    <m/>
    <b v="0"/>
    <m/>
    <s v="FactSurveyResponse[SurveyKey]&amp;&quot;_&quot;&amp;FactSurveyResponse[Questionid]"/>
    <m/>
    <b v="1"/>
    <s v="Do Not Summarize"/>
    <m/>
    <m/>
    <s v="4c8ca289-9626-40ec-bbec-42c13d708e27"/>
    <m/>
    <d v="2022-01-20T04:40:57"/>
    <d v="2021-04-05T21:14:36"/>
    <m/>
    <m/>
    <m/>
    <s v="Other"/>
    <s v="DAX Calculated Column"/>
    <s v="None"/>
  </r>
  <r>
    <n v="540"/>
    <s v="VLVariableType"/>
    <m/>
    <x v="27"/>
    <m/>
    <b v="0"/>
    <m/>
    <s v="related(VariableList[VariableType])"/>
    <m/>
    <b v="1"/>
    <s v="Do Not Summarize"/>
    <m/>
    <m/>
    <s v="6313c2a0-89db-4173-b62d-7a47cfbb081c"/>
    <m/>
    <d v="2022-01-20T04:41:00"/>
    <d v="2021-04-05T21:14:36"/>
    <m/>
    <m/>
    <m/>
    <s v="Other"/>
    <s v="DAX Calculated Column"/>
    <s v="None"/>
  </r>
  <r>
    <n v="541"/>
    <s v="VariableType"/>
    <m/>
    <x v="27"/>
    <m/>
    <b v="0"/>
    <m/>
    <s v="related(VariableList[VariableType]) "/>
    <m/>
    <b v="1"/>
    <s v="Do Not Summarize"/>
    <m/>
    <m/>
    <s v="2baea161-c21f-4eb7-a771-6332e73a06ca"/>
    <m/>
    <d v="2022-01-20T04:41:00"/>
    <d v="2021-04-05T21:14:36"/>
    <m/>
    <m/>
    <m/>
    <s v="Other"/>
    <s v="DAX Calculated Column"/>
    <s v="None"/>
  </r>
  <r>
    <n v="542"/>
    <s v="VendorOrganizationId"/>
    <m/>
    <x v="27"/>
    <m/>
    <b v="0"/>
    <s v="VendorOrganizationId"/>
    <m/>
    <m/>
    <b v="1"/>
    <s v="Do Not Summarize"/>
    <m/>
    <m/>
    <s v="71cefc7b-b363-4681-aedb-73f2ccfaddc5"/>
    <m/>
    <d v="2022-01-06T04:13:45"/>
    <d v="2022-01-06T04:13:42"/>
    <m/>
    <m/>
    <m/>
    <s v="Text"/>
    <s v="Standard Column"/>
    <s v="None"/>
  </r>
  <r>
    <n v="543"/>
    <s v="VendorOrganizationKey"/>
    <m/>
    <x v="27"/>
    <m/>
    <b v="0"/>
    <s v="VendorOrganizationKey"/>
    <m/>
    <s v="0"/>
    <b v="1"/>
    <s v="Do Not Summarize"/>
    <m/>
    <m/>
    <s v="6dca9873-5ef0-4238-a801-b696817f1304"/>
    <m/>
    <d v="2022-01-07T00:00:20"/>
    <d v="2022-01-06T04:13:44"/>
    <m/>
    <m/>
    <m/>
    <s v="Whole Number"/>
    <s v="Standard Column"/>
    <s v="None"/>
  </r>
  <r>
    <n v="544"/>
    <s v="VendorOrganizationName"/>
    <m/>
    <x v="27"/>
    <m/>
    <b v="0"/>
    <s v="VendorOrganizationName"/>
    <m/>
    <m/>
    <b v="1"/>
    <s v="Do Not Summarize"/>
    <m/>
    <m/>
    <s v="9e0b475f-a96f-40ab-8ea3-ee402fe376f8"/>
    <m/>
    <d v="2022-01-06T04:13:45"/>
    <d v="2022-01-06T04:13:43"/>
    <m/>
    <m/>
    <m/>
    <s v="Text"/>
    <s v="Standard Column"/>
    <s v="None"/>
  </r>
  <r>
    <n v="545"/>
    <s v="VerbQualQues"/>
    <m/>
    <x v="27"/>
    <m/>
    <b v="0"/>
    <s v="VerbQualQues"/>
    <m/>
    <m/>
    <b v="1"/>
    <s v="Do Not Summarize"/>
    <m/>
    <m/>
    <s v="f4d580f7-fd11-4ac9-91c6-548baaa279bb"/>
    <m/>
    <d v="2021-05-20T10:33:40"/>
    <d v="2021-04-05T21:14:36"/>
    <m/>
    <m/>
    <m/>
    <s v="Text"/>
    <s v="Standard Column"/>
    <s v="None"/>
  </r>
  <r>
    <n v="546"/>
    <s v="WAP_Neg"/>
    <m/>
    <x v="27"/>
    <m/>
    <b v="0"/>
    <m/>
    <s v="CALCULATE(count(FactSurveyResponse[SurveyResponseKey]),(search(&quot;Q10&quot;,FactSurveyResponse[Questionid],,0) &gt; 0 &amp;&amp; isblank(FactSurveyResponse[ResponseIntegerValue]) = false() &amp;&amp;_x000a_FactSurveyResponse[ResponseIntegerValue]&lt;6 &amp;&amp; isblank(FactSurveyResponse[productid])=false())||(right(FactSurveyResponse[Questionid],2) =&quot;Q9&quot; &amp;&amp; isblank(FactSurveyResponse[ResponseIntegerValue]) = false() &amp;&amp;factsurveyresponse[responseintegervalue]  =2 &amp;&amp; isblank(FactSurveyResponse[productid])=false())) "/>
    <s v="0"/>
    <b v="1"/>
    <s v="Sum"/>
    <m/>
    <m/>
    <s v="6ac9cc82-b0cf-48ef-8d7b-fb8c7435d72b"/>
    <m/>
    <d v="2022-01-20T04:40:58"/>
    <d v="2021-11-24T20:04:25"/>
    <m/>
    <m/>
    <m/>
    <s v="Other"/>
    <s v="DAX Calculated Column"/>
    <s v="None"/>
  </r>
  <r>
    <n v="547"/>
    <s v="WAP_Pos"/>
    <m/>
    <x v="27"/>
    <m/>
    <b v="0"/>
    <m/>
    <s v="CALCULATE(count(FactSurveyResponse[SurveyResponseKey]),(search(&quot;Q10&quot;,factsurveyresponse[questionid],,0)&gt; 0 &amp;&amp; isblank(FactSurveyResponse[ResponseIntegerValue]) = false() &amp;&amp;factsurveyresponse[responseintegervalue]  &gt; 5 &amp;&amp;factsurveyresponse[responseintegervalue]  &lt; 8 &amp;&amp; isblank(FactSurveyResponse[productid])=false())||(right(FactSurveyResponse[Questionid],2) =&quot;Q9&quot; &amp;&amp; isblank(FactSurveyResponse[ResponseIntegerValue]) = false() &amp;&amp;factsurveyresponse[responseintegervalue] = 1 &amp;&amp; isblank(FactSurveyResponse[productid])=false())) "/>
    <s v="0"/>
    <b v="1"/>
    <s v="Sum"/>
    <m/>
    <m/>
    <s v="cfeda888-8901-4ac9-aeee-3964f4db8e9f"/>
    <m/>
    <d v="2022-01-20T04:40:58"/>
    <d v="2021-11-24T19:54:15"/>
    <m/>
    <m/>
    <m/>
    <s v="Other"/>
    <s v="DAX Calculated Column"/>
    <s v="None"/>
  </r>
  <r>
    <n v="548"/>
    <s v="productdescription"/>
    <m/>
    <x v="27"/>
    <m/>
    <b v="0"/>
    <s v="productdescription"/>
    <m/>
    <m/>
    <b v="1"/>
    <s v="Do Not Summarize"/>
    <m/>
    <m/>
    <s v="11575b8f-39ff-41f9-ae62-8f9cdbc7b8b1"/>
    <m/>
    <d v="2021-11-23T19:19:38"/>
    <d v="2021-11-23T19:19:37"/>
    <m/>
    <m/>
    <m/>
    <s v="Text"/>
    <s v="Standard Column"/>
    <s v="None"/>
  </r>
  <r>
    <n v="549"/>
    <s v="productid"/>
    <m/>
    <x v="27"/>
    <m/>
    <b v="0"/>
    <s v="productid"/>
    <m/>
    <m/>
    <b v="1"/>
    <s v="Do Not Summarize"/>
    <m/>
    <m/>
    <s v="51b64cd9-12e8-4469-8959-edd2701d64b3"/>
    <m/>
    <d v="2021-11-23T19:19:38"/>
    <d v="2021-11-23T19:19:37"/>
    <m/>
    <m/>
    <m/>
    <s v="Text"/>
    <s v="Standard Column"/>
    <s v="None"/>
  </r>
  <r>
    <n v="550"/>
    <s v="productindex"/>
    <m/>
    <x v="27"/>
    <m/>
    <b v="0"/>
    <m/>
    <s v="right(FactSurveyResponse[Questionid],2)"/>
    <m/>
    <b v="1"/>
    <s v="Do Not Summarize"/>
    <m/>
    <m/>
    <s v="05d7d7f3-7196-40fe-bbf4-22b592a59091"/>
    <m/>
    <d v="2022-01-20T04:40:55"/>
    <d v="2021-12-07T20:20:29"/>
    <m/>
    <m/>
    <m/>
    <s v="Other"/>
    <s v="DAX Calculated Column"/>
    <s v="None"/>
  </r>
  <r>
    <n v="551"/>
    <s v="surveykey"/>
    <m/>
    <x v="27"/>
    <m/>
    <b v="0"/>
    <s v="surveykey"/>
    <m/>
    <s v="0"/>
    <b v="1"/>
    <s v="Sum"/>
    <m/>
    <m/>
    <s v="330305d3-687f-4fbc-a199-cfe5bd9595b7"/>
    <m/>
    <d v="2021-05-20T10:33:40"/>
    <d v="2021-04-05T21:14:36"/>
    <m/>
    <m/>
    <m/>
    <s v="Whole Number"/>
    <s v="Standard Column"/>
    <s v="None"/>
  </r>
  <r>
    <n v="552"/>
    <s v="EventActivityDispKey"/>
    <m/>
    <x v="28"/>
    <m/>
    <b v="0"/>
    <s v="EventActivityDispKey"/>
    <m/>
    <s v="0"/>
    <b v="1"/>
    <s v="Other Summarization"/>
    <m/>
    <m/>
    <s v="1fb59930-df09-4af3-baa0-2d1bd41ba583"/>
    <m/>
    <d v="2021-05-20T10:33:40"/>
    <d v="2021-04-05T21:14:36"/>
    <m/>
    <m/>
    <m/>
    <s v="Whole Number"/>
    <s v="Standard Column"/>
    <s v="None"/>
  </r>
  <r>
    <n v="553"/>
    <s v="QuestionID"/>
    <m/>
    <x v="28"/>
    <m/>
    <b v="0"/>
    <s v="QuestionID"/>
    <m/>
    <m/>
    <b v="1"/>
    <s v="Do Not Summarize"/>
    <m/>
    <m/>
    <s v="668b4d5f-2872-4b1d-a298-729f5a4ee09b"/>
    <m/>
    <d v="2021-05-20T10:33:40"/>
    <d v="2021-04-05T21:14:36"/>
    <m/>
    <m/>
    <m/>
    <s v="Text"/>
    <s v="Standard Column"/>
    <s v="None"/>
  </r>
  <r>
    <n v="554"/>
    <s v="QuestionName"/>
    <m/>
    <x v="28"/>
    <m/>
    <b v="0"/>
    <s v="QuestionName"/>
    <m/>
    <m/>
    <b v="1"/>
    <s v="Do Not Summarize"/>
    <m/>
    <m/>
    <s v="4f537aef-de4b-405b-825f-dd2350d5619e"/>
    <m/>
    <d v="2021-05-20T10:33:40"/>
    <d v="2021-04-05T21:14:36"/>
    <m/>
    <m/>
    <m/>
    <s v="Text"/>
    <s v="Standard Column"/>
    <s v="None"/>
  </r>
  <r>
    <n v="555"/>
    <s v="ResponseOpenEndText"/>
    <m/>
    <x v="28"/>
    <m/>
    <b v="0"/>
    <s v="ResponseOpenEndText"/>
    <m/>
    <m/>
    <b v="1"/>
    <s v="Do Not Summarize"/>
    <m/>
    <m/>
    <s v="febfce53-bbe0-415c-886e-8a05d68e2b58"/>
    <m/>
    <d v="2021-05-20T10:33:40"/>
    <d v="2021-04-05T21:14:36"/>
    <m/>
    <m/>
    <m/>
    <s v="Text"/>
    <s v="Standard Column"/>
    <s v="None"/>
  </r>
  <r>
    <n v="556"/>
    <s v="StopWord"/>
    <m/>
    <x v="28"/>
    <m/>
    <b v="0"/>
    <s v="StopWord"/>
    <m/>
    <s v="0"/>
    <b v="1"/>
    <s v="Sum"/>
    <m/>
    <m/>
    <s v="831452ea-2c41-44b7-abba-a984efad4f4f"/>
    <m/>
    <d v="2021-05-20T10:33:40"/>
    <d v="2021-04-05T21:14:36"/>
    <m/>
    <m/>
    <m/>
    <s v="Whole Number"/>
    <s v="Standard Column"/>
    <s v="None"/>
  </r>
  <r>
    <n v="557"/>
    <s v="SurveyResponseKey"/>
    <m/>
    <x v="28"/>
    <m/>
    <b v="0"/>
    <s v="SurveyResponseKey"/>
    <m/>
    <s v="0"/>
    <b v="1"/>
    <s v="Do Not Summarize"/>
    <m/>
    <m/>
    <s v="80d21807-987f-456c-ba3b-8ed4c36aa01e"/>
    <m/>
    <d v="2021-05-20T10:33:40"/>
    <d v="2021-04-05T21:14:36"/>
    <m/>
    <m/>
    <m/>
    <s v="Whole Number"/>
    <s v="Standard Column"/>
    <s v="None"/>
  </r>
  <r>
    <n v="558"/>
    <s v="TotalWords"/>
    <m/>
    <x v="28"/>
    <m/>
    <b v="0"/>
    <s v="TotalWords"/>
    <m/>
    <s v="0"/>
    <b v="1"/>
    <s v="Sum"/>
    <m/>
    <m/>
    <s v="97689304-11d0-4b79-a6b8-bb0e157a6612"/>
    <m/>
    <d v="2021-05-20T10:33:40"/>
    <d v="2021-04-05T21:14:36"/>
    <m/>
    <m/>
    <m/>
    <s v="Whole Number"/>
    <s v="Standard Column"/>
    <s v="None"/>
  </r>
  <r>
    <n v="559"/>
    <s v="WordText"/>
    <m/>
    <x v="28"/>
    <m/>
    <b v="0"/>
    <s v="WordText"/>
    <m/>
    <m/>
    <b v="1"/>
    <s v="Do Not Summarize"/>
    <m/>
    <m/>
    <s v="9e6e991e-cf61-4525-8bc1-efe23cc36c4b"/>
    <m/>
    <d v="2021-05-20T10:33:40"/>
    <d v="2021-04-05T21:14:36"/>
    <m/>
    <m/>
    <m/>
    <s v="Text"/>
    <s v="Standard Column"/>
    <s v="None"/>
  </r>
  <r>
    <n v="560"/>
    <s v="WordTextIndex"/>
    <m/>
    <x v="28"/>
    <m/>
    <b v="0"/>
    <s v="WordTextIndex"/>
    <m/>
    <s v="0"/>
    <b v="1"/>
    <s v="Sum"/>
    <m/>
    <m/>
    <s v="5df75972-3b04-42cc-a851-d767dd24e917"/>
    <m/>
    <d v="2021-05-20T10:33:40"/>
    <d v="2021-04-05T21:14:36"/>
    <m/>
    <m/>
    <m/>
    <s v="Whole Number"/>
    <s v="Standard Column"/>
    <s v="None"/>
  </r>
  <r>
    <n v="561"/>
    <s v="WordTextOffset"/>
    <m/>
    <x v="28"/>
    <m/>
    <b v="0"/>
    <s v="WordTextOffset"/>
    <m/>
    <s v="0"/>
    <b v="1"/>
    <s v="Sum"/>
    <m/>
    <m/>
    <s v="b211ad25-02bf-4705-a14a-5993ac9e5880"/>
    <m/>
    <d v="2021-05-20T10:33:40"/>
    <d v="2021-04-05T21:14:36"/>
    <m/>
    <m/>
    <m/>
    <s v="Whole Number"/>
    <s v="Standard Column"/>
    <s v="None"/>
  </r>
  <r>
    <n v="562"/>
    <s v="WordTextStrip"/>
    <m/>
    <x v="28"/>
    <m/>
    <b v="0"/>
    <s v="WordTextStrip"/>
    <m/>
    <m/>
    <b v="1"/>
    <s v="Do Not Summarize"/>
    <m/>
    <m/>
    <s v="4c9ed743-f9ac-4faf-b4dd-65b7b59948cf"/>
    <m/>
    <d v="2021-05-20T10:33:40"/>
    <d v="2021-04-05T21:14:36"/>
    <m/>
    <m/>
    <m/>
    <s v="Text"/>
    <s v="Standard Column"/>
    <s v="None"/>
  </r>
  <r>
    <n v="563"/>
    <s v="CustomerName"/>
    <m/>
    <x v="29"/>
    <m/>
    <b v="0"/>
    <s v="CustomerName"/>
    <m/>
    <m/>
    <b v="1"/>
    <s v="Do Not Summarize"/>
    <m/>
    <m/>
    <s v="e36ec5fe-aa7d-4f3d-a0fc-5e0056932440"/>
    <m/>
    <d v="2021-05-20T10:33:40"/>
    <d v="2021-04-05T21:14:36"/>
    <m/>
    <m/>
    <m/>
    <s v="Text"/>
    <s v="Standard Column"/>
    <s v="None"/>
  </r>
  <r>
    <n v="564"/>
    <s v="DunsNbr"/>
    <m/>
    <x v="29"/>
    <m/>
    <b v="0"/>
    <s v="DunsNbr"/>
    <m/>
    <m/>
    <b v="1"/>
    <s v="Do Not Summarize"/>
    <m/>
    <m/>
    <s v="f2fce494-890e-44db-9c8a-fa89b0c505ce"/>
    <m/>
    <d v="2021-05-20T10:33:40"/>
    <d v="2021-04-05T21:14:36"/>
    <m/>
    <m/>
    <m/>
    <s v="Text"/>
    <s v="Standard Column"/>
    <s v="None"/>
  </r>
  <r>
    <n v="565"/>
    <s v="IntouchId"/>
    <m/>
    <x v="29"/>
    <m/>
    <b v="0"/>
    <s v="IntouchId"/>
    <m/>
    <s v="0"/>
    <b v="1"/>
    <s v="Other Summarization"/>
    <m/>
    <m/>
    <s v="4762308b-1cf9-45e4-aca4-e5d34dc8bdfa"/>
    <m/>
    <d v="2021-05-20T10:33:40"/>
    <d v="2021-04-05T21:14:36"/>
    <m/>
    <m/>
    <m/>
    <s v="Whole Number"/>
    <s v="Standard Column"/>
    <s v="None"/>
  </r>
  <r>
    <n v="566"/>
    <s v="OrganizationKey"/>
    <m/>
    <x v="29"/>
    <m/>
    <b v="0"/>
    <s v="OrganizationKey"/>
    <m/>
    <s v="0"/>
    <b v="1"/>
    <s v="Do Not Summarize"/>
    <m/>
    <m/>
    <s v="f6f51d20-de8a-43f7-a138-3357c23f695e"/>
    <m/>
    <d v="2021-05-20T10:33:40"/>
    <d v="2021-04-05T21:14:36"/>
    <m/>
    <m/>
    <m/>
    <s v="Whole Number"/>
    <s v="Standard Column"/>
    <s v="None"/>
  </r>
  <r>
    <n v="567"/>
    <s v="Revenue"/>
    <m/>
    <x v="29"/>
    <m/>
    <b v="0"/>
    <m/>
    <s v="FactYearlyRevenue[Revenue(000)] * 1000"/>
    <m/>
    <b v="1"/>
    <s v="Sum"/>
    <m/>
    <m/>
    <s v="cba31cdc-4ce6-497a-a053-0ad839a0b593"/>
    <m/>
    <d v="2022-01-20T04:40:56"/>
    <d v="2021-04-05T21:14:36"/>
    <m/>
    <m/>
    <m/>
    <s v="Other"/>
    <s v="DAX Calculated Column"/>
    <s v="None"/>
  </r>
  <r>
    <n v="568"/>
    <s v="Revenue(000)"/>
    <m/>
    <x v="29"/>
    <m/>
    <b v="0"/>
    <s v="Revenue(000)"/>
    <m/>
    <s v="\$#,0.###############;(\$#,0.###############);\$#,0.###############"/>
    <b v="1"/>
    <s v="Sum"/>
    <m/>
    <m/>
    <s v="285013fd-4b0a-497d-9895-2da742380837"/>
    <m/>
    <d v="2021-05-20T10:33:40"/>
    <d v="2021-04-05T21:14:36"/>
    <m/>
    <m/>
    <m/>
    <s v="Decimal Number"/>
    <s v="Standard Column"/>
    <s v="None"/>
  </r>
  <r>
    <n v="569"/>
    <s v="SAPBillToNBr"/>
    <m/>
    <x v="29"/>
    <m/>
    <b v="0"/>
    <s v="SAPBillToNBr"/>
    <m/>
    <s v="0"/>
    <b v="1"/>
    <s v="Sum"/>
    <m/>
    <m/>
    <s v="71f637c5-3841-441a-b329-3adbf2baf838"/>
    <m/>
    <d v="2021-05-20T10:33:40"/>
    <d v="2021-04-05T21:14:36"/>
    <m/>
    <m/>
    <m/>
    <s v="Whole Number"/>
    <s v="Standard Column"/>
    <s v="None"/>
  </r>
  <r>
    <n v="570"/>
    <s v="State"/>
    <m/>
    <x v="29"/>
    <m/>
    <b v="0"/>
    <s v="State"/>
    <m/>
    <m/>
    <b v="1"/>
    <s v="Do Not Summarize"/>
    <m/>
    <m/>
    <s v="06f14501-523b-451a-b47d-be772a02e1cc"/>
    <m/>
    <d v="2021-05-20T10:33:40"/>
    <d v="2021-04-05T21:14:36"/>
    <m/>
    <m/>
    <m/>
    <s v="Text"/>
    <s v="Standard Column"/>
    <s v="None"/>
  </r>
  <r>
    <n v="571"/>
    <s v="Year"/>
    <m/>
    <x v="29"/>
    <m/>
    <b v="0"/>
    <s v="Year"/>
    <m/>
    <s v="0"/>
    <b v="1"/>
    <s v="Sum"/>
    <m/>
    <m/>
    <s v="36922346-d3f5-4b83-9b17-9cb9fca42ba7"/>
    <m/>
    <d v="2021-05-20T10:33:40"/>
    <d v="2021-04-05T21:14:36"/>
    <m/>
    <m/>
    <m/>
    <s v="Whole Number"/>
    <s v="Standard Column"/>
    <s v="None"/>
  </r>
  <r>
    <n v="572"/>
    <s v="YearlySalesKey"/>
    <m/>
    <x v="29"/>
    <m/>
    <b v="0"/>
    <s v="YearlySalesKey"/>
    <m/>
    <s v="0"/>
    <b v="1"/>
    <s v="Other Summarization"/>
    <m/>
    <m/>
    <s v="b2d003ce-5fb7-4350-9e45-388e082bd5c5"/>
    <m/>
    <d v="2021-05-20T10:33:40"/>
    <d v="2021-04-05T21:14:36"/>
    <m/>
    <m/>
    <m/>
    <s v="Whole Number"/>
    <s v="Standard Column"/>
    <s v="None"/>
  </r>
  <r>
    <n v="573"/>
    <s v="city"/>
    <m/>
    <x v="29"/>
    <m/>
    <b v="0"/>
    <s v="city"/>
    <m/>
    <m/>
    <b v="1"/>
    <s v="Do Not Summarize"/>
    <m/>
    <m/>
    <s v="c001bb78-0e01-4f57-94e9-db020c0968e2"/>
    <m/>
    <d v="2021-05-20T10:33:40"/>
    <d v="2021-04-05T21:14:36"/>
    <m/>
    <m/>
    <m/>
    <s v="Text"/>
    <s v="Standard Column"/>
    <s v="None"/>
  </r>
  <r>
    <n v="574"/>
    <s v="GraphRate"/>
    <m/>
    <x v="30"/>
    <m/>
    <b v="0"/>
    <s v="GraphRate"/>
    <m/>
    <m/>
    <b v="1"/>
    <s v="Do Not Summarize"/>
    <m/>
    <m/>
    <s v="00eb39ad-3598-49fe-9aae-1f673cdbab51"/>
    <m/>
    <d v="2021-05-20T10:33:40"/>
    <d v="2021-04-05T21:14:36"/>
    <m/>
    <s v="SortOrder"/>
    <m/>
    <s v="Text"/>
    <s v="Standard Column"/>
    <s v="None"/>
  </r>
  <r>
    <n v="575"/>
    <s v="SortOrder"/>
    <m/>
    <x v="30"/>
    <m/>
    <b v="0"/>
    <s v="SortOrder"/>
    <m/>
    <s v="0"/>
    <b v="1"/>
    <s v="Sum"/>
    <m/>
    <m/>
    <s v="3e113e8e-2358-44b3-b0af-51ed16579e10"/>
    <m/>
    <d v="2021-05-20T10:33:40"/>
    <d v="2021-04-05T21:14:36"/>
    <m/>
    <m/>
    <m/>
    <s v="Whole Number"/>
    <s v="Standard Column"/>
    <s v="None"/>
  </r>
  <r>
    <n v="576"/>
    <s v="Level1"/>
    <m/>
    <x v="31"/>
    <m/>
    <b v="0"/>
    <s v="Level1"/>
    <m/>
    <m/>
    <b v="1"/>
    <s v="Do Not Summarize"/>
    <m/>
    <m/>
    <s v="ca445263-10d5-4af6-b2e4-b09308f0f648"/>
    <m/>
    <d v="2021-05-20T10:33:40"/>
    <d v="2021-04-05T21:14:36"/>
    <m/>
    <m/>
    <m/>
    <s v="Text"/>
    <s v="Standard Column"/>
    <s v="None"/>
  </r>
  <r>
    <n v="577"/>
    <s v="Level1_level2"/>
    <m/>
    <x v="31"/>
    <m/>
    <b v="0"/>
    <m/>
    <s v="GridHeadingQuery[Level1] &amp; unichar(10) &amp; GridHeadingQuery[Level2] "/>
    <m/>
    <b v="1"/>
    <s v="Do Not Summarize"/>
    <m/>
    <m/>
    <s v="22f9a3e5-61b2-40dc-8ef1-597bfb6be893"/>
    <m/>
    <d v="2021-12-14T02:43:25"/>
    <d v="2021-04-05T21:14:36"/>
    <m/>
    <s v="Sort"/>
    <m/>
    <s v="Other"/>
    <s v="DAX Calculated Column"/>
    <s v="None"/>
  </r>
  <r>
    <n v="578"/>
    <s v="Level2"/>
    <m/>
    <x v="31"/>
    <m/>
    <b v="0"/>
    <s v="Level2"/>
    <m/>
    <m/>
    <b v="1"/>
    <s v="Do Not Summarize"/>
    <m/>
    <m/>
    <s v="aca88736-4948-41d8-bc3a-9b57ecd4c1ec"/>
    <m/>
    <d v="2021-05-20T10:33:40"/>
    <d v="2021-04-05T21:14:36"/>
    <m/>
    <s v="Sort"/>
    <m/>
    <s v="Text"/>
    <s v="Standard Column"/>
    <s v="None"/>
  </r>
  <r>
    <n v="579"/>
    <s v="Sort"/>
    <m/>
    <x v="31"/>
    <m/>
    <b v="0"/>
    <s v="Sort"/>
    <m/>
    <s v="0"/>
    <b v="1"/>
    <s v="Do Not Summarize"/>
    <m/>
    <m/>
    <s v="45af8ac6-62fa-4d2f-a51e-589a11869a94"/>
    <m/>
    <d v="2021-05-20T10:33:40"/>
    <d v="2021-04-05T21:14:36"/>
    <m/>
    <m/>
    <m/>
    <s v="Whole Number"/>
    <s v="Standard Column"/>
    <s v="None"/>
  </r>
  <r>
    <n v="580"/>
    <s v="SortOrder"/>
    <m/>
    <x v="31"/>
    <m/>
    <b v="0"/>
    <s v="SortOrder"/>
    <m/>
    <s v="0.00"/>
    <b v="1"/>
    <s v="Do Not Summarize"/>
    <m/>
    <m/>
    <s v="7c8e2e22-a8ac-488e-b375-3b6078672c1d"/>
    <m/>
    <d v="2021-05-20T10:33:40"/>
    <d v="2021-04-05T21:14:36"/>
    <m/>
    <s v="Sort"/>
    <m/>
    <s v="Decimal Number"/>
    <s v="Standard Column"/>
    <s v="None"/>
  </r>
  <r>
    <n v="581"/>
    <s v="UseColumn"/>
    <m/>
    <x v="31"/>
    <m/>
    <b v="0"/>
    <m/>
    <s v="if(GridHeadingQuery[Level2]=convert(GridHeadingQuery[Sort],STRING),0,1)"/>
    <s v="0"/>
    <b v="1"/>
    <s v="Do Not Summarize"/>
    <m/>
    <m/>
    <s v="5641a9a7-431f-46db-87f5-59752459ca77"/>
    <m/>
    <d v="2021-12-14T02:43:26"/>
    <d v="2021-04-05T21:14:36"/>
    <m/>
    <m/>
    <m/>
    <s v="Other"/>
    <s v="DAX Calculated Column"/>
    <s v="None"/>
  </r>
  <r>
    <n v="582"/>
    <s v="ClientNameId"/>
    <m/>
    <x v="32"/>
    <m/>
    <b v="0"/>
    <m/>
    <s v="related(FactEventActivitiesDisp[ClientName_Id])"/>
    <m/>
    <b v="1"/>
    <s v="Do Not Summarize"/>
    <m/>
    <m/>
    <s v="0547a45d-a6aa-4fbd-9f30-6141b81cfddc"/>
    <m/>
    <d v="2022-01-20T04:41:03"/>
    <d v="2021-04-05T21:14:36"/>
    <m/>
    <m/>
    <m/>
    <s v="Other"/>
    <s v="DAX Calculated Column"/>
    <s v="None"/>
  </r>
  <r>
    <n v="583"/>
    <s v="EventActivityDispkey"/>
    <m/>
    <x v="32"/>
    <m/>
    <b v="0"/>
    <s v="EventActivityDispkey"/>
    <m/>
    <s v="0"/>
    <b v="1"/>
    <s v="Do Not Summarize"/>
    <m/>
    <m/>
    <s v="9096f760-8810-41de-90c4-d454ef279bf6"/>
    <m/>
    <d v="2021-05-20T10:33:40"/>
    <d v="2021-04-05T21:14:36"/>
    <m/>
    <m/>
    <m/>
    <s v="Whole Number"/>
    <s v="Standard Column"/>
    <s v="None"/>
  </r>
  <r>
    <n v="584"/>
    <s v="RegionGroup"/>
    <m/>
    <x v="32"/>
    <m/>
    <b v="0"/>
    <s v="RegionGroup"/>
    <m/>
    <m/>
    <b v="1"/>
    <s v="Do Not Summarize"/>
    <m/>
    <m/>
    <s v="2550fa54-ae31-402d-8e7a-257b775e55d4"/>
    <m/>
    <d v="2021-05-20T10:33:40"/>
    <d v="2021-04-05T21:14:36"/>
    <m/>
    <m/>
    <m/>
    <s v="Text"/>
    <s v="Standard Column"/>
    <s v="None"/>
  </r>
  <r>
    <n v="585"/>
    <s v="RegionGroupN"/>
    <m/>
    <x v="32"/>
    <m/>
    <b v="0"/>
    <m/>
    <s v="if(isblank(GridRowQuery[RegionGroup]),if (GridRowQuery[Segment] = &quot;Geography&quot;,&quot;NA&quot;,GridRowQuery[Segment]),GridRowQuery[RegionGroup])"/>
    <m/>
    <b v="1"/>
    <s v="Do Not Summarize"/>
    <m/>
    <m/>
    <s v="6d408894-c181-4fe1-8772-0d0b802284ea"/>
    <m/>
    <d v="2022-01-20T04:40:59"/>
    <d v="2021-04-05T21:14:36"/>
    <m/>
    <m/>
    <m/>
    <s v="Other"/>
    <s v="DAX Calculated Column"/>
    <s v="None"/>
  </r>
  <r>
    <n v="586"/>
    <s v="ReportValue"/>
    <m/>
    <x v="32"/>
    <m/>
    <b v="0"/>
    <s v="ReportValue"/>
    <m/>
    <m/>
    <b v="1"/>
    <s v="Do Not Summarize"/>
    <m/>
    <m/>
    <s v="af3c1583-917c-4cbf-b1a5-cd1d5b1c4480"/>
    <m/>
    <d v="2021-05-20T10:33:40"/>
    <d v="2021-04-05T21:14:36"/>
    <m/>
    <s v="SortOrder"/>
    <m/>
    <s v="Text"/>
    <s v="Standard Column"/>
    <s v="None"/>
  </r>
  <r>
    <n v="587"/>
    <s v="Segment"/>
    <m/>
    <x v="32"/>
    <m/>
    <b v="0"/>
    <s v="Segment"/>
    <m/>
    <m/>
    <b v="1"/>
    <s v="Do Not Summarize"/>
    <m/>
    <m/>
    <s v="47ac92a3-5d7b-40a1-b5d7-7c265fe68c38"/>
    <m/>
    <d v="2021-05-20T10:33:40"/>
    <d v="2021-04-05T21:14:36"/>
    <m/>
    <s v="SegmentSort"/>
    <m/>
    <s v="Text"/>
    <s v="Standard Column"/>
    <s v="None"/>
  </r>
  <r>
    <n v="588"/>
    <s v="SegmentSort"/>
    <m/>
    <x v="32"/>
    <m/>
    <b v="0"/>
    <s v="SegmentSort"/>
    <m/>
    <s v="0"/>
    <b v="1"/>
    <s v="Sum"/>
    <m/>
    <m/>
    <s v="7f9baa06-f928-4e65-8d9e-bd54a259054d"/>
    <m/>
    <d v="2021-05-20T10:33:40"/>
    <d v="2021-04-05T21:14:36"/>
    <m/>
    <m/>
    <m/>
    <s v="Whole Number"/>
    <s v="Standard Column"/>
    <s v="None"/>
  </r>
  <r>
    <n v="589"/>
    <s v="SortSeq"/>
    <m/>
    <x v="32"/>
    <m/>
    <b v="0"/>
    <m/>
    <s v="value(GridRowQuery[SegmentSort] &amp;&quot;.&quot;&amp; if(isblank(GridRowQuery[sortorder]),&quot;0&quot;,GridRowQuery[sortorder]))"/>
    <s v="0.00"/>
    <b v="1"/>
    <s v="Sum"/>
    <m/>
    <m/>
    <s v="0532ca97-6083-4c47-b9d6-0fd6f41bd24a"/>
    <m/>
    <d v="2022-01-20T04:41:06"/>
    <d v="2021-04-05T21:14:36"/>
    <m/>
    <m/>
    <m/>
    <s v="Other"/>
    <s v="DAX Calculated Column"/>
    <s v="None"/>
  </r>
  <r>
    <n v="590"/>
    <s v="ValueGroup"/>
    <m/>
    <x v="32"/>
    <m/>
    <b v="0"/>
    <m/>
    <s v="if(GridRowQuery[Segment] = &quot;Geography&quot;,related(RegionGroup[RegionGroup]),GridRowQuery[Segment])"/>
    <m/>
    <b v="1"/>
    <s v="Do Not Summarize"/>
    <m/>
    <m/>
    <s v="b0bd622e-5241-49e3-8a68-e3b1f9c9ba81"/>
    <m/>
    <d v="2022-01-20T04:41:00"/>
    <d v="2021-04-05T21:14:36"/>
    <m/>
    <m/>
    <m/>
    <s v="Other"/>
    <s v="DAX Calculated Column"/>
    <s v="None"/>
  </r>
  <r>
    <n v="591"/>
    <s v="sortorder"/>
    <m/>
    <x v="32"/>
    <m/>
    <b v="0"/>
    <s v="sortorder"/>
    <m/>
    <m/>
    <b v="1"/>
    <s v="Sum"/>
    <m/>
    <m/>
    <s v="9bf8dc6e-70f9-42c0-a787-ee0fb05e71e9"/>
    <m/>
    <d v="2021-05-20T10:33:40"/>
    <d v="2021-04-05T21:14:36"/>
    <m/>
    <m/>
    <m/>
    <s v="Decimal Number"/>
    <s v="Standard Column"/>
    <s v="None"/>
  </r>
  <r>
    <n v="592"/>
    <s v="ClientID"/>
    <m/>
    <x v="33"/>
    <m/>
    <b v="0"/>
    <s v="ClientID"/>
    <m/>
    <m/>
    <b v="1"/>
    <s v="Do Not Summarize"/>
    <m/>
    <m/>
    <s v="4585f111-214a-4d9d-ad04-2e3805802653"/>
    <m/>
    <d v="2021-05-20T10:33:40"/>
    <d v="2021-04-05T21:14:36"/>
    <m/>
    <m/>
    <m/>
    <s v="Text"/>
    <s v="Standard Column"/>
    <s v="None"/>
  </r>
  <r>
    <n v="593"/>
    <s v="DriverLevel1"/>
    <m/>
    <x v="33"/>
    <m/>
    <b v="0"/>
    <m/>
    <s v="mid(KeyDriverModelMatrix[TextCodeField],1,search(&quot;_&quot;,KeyDriverModelMatrix[TextCodeField],search(&quot;_&quot;,KeyDriverModelMatrix[TextCodeField],1,3)+1,1)-1)"/>
    <m/>
    <b v="1"/>
    <s v="Do Not Summarize"/>
    <m/>
    <m/>
    <s v="04e8c1cd-f531-4513-9be5-a1bd6aeb4ee3"/>
    <m/>
    <d v="2021-11-22T23:01:04"/>
    <d v="2021-04-05T21:14:36"/>
    <m/>
    <m/>
    <m/>
    <s v="Other"/>
    <s v="DAX Calculated Column"/>
    <s v="None"/>
  </r>
  <r>
    <n v="594"/>
    <s v="Organizationkey"/>
    <m/>
    <x v="33"/>
    <m/>
    <b v="0"/>
    <s v="Organizationkey"/>
    <m/>
    <s v="0"/>
    <b v="1"/>
    <s v="Do Not Summarize"/>
    <m/>
    <m/>
    <s v="1a53c7fd-b29f-4093-b6ee-5796b9b71c06"/>
    <m/>
    <d v="2021-05-20T10:33:40"/>
    <d v="2021-04-05T21:14:36"/>
    <m/>
    <m/>
    <m/>
    <s v="Whole Number"/>
    <s v="Standard Column"/>
    <s v="None"/>
  </r>
  <r>
    <n v="595"/>
    <s v="SentDate"/>
    <m/>
    <x v="33"/>
    <m/>
    <b v="0"/>
    <s v="SentDate"/>
    <m/>
    <s v="General Date"/>
    <b v="1"/>
    <s v="Do Not Summarize"/>
    <m/>
    <m/>
    <s v="c10b264c-e003-49e9-afa0-0294527acd2a"/>
    <m/>
    <d v="2021-05-20T10:33:40"/>
    <d v="2021-04-05T21:14:36"/>
    <m/>
    <m/>
    <m/>
    <s v="Date"/>
    <s v="Standard Column"/>
    <s v="None"/>
  </r>
  <r>
    <n v="596"/>
    <s v="TextCodeField"/>
    <m/>
    <x v="33"/>
    <m/>
    <b v="0"/>
    <s v="TextCodeField"/>
    <m/>
    <m/>
    <b v="1"/>
    <s v="Do Not Summarize"/>
    <m/>
    <m/>
    <s v="c95b8d27-a975-4791-9c06-3528800f7d5c"/>
    <m/>
    <d v="2021-05-20T10:33:40"/>
    <d v="2021-04-05T21:14:36"/>
    <m/>
    <m/>
    <m/>
    <s v="Text"/>
    <s v="Standard Column"/>
    <s v="None"/>
  </r>
  <r>
    <n v="597"/>
    <s v="TextCodeValue"/>
    <m/>
    <x v="33"/>
    <m/>
    <b v="0"/>
    <s v="TextCodeValue"/>
    <m/>
    <s v="0"/>
    <b v="1"/>
    <s v="Sum"/>
    <m/>
    <m/>
    <s v="7992f0af-8e28-40b2-847b-a189dc273397"/>
    <m/>
    <d v="2021-05-20T10:33:40"/>
    <d v="2021-04-05T21:14:36"/>
    <m/>
    <m/>
    <m/>
    <s v="Whole Number"/>
    <s v="Standard Column"/>
    <s v="None"/>
  </r>
  <r>
    <n v="598"/>
    <s v="LastRefreshDate"/>
    <m/>
    <x v="34"/>
    <m/>
    <b v="0"/>
    <s v="LastRefreshDate"/>
    <m/>
    <s v="General Date"/>
    <b v="1"/>
    <s v="Do Not Summarize"/>
    <m/>
    <m/>
    <s v="63133428-e0dc-4789-b830-0e4008d1f2d0"/>
    <m/>
    <d v="2021-05-20T10:33:40"/>
    <d v="2021-04-05T21:14:36"/>
    <m/>
    <m/>
    <m/>
    <s v="Date"/>
    <s v="Standard Column"/>
    <s v="None"/>
  </r>
  <r>
    <n v="599"/>
    <s v="Day"/>
    <m/>
    <x v="35"/>
    <s v="DayOfMonth"/>
    <b v="1"/>
    <m/>
    <s v="DAY([Date])"/>
    <m/>
    <b v="1"/>
    <s v="Do Not Summarize"/>
    <m/>
    <m/>
    <s v="84cc9ce3-a4b2-4ce2-8155-9eb3fc2edc0c"/>
    <m/>
    <d v="2022-01-20T04:40:59"/>
    <d v="2021-04-05T21:14:36"/>
    <m/>
    <m/>
    <m/>
    <s v="Other"/>
    <s v="DAX Calculated Column"/>
    <s v="None"/>
  </r>
  <r>
    <n v="600"/>
    <s v="Month"/>
    <m/>
    <x v="35"/>
    <s v="Months"/>
    <b v="1"/>
    <m/>
    <s v="FORMAT([Date], &quot;MMMM&quot;)"/>
    <m/>
    <b v="1"/>
    <s v="Do Not Summarize"/>
    <m/>
    <m/>
    <s v="40cb4ba7-5a73-48a2-9fda-8896c6377037"/>
    <m/>
    <d v="2022-01-20T04:40:59"/>
    <d v="2021-04-05T21:14:36"/>
    <m/>
    <s v="MonthNo"/>
    <m/>
    <s v="Other"/>
    <s v="DAX Calculated Column"/>
    <s v="None"/>
  </r>
  <r>
    <n v="601"/>
    <s v="MonthNo"/>
    <m/>
    <x v="35"/>
    <s v="MonthOfYear"/>
    <b v="1"/>
    <m/>
    <s v="MONTH([Date])"/>
    <m/>
    <b v="1"/>
    <s v="Do Not Summarize"/>
    <m/>
    <m/>
    <s v="f60cd730-7afb-4434-82b4-dde54fd977e8"/>
    <m/>
    <d v="2022-01-20T04:40:59"/>
    <d v="2021-04-05T21:14:36"/>
    <m/>
    <m/>
    <m/>
    <s v="Other"/>
    <s v="DAX Calculated Column"/>
    <s v="None"/>
  </r>
  <r>
    <n v="602"/>
    <s v="Quarter"/>
    <m/>
    <x v="35"/>
    <s v="Quarters"/>
    <b v="1"/>
    <m/>
    <s v="&quot;Qtr &quot; &amp; [QuarterNo]"/>
    <m/>
    <b v="1"/>
    <s v="Do Not Summarize"/>
    <m/>
    <m/>
    <s v="c549d827-1643-454a-8421-01d426f18c20"/>
    <m/>
    <d v="2022-01-20T04:41:01"/>
    <d v="2021-04-05T21:14:36"/>
    <m/>
    <s v="QuarterNo"/>
    <m/>
    <s v="Other"/>
    <s v="DAX Calculated Column"/>
    <s v="None"/>
  </r>
  <r>
    <n v="603"/>
    <s v="QuarterNo"/>
    <m/>
    <x v="35"/>
    <s v="QuarterOfYear"/>
    <b v="1"/>
    <m/>
    <s v="INT(([MonthNo] + 2) / 3)"/>
    <m/>
    <b v="1"/>
    <s v="Do Not Summarize"/>
    <m/>
    <m/>
    <s v="eddb1db9-af7f-4351-b607-4fc919221501"/>
    <m/>
    <d v="2022-01-20T04:41:01"/>
    <d v="2021-04-05T21:14:36"/>
    <m/>
    <m/>
    <m/>
    <s v="Other"/>
    <s v="DAX Calculated Column"/>
    <s v="None"/>
  </r>
  <r>
    <n v="604"/>
    <s v="Year"/>
    <m/>
    <x v="35"/>
    <s v="Years"/>
    <b v="1"/>
    <m/>
    <s v="YEAR([Date])"/>
    <m/>
    <b v="1"/>
    <s v="Do Not Summarize"/>
    <m/>
    <m/>
    <s v="75049855-a012-439c-98d4-44911c794838"/>
    <m/>
    <d v="2022-01-20T04:40:59"/>
    <d v="2021-04-05T21:14:36"/>
    <m/>
    <m/>
    <m/>
    <s v="Other"/>
    <s v="DAX Calculated Column"/>
    <s v="None"/>
  </r>
  <r>
    <n v="605"/>
    <s v="Day"/>
    <m/>
    <x v="36"/>
    <s v="DayOfMonth"/>
    <b v="1"/>
    <m/>
    <s v="DAY([Date])"/>
    <m/>
    <b v="1"/>
    <s v="Do Not Summarize"/>
    <m/>
    <m/>
    <s v="11cb4489-0c39-4be2-ac47-47a77bb63a2e"/>
    <m/>
    <d v="2022-01-20T04:40:59"/>
    <d v="2021-11-22T22:54:03"/>
    <m/>
    <m/>
    <m/>
    <s v="Other"/>
    <s v="DAX Calculated Column"/>
    <s v="None"/>
  </r>
  <r>
    <n v="606"/>
    <s v="Month"/>
    <m/>
    <x v="36"/>
    <s v="Months"/>
    <b v="1"/>
    <m/>
    <s v="FORMAT([Date], &quot;MMMM&quot;)"/>
    <m/>
    <b v="1"/>
    <s v="Do Not Summarize"/>
    <m/>
    <m/>
    <s v="8f6dedd6-4086-44ca-b552-e107f2e242c4"/>
    <m/>
    <d v="2022-01-20T04:40:59"/>
    <d v="2021-11-22T22:54:03"/>
    <m/>
    <s v="MonthNo"/>
    <m/>
    <s v="Other"/>
    <s v="DAX Calculated Column"/>
    <s v="None"/>
  </r>
  <r>
    <n v="607"/>
    <s v="MonthNo"/>
    <m/>
    <x v="36"/>
    <s v="MonthOfYear"/>
    <b v="1"/>
    <m/>
    <s v="MONTH([Date])"/>
    <m/>
    <b v="1"/>
    <s v="Do Not Summarize"/>
    <m/>
    <m/>
    <s v="574e6139-463d-4e7c-a9ba-f865dc47ae25"/>
    <m/>
    <d v="2022-01-20T04:40:59"/>
    <d v="2021-11-22T22:54:03"/>
    <m/>
    <m/>
    <m/>
    <s v="Other"/>
    <s v="DAX Calculated Column"/>
    <s v="None"/>
  </r>
  <r>
    <n v="608"/>
    <s v="Quarter"/>
    <m/>
    <x v="36"/>
    <s v="Quarters"/>
    <b v="1"/>
    <m/>
    <s v="&quot;Qtr &quot; &amp; [QuarterNo]"/>
    <m/>
    <b v="1"/>
    <s v="Do Not Summarize"/>
    <m/>
    <m/>
    <s v="b6f89b9d-80cb-40d7-8ec9-86a0ee2ba1b5"/>
    <m/>
    <d v="2022-01-20T04:41:01"/>
    <d v="2021-11-22T22:54:03"/>
    <m/>
    <s v="QuarterNo"/>
    <m/>
    <s v="Other"/>
    <s v="DAX Calculated Column"/>
    <s v="None"/>
  </r>
  <r>
    <n v="609"/>
    <s v="QuarterNo"/>
    <m/>
    <x v="36"/>
    <s v="QuarterOfYear"/>
    <b v="1"/>
    <m/>
    <s v="INT(([MonthNo] + 2) / 3)"/>
    <m/>
    <b v="1"/>
    <s v="Do Not Summarize"/>
    <m/>
    <m/>
    <s v="240e2771-3db8-42d2-a667-aea3abc091a8"/>
    <m/>
    <d v="2022-01-20T04:41:00"/>
    <d v="2021-11-22T22:54:03"/>
    <m/>
    <m/>
    <m/>
    <s v="Other"/>
    <s v="DAX Calculated Column"/>
    <s v="None"/>
  </r>
  <r>
    <n v="610"/>
    <s v="Year"/>
    <m/>
    <x v="36"/>
    <s v="Years"/>
    <b v="1"/>
    <m/>
    <s v="YEAR([Date])"/>
    <m/>
    <b v="1"/>
    <s v="Do Not Summarize"/>
    <m/>
    <m/>
    <s v="64be82b8-0f37-46a6-8244-849e96d4a755"/>
    <m/>
    <d v="2022-01-20T04:40:59"/>
    <d v="2021-11-22T22:54:03"/>
    <m/>
    <m/>
    <m/>
    <s v="Other"/>
    <s v="DAX Calculated Column"/>
    <s v="None"/>
  </r>
  <r>
    <n v="611"/>
    <s v="Day"/>
    <m/>
    <x v="37"/>
    <s v="DayOfMonth"/>
    <b v="1"/>
    <m/>
    <s v="DAY([Date])"/>
    <m/>
    <b v="1"/>
    <s v="Do Not Summarize"/>
    <m/>
    <m/>
    <s v="97365ea8-8ea3-40c3-8be6-31342de57a94"/>
    <m/>
    <d v="2022-01-20T04:41:01"/>
    <d v="2021-04-05T21:14:36"/>
    <m/>
    <m/>
    <m/>
    <s v="Other"/>
    <s v="DAX Calculated Column"/>
    <s v="None"/>
  </r>
  <r>
    <n v="612"/>
    <s v="Month"/>
    <m/>
    <x v="37"/>
    <s v="Months"/>
    <b v="1"/>
    <m/>
    <s v="FORMAT([Date], &quot;MMMM&quot;)"/>
    <m/>
    <b v="1"/>
    <s v="Do Not Summarize"/>
    <m/>
    <m/>
    <s v="8d5d9737-da11-48d9-af2c-6711c6d90ecc"/>
    <m/>
    <d v="2022-01-20T04:41:00"/>
    <d v="2021-04-05T21:14:36"/>
    <m/>
    <s v="MonthNo"/>
    <m/>
    <s v="Other"/>
    <s v="DAX Calculated Column"/>
    <s v="None"/>
  </r>
  <r>
    <n v="613"/>
    <s v="MonthNo"/>
    <m/>
    <x v="37"/>
    <s v="MonthOfYear"/>
    <b v="1"/>
    <m/>
    <s v="MONTH([Date])"/>
    <m/>
    <b v="1"/>
    <s v="Do Not Summarize"/>
    <m/>
    <m/>
    <s v="518dfc11-e2d5-4795-b065-61a8f6848045"/>
    <m/>
    <d v="2022-01-20T04:41:01"/>
    <d v="2021-04-05T21:14:36"/>
    <m/>
    <m/>
    <m/>
    <s v="Other"/>
    <s v="DAX Calculated Column"/>
    <s v="None"/>
  </r>
  <r>
    <n v="614"/>
    <s v="Quarter"/>
    <m/>
    <x v="37"/>
    <s v="Quarters"/>
    <b v="1"/>
    <m/>
    <s v="&quot;Qtr &quot; &amp; [QuarterNo]"/>
    <m/>
    <b v="1"/>
    <s v="Do Not Summarize"/>
    <m/>
    <m/>
    <s v="d2987bc5-9e5b-411b-ae27-8feb8fa93137"/>
    <m/>
    <d v="2022-01-20T04:41:02"/>
    <d v="2021-04-05T21:14:36"/>
    <m/>
    <s v="QuarterNo"/>
    <m/>
    <s v="Other"/>
    <s v="DAX Calculated Column"/>
    <s v="None"/>
  </r>
  <r>
    <n v="615"/>
    <s v="QuarterNo"/>
    <m/>
    <x v="37"/>
    <s v="QuarterOfYear"/>
    <b v="1"/>
    <m/>
    <s v="INT(([MonthNo] + 2) / 3)"/>
    <m/>
    <b v="1"/>
    <s v="Do Not Summarize"/>
    <m/>
    <m/>
    <s v="d6e346ae-7ed6-4b3d-9557-56dfb86215b2"/>
    <m/>
    <d v="2022-01-20T04:41:01"/>
    <d v="2021-04-05T21:14:36"/>
    <m/>
    <m/>
    <m/>
    <s v="Other"/>
    <s v="DAX Calculated Column"/>
    <s v="None"/>
  </r>
  <r>
    <n v="616"/>
    <s v="Year"/>
    <m/>
    <x v="37"/>
    <s v="Years"/>
    <b v="1"/>
    <m/>
    <s v="YEAR([Date])"/>
    <m/>
    <b v="1"/>
    <s v="Do Not Summarize"/>
    <m/>
    <m/>
    <s v="e8dbfa60-299c-4826-8107-a73eb8bbb426"/>
    <m/>
    <d v="2022-01-20T04:41:01"/>
    <d v="2021-04-05T21:14:36"/>
    <m/>
    <m/>
    <m/>
    <s v="Other"/>
    <s v="DAX Calculated Column"/>
    <s v="None"/>
  </r>
  <r>
    <n v="617"/>
    <s v="Day"/>
    <m/>
    <x v="38"/>
    <s v="DayOfMonth"/>
    <b v="1"/>
    <m/>
    <s v="DAY([Date])"/>
    <m/>
    <b v="1"/>
    <s v="Do Not Summarize"/>
    <m/>
    <m/>
    <s v="974b31ca-63d9-4096-91af-1026677067cc"/>
    <m/>
    <d v="2022-01-20T04:41:00"/>
    <d v="2021-04-05T21:14:36"/>
    <m/>
    <m/>
    <m/>
    <s v="Other"/>
    <s v="DAX Calculated Column"/>
    <s v="None"/>
  </r>
  <r>
    <n v="618"/>
    <s v="Month"/>
    <m/>
    <x v="38"/>
    <s v="Months"/>
    <b v="1"/>
    <m/>
    <s v="FORMAT([Date], &quot;MMMM&quot;)"/>
    <m/>
    <b v="1"/>
    <s v="Do Not Summarize"/>
    <m/>
    <m/>
    <s v="64f1959c-1643-46d6-8889-64d4cff25894"/>
    <m/>
    <d v="2022-01-20T04:41:00"/>
    <d v="2021-04-05T21:14:36"/>
    <m/>
    <s v="MonthNo"/>
    <m/>
    <s v="Other"/>
    <s v="DAX Calculated Column"/>
    <s v="None"/>
  </r>
  <r>
    <n v="619"/>
    <s v="MonthNo"/>
    <m/>
    <x v="38"/>
    <s v="MonthOfYear"/>
    <b v="1"/>
    <m/>
    <s v="MONTH([Date])"/>
    <m/>
    <b v="1"/>
    <s v="Do Not Summarize"/>
    <m/>
    <m/>
    <s v="77f44a45-d7f1-48ed-8582-134d525986ae"/>
    <m/>
    <d v="2022-01-20T04:41:00"/>
    <d v="2021-04-05T21:14:36"/>
    <m/>
    <m/>
    <m/>
    <s v="Other"/>
    <s v="DAX Calculated Column"/>
    <s v="None"/>
  </r>
  <r>
    <n v="620"/>
    <s v="Quarter"/>
    <m/>
    <x v="38"/>
    <s v="Quarters"/>
    <b v="1"/>
    <m/>
    <s v="&quot;Qtr &quot; &amp; [QuarterNo]"/>
    <m/>
    <b v="1"/>
    <s v="Do Not Summarize"/>
    <m/>
    <m/>
    <s v="dbfcaa08-e1d6-4926-a4cb-2d175da48563"/>
    <m/>
    <d v="2022-01-20T04:41:01"/>
    <d v="2021-04-05T21:14:36"/>
    <m/>
    <s v="QuarterNo"/>
    <m/>
    <s v="Other"/>
    <s v="DAX Calculated Column"/>
    <s v="None"/>
  </r>
  <r>
    <n v="621"/>
    <s v="QuarterNo"/>
    <m/>
    <x v="38"/>
    <s v="QuarterOfYear"/>
    <b v="1"/>
    <m/>
    <s v="INT(([MonthNo] + 2) / 3)"/>
    <m/>
    <b v="1"/>
    <s v="Do Not Summarize"/>
    <m/>
    <m/>
    <s v="9bd4dd3a-ec73-4f0a-aeba-d06c63fa69b5"/>
    <m/>
    <d v="2022-01-20T04:41:01"/>
    <d v="2021-04-05T21:14:36"/>
    <m/>
    <m/>
    <m/>
    <s v="Other"/>
    <s v="DAX Calculated Column"/>
    <s v="None"/>
  </r>
  <r>
    <n v="622"/>
    <s v="Year"/>
    <m/>
    <x v="38"/>
    <s v="Years"/>
    <b v="1"/>
    <m/>
    <s v="YEAR([Date])"/>
    <m/>
    <b v="1"/>
    <s v="Do Not Summarize"/>
    <m/>
    <m/>
    <s v="e813b66d-2b41-445e-9480-046c4d746741"/>
    <m/>
    <d v="2022-01-20T04:41:00"/>
    <d v="2021-04-05T21:14:36"/>
    <m/>
    <m/>
    <m/>
    <s v="Other"/>
    <s v="DAX Calculated Column"/>
    <s v="None"/>
  </r>
  <r>
    <n v="623"/>
    <s v="Day"/>
    <m/>
    <x v="39"/>
    <s v="DayOfMonth"/>
    <b v="1"/>
    <m/>
    <s v="DAY([Date])"/>
    <m/>
    <b v="1"/>
    <s v="Do Not Summarize"/>
    <m/>
    <m/>
    <s v="994e17d3-cfa4-40e8-91b3-9732b2ea3806"/>
    <m/>
    <d v="2022-01-20T04:41:00"/>
    <d v="2021-04-05T21:14:36"/>
    <m/>
    <m/>
    <m/>
    <s v="Other"/>
    <s v="DAX Calculated Column"/>
    <s v="None"/>
  </r>
  <r>
    <n v="624"/>
    <s v="Month"/>
    <m/>
    <x v="39"/>
    <s v="Months"/>
    <b v="1"/>
    <m/>
    <s v="FORMAT([Date], &quot;MMMM&quot;)"/>
    <m/>
    <b v="1"/>
    <s v="Do Not Summarize"/>
    <m/>
    <m/>
    <s v="0bbc5ce5-f37b-4cad-a2fa-520314ad22a3"/>
    <m/>
    <d v="2022-01-20T04:41:00"/>
    <d v="2021-04-05T21:14:36"/>
    <m/>
    <s v="MonthNo"/>
    <m/>
    <s v="Other"/>
    <s v="DAX Calculated Column"/>
    <s v="None"/>
  </r>
  <r>
    <n v="625"/>
    <s v="MonthNo"/>
    <m/>
    <x v="39"/>
    <s v="MonthOfYear"/>
    <b v="1"/>
    <m/>
    <s v="MONTH([Date])"/>
    <m/>
    <b v="1"/>
    <s v="Do Not Summarize"/>
    <m/>
    <m/>
    <s v="12b502cd-6938-4dd3-af0d-f215f4276a17"/>
    <m/>
    <d v="2022-01-20T04:41:00"/>
    <d v="2021-04-05T21:14:36"/>
    <m/>
    <m/>
    <m/>
    <s v="Other"/>
    <s v="DAX Calculated Column"/>
    <s v="None"/>
  </r>
  <r>
    <n v="626"/>
    <s v="Quarter"/>
    <m/>
    <x v="39"/>
    <s v="Quarters"/>
    <b v="1"/>
    <m/>
    <s v="&quot;Qtr &quot; &amp; [QuarterNo]"/>
    <m/>
    <b v="1"/>
    <s v="Do Not Summarize"/>
    <m/>
    <m/>
    <s v="1d2a11c3-9967-42cc-a031-8f74d0cc6904"/>
    <m/>
    <d v="2022-01-20T04:41:01"/>
    <d v="2021-04-05T21:14:36"/>
    <m/>
    <s v="QuarterNo"/>
    <m/>
    <s v="Other"/>
    <s v="DAX Calculated Column"/>
    <s v="None"/>
  </r>
  <r>
    <n v="627"/>
    <s v="QuarterNo"/>
    <m/>
    <x v="39"/>
    <s v="QuarterOfYear"/>
    <b v="1"/>
    <m/>
    <s v="INT(([MonthNo] + 2) / 3)"/>
    <m/>
    <b v="1"/>
    <s v="Do Not Summarize"/>
    <m/>
    <m/>
    <s v="f7d82829-e171-43f5-adf5-f986c126c15e"/>
    <m/>
    <d v="2022-01-20T04:41:01"/>
    <d v="2021-04-05T21:14:36"/>
    <m/>
    <m/>
    <m/>
    <s v="Other"/>
    <s v="DAX Calculated Column"/>
    <s v="None"/>
  </r>
  <r>
    <n v="628"/>
    <s v="Year"/>
    <m/>
    <x v="39"/>
    <s v="Years"/>
    <b v="1"/>
    <m/>
    <s v="YEAR([Date])"/>
    <m/>
    <b v="1"/>
    <s v="Do Not Summarize"/>
    <m/>
    <m/>
    <s v="a27c61d6-8804-4ab7-a91c-c41737f81213"/>
    <m/>
    <d v="2022-01-20T04:41:00"/>
    <d v="2021-04-05T21:14:36"/>
    <m/>
    <m/>
    <m/>
    <s v="Other"/>
    <s v="DAX Calculated Column"/>
    <s v="None"/>
  </r>
  <r>
    <n v="629"/>
    <s v="Day"/>
    <m/>
    <x v="40"/>
    <s v="DayOfMonth"/>
    <b v="1"/>
    <m/>
    <s v="DAY([Date])"/>
    <m/>
    <b v="1"/>
    <s v="Do Not Summarize"/>
    <m/>
    <m/>
    <s v="21ec51a7-1c50-4050-98cf-9aa915052de2"/>
    <m/>
    <d v="2022-01-20T04:40:59"/>
    <d v="2021-04-05T21:14:36"/>
    <m/>
    <m/>
    <m/>
    <s v="Other"/>
    <s v="DAX Calculated Column"/>
    <s v="None"/>
  </r>
  <r>
    <n v="630"/>
    <s v="Month"/>
    <m/>
    <x v="40"/>
    <s v="Months"/>
    <b v="1"/>
    <m/>
    <s v="FORMAT([Date], &quot;MMMM&quot;)"/>
    <m/>
    <b v="1"/>
    <s v="Do Not Summarize"/>
    <m/>
    <m/>
    <s v="d0cf7d27-0d1b-474d-b457-270c38d81b4e"/>
    <m/>
    <d v="2022-01-20T04:40:59"/>
    <d v="2021-04-05T21:14:36"/>
    <m/>
    <s v="MonthNo"/>
    <m/>
    <s v="Other"/>
    <s v="DAX Calculated Column"/>
    <s v="None"/>
  </r>
  <r>
    <n v="631"/>
    <s v="MonthNo"/>
    <m/>
    <x v="40"/>
    <s v="MonthOfYear"/>
    <b v="1"/>
    <m/>
    <s v="MONTH([Date])"/>
    <m/>
    <b v="1"/>
    <s v="Do Not Summarize"/>
    <m/>
    <m/>
    <s v="d34fd1d6-ab80-4280-a2bf-25172916f7b6"/>
    <m/>
    <d v="2022-01-20T04:40:59"/>
    <d v="2021-04-05T21:14:36"/>
    <m/>
    <m/>
    <m/>
    <s v="Other"/>
    <s v="DAX Calculated Column"/>
    <s v="None"/>
  </r>
  <r>
    <n v="632"/>
    <s v="Quarter"/>
    <m/>
    <x v="40"/>
    <s v="Quarters"/>
    <b v="1"/>
    <m/>
    <s v="&quot;Qtr &quot; &amp; [QuarterNo]"/>
    <m/>
    <b v="1"/>
    <s v="Do Not Summarize"/>
    <m/>
    <m/>
    <s v="87e12743-c97f-4f50-9a1e-889f789aa008"/>
    <m/>
    <d v="2022-01-20T04:41:01"/>
    <d v="2021-04-05T21:14:36"/>
    <m/>
    <s v="QuarterNo"/>
    <m/>
    <s v="Other"/>
    <s v="DAX Calculated Column"/>
    <s v="None"/>
  </r>
  <r>
    <n v="633"/>
    <s v="QuarterNo"/>
    <m/>
    <x v="40"/>
    <s v="QuarterOfYear"/>
    <b v="1"/>
    <m/>
    <s v="INT(([MonthNo] + 2) / 3)"/>
    <m/>
    <b v="1"/>
    <s v="Do Not Summarize"/>
    <m/>
    <m/>
    <s v="14244bc6-f62f-4781-91ab-29968acebd75"/>
    <m/>
    <d v="2022-01-20T04:41:01"/>
    <d v="2021-04-05T21:14:36"/>
    <m/>
    <m/>
    <m/>
    <s v="Other"/>
    <s v="DAX Calculated Column"/>
    <s v="None"/>
  </r>
  <r>
    <n v="634"/>
    <s v="Year"/>
    <m/>
    <x v="40"/>
    <s v="Years"/>
    <b v="1"/>
    <m/>
    <s v="YEAR([Date])"/>
    <m/>
    <b v="1"/>
    <s v="Do Not Summarize"/>
    <m/>
    <m/>
    <s v="6a147b5c-e72a-4f8d-83f1-16dc38e8ca19"/>
    <m/>
    <d v="2022-01-20T04:40:59"/>
    <d v="2021-04-05T21:14:36"/>
    <m/>
    <m/>
    <m/>
    <s v="Other"/>
    <s v="DAX Calculated Column"/>
    <s v="None"/>
  </r>
  <r>
    <n v="635"/>
    <s v="Day"/>
    <m/>
    <x v="41"/>
    <s v="DayOfMonth"/>
    <b v="1"/>
    <m/>
    <s v="DAY([Date])"/>
    <m/>
    <b v="1"/>
    <s v="Do Not Summarize"/>
    <m/>
    <m/>
    <s v="c5d9e5c8-0355-46fe-b0fb-4d21a21e725f"/>
    <m/>
    <d v="2022-01-20T04:40:59"/>
    <d v="2021-04-05T21:14:36"/>
    <m/>
    <m/>
    <m/>
    <s v="Other"/>
    <s v="DAX Calculated Column"/>
    <s v="None"/>
  </r>
  <r>
    <n v="636"/>
    <s v="Month"/>
    <m/>
    <x v="41"/>
    <s v="Months"/>
    <b v="1"/>
    <m/>
    <s v="FORMAT([Date], &quot;MMMM&quot;)"/>
    <m/>
    <b v="1"/>
    <s v="Do Not Summarize"/>
    <m/>
    <m/>
    <s v="77fa932b-152f-49af-a269-c404bcc5ea25"/>
    <m/>
    <d v="2022-01-20T04:41:00"/>
    <d v="2021-04-05T21:14:36"/>
    <m/>
    <s v="MonthNo"/>
    <m/>
    <s v="Other"/>
    <s v="DAX Calculated Column"/>
    <s v="None"/>
  </r>
  <r>
    <n v="637"/>
    <s v="MonthNo"/>
    <m/>
    <x v="41"/>
    <s v="MonthOfYear"/>
    <b v="1"/>
    <m/>
    <s v="MONTH([Date])"/>
    <m/>
    <b v="1"/>
    <s v="Do Not Summarize"/>
    <m/>
    <m/>
    <s v="2e5bcd34-12b7-42e6-b854-94d973c774c7"/>
    <m/>
    <d v="2022-01-20T04:40:59"/>
    <d v="2021-04-05T21:14:36"/>
    <m/>
    <m/>
    <m/>
    <s v="Other"/>
    <s v="DAX Calculated Column"/>
    <s v="None"/>
  </r>
  <r>
    <n v="638"/>
    <s v="Quarter"/>
    <m/>
    <x v="41"/>
    <s v="Quarters"/>
    <b v="1"/>
    <m/>
    <s v="&quot;Qtr &quot; &amp; [QuarterNo]"/>
    <m/>
    <b v="1"/>
    <s v="Do Not Summarize"/>
    <m/>
    <m/>
    <s v="36fd720e-c133-497b-8e1b-02b83d252172"/>
    <m/>
    <d v="2022-01-20T04:41:01"/>
    <d v="2021-04-05T21:14:36"/>
    <m/>
    <s v="QuarterNo"/>
    <m/>
    <s v="Other"/>
    <s v="DAX Calculated Column"/>
    <s v="None"/>
  </r>
  <r>
    <n v="639"/>
    <s v="QuarterNo"/>
    <m/>
    <x v="41"/>
    <s v="QuarterOfYear"/>
    <b v="1"/>
    <m/>
    <s v="INT(([MonthNo] + 2) / 3)"/>
    <m/>
    <b v="1"/>
    <s v="Do Not Summarize"/>
    <m/>
    <m/>
    <s v="b1b68146-1f45-47d6-bb9d-7ed9dbeac5a9"/>
    <m/>
    <d v="2022-01-20T04:41:01"/>
    <d v="2021-04-05T21:14:36"/>
    <m/>
    <m/>
    <m/>
    <s v="Other"/>
    <s v="DAX Calculated Column"/>
    <s v="None"/>
  </r>
  <r>
    <n v="640"/>
    <s v="Year"/>
    <m/>
    <x v="41"/>
    <s v="Years"/>
    <b v="1"/>
    <m/>
    <s v="YEAR([Date])"/>
    <m/>
    <b v="1"/>
    <s v="Do Not Summarize"/>
    <m/>
    <m/>
    <s v="efd1ac5c-c64f-44f3-97bf-462c07dfcf00"/>
    <m/>
    <d v="2022-01-20T04:40:59"/>
    <d v="2021-04-05T21:14:36"/>
    <m/>
    <m/>
    <m/>
    <s v="Other"/>
    <s v="DAX Calculated Column"/>
    <s v="None"/>
  </r>
  <r>
    <n v="641"/>
    <s v="Day"/>
    <m/>
    <x v="42"/>
    <s v="DayOfMonth"/>
    <b v="1"/>
    <m/>
    <s v="DAY([Date])"/>
    <m/>
    <b v="1"/>
    <s v="Do Not Summarize"/>
    <m/>
    <m/>
    <s v="722045ac-536b-446f-b9ba-d218392a2048"/>
    <m/>
    <d v="2022-01-20T04:40:59"/>
    <d v="2021-11-22T22:54:03"/>
    <m/>
    <m/>
    <m/>
    <s v="Other"/>
    <s v="DAX Calculated Column"/>
    <s v="None"/>
  </r>
  <r>
    <n v="642"/>
    <s v="Month"/>
    <m/>
    <x v="42"/>
    <s v="Months"/>
    <b v="1"/>
    <m/>
    <s v="FORMAT([Date], &quot;MMMM&quot;)"/>
    <m/>
    <b v="1"/>
    <s v="Do Not Summarize"/>
    <m/>
    <m/>
    <s v="a1a6ced5-d0b0-4422-9f6d-f67bdadd44a3"/>
    <m/>
    <d v="2022-01-20T04:40:59"/>
    <d v="2021-11-22T22:54:03"/>
    <m/>
    <s v="MonthNo"/>
    <m/>
    <s v="Other"/>
    <s v="DAX Calculated Column"/>
    <s v="None"/>
  </r>
  <r>
    <n v="643"/>
    <s v="MonthNo"/>
    <m/>
    <x v="42"/>
    <s v="MonthOfYear"/>
    <b v="1"/>
    <m/>
    <s v="MONTH([Date])"/>
    <m/>
    <b v="1"/>
    <s v="Do Not Summarize"/>
    <m/>
    <m/>
    <s v="cde4b9ed-ea8c-406e-b39b-e304b287adb7"/>
    <m/>
    <d v="2022-01-20T04:40:59"/>
    <d v="2021-11-22T22:54:03"/>
    <m/>
    <m/>
    <m/>
    <s v="Other"/>
    <s v="DAX Calculated Column"/>
    <s v="None"/>
  </r>
  <r>
    <n v="644"/>
    <s v="Quarter"/>
    <m/>
    <x v="42"/>
    <s v="Quarters"/>
    <b v="1"/>
    <m/>
    <s v="&quot;Qtr &quot; &amp; [QuarterNo]"/>
    <m/>
    <b v="1"/>
    <s v="Do Not Summarize"/>
    <m/>
    <m/>
    <s v="d2f2a161-583b-416c-91a6-9fabb3e04f50"/>
    <m/>
    <d v="2022-01-20T04:41:01"/>
    <d v="2021-11-22T22:54:03"/>
    <m/>
    <s v="QuarterNo"/>
    <m/>
    <s v="Other"/>
    <s v="DAX Calculated Column"/>
    <s v="None"/>
  </r>
  <r>
    <n v="645"/>
    <s v="QuarterNo"/>
    <m/>
    <x v="42"/>
    <s v="QuarterOfYear"/>
    <b v="1"/>
    <m/>
    <s v="INT(([MonthNo] + 2) / 3)"/>
    <m/>
    <b v="1"/>
    <s v="Do Not Summarize"/>
    <m/>
    <m/>
    <s v="b5ed7969-4dff-45b9-8ae9-016aae9215e5"/>
    <m/>
    <d v="2022-01-20T04:41:00"/>
    <d v="2021-11-22T22:54:03"/>
    <m/>
    <m/>
    <m/>
    <s v="Other"/>
    <s v="DAX Calculated Column"/>
    <s v="None"/>
  </r>
  <r>
    <n v="646"/>
    <s v="Year"/>
    <m/>
    <x v="42"/>
    <s v="Years"/>
    <b v="1"/>
    <m/>
    <s v="YEAR([Date])"/>
    <m/>
    <b v="1"/>
    <s v="Do Not Summarize"/>
    <m/>
    <m/>
    <s v="18218779-54a5-4edb-a190-8305dd75f93b"/>
    <m/>
    <d v="2022-01-20T04:40:59"/>
    <d v="2021-11-22T22:54:03"/>
    <m/>
    <m/>
    <m/>
    <s v="Other"/>
    <s v="DAX Calculated Column"/>
    <s v="None"/>
  </r>
  <r>
    <n v="647"/>
    <s v="Day"/>
    <m/>
    <x v="43"/>
    <s v="DayOfMonth"/>
    <b v="1"/>
    <m/>
    <s v="DAY([Date])"/>
    <m/>
    <b v="1"/>
    <s v="Do Not Summarize"/>
    <m/>
    <m/>
    <s v="db8a0fed-e948-4d81-8605-e2f6fed5cf46"/>
    <m/>
    <d v="2022-01-20T04:41:00"/>
    <d v="2021-04-05T21:14:36"/>
    <m/>
    <m/>
    <m/>
    <s v="Other"/>
    <s v="DAX Calculated Column"/>
    <s v="None"/>
  </r>
  <r>
    <n v="648"/>
    <s v="Month"/>
    <m/>
    <x v="43"/>
    <s v="Months"/>
    <b v="1"/>
    <m/>
    <s v="FORMAT([Date], &quot;MMMM&quot;)"/>
    <m/>
    <b v="1"/>
    <s v="Do Not Summarize"/>
    <m/>
    <m/>
    <s v="d20a687a-e140-4621-863c-f8805f7ba03e"/>
    <m/>
    <d v="2022-01-20T04:41:00"/>
    <d v="2021-04-05T21:14:36"/>
    <m/>
    <s v="MonthNo"/>
    <m/>
    <s v="Other"/>
    <s v="DAX Calculated Column"/>
    <s v="None"/>
  </r>
  <r>
    <n v="649"/>
    <s v="MonthNo"/>
    <m/>
    <x v="43"/>
    <s v="MonthOfYear"/>
    <b v="1"/>
    <m/>
    <s v="MONTH([Date])"/>
    <m/>
    <b v="1"/>
    <s v="Do Not Summarize"/>
    <m/>
    <m/>
    <s v="38ce479b-2f22-49d9-bdde-b8f5075963ec"/>
    <m/>
    <d v="2022-01-20T04:41:00"/>
    <d v="2021-04-05T21:14:36"/>
    <m/>
    <m/>
    <m/>
    <s v="Other"/>
    <s v="DAX Calculated Column"/>
    <s v="None"/>
  </r>
  <r>
    <n v="650"/>
    <s v="Quarter"/>
    <m/>
    <x v="43"/>
    <s v="Quarters"/>
    <b v="1"/>
    <m/>
    <s v="&quot;Qtr &quot; &amp; [QuarterNo]"/>
    <m/>
    <b v="1"/>
    <s v="Do Not Summarize"/>
    <m/>
    <m/>
    <s v="441496fe-1a21-42ac-827e-23d9acb7f9a5"/>
    <m/>
    <d v="2022-01-20T04:41:01"/>
    <d v="2021-04-05T21:14:36"/>
    <m/>
    <s v="QuarterNo"/>
    <m/>
    <s v="Other"/>
    <s v="DAX Calculated Column"/>
    <s v="None"/>
  </r>
  <r>
    <n v="651"/>
    <s v="QuarterNo"/>
    <m/>
    <x v="43"/>
    <s v="QuarterOfYear"/>
    <b v="1"/>
    <m/>
    <s v="INT(([MonthNo] + 2) / 3)"/>
    <m/>
    <b v="1"/>
    <s v="Do Not Summarize"/>
    <m/>
    <m/>
    <s v="ea114667-1911-4db0-adc4-022e3304a6f6"/>
    <m/>
    <d v="2022-01-20T04:41:01"/>
    <d v="2021-04-05T21:14:36"/>
    <m/>
    <m/>
    <m/>
    <s v="Other"/>
    <s v="DAX Calculated Column"/>
    <s v="None"/>
  </r>
  <r>
    <n v="652"/>
    <s v="Year"/>
    <m/>
    <x v="43"/>
    <s v="Years"/>
    <b v="1"/>
    <m/>
    <s v="YEAR([Date])"/>
    <m/>
    <b v="1"/>
    <s v="Do Not Summarize"/>
    <m/>
    <m/>
    <s v="d6ee6f45-b0cb-4c5c-a0c9-054398fd4a82"/>
    <m/>
    <d v="2022-01-20T04:41:00"/>
    <d v="2021-04-05T21:14:36"/>
    <m/>
    <m/>
    <m/>
    <s v="Other"/>
    <s v="DAX Calculated Column"/>
    <s v="None"/>
  </r>
  <r>
    <n v="653"/>
    <s v="Day"/>
    <m/>
    <x v="44"/>
    <s v="DayOfMonth"/>
    <b v="1"/>
    <m/>
    <s v="DAY([Date])"/>
    <m/>
    <b v="1"/>
    <s v="Do Not Summarize"/>
    <m/>
    <m/>
    <s v="70668cc9-98fe-499a-8f8e-0a870aedf872"/>
    <m/>
    <d v="2022-01-20T04:40:59"/>
    <d v="2021-04-05T21:14:36"/>
    <m/>
    <m/>
    <m/>
    <s v="Other"/>
    <s v="DAX Calculated Column"/>
    <s v="None"/>
  </r>
  <r>
    <n v="654"/>
    <s v="Month"/>
    <m/>
    <x v="44"/>
    <s v="Months"/>
    <b v="1"/>
    <m/>
    <s v="FORMAT([Date], &quot;MMMM&quot;)"/>
    <m/>
    <b v="1"/>
    <s v="Do Not Summarize"/>
    <m/>
    <m/>
    <s v="ba682d07-2743-492e-93fd-1c1a336a3fe1"/>
    <m/>
    <d v="2022-01-20T04:40:59"/>
    <d v="2021-04-05T21:14:36"/>
    <m/>
    <s v="MonthNo"/>
    <m/>
    <s v="Other"/>
    <s v="DAX Calculated Column"/>
    <s v="None"/>
  </r>
  <r>
    <n v="655"/>
    <s v="MonthNo"/>
    <m/>
    <x v="44"/>
    <s v="MonthOfYear"/>
    <b v="1"/>
    <m/>
    <s v="MONTH([Date])"/>
    <m/>
    <b v="1"/>
    <s v="Do Not Summarize"/>
    <m/>
    <m/>
    <s v="80173659-0ce5-4cc0-9174-1af2aab776cc"/>
    <m/>
    <d v="2022-01-20T04:40:59"/>
    <d v="2021-04-05T21:14:36"/>
    <m/>
    <m/>
    <m/>
    <s v="Other"/>
    <s v="DAX Calculated Column"/>
    <s v="None"/>
  </r>
  <r>
    <n v="656"/>
    <s v="Quarter"/>
    <m/>
    <x v="44"/>
    <s v="Quarters"/>
    <b v="1"/>
    <m/>
    <s v="&quot;Qtr &quot; &amp; [QuarterNo]"/>
    <m/>
    <b v="1"/>
    <s v="Do Not Summarize"/>
    <m/>
    <m/>
    <s v="8d34511b-3090-4763-a261-0c078574d8d7"/>
    <m/>
    <d v="2022-01-20T04:41:01"/>
    <d v="2021-04-05T21:14:36"/>
    <m/>
    <s v="QuarterNo"/>
    <m/>
    <s v="Other"/>
    <s v="DAX Calculated Column"/>
    <s v="None"/>
  </r>
  <r>
    <n v="657"/>
    <s v="QuarterNo"/>
    <m/>
    <x v="44"/>
    <s v="QuarterOfYear"/>
    <b v="1"/>
    <m/>
    <s v="INT(([MonthNo] + 2) / 3)"/>
    <m/>
    <b v="1"/>
    <s v="Do Not Summarize"/>
    <m/>
    <m/>
    <s v="0214e692-d3d2-4e3a-8052-6054c1fad792"/>
    <m/>
    <d v="2022-01-20T04:41:00"/>
    <d v="2021-04-05T21:14:36"/>
    <m/>
    <m/>
    <m/>
    <s v="Other"/>
    <s v="DAX Calculated Column"/>
    <s v="None"/>
  </r>
  <r>
    <n v="658"/>
    <s v="Year"/>
    <m/>
    <x v="44"/>
    <s v="Years"/>
    <b v="1"/>
    <m/>
    <s v="YEAR([Date])"/>
    <m/>
    <b v="1"/>
    <s v="Do Not Summarize"/>
    <m/>
    <m/>
    <s v="c539f138-142d-4bf3-9e1c-485cc96f8570"/>
    <m/>
    <d v="2022-01-20T04:40:59"/>
    <d v="2021-04-05T21:14:36"/>
    <m/>
    <m/>
    <m/>
    <s v="Other"/>
    <s v="DAX Calculated Column"/>
    <s v="None"/>
  </r>
  <r>
    <n v="659"/>
    <s v="Day"/>
    <m/>
    <x v="45"/>
    <s v="DayOfMonth"/>
    <b v="1"/>
    <m/>
    <s v="DAY([Date])"/>
    <m/>
    <b v="1"/>
    <s v="Do Not Summarize"/>
    <m/>
    <m/>
    <s v="9c2abeda-2326-480e-a9f7-0b4590aefb47"/>
    <m/>
    <d v="2022-01-20T04:41:04"/>
    <d v="2021-04-05T21:14:36"/>
    <m/>
    <m/>
    <m/>
    <s v="Other"/>
    <s v="DAX Calculated Column"/>
    <s v="None"/>
  </r>
  <r>
    <n v="660"/>
    <s v="Month"/>
    <m/>
    <x v="45"/>
    <s v="Months"/>
    <b v="1"/>
    <m/>
    <s v="FORMAT([Date], &quot;MMMM&quot;)"/>
    <m/>
    <b v="1"/>
    <s v="Do Not Summarize"/>
    <m/>
    <m/>
    <s v="6100f710-7e38-4169-b074-fb1108a45257"/>
    <m/>
    <d v="2022-01-20T04:41:06"/>
    <d v="2021-04-05T21:14:36"/>
    <m/>
    <s v="MonthNo"/>
    <m/>
    <s v="Other"/>
    <s v="DAX Calculated Column"/>
    <s v="None"/>
  </r>
  <r>
    <n v="661"/>
    <s v="MonthNo"/>
    <m/>
    <x v="45"/>
    <s v="MonthOfYear"/>
    <b v="1"/>
    <m/>
    <s v="MONTH([Date])"/>
    <m/>
    <b v="1"/>
    <s v="Do Not Summarize"/>
    <m/>
    <m/>
    <s v="904acc6c-4fe0-453c-a3b9-95faef84f11e"/>
    <m/>
    <d v="2022-01-20T04:41:04"/>
    <d v="2021-04-05T21:14:36"/>
    <m/>
    <m/>
    <m/>
    <s v="Other"/>
    <s v="DAX Calculated Column"/>
    <s v="None"/>
  </r>
  <r>
    <n v="662"/>
    <s v="Quarter"/>
    <m/>
    <x v="45"/>
    <s v="Quarters"/>
    <b v="1"/>
    <m/>
    <s v="&quot;Qtr &quot; &amp; [QuarterNo]"/>
    <m/>
    <b v="1"/>
    <s v="Do Not Summarize"/>
    <m/>
    <m/>
    <s v="747d204c-e8e6-463f-b844-996c4986d6ef"/>
    <m/>
    <d v="2022-01-20T04:41:07"/>
    <d v="2021-04-05T21:14:36"/>
    <m/>
    <s v="QuarterNo"/>
    <m/>
    <s v="Other"/>
    <s v="DAX Calculated Column"/>
    <s v="None"/>
  </r>
  <r>
    <n v="663"/>
    <s v="QuarterNo"/>
    <m/>
    <x v="45"/>
    <s v="QuarterOfYear"/>
    <b v="1"/>
    <m/>
    <s v="INT(([MonthNo] + 2) / 3)"/>
    <m/>
    <b v="1"/>
    <s v="Do Not Summarize"/>
    <m/>
    <m/>
    <s v="07c4b017-9db6-4702-b33f-4882986f6621"/>
    <m/>
    <d v="2022-01-20T04:41:05"/>
    <d v="2021-04-05T21:14:36"/>
    <m/>
    <m/>
    <m/>
    <s v="Other"/>
    <s v="DAX Calculated Column"/>
    <s v="None"/>
  </r>
  <r>
    <n v="664"/>
    <s v="Year"/>
    <m/>
    <x v="45"/>
    <s v="Years"/>
    <b v="1"/>
    <m/>
    <s v="YEAR([Date])"/>
    <m/>
    <b v="1"/>
    <s v="Do Not Summarize"/>
    <m/>
    <m/>
    <s v="c782449f-e92d-4419-b13a-7f3ce61f90ce"/>
    <m/>
    <d v="2022-01-20T04:41:04"/>
    <d v="2021-04-05T21:14:36"/>
    <m/>
    <m/>
    <m/>
    <s v="Other"/>
    <s v="DAX Calculated Column"/>
    <s v="None"/>
  </r>
  <r>
    <n v="665"/>
    <s v="Day"/>
    <m/>
    <x v="46"/>
    <s v="DayOfMonth"/>
    <b v="1"/>
    <m/>
    <s v="DAY([Date])"/>
    <m/>
    <b v="1"/>
    <s v="Do Not Summarize"/>
    <m/>
    <m/>
    <s v="8f49443c-2426-489d-a41d-abb0fabb9fb4"/>
    <m/>
    <d v="2022-01-20T04:40:59"/>
    <d v="2021-04-05T21:14:36"/>
    <m/>
    <m/>
    <m/>
    <s v="Other"/>
    <s v="DAX Calculated Column"/>
    <s v="None"/>
  </r>
  <r>
    <n v="666"/>
    <s v="Month"/>
    <m/>
    <x v="46"/>
    <s v="Months"/>
    <b v="1"/>
    <m/>
    <s v="FORMAT([Date], &quot;MMMM&quot;)"/>
    <m/>
    <b v="1"/>
    <s v="Do Not Summarize"/>
    <m/>
    <m/>
    <s v="8e702b7e-56e3-4b14-935a-aba0f5421aee"/>
    <m/>
    <d v="2022-01-20T04:40:59"/>
    <d v="2021-04-05T21:14:36"/>
    <m/>
    <s v="MonthNo"/>
    <m/>
    <s v="Other"/>
    <s v="DAX Calculated Column"/>
    <s v="None"/>
  </r>
  <r>
    <n v="667"/>
    <s v="MonthNo"/>
    <m/>
    <x v="46"/>
    <s v="MonthOfYear"/>
    <b v="1"/>
    <m/>
    <s v="MONTH([Date])"/>
    <m/>
    <b v="1"/>
    <s v="Do Not Summarize"/>
    <m/>
    <m/>
    <s v="127c1c61-974d-4c26-b693-9dde7c818cf9"/>
    <m/>
    <d v="2022-01-20T04:40:59"/>
    <d v="2021-04-05T21:14:36"/>
    <m/>
    <m/>
    <m/>
    <s v="Other"/>
    <s v="DAX Calculated Column"/>
    <s v="None"/>
  </r>
  <r>
    <n v="668"/>
    <s v="Quarter"/>
    <m/>
    <x v="46"/>
    <s v="Quarters"/>
    <b v="1"/>
    <m/>
    <s v="&quot;Qtr &quot; &amp; [QuarterNo]"/>
    <m/>
    <b v="1"/>
    <s v="Do Not Summarize"/>
    <m/>
    <m/>
    <s v="60503329-fee0-40a5-8dc6-47b72125d7e9"/>
    <m/>
    <d v="2022-01-20T04:41:01"/>
    <d v="2021-04-05T21:14:36"/>
    <m/>
    <s v="QuarterNo"/>
    <m/>
    <s v="Other"/>
    <s v="DAX Calculated Column"/>
    <s v="None"/>
  </r>
  <r>
    <n v="669"/>
    <s v="QuarterNo"/>
    <m/>
    <x v="46"/>
    <s v="QuarterOfYear"/>
    <b v="1"/>
    <m/>
    <s v="INT(([MonthNo] + 2) / 3)"/>
    <m/>
    <b v="1"/>
    <s v="Do Not Summarize"/>
    <m/>
    <m/>
    <s v="580e9175-f1a2-4135-a638-75a7a0b8b7d7"/>
    <m/>
    <d v="2022-01-20T04:41:00"/>
    <d v="2021-04-05T21:14:36"/>
    <m/>
    <m/>
    <m/>
    <s v="Other"/>
    <s v="DAX Calculated Column"/>
    <s v="None"/>
  </r>
  <r>
    <n v="670"/>
    <s v="Year"/>
    <m/>
    <x v="46"/>
    <s v="Years"/>
    <b v="1"/>
    <m/>
    <s v="YEAR([Date])"/>
    <m/>
    <b v="1"/>
    <s v="Do Not Summarize"/>
    <m/>
    <m/>
    <s v="ec48903f-eb5f-482a-b1d8-86ebc99376f8"/>
    <m/>
    <d v="2022-01-20T04:40:59"/>
    <d v="2021-04-05T21:14:36"/>
    <m/>
    <m/>
    <m/>
    <s v="Other"/>
    <s v="DAX Calculated Column"/>
    <s v="None"/>
  </r>
  <r>
    <n v="671"/>
    <s v="Day"/>
    <m/>
    <x v="47"/>
    <s v="DayOfMonth"/>
    <b v="1"/>
    <m/>
    <s v="DAY([Date])"/>
    <m/>
    <b v="1"/>
    <s v="Do Not Summarize"/>
    <m/>
    <m/>
    <s v="7bf356d5-2e3e-4871-aeb3-71ee16738c41"/>
    <m/>
    <d v="2022-01-20T04:40:59"/>
    <d v="2021-04-05T21:14:36"/>
    <m/>
    <m/>
    <m/>
    <s v="Other"/>
    <s v="DAX Calculated Column"/>
    <s v="None"/>
  </r>
  <r>
    <n v="672"/>
    <s v="Month"/>
    <m/>
    <x v="47"/>
    <s v="Months"/>
    <b v="1"/>
    <m/>
    <s v="FORMAT([Date], &quot;MMMM&quot;)"/>
    <m/>
    <b v="1"/>
    <s v="Do Not Summarize"/>
    <m/>
    <m/>
    <s v="aef921cd-42aa-4d6e-b28f-f3cf17aefb53"/>
    <m/>
    <d v="2022-01-20T04:40:59"/>
    <d v="2021-04-05T21:14:36"/>
    <m/>
    <s v="MonthNo"/>
    <m/>
    <s v="Other"/>
    <s v="DAX Calculated Column"/>
    <s v="None"/>
  </r>
  <r>
    <n v="673"/>
    <s v="MonthNo"/>
    <m/>
    <x v="47"/>
    <s v="MonthOfYear"/>
    <b v="1"/>
    <m/>
    <s v="MONTH([Date])"/>
    <m/>
    <b v="1"/>
    <s v="Do Not Summarize"/>
    <m/>
    <m/>
    <s v="2236f22e-bd2c-460a-9125-49606866d673"/>
    <m/>
    <d v="2022-01-20T04:40:59"/>
    <d v="2021-04-05T21:14:36"/>
    <m/>
    <m/>
    <m/>
    <s v="Other"/>
    <s v="DAX Calculated Column"/>
    <s v="None"/>
  </r>
  <r>
    <n v="674"/>
    <s v="Quarter"/>
    <m/>
    <x v="47"/>
    <s v="Quarters"/>
    <b v="1"/>
    <m/>
    <s v="&quot;Qtr &quot; &amp; [QuarterNo]"/>
    <m/>
    <b v="1"/>
    <s v="Do Not Summarize"/>
    <m/>
    <m/>
    <s v="a611c905-8e46-4c60-9b18-2807d8eefc4f"/>
    <m/>
    <d v="2022-01-20T04:41:01"/>
    <d v="2021-04-05T21:14:36"/>
    <m/>
    <s v="QuarterNo"/>
    <m/>
    <s v="Other"/>
    <s v="DAX Calculated Column"/>
    <s v="None"/>
  </r>
  <r>
    <n v="675"/>
    <s v="QuarterNo"/>
    <m/>
    <x v="47"/>
    <s v="QuarterOfYear"/>
    <b v="1"/>
    <m/>
    <s v="INT(([MonthNo] + 2) / 3)"/>
    <m/>
    <b v="1"/>
    <s v="Do Not Summarize"/>
    <m/>
    <m/>
    <s v="14ab5929-23ee-4c50-b813-14289b3dd402"/>
    <m/>
    <d v="2022-01-20T04:41:00"/>
    <d v="2021-04-05T21:14:36"/>
    <m/>
    <m/>
    <m/>
    <s v="Other"/>
    <s v="DAX Calculated Column"/>
    <s v="None"/>
  </r>
  <r>
    <n v="676"/>
    <s v="Year"/>
    <m/>
    <x v="47"/>
    <s v="Years"/>
    <b v="1"/>
    <m/>
    <s v="YEAR([Date])"/>
    <m/>
    <b v="1"/>
    <s v="Do Not Summarize"/>
    <m/>
    <m/>
    <s v="8b607c8f-d609-4642-9093-0c69f9cab981"/>
    <m/>
    <d v="2022-01-20T04:40:59"/>
    <d v="2021-04-05T21:14:36"/>
    <m/>
    <m/>
    <m/>
    <s v="Other"/>
    <s v="DAX Calculated Column"/>
    <s v="None"/>
  </r>
  <r>
    <n v="677"/>
    <s v="Day"/>
    <m/>
    <x v="48"/>
    <s v="DayOfMonth"/>
    <b v="1"/>
    <m/>
    <s v="DAY([Date])"/>
    <m/>
    <b v="1"/>
    <s v="Do Not Summarize"/>
    <m/>
    <m/>
    <s v="a67fe7e6-e51f-4f81-bb4b-92817c8470c5"/>
    <m/>
    <d v="2022-01-20T04:41:00"/>
    <d v="2022-01-05T14:57:46"/>
    <m/>
    <m/>
    <m/>
    <s v="Other"/>
    <s v="DAX Calculated Column"/>
    <s v="None"/>
  </r>
  <r>
    <n v="678"/>
    <s v="Month"/>
    <m/>
    <x v="48"/>
    <s v="Months"/>
    <b v="1"/>
    <m/>
    <s v="FORMAT([Date], &quot;MMMM&quot;)"/>
    <m/>
    <b v="1"/>
    <s v="Do Not Summarize"/>
    <m/>
    <m/>
    <s v="0795e2d0-8de7-4211-b230-546e170819d3"/>
    <m/>
    <d v="2022-01-20T04:41:00"/>
    <d v="2022-01-05T14:57:46"/>
    <m/>
    <s v="MonthNo"/>
    <m/>
    <s v="Other"/>
    <s v="DAX Calculated Column"/>
    <s v="None"/>
  </r>
  <r>
    <n v="679"/>
    <s v="MonthNo"/>
    <m/>
    <x v="48"/>
    <s v="MonthOfYear"/>
    <b v="1"/>
    <m/>
    <s v="MONTH([Date])"/>
    <m/>
    <b v="1"/>
    <s v="Do Not Summarize"/>
    <m/>
    <m/>
    <s v="fdebdde5-a992-447f-98f0-d2e2945f3751"/>
    <m/>
    <d v="2022-01-20T04:41:00"/>
    <d v="2022-01-05T14:57:46"/>
    <m/>
    <m/>
    <m/>
    <s v="Other"/>
    <s v="DAX Calculated Column"/>
    <s v="None"/>
  </r>
  <r>
    <n v="680"/>
    <s v="Quarter"/>
    <m/>
    <x v="48"/>
    <s v="Quarters"/>
    <b v="1"/>
    <m/>
    <s v="&quot;Qtr &quot; &amp; [QuarterNo]"/>
    <m/>
    <b v="1"/>
    <s v="Do Not Summarize"/>
    <m/>
    <m/>
    <s v="c5b9d4fc-fbdf-4a8e-a46f-6226ea40989b"/>
    <m/>
    <d v="2022-01-20T04:41:03"/>
    <d v="2022-01-05T14:57:46"/>
    <m/>
    <s v="QuarterNo"/>
    <m/>
    <s v="Other"/>
    <s v="DAX Calculated Column"/>
    <s v="None"/>
  </r>
  <r>
    <n v="681"/>
    <s v="QuarterNo"/>
    <m/>
    <x v="48"/>
    <s v="QuarterOfYear"/>
    <b v="1"/>
    <m/>
    <s v="INT(([MonthNo] + 2) / 3)"/>
    <m/>
    <b v="1"/>
    <s v="Do Not Summarize"/>
    <m/>
    <m/>
    <s v="78ae1394-9af0-44f8-8403-dc63068384cd"/>
    <m/>
    <d v="2022-01-20T04:41:01"/>
    <d v="2022-01-05T14:57:46"/>
    <m/>
    <m/>
    <m/>
    <s v="Other"/>
    <s v="DAX Calculated Column"/>
    <s v="None"/>
  </r>
  <r>
    <n v="682"/>
    <s v="Year"/>
    <m/>
    <x v="48"/>
    <s v="Years"/>
    <b v="1"/>
    <m/>
    <s v="YEAR([Date])"/>
    <m/>
    <b v="1"/>
    <s v="Do Not Summarize"/>
    <m/>
    <m/>
    <s v="7f1c82c7-ad88-4b2a-afeb-e4330c61a87e"/>
    <m/>
    <d v="2022-01-20T04:41:00"/>
    <d v="2022-01-05T14:57:46"/>
    <m/>
    <m/>
    <m/>
    <s v="Other"/>
    <s v="DAX Calculated Column"/>
    <s v="None"/>
  </r>
  <r>
    <n v="683"/>
    <s v="Day"/>
    <m/>
    <x v="49"/>
    <s v="DayOfMonth"/>
    <b v="1"/>
    <m/>
    <s v="DAY([Date])"/>
    <m/>
    <b v="1"/>
    <s v="Do Not Summarize"/>
    <m/>
    <m/>
    <s v="4f465720-0535-446a-94bd-a948fc199eac"/>
    <m/>
    <d v="2022-01-20T04:41:00"/>
    <d v="2021-04-05T21:14:36"/>
    <m/>
    <m/>
    <m/>
    <s v="Other"/>
    <s v="DAX Calculated Column"/>
    <s v="None"/>
  </r>
  <r>
    <n v="684"/>
    <s v="Month"/>
    <m/>
    <x v="49"/>
    <s v="Months"/>
    <b v="1"/>
    <m/>
    <s v="FORMAT([Date], &quot;MMMM&quot;)"/>
    <m/>
    <b v="1"/>
    <s v="Do Not Summarize"/>
    <m/>
    <m/>
    <s v="1ec96e25-1148-4361-96b9-40cd85d8e5f0"/>
    <m/>
    <d v="2022-01-20T04:41:00"/>
    <d v="2021-04-05T21:14:36"/>
    <m/>
    <s v="MonthNo"/>
    <m/>
    <s v="Other"/>
    <s v="DAX Calculated Column"/>
    <s v="None"/>
  </r>
  <r>
    <n v="685"/>
    <s v="MonthNo"/>
    <m/>
    <x v="49"/>
    <s v="MonthOfYear"/>
    <b v="1"/>
    <m/>
    <s v="MONTH([Date])"/>
    <m/>
    <b v="1"/>
    <s v="Do Not Summarize"/>
    <m/>
    <m/>
    <s v="9091d18e-8738-4b82-8e96-5b7e1014f3d1"/>
    <m/>
    <d v="2022-01-20T04:41:00"/>
    <d v="2021-04-05T21:14:36"/>
    <m/>
    <m/>
    <m/>
    <s v="Other"/>
    <s v="DAX Calculated Column"/>
    <s v="None"/>
  </r>
  <r>
    <n v="686"/>
    <s v="Quarter"/>
    <m/>
    <x v="49"/>
    <s v="Quarters"/>
    <b v="1"/>
    <m/>
    <s v="&quot;Qtr &quot; &amp; [QuarterNo]"/>
    <m/>
    <b v="1"/>
    <s v="Do Not Summarize"/>
    <m/>
    <m/>
    <s v="b3ab5993-3f15-4178-92af-cafd729a0b62"/>
    <m/>
    <d v="2022-01-20T04:41:01"/>
    <d v="2021-04-05T21:14:36"/>
    <m/>
    <s v="QuarterNo"/>
    <m/>
    <s v="Other"/>
    <s v="DAX Calculated Column"/>
    <s v="None"/>
  </r>
  <r>
    <n v="687"/>
    <s v="QuarterNo"/>
    <m/>
    <x v="49"/>
    <s v="QuarterOfYear"/>
    <b v="1"/>
    <m/>
    <s v="INT(([MonthNo] + 2) / 3)"/>
    <m/>
    <b v="1"/>
    <s v="Do Not Summarize"/>
    <m/>
    <m/>
    <s v="d2420ae9-9a7f-46cb-b71e-d8f3895aea5a"/>
    <m/>
    <d v="2022-01-20T04:41:01"/>
    <d v="2021-04-05T21:14:36"/>
    <m/>
    <m/>
    <m/>
    <s v="Other"/>
    <s v="DAX Calculated Column"/>
    <s v="None"/>
  </r>
  <r>
    <n v="688"/>
    <s v="Year"/>
    <m/>
    <x v="49"/>
    <s v="Years"/>
    <b v="1"/>
    <m/>
    <s v="YEAR([Date])"/>
    <m/>
    <b v="1"/>
    <s v="Do Not Summarize"/>
    <m/>
    <m/>
    <s v="5b081851-bfa6-4d2f-9103-1048762cbca5"/>
    <m/>
    <d v="2022-01-20T04:40:59"/>
    <d v="2021-04-05T21:14:36"/>
    <m/>
    <m/>
    <m/>
    <s v="Other"/>
    <s v="DAX Calculated Column"/>
    <s v="None"/>
  </r>
  <r>
    <n v="689"/>
    <s v="Day"/>
    <m/>
    <x v="50"/>
    <s v="DayOfMonth"/>
    <b v="1"/>
    <m/>
    <s v="DAY([Date])"/>
    <m/>
    <b v="1"/>
    <s v="Do Not Summarize"/>
    <m/>
    <m/>
    <s v="acd6aad6-1d6b-4371-84d7-1e3459077cca"/>
    <m/>
    <d v="2022-01-20T04:41:00"/>
    <d v="2021-04-05T21:14:36"/>
    <m/>
    <m/>
    <m/>
    <s v="Other"/>
    <s v="DAX Calculated Column"/>
    <s v="None"/>
  </r>
  <r>
    <n v="690"/>
    <s v="Month"/>
    <m/>
    <x v="50"/>
    <s v="Months"/>
    <b v="1"/>
    <m/>
    <s v="FORMAT([Date], &quot;MMMM&quot;)"/>
    <m/>
    <b v="1"/>
    <s v="Do Not Summarize"/>
    <m/>
    <m/>
    <s v="92e30216-4d49-4c4d-8061-d17e3b4dd401"/>
    <m/>
    <d v="2022-01-20T04:41:00"/>
    <d v="2021-04-05T21:14:36"/>
    <m/>
    <s v="MonthNo"/>
    <m/>
    <s v="Other"/>
    <s v="DAX Calculated Column"/>
    <s v="None"/>
  </r>
  <r>
    <n v="691"/>
    <s v="MonthNo"/>
    <m/>
    <x v="50"/>
    <s v="MonthOfYear"/>
    <b v="1"/>
    <m/>
    <s v="MONTH([Date])"/>
    <m/>
    <b v="1"/>
    <s v="Do Not Summarize"/>
    <m/>
    <m/>
    <s v="34f6b873-593f-40dd-817f-46186a2ea3a2"/>
    <m/>
    <d v="2022-01-20T04:41:00"/>
    <d v="2021-04-05T21:14:36"/>
    <m/>
    <m/>
    <m/>
    <s v="Other"/>
    <s v="DAX Calculated Column"/>
    <s v="None"/>
  </r>
  <r>
    <n v="692"/>
    <s v="Quarter"/>
    <m/>
    <x v="50"/>
    <s v="Quarters"/>
    <b v="1"/>
    <m/>
    <s v="&quot;Qtr &quot; &amp; [QuarterNo]"/>
    <m/>
    <b v="1"/>
    <s v="Do Not Summarize"/>
    <m/>
    <m/>
    <s v="251f6b80-6826-4e83-8061-d0eab7861024"/>
    <m/>
    <d v="2022-01-20T04:41:01"/>
    <d v="2021-04-05T21:14:36"/>
    <m/>
    <s v="QuarterNo"/>
    <m/>
    <s v="Other"/>
    <s v="DAX Calculated Column"/>
    <s v="None"/>
  </r>
  <r>
    <n v="693"/>
    <s v="QuarterNo"/>
    <m/>
    <x v="50"/>
    <s v="QuarterOfYear"/>
    <b v="1"/>
    <m/>
    <s v="INT(([MonthNo] + 2) / 3)"/>
    <m/>
    <b v="1"/>
    <s v="Do Not Summarize"/>
    <m/>
    <m/>
    <s v="7fdac1db-efa2-49fe-ab2e-bee44e97f194"/>
    <m/>
    <d v="2022-01-20T04:41:01"/>
    <d v="2021-04-05T21:14:36"/>
    <m/>
    <m/>
    <m/>
    <s v="Other"/>
    <s v="DAX Calculated Column"/>
    <s v="None"/>
  </r>
  <r>
    <n v="694"/>
    <s v="Year"/>
    <m/>
    <x v="50"/>
    <s v="Years"/>
    <b v="1"/>
    <m/>
    <s v="YEAR([Date])"/>
    <m/>
    <b v="1"/>
    <s v="Do Not Summarize"/>
    <m/>
    <m/>
    <s v="d6f2b019-27d8-4f9d-9a81-e0a1cbba635b"/>
    <m/>
    <d v="2022-01-20T04:41:00"/>
    <d v="2021-04-05T21:14:36"/>
    <m/>
    <m/>
    <m/>
    <s v="Other"/>
    <s v="DAX Calculated Column"/>
    <s v="None"/>
  </r>
  <r>
    <n v="695"/>
    <s v="Day"/>
    <m/>
    <x v="51"/>
    <s v="DayOfMonth"/>
    <b v="1"/>
    <m/>
    <s v="DAY([Date])"/>
    <m/>
    <b v="1"/>
    <s v="Do Not Summarize"/>
    <m/>
    <m/>
    <s v="e694132b-1217-4f06-8fdd-ca54530c4b11"/>
    <m/>
    <d v="2022-01-20T04:40:59"/>
    <d v="2021-04-05T21:14:36"/>
    <m/>
    <m/>
    <m/>
    <s v="Other"/>
    <s v="DAX Calculated Column"/>
    <s v="None"/>
  </r>
  <r>
    <n v="696"/>
    <s v="Month"/>
    <m/>
    <x v="51"/>
    <s v="Months"/>
    <b v="1"/>
    <m/>
    <s v="FORMAT([Date], &quot;MMMM&quot;)"/>
    <m/>
    <b v="1"/>
    <s v="Do Not Summarize"/>
    <m/>
    <m/>
    <s v="6abc885b-fa0d-4d50-961f-18eb6872ba21"/>
    <m/>
    <d v="2022-01-20T04:40:59"/>
    <d v="2021-04-05T21:14:36"/>
    <m/>
    <s v="MonthNo"/>
    <m/>
    <s v="Other"/>
    <s v="DAX Calculated Column"/>
    <s v="None"/>
  </r>
  <r>
    <n v="697"/>
    <s v="MonthNo"/>
    <m/>
    <x v="51"/>
    <s v="MonthOfYear"/>
    <b v="1"/>
    <m/>
    <s v="MONTH([Date])"/>
    <m/>
    <b v="1"/>
    <s v="Do Not Summarize"/>
    <m/>
    <m/>
    <s v="dd4b868e-8a93-48d4-bf64-2e6b721d60f2"/>
    <m/>
    <d v="2022-01-20T04:40:59"/>
    <d v="2021-04-05T21:14:36"/>
    <m/>
    <m/>
    <m/>
    <s v="Other"/>
    <s v="DAX Calculated Column"/>
    <s v="None"/>
  </r>
  <r>
    <n v="698"/>
    <s v="Quarter"/>
    <m/>
    <x v="51"/>
    <s v="Quarters"/>
    <b v="1"/>
    <m/>
    <s v="&quot;Qtr &quot; &amp; [QuarterNo]"/>
    <m/>
    <b v="1"/>
    <s v="Do Not Summarize"/>
    <m/>
    <m/>
    <s v="577ae9da-262c-4509-bde0-f03ce6715a12"/>
    <m/>
    <d v="2022-01-20T04:41:01"/>
    <d v="2021-04-05T21:14:36"/>
    <m/>
    <s v="QuarterNo"/>
    <m/>
    <s v="Other"/>
    <s v="DAX Calculated Column"/>
    <s v="None"/>
  </r>
  <r>
    <n v="699"/>
    <s v="QuarterNo"/>
    <m/>
    <x v="51"/>
    <s v="QuarterOfYear"/>
    <b v="1"/>
    <m/>
    <s v="INT(([MonthNo] + 2) / 3)"/>
    <m/>
    <b v="1"/>
    <s v="Do Not Summarize"/>
    <m/>
    <m/>
    <s v="773fbaf5-af1f-40cd-a736-e66fa530e549"/>
    <m/>
    <d v="2022-01-20T04:41:00"/>
    <d v="2021-04-05T21:14:36"/>
    <m/>
    <m/>
    <m/>
    <s v="Other"/>
    <s v="DAX Calculated Column"/>
    <s v="None"/>
  </r>
  <r>
    <n v="700"/>
    <s v="Year"/>
    <m/>
    <x v="51"/>
    <s v="Years"/>
    <b v="1"/>
    <m/>
    <s v="YEAR([Date])"/>
    <m/>
    <b v="1"/>
    <s v="Do Not Summarize"/>
    <m/>
    <m/>
    <s v="8624fc2d-5e23-48e3-bed2-d84df35b0e86"/>
    <m/>
    <d v="2022-01-20T04:40:59"/>
    <d v="2021-04-05T21:14:36"/>
    <m/>
    <m/>
    <m/>
    <s v="Other"/>
    <s v="DAX Calculated Column"/>
    <s v="None"/>
  </r>
  <r>
    <n v="701"/>
    <s v="Day"/>
    <m/>
    <x v="52"/>
    <s v="DayOfMonth"/>
    <b v="1"/>
    <m/>
    <s v="DAY([Date])"/>
    <m/>
    <b v="1"/>
    <s v="Do Not Summarize"/>
    <m/>
    <m/>
    <s v="fb7ec76e-1cbc-434c-9f4a-4a3fb177fea8"/>
    <m/>
    <d v="2022-01-20T04:41:00"/>
    <d v="2021-04-05T21:14:36"/>
    <m/>
    <m/>
    <m/>
    <s v="Other"/>
    <s v="DAX Calculated Column"/>
    <s v="None"/>
  </r>
  <r>
    <n v="702"/>
    <s v="Month"/>
    <m/>
    <x v="52"/>
    <s v="Months"/>
    <b v="1"/>
    <m/>
    <s v="FORMAT([Date], &quot;MMMM&quot;)"/>
    <m/>
    <b v="1"/>
    <s v="Do Not Summarize"/>
    <m/>
    <m/>
    <s v="6497a833-5ad9-48b4-be93-4a5c47740f6c"/>
    <m/>
    <d v="2022-01-20T04:41:00"/>
    <d v="2021-04-05T21:14:36"/>
    <m/>
    <s v="MonthNo"/>
    <m/>
    <s v="Other"/>
    <s v="DAX Calculated Column"/>
    <s v="None"/>
  </r>
  <r>
    <n v="703"/>
    <s v="MonthNo"/>
    <m/>
    <x v="52"/>
    <s v="MonthOfYear"/>
    <b v="1"/>
    <m/>
    <s v="MONTH([Date])"/>
    <m/>
    <b v="1"/>
    <s v="Do Not Summarize"/>
    <m/>
    <m/>
    <s v="146dc058-8d9b-41b2-854f-e9c62d44db29"/>
    <m/>
    <d v="2022-01-20T04:41:00"/>
    <d v="2021-04-05T21:14:36"/>
    <m/>
    <m/>
    <m/>
    <s v="Other"/>
    <s v="DAX Calculated Column"/>
    <s v="None"/>
  </r>
  <r>
    <n v="704"/>
    <s v="Quarter"/>
    <m/>
    <x v="52"/>
    <s v="Quarters"/>
    <b v="1"/>
    <m/>
    <s v="&quot;Qtr &quot; &amp; [QuarterNo]"/>
    <m/>
    <b v="1"/>
    <s v="Do Not Summarize"/>
    <m/>
    <m/>
    <s v="5d93bd6b-5d47-4d5e-8af8-d570b9486f38"/>
    <m/>
    <d v="2022-01-20T04:41:02"/>
    <d v="2021-04-05T21:14:36"/>
    <m/>
    <s v="QuarterNo"/>
    <m/>
    <s v="Other"/>
    <s v="DAX Calculated Column"/>
    <s v="None"/>
  </r>
  <r>
    <n v="705"/>
    <s v="QuarterNo"/>
    <m/>
    <x v="52"/>
    <s v="QuarterOfYear"/>
    <b v="1"/>
    <m/>
    <s v="INT(([MonthNo] + 2) / 3)"/>
    <m/>
    <b v="1"/>
    <s v="Do Not Summarize"/>
    <m/>
    <m/>
    <s v="53655e07-8e7c-48ec-ad65-cb35d0442b1c"/>
    <m/>
    <d v="2022-01-20T04:41:01"/>
    <d v="2021-04-05T21:14:36"/>
    <m/>
    <m/>
    <m/>
    <s v="Other"/>
    <s v="DAX Calculated Column"/>
    <s v="None"/>
  </r>
  <r>
    <n v="706"/>
    <s v="Year"/>
    <m/>
    <x v="52"/>
    <s v="Years"/>
    <b v="1"/>
    <m/>
    <s v="YEAR([Date])"/>
    <m/>
    <b v="1"/>
    <s v="Do Not Summarize"/>
    <m/>
    <m/>
    <s v="b117dcd8-87ac-40ef-afce-e485325a1a14"/>
    <m/>
    <d v="2022-01-20T04:41:00"/>
    <d v="2021-04-05T21:14:36"/>
    <m/>
    <m/>
    <m/>
    <s v="Other"/>
    <s v="DAX Calculated Column"/>
    <s v="None"/>
  </r>
  <r>
    <n v="707"/>
    <s v="Day"/>
    <m/>
    <x v="53"/>
    <s v="DayOfMonth"/>
    <b v="1"/>
    <m/>
    <s v="DAY([Date])"/>
    <m/>
    <b v="1"/>
    <s v="Do Not Summarize"/>
    <m/>
    <m/>
    <s v="a03506db-650d-46a1-8424-62f54c00d5ba"/>
    <m/>
    <d v="2022-01-20T04:40:59"/>
    <d v="2021-04-05T21:14:36"/>
    <m/>
    <m/>
    <m/>
    <s v="Other"/>
    <s v="DAX Calculated Column"/>
    <s v="None"/>
  </r>
  <r>
    <n v="708"/>
    <s v="Month"/>
    <m/>
    <x v="53"/>
    <s v="Months"/>
    <b v="1"/>
    <m/>
    <s v="FORMAT([Date], &quot;MMMM&quot;)"/>
    <m/>
    <b v="1"/>
    <s v="Do Not Summarize"/>
    <m/>
    <m/>
    <s v="18af5af3-153e-4c37-9c18-d1a6823820d4"/>
    <m/>
    <d v="2022-01-20T04:40:59"/>
    <d v="2021-04-05T21:14:36"/>
    <m/>
    <s v="MonthNo"/>
    <m/>
    <s v="Other"/>
    <s v="DAX Calculated Column"/>
    <s v="None"/>
  </r>
  <r>
    <n v="709"/>
    <s v="MonthNo"/>
    <m/>
    <x v="53"/>
    <s v="MonthOfYear"/>
    <b v="1"/>
    <m/>
    <s v="MONTH([Date])"/>
    <m/>
    <b v="1"/>
    <s v="Do Not Summarize"/>
    <m/>
    <m/>
    <s v="965eb951-78c5-41e2-8947-a511484b143a"/>
    <m/>
    <d v="2022-01-20T04:40:59"/>
    <d v="2021-04-05T21:14:36"/>
    <m/>
    <m/>
    <m/>
    <s v="Other"/>
    <s v="DAX Calculated Column"/>
    <s v="None"/>
  </r>
  <r>
    <n v="710"/>
    <s v="Quarter"/>
    <m/>
    <x v="53"/>
    <s v="Quarters"/>
    <b v="1"/>
    <m/>
    <s v="&quot;Qtr &quot; &amp; [QuarterNo]"/>
    <m/>
    <b v="1"/>
    <s v="Do Not Summarize"/>
    <m/>
    <m/>
    <s v="4202d658-dd5d-441e-ba03-c68f591ce564"/>
    <m/>
    <d v="2022-01-20T04:41:01"/>
    <d v="2021-04-05T21:14:36"/>
    <m/>
    <s v="QuarterNo"/>
    <m/>
    <s v="Other"/>
    <s v="DAX Calculated Column"/>
    <s v="None"/>
  </r>
  <r>
    <n v="711"/>
    <s v="QuarterNo"/>
    <m/>
    <x v="53"/>
    <s v="QuarterOfYear"/>
    <b v="1"/>
    <m/>
    <s v="INT(([MonthNo] + 2) / 3)"/>
    <m/>
    <b v="1"/>
    <s v="Do Not Summarize"/>
    <m/>
    <m/>
    <s v="530b6706-8256-427b-8e86-b55b2fda1f67"/>
    <m/>
    <d v="2022-01-20T04:41:01"/>
    <d v="2021-04-05T21:14:36"/>
    <m/>
    <m/>
    <m/>
    <s v="Other"/>
    <s v="DAX Calculated Column"/>
    <s v="None"/>
  </r>
  <r>
    <n v="712"/>
    <s v="Year"/>
    <m/>
    <x v="53"/>
    <s v="Years"/>
    <b v="1"/>
    <m/>
    <s v="YEAR([Date])"/>
    <m/>
    <b v="1"/>
    <s v="Do Not Summarize"/>
    <m/>
    <m/>
    <s v="1b8c2637-c546-4f07-9e76-3b290741686f"/>
    <m/>
    <d v="2022-01-20T04:40:59"/>
    <d v="2021-04-05T21:14:36"/>
    <m/>
    <m/>
    <m/>
    <s v="Other"/>
    <s v="DAX Calculated Column"/>
    <s v="None"/>
  </r>
  <r>
    <n v="713"/>
    <s v="Day"/>
    <m/>
    <x v="54"/>
    <s v="DayOfMonth"/>
    <b v="1"/>
    <m/>
    <s v="DAY([Date])"/>
    <m/>
    <b v="1"/>
    <s v="Do Not Summarize"/>
    <m/>
    <m/>
    <s v="f07cdf9c-515c-41a6-a237-d364d5b525ff"/>
    <m/>
    <d v="2022-01-20T04:41:00"/>
    <d v="2021-04-05T21:14:36"/>
    <m/>
    <m/>
    <m/>
    <s v="Other"/>
    <s v="DAX Calculated Column"/>
    <s v="None"/>
  </r>
  <r>
    <n v="714"/>
    <s v="Month"/>
    <m/>
    <x v="54"/>
    <s v="Months"/>
    <b v="1"/>
    <m/>
    <s v="FORMAT([Date], &quot;MMMM&quot;)"/>
    <m/>
    <b v="1"/>
    <s v="Do Not Summarize"/>
    <m/>
    <m/>
    <s v="84fc20ae-6cdf-471f-be72-a2d6f749ae30"/>
    <m/>
    <d v="2022-01-20T04:41:00"/>
    <d v="2021-04-05T21:14:36"/>
    <m/>
    <s v="MonthNo"/>
    <m/>
    <s v="Other"/>
    <s v="DAX Calculated Column"/>
    <s v="None"/>
  </r>
  <r>
    <n v="715"/>
    <s v="MonthNo"/>
    <m/>
    <x v="54"/>
    <s v="MonthOfYear"/>
    <b v="1"/>
    <m/>
    <s v="MONTH([Date])"/>
    <m/>
    <b v="1"/>
    <s v="Do Not Summarize"/>
    <m/>
    <m/>
    <s v="dae279fc-49e8-43b9-b7dc-11ad5a0e26bc"/>
    <m/>
    <d v="2022-01-20T04:41:00"/>
    <d v="2021-04-05T21:14:36"/>
    <m/>
    <m/>
    <m/>
    <s v="Other"/>
    <s v="DAX Calculated Column"/>
    <s v="None"/>
  </r>
  <r>
    <n v="716"/>
    <s v="Quarter"/>
    <m/>
    <x v="54"/>
    <s v="Quarters"/>
    <b v="1"/>
    <m/>
    <s v="&quot;Qtr &quot; &amp; [QuarterNo]"/>
    <m/>
    <b v="1"/>
    <s v="Do Not Summarize"/>
    <m/>
    <m/>
    <s v="255d00c3-01a6-4581-8e1a-c187b9296400"/>
    <m/>
    <d v="2022-01-20T04:41:01"/>
    <d v="2021-04-05T21:14:36"/>
    <m/>
    <s v="QuarterNo"/>
    <m/>
    <s v="Other"/>
    <s v="DAX Calculated Column"/>
    <s v="None"/>
  </r>
  <r>
    <n v="717"/>
    <s v="QuarterNo"/>
    <m/>
    <x v="54"/>
    <s v="QuarterOfYear"/>
    <b v="1"/>
    <m/>
    <s v="INT(([MonthNo] + 2) / 3)"/>
    <m/>
    <b v="1"/>
    <s v="Do Not Summarize"/>
    <m/>
    <m/>
    <s v="9f2d8b29-ba32-43ab-b038-29c91c4224ee"/>
    <m/>
    <d v="2022-01-20T04:41:01"/>
    <d v="2021-04-05T21:14:36"/>
    <m/>
    <m/>
    <m/>
    <s v="Other"/>
    <s v="DAX Calculated Column"/>
    <s v="None"/>
  </r>
  <r>
    <n v="718"/>
    <s v="Year"/>
    <m/>
    <x v="54"/>
    <s v="Years"/>
    <b v="1"/>
    <m/>
    <s v="YEAR([Date])"/>
    <m/>
    <b v="1"/>
    <s v="Do Not Summarize"/>
    <m/>
    <m/>
    <s v="fa78826c-2a5e-4722-95d4-fbdb25daf1a6"/>
    <m/>
    <d v="2022-01-20T04:41:00"/>
    <d v="2021-04-05T21:14:36"/>
    <m/>
    <m/>
    <m/>
    <s v="Other"/>
    <s v="DAX Calculated Column"/>
    <s v="None"/>
  </r>
  <r>
    <n v="719"/>
    <s v="Day"/>
    <m/>
    <x v="55"/>
    <s v="DayOfMonth"/>
    <b v="1"/>
    <m/>
    <s v="DAY([Date])"/>
    <m/>
    <b v="1"/>
    <s v="Do Not Summarize"/>
    <m/>
    <m/>
    <s v="dd471a78-c872-4b21-ad03-20a50859ea6e"/>
    <m/>
    <d v="2022-01-20T04:40:59"/>
    <d v="2021-04-05T21:14:36"/>
    <m/>
    <m/>
    <m/>
    <s v="Other"/>
    <s v="DAX Calculated Column"/>
    <s v="None"/>
  </r>
  <r>
    <n v="720"/>
    <s v="Month"/>
    <m/>
    <x v="55"/>
    <s v="Months"/>
    <b v="1"/>
    <m/>
    <s v="FORMAT([Date], &quot;MMMM&quot;)"/>
    <m/>
    <b v="1"/>
    <s v="Do Not Summarize"/>
    <m/>
    <m/>
    <s v="e7b3e30b-c943-4c4e-bdcf-5fdc244c8431"/>
    <m/>
    <d v="2022-01-20T04:40:59"/>
    <d v="2021-04-05T21:14:36"/>
    <m/>
    <s v="MonthNo"/>
    <m/>
    <s v="Other"/>
    <s v="DAX Calculated Column"/>
    <s v="None"/>
  </r>
  <r>
    <n v="721"/>
    <s v="MonthNo"/>
    <m/>
    <x v="55"/>
    <s v="MonthOfYear"/>
    <b v="1"/>
    <m/>
    <s v="MONTH([Date])"/>
    <m/>
    <b v="1"/>
    <s v="Do Not Summarize"/>
    <m/>
    <m/>
    <s v="e5c253ce-4328-4378-96f1-4af333eb4ecf"/>
    <m/>
    <d v="2022-01-20T04:40:59"/>
    <d v="2021-04-05T21:14:36"/>
    <m/>
    <m/>
    <m/>
    <s v="Other"/>
    <s v="DAX Calculated Column"/>
    <s v="None"/>
  </r>
  <r>
    <n v="722"/>
    <s v="Quarter"/>
    <m/>
    <x v="55"/>
    <s v="Quarters"/>
    <b v="1"/>
    <m/>
    <s v="&quot;Qtr &quot; &amp; [QuarterNo]"/>
    <m/>
    <b v="1"/>
    <s v="Do Not Summarize"/>
    <m/>
    <m/>
    <s v="59fcfbec-af73-457c-a575-b674b3944e9e"/>
    <m/>
    <d v="2022-01-20T04:41:01"/>
    <d v="2021-04-05T21:14:36"/>
    <m/>
    <s v="QuarterNo"/>
    <m/>
    <s v="Other"/>
    <s v="DAX Calculated Column"/>
    <s v="None"/>
  </r>
  <r>
    <n v="723"/>
    <s v="QuarterNo"/>
    <m/>
    <x v="55"/>
    <s v="QuarterOfYear"/>
    <b v="1"/>
    <m/>
    <s v="INT(([MonthNo] + 2) / 3)"/>
    <m/>
    <b v="1"/>
    <s v="Do Not Summarize"/>
    <m/>
    <m/>
    <s v="a4070704-cc9e-42a2-a542-918035fed564"/>
    <m/>
    <d v="2022-01-20T04:41:01"/>
    <d v="2021-04-05T21:14:36"/>
    <m/>
    <m/>
    <m/>
    <s v="Other"/>
    <s v="DAX Calculated Column"/>
    <s v="None"/>
  </r>
  <r>
    <n v="724"/>
    <s v="Year"/>
    <m/>
    <x v="55"/>
    <s v="Years"/>
    <b v="1"/>
    <m/>
    <s v="YEAR([Date])"/>
    <m/>
    <b v="1"/>
    <s v="Do Not Summarize"/>
    <m/>
    <m/>
    <s v="41a3e279-328f-45e6-9a6b-230b5ff8454d"/>
    <m/>
    <d v="2022-01-20T04:40:59"/>
    <d v="2021-04-05T21:14:36"/>
    <m/>
    <m/>
    <m/>
    <s v="Other"/>
    <s v="DAX Calculated Column"/>
    <s v="None"/>
  </r>
  <r>
    <n v="725"/>
    <s v="Day"/>
    <m/>
    <x v="56"/>
    <s v="DayOfMonth"/>
    <b v="1"/>
    <m/>
    <s v="DAY([Date])"/>
    <m/>
    <b v="1"/>
    <s v="Do Not Summarize"/>
    <m/>
    <m/>
    <s v="2f8367d0-feef-4c08-bb2e-1ac1cce69e26"/>
    <m/>
    <d v="2022-01-20T04:41:00"/>
    <d v="2021-04-05T21:14:36"/>
    <m/>
    <m/>
    <m/>
    <s v="Other"/>
    <s v="DAX Calculated Column"/>
    <s v="None"/>
  </r>
  <r>
    <n v="726"/>
    <s v="Month"/>
    <m/>
    <x v="56"/>
    <s v="Months"/>
    <b v="1"/>
    <m/>
    <s v="FORMAT([Date], &quot;MMMM&quot;)"/>
    <m/>
    <b v="1"/>
    <s v="Do Not Summarize"/>
    <m/>
    <m/>
    <s v="7925be69-76cc-4229-bd06-af4a0a967be9"/>
    <m/>
    <d v="2022-01-20T04:41:00"/>
    <d v="2021-04-05T21:14:36"/>
    <m/>
    <s v="MonthNo"/>
    <m/>
    <s v="Other"/>
    <s v="DAX Calculated Column"/>
    <s v="None"/>
  </r>
  <r>
    <n v="727"/>
    <s v="MonthNo"/>
    <m/>
    <x v="56"/>
    <s v="MonthOfYear"/>
    <b v="1"/>
    <m/>
    <s v="MONTH([Date])"/>
    <m/>
    <b v="1"/>
    <s v="Do Not Summarize"/>
    <m/>
    <m/>
    <s v="44b3eff5-0ba1-4617-89b3-a66fe429c206"/>
    <m/>
    <d v="2022-01-20T04:41:00"/>
    <d v="2021-04-05T21:14:36"/>
    <m/>
    <m/>
    <m/>
    <s v="Other"/>
    <s v="DAX Calculated Column"/>
    <s v="None"/>
  </r>
  <r>
    <n v="728"/>
    <s v="Quarter"/>
    <m/>
    <x v="56"/>
    <s v="Quarters"/>
    <b v="1"/>
    <m/>
    <s v="&quot;Qtr &quot; &amp; [QuarterNo]"/>
    <m/>
    <b v="1"/>
    <s v="Do Not Summarize"/>
    <m/>
    <m/>
    <s v="b13b9425-d6f2-4711-9d4b-11fae6992034"/>
    <m/>
    <d v="2022-01-20T04:41:01"/>
    <d v="2021-04-05T21:14:36"/>
    <m/>
    <s v="QuarterNo"/>
    <m/>
    <s v="Other"/>
    <s v="DAX Calculated Column"/>
    <s v="None"/>
  </r>
  <r>
    <n v="729"/>
    <s v="QuarterNo"/>
    <m/>
    <x v="56"/>
    <s v="QuarterOfYear"/>
    <b v="1"/>
    <m/>
    <s v="INT(([MonthNo] + 2) / 3)"/>
    <m/>
    <b v="1"/>
    <s v="Do Not Summarize"/>
    <m/>
    <m/>
    <s v="9209a822-c555-4d6d-8b09-f7bba16ef342"/>
    <m/>
    <d v="2022-01-20T04:41:01"/>
    <d v="2021-04-05T21:14:36"/>
    <m/>
    <m/>
    <m/>
    <s v="Other"/>
    <s v="DAX Calculated Column"/>
    <s v="None"/>
  </r>
  <r>
    <n v="730"/>
    <s v="Year"/>
    <m/>
    <x v="56"/>
    <s v="Years"/>
    <b v="1"/>
    <m/>
    <s v="YEAR([Date])"/>
    <m/>
    <b v="1"/>
    <s v="Do Not Summarize"/>
    <m/>
    <m/>
    <s v="bef81e0a-a6fe-4157-82ad-d055d41d38ea"/>
    <m/>
    <d v="2022-01-20T04:41:00"/>
    <d v="2021-04-05T21:14:36"/>
    <m/>
    <m/>
    <m/>
    <s v="Other"/>
    <s v="DAX Calculated Column"/>
    <s v="None"/>
  </r>
  <r>
    <n v="731"/>
    <s v="Day"/>
    <m/>
    <x v="57"/>
    <s v="DayOfMonth"/>
    <b v="1"/>
    <m/>
    <s v="DAY([Date])"/>
    <m/>
    <b v="1"/>
    <s v="Do Not Summarize"/>
    <m/>
    <m/>
    <s v="3022e38e-c575-47fa-a649-ad29551d2edf"/>
    <m/>
    <d v="2022-01-20T04:41:00"/>
    <d v="2021-04-05T21:14:36"/>
    <m/>
    <m/>
    <m/>
    <s v="Other"/>
    <s v="DAX Calculated Column"/>
    <s v="None"/>
  </r>
  <r>
    <n v="732"/>
    <s v="Month"/>
    <m/>
    <x v="57"/>
    <s v="Months"/>
    <b v="1"/>
    <m/>
    <s v="FORMAT([Date], &quot;MMMM&quot;)"/>
    <m/>
    <b v="1"/>
    <s v="Do Not Summarize"/>
    <m/>
    <m/>
    <s v="dbb9283a-7753-49e1-9619-cf45a4c4229c"/>
    <m/>
    <d v="2022-01-20T04:41:00"/>
    <d v="2021-04-05T21:14:36"/>
    <m/>
    <s v="MonthNo"/>
    <m/>
    <s v="Other"/>
    <s v="DAX Calculated Column"/>
    <s v="None"/>
  </r>
  <r>
    <n v="733"/>
    <s v="MonthNo"/>
    <m/>
    <x v="57"/>
    <s v="MonthOfYear"/>
    <b v="1"/>
    <m/>
    <s v="MONTH([Date])"/>
    <m/>
    <b v="1"/>
    <s v="Do Not Summarize"/>
    <m/>
    <m/>
    <s v="7763e73d-9899-40bd-b735-836938d8c7b6"/>
    <m/>
    <d v="2022-01-20T04:41:00"/>
    <d v="2021-04-05T21:14:36"/>
    <m/>
    <m/>
    <m/>
    <s v="Other"/>
    <s v="DAX Calculated Column"/>
    <s v="None"/>
  </r>
  <r>
    <n v="734"/>
    <s v="Quarter"/>
    <m/>
    <x v="57"/>
    <s v="Quarters"/>
    <b v="1"/>
    <m/>
    <s v="&quot;Qtr &quot; &amp; [QuarterNo]"/>
    <m/>
    <b v="1"/>
    <s v="Do Not Summarize"/>
    <m/>
    <m/>
    <s v="9e874708-38e4-47c8-8df3-1fd4084b99e5"/>
    <m/>
    <d v="2022-01-20T04:41:01"/>
    <d v="2021-04-05T21:14:36"/>
    <m/>
    <s v="QuarterNo"/>
    <m/>
    <s v="Other"/>
    <s v="DAX Calculated Column"/>
    <s v="None"/>
  </r>
  <r>
    <n v="735"/>
    <s v="QuarterNo"/>
    <m/>
    <x v="57"/>
    <s v="QuarterOfYear"/>
    <b v="1"/>
    <m/>
    <s v="INT(([MonthNo] + 2) / 3)"/>
    <m/>
    <b v="1"/>
    <s v="Do Not Summarize"/>
    <m/>
    <m/>
    <s v="df422d9a-399b-42ba-903b-91da42306813"/>
    <m/>
    <d v="2022-01-20T04:41:01"/>
    <d v="2021-04-05T21:14:36"/>
    <m/>
    <m/>
    <m/>
    <s v="Other"/>
    <s v="DAX Calculated Column"/>
    <s v="None"/>
  </r>
  <r>
    <n v="736"/>
    <s v="Year"/>
    <m/>
    <x v="57"/>
    <s v="Years"/>
    <b v="1"/>
    <m/>
    <s v="YEAR([Date])"/>
    <m/>
    <b v="1"/>
    <s v="Do Not Summarize"/>
    <m/>
    <m/>
    <s v="992289dc-dbfa-469f-b23a-c04973cdfb2a"/>
    <m/>
    <d v="2022-01-20T04:41:00"/>
    <d v="2021-04-05T21:14:36"/>
    <m/>
    <m/>
    <m/>
    <s v="Other"/>
    <s v="DAX Calculated Column"/>
    <s v="None"/>
  </r>
  <r>
    <n v="737"/>
    <s v="Day"/>
    <m/>
    <x v="58"/>
    <s v="DayOfMonth"/>
    <b v="1"/>
    <m/>
    <s v="DAY([Date])"/>
    <m/>
    <b v="1"/>
    <s v="Do Not Summarize"/>
    <m/>
    <m/>
    <s v="5aa8f600-9bf3-4a55-b54f-0271b4ac4180"/>
    <m/>
    <d v="2022-01-20T04:40:59"/>
    <d v="2021-04-05T21:14:36"/>
    <m/>
    <m/>
    <m/>
    <s v="Other"/>
    <s v="DAX Calculated Column"/>
    <s v="None"/>
  </r>
  <r>
    <n v="738"/>
    <s v="Month"/>
    <m/>
    <x v="58"/>
    <s v="Months"/>
    <b v="1"/>
    <m/>
    <s v="FORMAT([Date], &quot;MMMM&quot;)"/>
    <m/>
    <b v="1"/>
    <s v="Do Not Summarize"/>
    <m/>
    <m/>
    <s v="b1bf9a2c-fb86-4321-bcad-03f53f82272a"/>
    <m/>
    <d v="2022-01-20T04:40:59"/>
    <d v="2021-04-05T21:14:36"/>
    <m/>
    <s v="MonthNo"/>
    <m/>
    <s v="Other"/>
    <s v="DAX Calculated Column"/>
    <s v="None"/>
  </r>
  <r>
    <n v="739"/>
    <s v="MonthNo"/>
    <m/>
    <x v="58"/>
    <s v="MonthOfYear"/>
    <b v="1"/>
    <m/>
    <s v="MONTH([Date])"/>
    <m/>
    <b v="1"/>
    <s v="Do Not Summarize"/>
    <m/>
    <m/>
    <s v="cb8e7c6d-e201-4719-8b2a-6d48c29b61cf"/>
    <m/>
    <d v="2022-01-20T04:40:59"/>
    <d v="2021-04-05T21:14:36"/>
    <m/>
    <m/>
    <m/>
    <s v="Other"/>
    <s v="DAX Calculated Column"/>
    <s v="None"/>
  </r>
  <r>
    <n v="740"/>
    <s v="Quarter"/>
    <m/>
    <x v="58"/>
    <s v="Quarters"/>
    <b v="1"/>
    <m/>
    <s v="&quot;Qtr &quot; &amp; [QuarterNo]"/>
    <m/>
    <b v="1"/>
    <s v="Do Not Summarize"/>
    <m/>
    <m/>
    <s v="0fe50da6-788b-4bd4-b90b-eb95f93bd713"/>
    <m/>
    <d v="2022-01-20T04:41:01"/>
    <d v="2021-04-05T21:14:36"/>
    <m/>
    <s v="QuarterNo"/>
    <m/>
    <s v="Other"/>
    <s v="DAX Calculated Column"/>
    <s v="None"/>
  </r>
  <r>
    <n v="741"/>
    <s v="QuarterNo"/>
    <m/>
    <x v="58"/>
    <s v="QuarterOfYear"/>
    <b v="1"/>
    <m/>
    <s v="INT(([MonthNo] + 2) / 3)"/>
    <m/>
    <b v="1"/>
    <s v="Do Not Summarize"/>
    <m/>
    <m/>
    <s v="28509ee5-55e4-43a9-b58c-7d483252ae21"/>
    <m/>
    <d v="2022-01-20T04:41:00"/>
    <d v="2021-04-05T21:14:36"/>
    <m/>
    <m/>
    <m/>
    <s v="Other"/>
    <s v="DAX Calculated Column"/>
    <s v="None"/>
  </r>
  <r>
    <n v="742"/>
    <s v="Year"/>
    <m/>
    <x v="58"/>
    <s v="Years"/>
    <b v="1"/>
    <m/>
    <s v="YEAR([Date])"/>
    <m/>
    <b v="1"/>
    <s v="Do Not Summarize"/>
    <m/>
    <m/>
    <s v="d42cceb1-e592-43d7-ac8e-6447a435c3fa"/>
    <m/>
    <d v="2022-01-20T04:40:59"/>
    <d v="2021-04-05T21:14:36"/>
    <m/>
    <m/>
    <m/>
    <s v="Other"/>
    <s v="DAX Calculated Column"/>
    <s v="None"/>
  </r>
  <r>
    <n v="743"/>
    <s v="Day"/>
    <m/>
    <x v="59"/>
    <s v="DayOfMonth"/>
    <b v="1"/>
    <m/>
    <s v="DAY([Date])"/>
    <m/>
    <b v="1"/>
    <s v="Do Not Summarize"/>
    <m/>
    <m/>
    <s v="702c9de7-abe7-4b1d-b19d-74807f17a792"/>
    <m/>
    <d v="2022-01-20T04:40:59"/>
    <d v="2021-04-05T21:14:36"/>
    <m/>
    <m/>
    <m/>
    <s v="Other"/>
    <s v="DAX Calculated Column"/>
    <s v="None"/>
  </r>
  <r>
    <n v="744"/>
    <s v="Month"/>
    <m/>
    <x v="59"/>
    <s v="Months"/>
    <b v="1"/>
    <m/>
    <s v="FORMAT([Date], &quot;MMMM&quot;)"/>
    <m/>
    <b v="1"/>
    <s v="Do Not Summarize"/>
    <m/>
    <m/>
    <s v="fe0022fe-1f75-4874-b9ef-d658d9fc1a51"/>
    <m/>
    <d v="2022-01-20T04:40:59"/>
    <d v="2021-04-05T21:14:36"/>
    <m/>
    <s v="MonthNo"/>
    <m/>
    <s v="Other"/>
    <s v="DAX Calculated Column"/>
    <s v="None"/>
  </r>
  <r>
    <n v="745"/>
    <s v="MonthNo"/>
    <m/>
    <x v="59"/>
    <s v="MonthOfYear"/>
    <b v="1"/>
    <m/>
    <s v="MONTH([Date])"/>
    <m/>
    <b v="1"/>
    <s v="Do Not Summarize"/>
    <m/>
    <m/>
    <s v="df7bcf67-a128-4336-979f-469e5f4a1ce0"/>
    <m/>
    <d v="2022-01-20T04:40:59"/>
    <d v="2021-04-05T21:14:36"/>
    <m/>
    <m/>
    <m/>
    <s v="Other"/>
    <s v="DAX Calculated Column"/>
    <s v="None"/>
  </r>
  <r>
    <n v="746"/>
    <s v="Quarter"/>
    <m/>
    <x v="59"/>
    <s v="Quarters"/>
    <b v="1"/>
    <m/>
    <s v="&quot;Qtr &quot; &amp; [QuarterNo]"/>
    <m/>
    <b v="1"/>
    <s v="Do Not Summarize"/>
    <m/>
    <m/>
    <s v="64ce0dbc-d489-495b-b7f2-9c1c2304fb9d"/>
    <m/>
    <d v="2022-01-20T04:41:01"/>
    <d v="2021-04-05T21:14:36"/>
    <m/>
    <s v="QuarterNo"/>
    <m/>
    <s v="Other"/>
    <s v="DAX Calculated Column"/>
    <s v="None"/>
  </r>
  <r>
    <n v="747"/>
    <s v="QuarterNo"/>
    <m/>
    <x v="59"/>
    <s v="QuarterOfYear"/>
    <b v="1"/>
    <m/>
    <s v="INT(([MonthNo] + 2) / 3)"/>
    <m/>
    <b v="1"/>
    <s v="Do Not Summarize"/>
    <m/>
    <m/>
    <s v="697da806-29b6-4839-bd94-ea324402f16a"/>
    <m/>
    <d v="2022-01-20T04:41:01"/>
    <d v="2021-04-05T21:14:36"/>
    <m/>
    <m/>
    <m/>
    <s v="Other"/>
    <s v="DAX Calculated Column"/>
    <s v="None"/>
  </r>
  <r>
    <n v="748"/>
    <s v="Year"/>
    <m/>
    <x v="59"/>
    <s v="Years"/>
    <b v="1"/>
    <m/>
    <s v="YEAR([Date])"/>
    <m/>
    <b v="1"/>
    <s v="Do Not Summarize"/>
    <m/>
    <m/>
    <s v="e2e9a896-54ce-49c4-8670-2f1e60cc1a01"/>
    <m/>
    <d v="2022-01-20T04:40:59"/>
    <d v="2021-04-05T21:14:36"/>
    <m/>
    <m/>
    <m/>
    <s v="Other"/>
    <s v="DAX Calculated Column"/>
    <s v="None"/>
  </r>
  <r>
    <n v="749"/>
    <s v="Day"/>
    <m/>
    <x v="60"/>
    <s v="DayOfMonth"/>
    <b v="1"/>
    <m/>
    <s v="DAY([Date])"/>
    <m/>
    <b v="1"/>
    <s v="Do Not Summarize"/>
    <m/>
    <m/>
    <s v="4a446af3-b34f-40c4-a02e-924826f3d255"/>
    <m/>
    <d v="2022-01-20T04:40:59"/>
    <d v="2021-04-05T21:14:36"/>
    <m/>
    <m/>
    <m/>
    <s v="Other"/>
    <s v="DAX Calculated Column"/>
    <s v="None"/>
  </r>
  <r>
    <n v="750"/>
    <s v="Month"/>
    <m/>
    <x v="60"/>
    <s v="Months"/>
    <b v="1"/>
    <m/>
    <s v="FORMAT([Date], &quot;MMMM&quot;)"/>
    <m/>
    <b v="1"/>
    <s v="Do Not Summarize"/>
    <m/>
    <m/>
    <s v="d5cd55f6-2cd7-4630-a0d1-0901cdda80b9"/>
    <m/>
    <d v="2022-01-20T04:40:59"/>
    <d v="2021-04-05T21:14:36"/>
    <m/>
    <s v="MonthNo"/>
    <m/>
    <s v="Other"/>
    <s v="DAX Calculated Column"/>
    <s v="None"/>
  </r>
  <r>
    <n v="751"/>
    <s v="MonthNo"/>
    <m/>
    <x v="60"/>
    <s v="MonthOfYear"/>
    <b v="1"/>
    <m/>
    <s v="MONTH([Date])"/>
    <m/>
    <b v="1"/>
    <s v="Do Not Summarize"/>
    <m/>
    <m/>
    <s v="abae53a0-247c-46ed-a0ca-2c21245069a8"/>
    <m/>
    <d v="2022-01-20T04:40:59"/>
    <d v="2021-04-05T21:14:36"/>
    <m/>
    <m/>
    <m/>
    <s v="Other"/>
    <s v="DAX Calculated Column"/>
    <s v="None"/>
  </r>
  <r>
    <n v="752"/>
    <s v="Quarter"/>
    <m/>
    <x v="60"/>
    <s v="Quarters"/>
    <b v="1"/>
    <m/>
    <s v="&quot;Qtr &quot; &amp; [QuarterNo]"/>
    <m/>
    <b v="1"/>
    <s v="Do Not Summarize"/>
    <m/>
    <m/>
    <s v="af0b44a0-641d-4746-a360-513f55aee89a"/>
    <m/>
    <d v="2022-01-20T04:41:01"/>
    <d v="2021-04-05T21:14:36"/>
    <m/>
    <s v="QuarterNo"/>
    <m/>
    <s v="Other"/>
    <s v="DAX Calculated Column"/>
    <s v="None"/>
  </r>
  <r>
    <n v="753"/>
    <s v="QuarterNo"/>
    <m/>
    <x v="60"/>
    <s v="QuarterOfYear"/>
    <b v="1"/>
    <m/>
    <s v="INT(([MonthNo] + 2) / 3)"/>
    <m/>
    <b v="1"/>
    <s v="Do Not Summarize"/>
    <m/>
    <m/>
    <s v="a871fb95-e82c-44ea-802a-92844e91ce92"/>
    <m/>
    <d v="2022-01-20T04:41:00"/>
    <d v="2021-04-05T21:14:36"/>
    <m/>
    <m/>
    <m/>
    <s v="Other"/>
    <s v="DAX Calculated Column"/>
    <s v="None"/>
  </r>
  <r>
    <n v="754"/>
    <s v="Year"/>
    <m/>
    <x v="60"/>
    <s v="Years"/>
    <b v="1"/>
    <m/>
    <s v="YEAR([Date])"/>
    <m/>
    <b v="1"/>
    <s v="Do Not Summarize"/>
    <m/>
    <m/>
    <s v="1fcacad9-bd6f-4096-8f73-13d8cb7d715f"/>
    <m/>
    <d v="2022-01-20T04:40:59"/>
    <d v="2021-04-05T21:14:36"/>
    <m/>
    <m/>
    <m/>
    <s v="Other"/>
    <s v="DAX Calculated Column"/>
    <s v="None"/>
  </r>
  <r>
    <n v="755"/>
    <s v="Day"/>
    <m/>
    <x v="61"/>
    <s v="DayOfMonth"/>
    <b v="1"/>
    <m/>
    <s v="DAY([Date])"/>
    <m/>
    <b v="1"/>
    <s v="Do Not Summarize"/>
    <m/>
    <m/>
    <s v="3da019bb-d04d-4cbc-ad1c-50e23345a708"/>
    <m/>
    <d v="2022-01-20T04:40:59"/>
    <d v="2021-04-05T21:14:36"/>
    <m/>
    <m/>
    <m/>
    <s v="Other"/>
    <s v="DAX Calculated Column"/>
    <s v="None"/>
  </r>
  <r>
    <n v="756"/>
    <s v="Month"/>
    <m/>
    <x v="61"/>
    <s v="Months"/>
    <b v="1"/>
    <m/>
    <s v="FORMAT([Date], &quot;MMMM&quot;)"/>
    <m/>
    <b v="1"/>
    <s v="Do Not Summarize"/>
    <m/>
    <m/>
    <s v="a7eece3d-bbdb-42b9-9a42-83951f3b4441"/>
    <m/>
    <d v="2022-01-20T04:40:59"/>
    <d v="2021-04-05T21:14:36"/>
    <m/>
    <s v="MonthNo"/>
    <m/>
    <s v="Other"/>
    <s v="DAX Calculated Column"/>
    <s v="None"/>
  </r>
  <r>
    <n v="757"/>
    <s v="MonthNo"/>
    <m/>
    <x v="61"/>
    <s v="MonthOfYear"/>
    <b v="1"/>
    <m/>
    <s v="MONTH([Date])"/>
    <m/>
    <b v="1"/>
    <s v="Do Not Summarize"/>
    <m/>
    <m/>
    <s v="a8f562d1-06ec-404c-929c-fac9e954fa9c"/>
    <m/>
    <d v="2022-01-20T04:40:59"/>
    <d v="2021-04-05T21:14:36"/>
    <m/>
    <m/>
    <m/>
    <s v="Other"/>
    <s v="DAX Calculated Column"/>
    <s v="None"/>
  </r>
  <r>
    <n v="758"/>
    <s v="Quarter"/>
    <m/>
    <x v="61"/>
    <s v="Quarters"/>
    <b v="1"/>
    <m/>
    <s v="&quot;Qtr &quot; &amp; [QuarterNo]"/>
    <m/>
    <b v="1"/>
    <s v="Do Not Summarize"/>
    <m/>
    <m/>
    <s v="7d0c9b8a-3b94-42b5-8194-a68fa8de1400"/>
    <m/>
    <d v="2022-01-20T04:41:01"/>
    <d v="2021-04-05T21:14:36"/>
    <m/>
    <s v="QuarterNo"/>
    <m/>
    <s v="Other"/>
    <s v="DAX Calculated Column"/>
    <s v="None"/>
  </r>
  <r>
    <n v="759"/>
    <s v="QuarterNo"/>
    <m/>
    <x v="61"/>
    <s v="QuarterOfYear"/>
    <b v="1"/>
    <m/>
    <s v="INT(([MonthNo] + 2) / 3)"/>
    <m/>
    <b v="1"/>
    <s v="Do Not Summarize"/>
    <m/>
    <m/>
    <s v="16dc98dd-5808-4543-a068-72502971be4d"/>
    <m/>
    <d v="2022-01-20T04:41:00"/>
    <d v="2021-04-05T21:14:36"/>
    <m/>
    <m/>
    <m/>
    <s v="Other"/>
    <s v="DAX Calculated Column"/>
    <s v="None"/>
  </r>
  <r>
    <n v="760"/>
    <s v="Year"/>
    <m/>
    <x v="61"/>
    <s v="Years"/>
    <b v="1"/>
    <m/>
    <s v="YEAR([Date])"/>
    <m/>
    <b v="1"/>
    <s v="Do Not Summarize"/>
    <m/>
    <m/>
    <s v="a1f238b9-1ad0-4658-b739-04a26812e10a"/>
    <m/>
    <d v="2022-01-20T04:40:59"/>
    <d v="2021-04-05T21:14:36"/>
    <m/>
    <m/>
    <m/>
    <s v="Other"/>
    <s v="DAX Calculated Column"/>
    <s v="None"/>
  </r>
  <r>
    <n v="761"/>
    <s v="Day"/>
    <m/>
    <x v="62"/>
    <s v="DayOfMonth"/>
    <b v="1"/>
    <m/>
    <s v="DAY([Date])"/>
    <m/>
    <b v="1"/>
    <s v="Do Not Summarize"/>
    <m/>
    <m/>
    <s v="badf5969-9124-45cb-a807-590b042e03e1"/>
    <m/>
    <d v="2022-01-20T04:40:59"/>
    <d v="2021-04-05T21:14:36"/>
    <m/>
    <m/>
    <m/>
    <s v="Other"/>
    <s v="DAX Calculated Column"/>
    <s v="None"/>
  </r>
  <r>
    <n v="762"/>
    <s v="Month"/>
    <m/>
    <x v="62"/>
    <s v="Months"/>
    <b v="1"/>
    <m/>
    <s v="FORMAT([Date], &quot;MMMM&quot;)"/>
    <m/>
    <b v="1"/>
    <s v="Do Not Summarize"/>
    <m/>
    <m/>
    <s v="ed9bb410-8e95-48c8-babc-5a8ec5291881"/>
    <m/>
    <d v="2022-01-20T04:40:59"/>
    <d v="2021-04-05T21:14:36"/>
    <m/>
    <s v="MonthNo"/>
    <m/>
    <s v="Other"/>
    <s v="DAX Calculated Column"/>
    <s v="None"/>
  </r>
  <r>
    <n v="763"/>
    <s v="MonthNo"/>
    <m/>
    <x v="62"/>
    <s v="MonthOfYear"/>
    <b v="1"/>
    <m/>
    <s v="MONTH([Date])"/>
    <m/>
    <b v="1"/>
    <s v="Do Not Summarize"/>
    <m/>
    <m/>
    <s v="cc6ffe11-a457-4968-b16b-2c19d8b333e5"/>
    <m/>
    <d v="2022-01-20T04:40:59"/>
    <d v="2021-04-05T21:14:36"/>
    <m/>
    <m/>
    <m/>
    <s v="Other"/>
    <s v="DAX Calculated Column"/>
    <s v="None"/>
  </r>
  <r>
    <n v="764"/>
    <s v="Quarter"/>
    <m/>
    <x v="62"/>
    <s v="Quarters"/>
    <b v="1"/>
    <m/>
    <s v="&quot;Qtr &quot; &amp; [QuarterNo]"/>
    <m/>
    <b v="1"/>
    <s v="Do Not Summarize"/>
    <m/>
    <m/>
    <s v="239fc470-a562-4a48-beaf-928f3308032e"/>
    <m/>
    <d v="2022-01-20T04:41:01"/>
    <d v="2021-04-05T21:14:36"/>
    <m/>
    <s v="QuarterNo"/>
    <m/>
    <s v="Other"/>
    <s v="DAX Calculated Column"/>
    <s v="None"/>
  </r>
  <r>
    <n v="765"/>
    <s v="QuarterNo"/>
    <m/>
    <x v="62"/>
    <s v="QuarterOfYear"/>
    <b v="1"/>
    <m/>
    <s v="INT(([MonthNo] + 2) / 3)"/>
    <m/>
    <b v="1"/>
    <s v="Do Not Summarize"/>
    <m/>
    <m/>
    <s v="fb85360b-49ec-440d-b667-380cf85da767"/>
    <m/>
    <d v="2022-01-20T04:41:00"/>
    <d v="2021-04-05T21:14:36"/>
    <m/>
    <m/>
    <m/>
    <s v="Other"/>
    <s v="DAX Calculated Column"/>
    <s v="None"/>
  </r>
  <r>
    <n v="766"/>
    <s v="Year"/>
    <m/>
    <x v="62"/>
    <s v="Years"/>
    <b v="1"/>
    <m/>
    <s v="YEAR([Date])"/>
    <m/>
    <b v="1"/>
    <s v="Do Not Summarize"/>
    <m/>
    <m/>
    <s v="3bd99de7-984f-4cdd-952b-5b6836529530"/>
    <m/>
    <d v="2022-01-20T04:40:59"/>
    <d v="2021-04-05T21:14:36"/>
    <m/>
    <m/>
    <m/>
    <s v="Other"/>
    <s v="DAX Calculated Column"/>
    <s v="None"/>
  </r>
  <r>
    <n v="767"/>
    <s v="Day"/>
    <m/>
    <x v="63"/>
    <s v="DayOfMonth"/>
    <b v="1"/>
    <m/>
    <s v="DAY([Date])"/>
    <m/>
    <b v="1"/>
    <s v="Do Not Summarize"/>
    <m/>
    <m/>
    <s v="c0e132cc-59d3-490b-85d7-e06d9c7aaba8"/>
    <m/>
    <d v="2022-01-20T04:40:59"/>
    <d v="2021-04-05T21:14:36"/>
    <m/>
    <m/>
    <m/>
    <s v="Other"/>
    <s v="DAX Calculated Column"/>
    <s v="None"/>
  </r>
  <r>
    <n v="768"/>
    <s v="Month"/>
    <m/>
    <x v="63"/>
    <s v="Months"/>
    <b v="1"/>
    <m/>
    <s v="FORMAT([Date], &quot;MMMM&quot;)"/>
    <m/>
    <b v="1"/>
    <s v="Do Not Summarize"/>
    <m/>
    <m/>
    <s v="bd3da7d6-4823-4275-96f3-5402a89e12d2"/>
    <m/>
    <d v="2022-01-20T04:40:59"/>
    <d v="2021-04-05T21:14:36"/>
    <m/>
    <s v="MonthNo"/>
    <m/>
    <s v="Other"/>
    <s v="DAX Calculated Column"/>
    <s v="None"/>
  </r>
  <r>
    <n v="769"/>
    <s v="MonthNo"/>
    <m/>
    <x v="63"/>
    <s v="MonthOfYear"/>
    <b v="1"/>
    <m/>
    <s v="MONTH([Date])"/>
    <m/>
    <b v="1"/>
    <s v="Do Not Summarize"/>
    <m/>
    <m/>
    <s v="21c3b61a-d110-45b0-bc1f-3d0c24fa06a3"/>
    <m/>
    <d v="2022-01-20T04:40:59"/>
    <d v="2021-04-05T21:14:36"/>
    <m/>
    <m/>
    <m/>
    <s v="Other"/>
    <s v="DAX Calculated Column"/>
    <s v="None"/>
  </r>
  <r>
    <n v="770"/>
    <s v="Quarter"/>
    <m/>
    <x v="63"/>
    <s v="Quarters"/>
    <b v="1"/>
    <m/>
    <s v="&quot;Qtr &quot; &amp; [QuarterNo]"/>
    <m/>
    <b v="1"/>
    <s v="Do Not Summarize"/>
    <m/>
    <m/>
    <s v="4ebcc9e1-cdde-4880-9b46-678253a9d6a8"/>
    <m/>
    <d v="2022-01-20T04:41:01"/>
    <d v="2021-04-05T21:14:36"/>
    <m/>
    <s v="QuarterNo"/>
    <m/>
    <s v="Other"/>
    <s v="DAX Calculated Column"/>
    <s v="None"/>
  </r>
  <r>
    <n v="771"/>
    <s v="QuarterNo"/>
    <m/>
    <x v="63"/>
    <s v="QuarterOfYear"/>
    <b v="1"/>
    <m/>
    <s v="INT(([MonthNo] + 2) / 3)"/>
    <m/>
    <b v="1"/>
    <s v="Do Not Summarize"/>
    <m/>
    <m/>
    <s v="c9295ab4-1f14-4448-8a2c-2008996a5428"/>
    <m/>
    <d v="2022-01-20T04:41:00"/>
    <d v="2021-04-05T21:14:36"/>
    <m/>
    <m/>
    <m/>
    <s v="Other"/>
    <s v="DAX Calculated Column"/>
    <s v="None"/>
  </r>
  <r>
    <n v="772"/>
    <s v="Year"/>
    <m/>
    <x v="63"/>
    <s v="Years"/>
    <b v="1"/>
    <m/>
    <s v="YEAR([Date])"/>
    <m/>
    <b v="1"/>
    <s v="Do Not Summarize"/>
    <m/>
    <m/>
    <s v="2e943c84-f7e7-468c-ae42-9bb87e25a872"/>
    <m/>
    <d v="2022-01-20T04:40:59"/>
    <d v="2021-04-05T21:14:36"/>
    <m/>
    <m/>
    <m/>
    <s v="Other"/>
    <s v="DAX Calculated Column"/>
    <s v="None"/>
  </r>
  <r>
    <n v="773"/>
    <s v="Day"/>
    <m/>
    <x v="64"/>
    <s v="DayOfMonth"/>
    <b v="1"/>
    <m/>
    <s v="DAY([Date])"/>
    <m/>
    <b v="1"/>
    <s v="Do Not Summarize"/>
    <m/>
    <m/>
    <s v="3fec8021-91e3-48b6-91e3-fa447bd7f6c8"/>
    <m/>
    <d v="2022-01-20T04:40:59"/>
    <d v="2021-04-05T21:14:36"/>
    <m/>
    <m/>
    <m/>
    <s v="Other"/>
    <s v="DAX Calculated Column"/>
    <s v="None"/>
  </r>
  <r>
    <n v="774"/>
    <s v="Month"/>
    <m/>
    <x v="64"/>
    <s v="Months"/>
    <b v="1"/>
    <m/>
    <s v="FORMAT([Date], &quot;MMMM&quot;)"/>
    <m/>
    <b v="1"/>
    <s v="Do Not Summarize"/>
    <m/>
    <m/>
    <s v="18474849-e38e-49b1-b0ce-28f6c389aa3b"/>
    <m/>
    <d v="2022-01-20T04:40:59"/>
    <d v="2021-04-05T21:14:36"/>
    <m/>
    <s v="MonthNo"/>
    <m/>
    <s v="Other"/>
    <s v="DAX Calculated Column"/>
    <s v="None"/>
  </r>
  <r>
    <n v="775"/>
    <s v="MonthNo"/>
    <m/>
    <x v="64"/>
    <s v="MonthOfYear"/>
    <b v="1"/>
    <m/>
    <s v="MONTH([Date])"/>
    <m/>
    <b v="1"/>
    <s v="Do Not Summarize"/>
    <m/>
    <m/>
    <s v="41e9b718-7721-40a7-9d14-c1192988b0db"/>
    <m/>
    <d v="2022-01-20T04:40:59"/>
    <d v="2021-04-05T21:14:36"/>
    <m/>
    <m/>
    <m/>
    <s v="Other"/>
    <s v="DAX Calculated Column"/>
    <s v="None"/>
  </r>
  <r>
    <n v="776"/>
    <s v="Quarter"/>
    <m/>
    <x v="64"/>
    <s v="Quarters"/>
    <b v="1"/>
    <m/>
    <s v="&quot;Qtr &quot; &amp; [QuarterNo]"/>
    <m/>
    <b v="1"/>
    <s v="Do Not Summarize"/>
    <m/>
    <m/>
    <s v="e2adbab0-7be3-4b9b-b48f-00c97bcc6f9b"/>
    <m/>
    <d v="2022-01-20T04:41:01"/>
    <d v="2021-04-05T21:14:36"/>
    <m/>
    <s v="QuarterNo"/>
    <m/>
    <s v="Other"/>
    <s v="DAX Calculated Column"/>
    <s v="None"/>
  </r>
  <r>
    <n v="777"/>
    <s v="QuarterNo"/>
    <m/>
    <x v="64"/>
    <s v="QuarterOfYear"/>
    <b v="1"/>
    <m/>
    <s v="INT(([MonthNo] + 2) / 3)"/>
    <m/>
    <b v="1"/>
    <s v="Do Not Summarize"/>
    <m/>
    <m/>
    <s v="27533a89-b8dd-493d-b790-c8e65bde01db"/>
    <m/>
    <d v="2022-01-20T04:41:00"/>
    <d v="2021-04-05T21:14:36"/>
    <m/>
    <m/>
    <m/>
    <s v="Other"/>
    <s v="DAX Calculated Column"/>
    <s v="None"/>
  </r>
  <r>
    <n v="778"/>
    <s v="Year"/>
    <m/>
    <x v="64"/>
    <s v="Years"/>
    <b v="1"/>
    <m/>
    <s v="YEAR([Date])"/>
    <m/>
    <b v="1"/>
    <s v="Do Not Summarize"/>
    <m/>
    <m/>
    <s v="b76a39d2-0607-432b-ad4a-7ab84e9afebc"/>
    <m/>
    <d v="2022-01-20T04:41:00"/>
    <d v="2021-04-05T21:14:36"/>
    <m/>
    <m/>
    <m/>
    <s v="Other"/>
    <s v="DAX Calculated Column"/>
    <s v="None"/>
  </r>
  <r>
    <n v="779"/>
    <s v="Day"/>
    <m/>
    <x v="65"/>
    <s v="DayOfMonth"/>
    <b v="1"/>
    <m/>
    <s v="DAY([Date])"/>
    <m/>
    <b v="1"/>
    <s v="Do Not Summarize"/>
    <m/>
    <m/>
    <s v="4788e735-c80e-433c-9cb5-ad8865654c7b"/>
    <m/>
    <d v="2022-01-20T04:40:59"/>
    <d v="2021-04-05T21:14:36"/>
    <m/>
    <m/>
    <m/>
    <s v="Other"/>
    <s v="DAX Calculated Column"/>
    <s v="None"/>
  </r>
  <r>
    <n v="780"/>
    <s v="Month"/>
    <m/>
    <x v="65"/>
    <s v="Months"/>
    <b v="1"/>
    <m/>
    <s v="FORMAT([Date], &quot;MMMM&quot;)"/>
    <m/>
    <b v="1"/>
    <s v="Do Not Summarize"/>
    <m/>
    <m/>
    <s v="edc0241b-4ecb-4bef-8d2a-beef5c4c8c15"/>
    <m/>
    <d v="2022-01-20T04:40:59"/>
    <d v="2021-04-05T21:14:36"/>
    <m/>
    <s v="MonthNo"/>
    <m/>
    <s v="Other"/>
    <s v="DAX Calculated Column"/>
    <s v="None"/>
  </r>
  <r>
    <n v="781"/>
    <s v="MonthNo"/>
    <m/>
    <x v="65"/>
    <s v="MonthOfYear"/>
    <b v="1"/>
    <m/>
    <s v="MONTH([Date])"/>
    <m/>
    <b v="1"/>
    <s v="Do Not Summarize"/>
    <m/>
    <m/>
    <s v="89365a4f-659d-4c2a-aec2-d3f97180fbe4"/>
    <m/>
    <d v="2022-01-20T04:40:59"/>
    <d v="2021-04-05T21:14:36"/>
    <m/>
    <m/>
    <m/>
    <s v="Other"/>
    <s v="DAX Calculated Column"/>
    <s v="None"/>
  </r>
  <r>
    <n v="782"/>
    <s v="Quarter"/>
    <m/>
    <x v="65"/>
    <s v="Quarters"/>
    <b v="1"/>
    <m/>
    <s v="&quot;Qtr &quot; &amp; [QuarterNo]"/>
    <m/>
    <b v="1"/>
    <s v="Do Not Summarize"/>
    <m/>
    <m/>
    <s v="81889c75-3d88-454f-b9f4-355d4746794a"/>
    <m/>
    <d v="2022-01-20T04:41:01"/>
    <d v="2021-04-05T21:14:36"/>
    <m/>
    <s v="QuarterNo"/>
    <m/>
    <s v="Other"/>
    <s v="DAX Calculated Column"/>
    <s v="None"/>
  </r>
  <r>
    <n v="783"/>
    <s v="QuarterNo"/>
    <m/>
    <x v="65"/>
    <s v="QuarterOfYear"/>
    <b v="1"/>
    <m/>
    <s v="INT(([MonthNo] + 2) / 3)"/>
    <m/>
    <b v="1"/>
    <s v="Do Not Summarize"/>
    <m/>
    <m/>
    <s v="75850aa3-b133-4641-b05d-0dff6ebd9b02"/>
    <m/>
    <d v="2022-01-20T04:41:00"/>
    <d v="2021-04-05T21:14:36"/>
    <m/>
    <m/>
    <m/>
    <s v="Other"/>
    <s v="DAX Calculated Column"/>
    <s v="None"/>
  </r>
  <r>
    <n v="784"/>
    <s v="Year"/>
    <m/>
    <x v="65"/>
    <s v="Years"/>
    <b v="1"/>
    <m/>
    <s v="YEAR([Date])"/>
    <m/>
    <b v="1"/>
    <s v="Do Not Summarize"/>
    <m/>
    <m/>
    <s v="b65fa4a3-0865-41d4-849f-bf1bf61ef6d2"/>
    <m/>
    <d v="2022-01-20T04:40:59"/>
    <d v="2021-04-05T21:14:36"/>
    <m/>
    <m/>
    <m/>
    <s v="Other"/>
    <s v="DAX Calculated Column"/>
    <s v="None"/>
  </r>
  <r>
    <n v="785"/>
    <s v="Day"/>
    <m/>
    <x v="66"/>
    <s v="DayOfMonth"/>
    <b v="1"/>
    <m/>
    <s v="DAY([Date])"/>
    <m/>
    <b v="1"/>
    <s v="Do Not Summarize"/>
    <m/>
    <m/>
    <s v="62803b02-4418-4a08-acb4-577179c3d74f"/>
    <m/>
    <d v="2022-01-20T04:40:59"/>
    <d v="2021-04-05T21:14:36"/>
    <m/>
    <m/>
    <m/>
    <s v="Other"/>
    <s v="DAX Calculated Column"/>
    <s v="None"/>
  </r>
  <r>
    <n v="786"/>
    <s v="Month"/>
    <m/>
    <x v="66"/>
    <s v="Months"/>
    <b v="1"/>
    <m/>
    <s v="FORMAT([Date], &quot;MMMM&quot;)"/>
    <m/>
    <b v="1"/>
    <s v="Do Not Summarize"/>
    <m/>
    <m/>
    <s v="37b4bf01-3b87-4311-b3b3-2acd2b914bab"/>
    <m/>
    <d v="2022-01-20T04:40:59"/>
    <d v="2021-04-05T21:14:36"/>
    <m/>
    <s v="MonthNo"/>
    <m/>
    <s v="Other"/>
    <s v="DAX Calculated Column"/>
    <s v="None"/>
  </r>
  <r>
    <n v="787"/>
    <s v="MonthNo"/>
    <m/>
    <x v="66"/>
    <s v="MonthOfYear"/>
    <b v="1"/>
    <m/>
    <s v="MONTH([Date])"/>
    <m/>
    <b v="1"/>
    <s v="Do Not Summarize"/>
    <m/>
    <m/>
    <s v="ab44f0ac-0f16-477a-881b-0edc76a36b1d"/>
    <m/>
    <d v="2022-01-20T04:40:59"/>
    <d v="2021-04-05T21:14:36"/>
    <m/>
    <m/>
    <m/>
    <s v="Other"/>
    <s v="DAX Calculated Column"/>
    <s v="None"/>
  </r>
  <r>
    <n v="788"/>
    <s v="Quarter"/>
    <m/>
    <x v="66"/>
    <s v="Quarters"/>
    <b v="1"/>
    <m/>
    <s v="&quot;Qtr &quot; &amp; [QuarterNo]"/>
    <m/>
    <b v="1"/>
    <s v="Do Not Summarize"/>
    <m/>
    <m/>
    <s v="96700362-d68f-4e24-90a3-20f1ad6d62fc"/>
    <m/>
    <d v="2022-01-20T04:41:01"/>
    <d v="2021-04-05T21:14:36"/>
    <m/>
    <s v="QuarterNo"/>
    <m/>
    <s v="Other"/>
    <s v="DAX Calculated Column"/>
    <s v="None"/>
  </r>
  <r>
    <n v="789"/>
    <s v="QuarterNo"/>
    <m/>
    <x v="66"/>
    <s v="QuarterOfYear"/>
    <b v="1"/>
    <m/>
    <s v="INT(([MonthNo] + 2) / 3)"/>
    <m/>
    <b v="1"/>
    <s v="Do Not Summarize"/>
    <m/>
    <m/>
    <s v="c2e8f75f-03d1-4841-9fba-0656b7b6f7cb"/>
    <m/>
    <d v="2022-01-20T04:41:01"/>
    <d v="2021-04-05T21:14:36"/>
    <m/>
    <m/>
    <m/>
    <s v="Other"/>
    <s v="DAX Calculated Column"/>
    <s v="None"/>
  </r>
  <r>
    <n v="790"/>
    <s v="Year"/>
    <m/>
    <x v="66"/>
    <s v="Years"/>
    <b v="1"/>
    <m/>
    <s v="YEAR([Date])"/>
    <m/>
    <b v="1"/>
    <s v="Do Not Summarize"/>
    <m/>
    <m/>
    <s v="423e0044-8f16-4ff9-ab30-6328df3be834"/>
    <m/>
    <d v="2022-01-20T04:40:59"/>
    <d v="2021-04-05T21:14:36"/>
    <m/>
    <m/>
    <m/>
    <s v="Other"/>
    <s v="DAX Calculated Column"/>
    <s v="None"/>
  </r>
  <r>
    <n v="791"/>
    <s v="Day"/>
    <m/>
    <x v="67"/>
    <s v="DayOfMonth"/>
    <b v="1"/>
    <m/>
    <s v="DAY([Date])"/>
    <m/>
    <b v="1"/>
    <s v="Do Not Summarize"/>
    <m/>
    <m/>
    <s v="646a272b-26c0-443f-9c5f-0d94a74711a3"/>
    <m/>
    <d v="2022-01-20T04:41:00"/>
    <d v="2021-04-05T21:14:36"/>
    <m/>
    <m/>
    <m/>
    <s v="Other"/>
    <s v="DAX Calculated Column"/>
    <s v="None"/>
  </r>
  <r>
    <n v="792"/>
    <s v="Month"/>
    <m/>
    <x v="67"/>
    <s v="Months"/>
    <b v="1"/>
    <m/>
    <s v="FORMAT([Date], &quot;MMMM&quot;)"/>
    <m/>
    <b v="1"/>
    <s v="Do Not Summarize"/>
    <m/>
    <m/>
    <s v="0e8d2953-c5a6-4368-87cb-03ba063e59d4"/>
    <m/>
    <d v="2022-01-20T04:41:00"/>
    <d v="2021-04-05T21:14:36"/>
    <m/>
    <s v="MonthNo"/>
    <m/>
    <s v="Other"/>
    <s v="DAX Calculated Column"/>
    <s v="None"/>
  </r>
  <r>
    <n v="793"/>
    <s v="MonthNo"/>
    <m/>
    <x v="67"/>
    <s v="MonthOfYear"/>
    <b v="1"/>
    <m/>
    <s v="MONTH([Date])"/>
    <m/>
    <b v="1"/>
    <s v="Do Not Summarize"/>
    <m/>
    <m/>
    <s v="29ba9412-c9a0-4c14-bdfc-e877369825a2"/>
    <m/>
    <d v="2022-01-20T04:41:00"/>
    <d v="2021-04-05T21:14:36"/>
    <m/>
    <m/>
    <m/>
    <s v="Other"/>
    <s v="DAX Calculated Column"/>
    <s v="None"/>
  </r>
  <r>
    <n v="794"/>
    <s v="Quarter"/>
    <m/>
    <x v="67"/>
    <s v="Quarters"/>
    <b v="1"/>
    <m/>
    <s v="&quot;Qtr &quot; &amp; [QuarterNo]"/>
    <m/>
    <b v="1"/>
    <s v="Do Not Summarize"/>
    <m/>
    <m/>
    <s v="15327aa8-c5ed-4956-a7c1-76632df6e67e"/>
    <m/>
    <d v="2022-01-20T04:41:01"/>
    <d v="2021-04-05T21:14:36"/>
    <m/>
    <s v="QuarterNo"/>
    <m/>
    <s v="Other"/>
    <s v="DAX Calculated Column"/>
    <s v="None"/>
  </r>
  <r>
    <n v="795"/>
    <s v="QuarterNo"/>
    <m/>
    <x v="67"/>
    <s v="QuarterOfYear"/>
    <b v="1"/>
    <m/>
    <s v="INT(([MonthNo] + 2) / 3)"/>
    <m/>
    <b v="1"/>
    <s v="Do Not Summarize"/>
    <m/>
    <m/>
    <s v="4ff89fa3-cbad-4a2d-acc3-b3d9725fc2ff"/>
    <m/>
    <d v="2022-01-20T04:41:01"/>
    <d v="2021-04-05T21:14:36"/>
    <m/>
    <m/>
    <m/>
    <s v="Other"/>
    <s v="DAX Calculated Column"/>
    <s v="None"/>
  </r>
  <r>
    <n v="796"/>
    <s v="Year"/>
    <m/>
    <x v="67"/>
    <s v="Years"/>
    <b v="1"/>
    <m/>
    <s v="YEAR([Date])"/>
    <m/>
    <b v="1"/>
    <s v="Do Not Summarize"/>
    <m/>
    <m/>
    <s v="6d464862-53de-4363-8d38-1a200ff572fc"/>
    <m/>
    <d v="2022-01-20T04:41:00"/>
    <d v="2021-04-05T21:14:36"/>
    <m/>
    <m/>
    <m/>
    <s v="Other"/>
    <s v="DAX Calculated Column"/>
    <s v="None"/>
  </r>
  <r>
    <n v="797"/>
    <s v="Day"/>
    <m/>
    <x v="68"/>
    <s v="DayOfMonth"/>
    <b v="1"/>
    <m/>
    <s v="DAY([Date])"/>
    <m/>
    <b v="1"/>
    <s v="Do Not Summarize"/>
    <m/>
    <m/>
    <s v="c6b83b79-1920-4702-a76a-24e9b84528b4"/>
    <m/>
    <d v="2022-01-20T04:40:59"/>
    <d v="2021-04-05T21:14:36"/>
    <m/>
    <m/>
    <m/>
    <s v="Other"/>
    <s v="DAX Calculated Column"/>
    <s v="None"/>
  </r>
  <r>
    <n v="798"/>
    <s v="Month"/>
    <m/>
    <x v="68"/>
    <s v="Months"/>
    <b v="1"/>
    <m/>
    <s v="FORMAT([Date], &quot;MMMM&quot;)"/>
    <m/>
    <b v="1"/>
    <s v="Do Not Summarize"/>
    <m/>
    <m/>
    <s v="c6b5e8ff-5d34-4e96-b6d9-3f513be5c8c9"/>
    <m/>
    <d v="2022-01-20T04:40:59"/>
    <d v="2021-04-05T21:14:36"/>
    <m/>
    <s v="MonthNo"/>
    <m/>
    <s v="Other"/>
    <s v="DAX Calculated Column"/>
    <s v="None"/>
  </r>
  <r>
    <n v="799"/>
    <s v="MonthNo"/>
    <m/>
    <x v="68"/>
    <s v="MonthOfYear"/>
    <b v="1"/>
    <m/>
    <s v="MONTH([Date])"/>
    <m/>
    <b v="1"/>
    <s v="Do Not Summarize"/>
    <m/>
    <m/>
    <s v="729ff2df-6907-431e-bc43-94e290474d9d"/>
    <m/>
    <d v="2022-01-20T04:40:58"/>
    <d v="2021-04-05T21:14:36"/>
    <m/>
    <m/>
    <m/>
    <s v="Other"/>
    <s v="DAX Calculated Column"/>
    <s v="None"/>
  </r>
  <r>
    <n v="800"/>
    <s v="Quarter"/>
    <m/>
    <x v="68"/>
    <s v="Quarters"/>
    <b v="1"/>
    <m/>
    <s v="&quot;Qtr &quot; &amp; [QuarterNo]"/>
    <m/>
    <b v="1"/>
    <s v="Do Not Summarize"/>
    <m/>
    <m/>
    <s v="2763e7fb-3e60-4f99-af18-9d481234e247"/>
    <m/>
    <d v="2022-01-20T04:41:01"/>
    <d v="2021-04-05T21:14:36"/>
    <m/>
    <s v="QuarterNo"/>
    <m/>
    <s v="Other"/>
    <s v="DAX Calculated Column"/>
    <s v="None"/>
  </r>
  <r>
    <n v="801"/>
    <s v="QuarterNo"/>
    <m/>
    <x v="68"/>
    <s v="QuarterOfYear"/>
    <b v="1"/>
    <m/>
    <s v="INT(([MonthNo] + 2) / 3)"/>
    <m/>
    <b v="1"/>
    <s v="Do Not Summarize"/>
    <m/>
    <m/>
    <s v="e12ec69f-9999-4e71-986e-810558c6861f"/>
    <m/>
    <d v="2022-01-20T04:41:00"/>
    <d v="2021-04-05T21:14:36"/>
    <m/>
    <m/>
    <m/>
    <s v="Other"/>
    <s v="DAX Calculated Column"/>
    <s v="None"/>
  </r>
  <r>
    <n v="802"/>
    <s v="Year"/>
    <m/>
    <x v="68"/>
    <s v="Years"/>
    <b v="1"/>
    <m/>
    <s v="YEAR([Date])"/>
    <m/>
    <b v="1"/>
    <s v="Do Not Summarize"/>
    <m/>
    <m/>
    <s v="748f0a5f-6819-420d-8c7e-eb4e55a2cab8"/>
    <m/>
    <d v="2022-01-20T04:40:59"/>
    <d v="2021-04-05T21:14:36"/>
    <m/>
    <m/>
    <m/>
    <s v="Other"/>
    <s v="DAX Calculated Column"/>
    <s v="None"/>
  </r>
  <r>
    <n v="803"/>
    <s v="Day"/>
    <m/>
    <x v="69"/>
    <s v="DayOfMonth"/>
    <b v="1"/>
    <m/>
    <s v="DAY([Date])"/>
    <m/>
    <b v="1"/>
    <s v="Do Not Summarize"/>
    <m/>
    <m/>
    <s v="6c7c961e-36d3-4a4c-8cb7-06e64b1f2609"/>
    <m/>
    <d v="2022-01-20T04:41:00"/>
    <d v="2021-04-05T21:14:36"/>
    <m/>
    <m/>
    <m/>
    <s v="Other"/>
    <s v="DAX Calculated Column"/>
    <s v="None"/>
  </r>
  <r>
    <n v="804"/>
    <s v="Month"/>
    <m/>
    <x v="69"/>
    <s v="Months"/>
    <b v="1"/>
    <m/>
    <s v="FORMAT([Date], &quot;MMMM&quot;)"/>
    <m/>
    <b v="1"/>
    <s v="Do Not Summarize"/>
    <m/>
    <m/>
    <s v="d05294db-4fa3-4298-bf03-ee6e471f7c33"/>
    <m/>
    <d v="2022-01-20T04:41:00"/>
    <d v="2021-04-05T21:14:36"/>
    <m/>
    <s v="MonthNo"/>
    <m/>
    <s v="Other"/>
    <s v="DAX Calculated Column"/>
    <s v="None"/>
  </r>
  <r>
    <n v="805"/>
    <s v="MonthNo"/>
    <m/>
    <x v="69"/>
    <s v="MonthOfYear"/>
    <b v="1"/>
    <m/>
    <s v="MONTH([Date])"/>
    <m/>
    <b v="1"/>
    <s v="Do Not Summarize"/>
    <m/>
    <m/>
    <s v="fd7b15b4-99a0-492e-b18d-9e8e53a89b23"/>
    <m/>
    <d v="2022-01-20T04:41:00"/>
    <d v="2021-04-05T21:14:36"/>
    <m/>
    <m/>
    <m/>
    <s v="Other"/>
    <s v="DAX Calculated Column"/>
    <s v="None"/>
  </r>
  <r>
    <n v="806"/>
    <s v="Quarter"/>
    <m/>
    <x v="69"/>
    <s v="Quarters"/>
    <b v="1"/>
    <m/>
    <s v="&quot;Qtr &quot; &amp; [QuarterNo]"/>
    <m/>
    <b v="1"/>
    <s v="Do Not Summarize"/>
    <m/>
    <m/>
    <s v="bbdc923f-5def-422f-9afd-9cec7727e47f"/>
    <m/>
    <d v="2022-01-20T04:41:02"/>
    <d v="2021-04-05T21:14:36"/>
    <m/>
    <s v="QuarterNo"/>
    <m/>
    <s v="Other"/>
    <s v="DAX Calculated Column"/>
    <s v="None"/>
  </r>
  <r>
    <n v="807"/>
    <s v="QuarterNo"/>
    <m/>
    <x v="69"/>
    <s v="QuarterOfYear"/>
    <b v="1"/>
    <m/>
    <s v="INT(([MonthNo] + 2) / 3)"/>
    <m/>
    <b v="1"/>
    <s v="Do Not Summarize"/>
    <m/>
    <m/>
    <s v="80837442-3b61-43cf-b17c-3c09f7443ebd"/>
    <m/>
    <d v="2022-01-20T04:41:01"/>
    <d v="2021-04-05T21:14:36"/>
    <m/>
    <m/>
    <m/>
    <s v="Other"/>
    <s v="DAX Calculated Column"/>
    <s v="None"/>
  </r>
  <r>
    <n v="808"/>
    <s v="Year"/>
    <m/>
    <x v="69"/>
    <s v="Years"/>
    <b v="1"/>
    <m/>
    <s v="YEAR([Date])"/>
    <m/>
    <b v="1"/>
    <s v="Do Not Summarize"/>
    <m/>
    <m/>
    <s v="0d145bac-b422-4627-93fb-3c295a0d2d91"/>
    <m/>
    <d v="2022-01-20T04:41:00"/>
    <d v="2021-04-05T21:14:36"/>
    <m/>
    <m/>
    <m/>
    <s v="Other"/>
    <s v="DAX Calculated Column"/>
    <s v="None"/>
  </r>
  <r>
    <n v="809"/>
    <s v="Day"/>
    <m/>
    <x v="70"/>
    <s v="DayOfMonth"/>
    <b v="1"/>
    <m/>
    <s v="DAY([Date])"/>
    <m/>
    <b v="1"/>
    <s v="Do Not Summarize"/>
    <m/>
    <m/>
    <s v="21c0b4a4-b856-417f-9f84-384b9f9e0ee9"/>
    <m/>
    <d v="2022-01-20T04:40:59"/>
    <d v="2021-04-05T21:14:36"/>
    <m/>
    <m/>
    <m/>
    <s v="Other"/>
    <s v="DAX Calculated Column"/>
    <s v="None"/>
  </r>
  <r>
    <n v="810"/>
    <s v="Month"/>
    <m/>
    <x v="70"/>
    <s v="Months"/>
    <b v="1"/>
    <m/>
    <s v="FORMAT([Date], &quot;MMMM&quot;)"/>
    <m/>
    <b v="1"/>
    <s v="Do Not Summarize"/>
    <m/>
    <m/>
    <s v="73ac8c6e-0e23-4120-b475-ce44601cd132"/>
    <m/>
    <d v="2022-01-20T04:40:59"/>
    <d v="2021-04-05T21:14:36"/>
    <m/>
    <s v="MonthNo"/>
    <m/>
    <s v="Other"/>
    <s v="DAX Calculated Column"/>
    <s v="None"/>
  </r>
  <r>
    <n v="811"/>
    <s v="MonthNo"/>
    <m/>
    <x v="70"/>
    <s v="MonthOfYear"/>
    <b v="1"/>
    <m/>
    <s v="MONTH([Date])"/>
    <m/>
    <b v="1"/>
    <s v="Do Not Summarize"/>
    <m/>
    <m/>
    <s v="5cd301a8-1f78-47f9-8226-47e815cf36f1"/>
    <m/>
    <d v="2022-01-20T04:40:59"/>
    <d v="2021-04-05T21:14:36"/>
    <m/>
    <m/>
    <m/>
    <s v="Other"/>
    <s v="DAX Calculated Column"/>
    <s v="None"/>
  </r>
  <r>
    <n v="812"/>
    <s v="Quarter"/>
    <m/>
    <x v="70"/>
    <s v="Quarters"/>
    <b v="1"/>
    <m/>
    <s v="&quot;Qtr &quot; &amp; [QuarterNo]"/>
    <m/>
    <b v="1"/>
    <s v="Do Not Summarize"/>
    <m/>
    <m/>
    <s v="0f63ffc0-bdee-4a81-954f-89d1f46f81cb"/>
    <m/>
    <d v="2022-01-20T04:41:01"/>
    <d v="2021-04-05T21:14:36"/>
    <m/>
    <s v="QuarterNo"/>
    <m/>
    <s v="Other"/>
    <s v="DAX Calculated Column"/>
    <s v="None"/>
  </r>
  <r>
    <n v="813"/>
    <s v="QuarterNo"/>
    <m/>
    <x v="70"/>
    <s v="QuarterOfYear"/>
    <b v="1"/>
    <m/>
    <s v="INT(([MonthNo] + 2) / 3)"/>
    <m/>
    <b v="1"/>
    <s v="Do Not Summarize"/>
    <m/>
    <m/>
    <s v="cab30e9f-393c-41fb-b525-6399f78c5d84"/>
    <m/>
    <d v="2022-01-20T04:41:01"/>
    <d v="2021-04-05T21:14:36"/>
    <m/>
    <m/>
    <m/>
    <s v="Other"/>
    <s v="DAX Calculated Column"/>
    <s v="None"/>
  </r>
  <r>
    <n v="814"/>
    <s v="Year"/>
    <m/>
    <x v="70"/>
    <s v="Years"/>
    <b v="1"/>
    <m/>
    <s v="YEAR([Date])"/>
    <m/>
    <b v="1"/>
    <s v="Do Not Summarize"/>
    <m/>
    <m/>
    <s v="023d927f-92bb-4fbc-86cb-97d857551cfe"/>
    <m/>
    <d v="2022-01-20T04:40:59"/>
    <d v="2021-04-05T21:14:36"/>
    <m/>
    <m/>
    <m/>
    <s v="Other"/>
    <s v="DAX Calculated Column"/>
    <s v="None"/>
  </r>
  <r>
    <n v="815"/>
    <s v="Day"/>
    <m/>
    <x v="71"/>
    <s v="DayOfMonth"/>
    <b v="1"/>
    <m/>
    <s v="DAY([Date])"/>
    <m/>
    <b v="1"/>
    <s v="Do Not Summarize"/>
    <m/>
    <m/>
    <s v="8d11a9d9-ba5e-4b98-82e3-a18797583c85"/>
    <m/>
    <d v="2022-01-20T04:40:59"/>
    <d v="2021-04-05T21:14:36"/>
    <m/>
    <m/>
    <m/>
    <s v="Other"/>
    <s v="DAX Calculated Column"/>
    <s v="None"/>
  </r>
  <r>
    <n v="816"/>
    <s v="Month"/>
    <m/>
    <x v="71"/>
    <s v="Months"/>
    <b v="1"/>
    <m/>
    <s v="FORMAT([Date], &quot;MMMM&quot;)"/>
    <m/>
    <b v="1"/>
    <s v="Do Not Summarize"/>
    <m/>
    <m/>
    <s v="b94099f7-4c59-4fa9-b056-c2268e1cb16f"/>
    <m/>
    <d v="2022-01-20T04:40:59"/>
    <d v="2021-04-05T21:14:36"/>
    <m/>
    <s v="MonthNo"/>
    <m/>
    <s v="Other"/>
    <s v="DAX Calculated Column"/>
    <s v="None"/>
  </r>
  <r>
    <n v="817"/>
    <s v="MonthNo"/>
    <m/>
    <x v="71"/>
    <s v="MonthOfYear"/>
    <b v="1"/>
    <m/>
    <s v="MONTH([Date])"/>
    <m/>
    <b v="1"/>
    <s v="Do Not Summarize"/>
    <m/>
    <m/>
    <s v="566a2597-0f15-41e2-9e5a-5e2744a209e8"/>
    <m/>
    <d v="2022-01-20T04:40:59"/>
    <d v="2021-04-05T21:14:36"/>
    <m/>
    <m/>
    <m/>
    <s v="Other"/>
    <s v="DAX Calculated Column"/>
    <s v="None"/>
  </r>
  <r>
    <n v="818"/>
    <s v="Quarter"/>
    <m/>
    <x v="71"/>
    <s v="Quarters"/>
    <b v="1"/>
    <m/>
    <s v="&quot;Qtr &quot; &amp; [QuarterNo]"/>
    <m/>
    <b v="1"/>
    <s v="Do Not Summarize"/>
    <m/>
    <m/>
    <s v="12033b06-afe7-43ea-862e-a3b99998d932"/>
    <m/>
    <d v="2022-01-20T04:41:01"/>
    <d v="2021-04-05T21:14:36"/>
    <m/>
    <s v="QuarterNo"/>
    <m/>
    <s v="Other"/>
    <s v="DAX Calculated Column"/>
    <s v="None"/>
  </r>
  <r>
    <n v="819"/>
    <s v="QuarterNo"/>
    <m/>
    <x v="71"/>
    <s v="QuarterOfYear"/>
    <b v="1"/>
    <m/>
    <s v="INT(([MonthNo] + 2) / 3)"/>
    <m/>
    <b v="1"/>
    <s v="Do Not Summarize"/>
    <m/>
    <m/>
    <s v="e91552ad-b4db-4d7f-bcc6-8a1b39ccc201"/>
    <m/>
    <d v="2022-01-20T04:41:00"/>
    <d v="2021-04-05T21:14:36"/>
    <m/>
    <m/>
    <m/>
    <s v="Other"/>
    <s v="DAX Calculated Column"/>
    <s v="None"/>
  </r>
  <r>
    <n v="820"/>
    <s v="Year"/>
    <m/>
    <x v="71"/>
    <s v="Years"/>
    <b v="1"/>
    <m/>
    <s v="YEAR([Date])"/>
    <m/>
    <b v="1"/>
    <s v="Do Not Summarize"/>
    <m/>
    <m/>
    <s v="9380c294-ff85-406a-9e31-3093ef9c4060"/>
    <m/>
    <d v="2022-01-20T04:40:59"/>
    <d v="2021-04-05T21:14:36"/>
    <m/>
    <m/>
    <m/>
    <s v="Other"/>
    <s v="DAX Calculated Column"/>
    <s v="None"/>
  </r>
  <r>
    <n v="821"/>
    <s v="Day"/>
    <m/>
    <x v="72"/>
    <s v="DayOfMonth"/>
    <b v="1"/>
    <m/>
    <s v="DAY([Date])"/>
    <m/>
    <b v="1"/>
    <s v="Do Not Summarize"/>
    <m/>
    <m/>
    <s v="08f6f5dc-7150-4a7d-add0-d410e19fd2e8"/>
    <m/>
    <d v="2021-11-22T23:01:01"/>
    <d v="2021-04-05T21:14:36"/>
    <m/>
    <m/>
    <m/>
    <s v="Other"/>
    <s v="DAX Calculated Column"/>
    <s v="None"/>
  </r>
  <r>
    <n v="822"/>
    <s v="Month"/>
    <m/>
    <x v="72"/>
    <s v="Months"/>
    <b v="1"/>
    <m/>
    <s v="FORMAT([Date], &quot;MMMM&quot;)"/>
    <m/>
    <b v="1"/>
    <s v="Do Not Summarize"/>
    <m/>
    <m/>
    <s v="75b3312a-9cd9-4e3c-a468-7f32e99788a2"/>
    <m/>
    <d v="2021-11-22T23:01:01"/>
    <d v="2021-04-05T21:14:36"/>
    <m/>
    <s v="MonthNo"/>
    <m/>
    <s v="Other"/>
    <s v="DAX Calculated Column"/>
    <s v="None"/>
  </r>
  <r>
    <n v="823"/>
    <s v="MonthNo"/>
    <m/>
    <x v="72"/>
    <s v="MonthOfYear"/>
    <b v="1"/>
    <m/>
    <s v="MONTH([Date])"/>
    <m/>
    <b v="1"/>
    <s v="Do Not Summarize"/>
    <m/>
    <m/>
    <s v="47d999e8-74cd-4ada-a7ea-80abe408cae2"/>
    <m/>
    <d v="2021-11-22T23:01:01"/>
    <d v="2021-04-05T21:14:36"/>
    <m/>
    <m/>
    <m/>
    <s v="Other"/>
    <s v="DAX Calculated Column"/>
    <s v="None"/>
  </r>
  <r>
    <n v="824"/>
    <s v="Quarter"/>
    <m/>
    <x v="72"/>
    <s v="Quarters"/>
    <b v="1"/>
    <m/>
    <s v="&quot;Qtr &quot; &amp; [QuarterNo]"/>
    <m/>
    <b v="1"/>
    <s v="Do Not Summarize"/>
    <m/>
    <m/>
    <s v="c0294d97-612e-4731-818c-da02b2814041"/>
    <m/>
    <d v="2021-11-22T23:01:02"/>
    <d v="2021-04-05T21:14:36"/>
    <m/>
    <s v="QuarterNo"/>
    <m/>
    <s v="Other"/>
    <s v="DAX Calculated Column"/>
    <s v="None"/>
  </r>
  <r>
    <n v="825"/>
    <s v="QuarterNo"/>
    <m/>
    <x v="72"/>
    <s v="QuarterOfYear"/>
    <b v="1"/>
    <m/>
    <s v="INT(([MonthNo] + 2) / 3)"/>
    <m/>
    <b v="1"/>
    <s v="Do Not Summarize"/>
    <m/>
    <m/>
    <s v="5821be46-8d6d-4923-9d99-fc1def3fa6ae"/>
    <m/>
    <d v="2021-11-22T23:01:02"/>
    <d v="2021-04-05T21:14:36"/>
    <m/>
    <m/>
    <m/>
    <s v="Other"/>
    <s v="DAX Calculated Column"/>
    <s v="None"/>
  </r>
  <r>
    <n v="826"/>
    <s v="Year"/>
    <m/>
    <x v="72"/>
    <s v="Years"/>
    <b v="1"/>
    <m/>
    <s v="YEAR([Date])"/>
    <m/>
    <b v="1"/>
    <s v="Do Not Summarize"/>
    <m/>
    <m/>
    <s v="a5de68ef-7c67-43d2-9673-caefe811a770"/>
    <m/>
    <d v="2021-11-22T23:01:01"/>
    <d v="2021-04-05T21:14:36"/>
    <m/>
    <m/>
    <m/>
    <s v="Other"/>
    <s v="DAX Calculated Column"/>
    <s v="None"/>
  </r>
  <r>
    <n v="827"/>
    <s v="Day"/>
    <m/>
    <x v="73"/>
    <s v="DayOfMonth"/>
    <b v="1"/>
    <m/>
    <s v="DAY([Date])"/>
    <m/>
    <b v="1"/>
    <s v="Do Not Summarize"/>
    <m/>
    <m/>
    <s v="af6c9fdb-3175-4428-bf37-7c675cc061d2"/>
    <m/>
    <d v="2022-01-20T04:40:59"/>
    <d v="2021-04-05T21:14:36"/>
    <m/>
    <m/>
    <m/>
    <s v="Other"/>
    <s v="DAX Calculated Column"/>
    <s v="None"/>
  </r>
  <r>
    <n v="828"/>
    <s v="Month"/>
    <m/>
    <x v="73"/>
    <s v="Months"/>
    <b v="1"/>
    <m/>
    <s v="FORMAT([Date], &quot;MMMM&quot;)"/>
    <m/>
    <b v="1"/>
    <s v="Do Not Summarize"/>
    <m/>
    <m/>
    <s v="05e83483-a666-40f5-be6b-80a2b27964ea"/>
    <m/>
    <d v="2022-01-20T04:40:59"/>
    <d v="2021-04-05T21:14:36"/>
    <m/>
    <s v="MonthNo"/>
    <m/>
    <s v="Other"/>
    <s v="DAX Calculated Column"/>
    <s v="None"/>
  </r>
  <r>
    <n v="829"/>
    <s v="MonthNo"/>
    <m/>
    <x v="73"/>
    <s v="MonthOfYear"/>
    <b v="1"/>
    <m/>
    <s v="MONTH([Date])"/>
    <m/>
    <b v="1"/>
    <s v="Do Not Summarize"/>
    <m/>
    <m/>
    <s v="a04ea53a-905a-4ad0-aee8-1f4306ae82a3"/>
    <m/>
    <d v="2022-01-20T04:40:59"/>
    <d v="2021-04-05T21:14:36"/>
    <m/>
    <m/>
    <m/>
    <s v="Other"/>
    <s v="DAX Calculated Column"/>
    <s v="None"/>
  </r>
  <r>
    <n v="830"/>
    <s v="Quarter"/>
    <m/>
    <x v="73"/>
    <s v="Quarters"/>
    <b v="1"/>
    <m/>
    <s v="&quot;Qtr &quot; &amp; [QuarterNo]"/>
    <m/>
    <b v="1"/>
    <s v="Do Not Summarize"/>
    <m/>
    <m/>
    <s v="901d2d38-36cd-4646-8117-0b207df263f3"/>
    <m/>
    <d v="2022-01-20T04:41:01"/>
    <d v="2021-04-05T21:14:36"/>
    <m/>
    <s v="QuarterNo"/>
    <m/>
    <s v="Other"/>
    <s v="DAX Calculated Column"/>
    <s v="None"/>
  </r>
  <r>
    <n v="831"/>
    <s v="QuarterNo"/>
    <m/>
    <x v="73"/>
    <s v="QuarterOfYear"/>
    <b v="1"/>
    <m/>
    <s v="INT(([MonthNo] + 2) / 3)"/>
    <m/>
    <b v="1"/>
    <s v="Do Not Summarize"/>
    <m/>
    <m/>
    <s v="4a589df4-ad2a-461f-9cb9-64f20c6d30c8"/>
    <m/>
    <d v="2022-01-20T04:41:01"/>
    <d v="2021-04-05T21:14:36"/>
    <m/>
    <m/>
    <m/>
    <s v="Other"/>
    <s v="DAX Calculated Column"/>
    <s v="None"/>
  </r>
  <r>
    <n v="832"/>
    <s v="Year"/>
    <m/>
    <x v="73"/>
    <s v="Years"/>
    <b v="1"/>
    <m/>
    <s v="YEAR([Date])"/>
    <m/>
    <b v="1"/>
    <s v="Do Not Summarize"/>
    <m/>
    <m/>
    <s v="ae5e7328-9685-4c05-983c-2e508b44374b"/>
    <m/>
    <d v="2022-01-20T04:40:59"/>
    <d v="2021-04-05T21:14:36"/>
    <m/>
    <m/>
    <m/>
    <s v="Other"/>
    <s v="DAX Calculated Column"/>
    <s v="None"/>
  </r>
  <r>
    <n v="833"/>
    <s v="Day"/>
    <m/>
    <x v="74"/>
    <s v="DayOfMonth"/>
    <b v="1"/>
    <m/>
    <s v="DAY([Date])"/>
    <m/>
    <b v="1"/>
    <s v="Do Not Summarize"/>
    <m/>
    <m/>
    <s v="fb291988-f0d6-4e71-9e08-64f2b253903f"/>
    <m/>
    <d v="2022-01-20T04:41:00"/>
    <d v="2021-04-05T21:14:36"/>
    <m/>
    <m/>
    <m/>
    <s v="Other"/>
    <s v="DAX Calculated Column"/>
    <s v="None"/>
  </r>
  <r>
    <n v="834"/>
    <s v="Month"/>
    <m/>
    <x v="74"/>
    <s v="Months"/>
    <b v="1"/>
    <m/>
    <s v="FORMAT([Date], &quot;MMMM&quot;)"/>
    <m/>
    <b v="1"/>
    <s v="Do Not Summarize"/>
    <m/>
    <m/>
    <s v="c06cfa06-4269-4704-a433-c308cdef20e9"/>
    <m/>
    <d v="2022-01-20T04:41:00"/>
    <d v="2021-04-05T21:14:36"/>
    <m/>
    <s v="MonthNo"/>
    <m/>
    <s v="Other"/>
    <s v="DAX Calculated Column"/>
    <s v="None"/>
  </r>
  <r>
    <n v="835"/>
    <s v="MonthNo"/>
    <m/>
    <x v="74"/>
    <s v="MonthOfYear"/>
    <b v="1"/>
    <m/>
    <s v="MONTH([Date])"/>
    <m/>
    <b v="1"/>
    <s v="Do Not Summarize"/>
    <m/>
    <m/>
    <s v="42fd1b31-2e23-48f4-8efa-de9f6084b88e"/>
    <m/>
    <d v="2022-01-20T04:40:59"/>
    <d v="2021-04-05T21:14:36"/>
    <m/>
    <m/>
    <m/>
    <s v="Other"/>
    <s v="DAX Calculated Column"/>
    <s v="None"/>
  </r>
  <r>
    <n v="836"/>
    <s v="Quarter"/>
    <m/>
    <x v="74"/>
    <s v="Quarters"/>
    <b v="1"/>
    <m/>
    <s v="&quot;Qtr &quot; &amp; [QuarterNo]"/>
    <m/>
    <b v="1"/>
    <s v="Do Not Summarize"/>
    <m/>
    <m/>
    <s v="37e1592d-eb1c-469c-848d-9bbc1b56ba40"/>
    <m/>
    <d v="2022-01-20T04:41:01"/>
    <d v="2021-04-05T21:14:36"/>
    <m/>
    <s v="QuarterNo"/>
    <m/>
    <s v="Other"/>
    <s v="DAX Calculated Column"/>
    <s v="None"/>
  </r>
  <r>
    <n v="837"/>
    <s v="QuarterNo"/>
    <m/>
    <x v="74"/>
    <s v="QuarterOfYear"/>
    <b v="1"/>
    <m/>
    <s v="INT(([MonthNo] + 2) / 3)"/>
    <m/>
    <b v="1"/>
    <s v="Do Not Summarize"/>
    <m/>
    <m/>
    <s v="2067e5c3-c7c9-4cb3-bdac-1849c715592d"/>
    <m/>
    <d v="2022-01-20T04:41:01"/>
    <d v="2021-04-05T21:14:36"/>
    <m/>
    <m/>
    <m/>
    <s v="Other"/>
    <s v="DAX Calculated Column"/>
    <s v="None"/>
  </r>
  <r>
    <n v="838"/>
    <s v="Year"/>
    <m/>
    <x v="74"/>
    <s v="Years"/>
    <b v="1"/>
    <m/>
    <s v="YEAR([Date])"/>
    <m/>
    <b v="1"/>
    <s v="Do Not Summarize"/>
    <m/>
    <m/>
    <s v="06002adc-3658-4897-ba6a-889895b383b6"/>
    <m/>
    <d v="2022-01-20T04:41:00"/>
    <d v="2021-04-05T21:14:36"/>
    <m/>
    <m/>
    <m/>
    <s v="Other"/>
    <s v="DAX Calculated Column"/>
    <s v="None"/>
  </r>
  <r>
    <n v="839"/>
    <s v="Day"/>
    <m/>
    <x v="75"/>
    <s v="DayOfMonth"/>
    <b v="1"/>
    <m/>
    <s v="DAY([Date])"/>
    <m/>
    <b v="1"/>
    <s v="Do Not Summarize"/>
    <m/>
    <m/>
    <s v="7011d15c-0261-4e89-8420-b24f073cc043"/>
    <m/>
    <d v="2022-01-20T04:40:59"/>
    <d v="2021-04-05T21:14:36"/>
    <m/>
    <m/>
    <m/>
    <s v="Other"/>
    <s v="DAX Calculated Column"/>
    <s v="None"/>
  </r>
  <r>
    <n v="840"/>
    <s v="Month"/>
    <m/>
    <x v="75"/>
    <s v="Months"/>
    <b v="1"/>
    <m/>
    <s v="FORMAT([Date], &quot;MMMM&quot;)"/>
    <m/>
    <b v="1"/>
    <s v="Do Not Summarize"/>
    <m/>
    <m/>
    <s v="4efc97d0-4924-4f16-a43f-9a4cab35db88"/>
    <m/>
    <d v="2022-01-20T04:41:00"/>
    <d v="2021-04-05T21:14:36"/>
    <m/>
    <s v="MonthNo"/>
    <m/>
    <s v="Other"/>
    <s v="DAX Calculated Column"/>
    <s v="None"/>
  </r>
  <r>
    <n v="841"/>
    <s v="MonthNo"/>
    <m/>
    <x v="75"/>
    <s v="MonthOfYear"/>
    <b v="1"/>
    <m/>
    <s v="MONTH([Date])"/>
    <m/>
    <b v="1"/>
    <s v="Do Not Summarize"/>
    <m/>
    <m/>
    <s v="1e887461-6a8d-4468-b123-c7bace5eb3c4"/>
    <m/>
    <d v="2022-01-20T04:40:59"/>
    <d v="2021-04-05T21:14:36"/>
    <m/>
    <m/>
    <m/>
    <s v="Other"/>
    <s v="DAX Calculated Column"/>
    <s v="None"/>
  </r>
  <r>
    <n v="842"/>
    <s v="Quarter"/>
    <m/>
    <x v="75"/>
    <s v="Quarters"/>
    <b v="1"/>
    <m/>
    <s v="&quot;Qtr &quot; &amp; [QuarterNo]"/>
    <m/>
    <b v="1"/>
    <s v="Do Not Summarize"/>
    <m/>
    <m/>
    <s v="3db75e99-a9cf-4e7f-a792-1f4144c314ae"/>
    <m/>
    <d v="2022-01-20T04:41:01"/>
    <d v="2021-04-05T21:14:36"/>
    <m/>
    <s v="QuarterNo"/>
    <m/>
    <s v="Other"/>
    <s v="DAX Calculated Column"/>
    <s v="None"/>
  </r>
  <r>
    <n v="843"/>
    <s v="QuarterNo"/>
    <m/>
    <x v="75"/>
    <s v="QuarterOfYear"/>
    <b v="1"/>
    <m/>
    <s v="INT(([MonthNo] + 2) / 3)"/>
    <m/>
    <b v="1"/>
    <s v="Do Not Summarize"/>
    <m/>
    <m/>
    <s v="5a4fa001-8ded-4c48-b980-60e49df84c67"/>
    <m/>
    <d v="2022-01-20T04:41:01"/>
    <d v="2021-04-05T21:14:36"/>
    <m/>
    <m/>
    <m/>
    <s v="Other"/>
    <s v="DAX Calculated Column"/>
    <s v="None"/>
  </r>
  <r>
    <n v="844"/>
    <s v="Year"/>
    <m/>
    <x v="75"/>
    <s v="Years"/>
    <b v="1"/>
    <m/>
    <s v="YEAR([Date])"/>
    <m/>
    <b v="1"/>
    <s v="Do Not Summarize"/>
    <m/>
    <m/>
    <s v="a8ee0262-40b7-45d0-b614-6bb484b4d8f1"/>
    <m/>
    <d v="2022-01-20T04:40:59"/>
    <d v="2021-04-05T21:14:36"/>
    <m/>
    <m/>
    <m/>
    <s v="Other"/>
    <s v="DAX Calculated Column"/>
    <s v="None"/>
  </r>
  <r>
    <n v="845"/>
    <s v="Day"/>
    <m/>
    <x v="76"/>
    <s v="DayOfMonth"/>
    <b v="1"/>
    <m/>
    <s v="DAY([Date])"/>
    <m/>
    <b v="1"/>
    <s v="Do Not Summarize"/>
    <m/>
    <m/>
    <s v="0d953c71-913c-47e3-9d9b-3707179e71e2"/>
    <m/>
    <d v="2022-01-20T04:41:00"/>
    <d v="2021-04-05T21:14:36"/>
    <m/>
    <m/>
    <m/>
    <s v="Other"/>
    <s v="DAX Calculated Column"/>
    <s v="None"/>
  </r>
  <r>
    <n v="846"/>
    <s v="Month"/>
    <m/>
    <x v="76"/>
    <s v="Months"/>
    <b v="1"/>
    <m/>
    <s v="FORMAT([Date], &quot;MMMM&quot;)"/>
    <m/>
    <b v="1"/>
    <s v="Do Not Summarize"/>
    <m/>
    <m/>
    <s v="da71c4e3-846b-4a7b-a8b9-b5806cee09e3"/>
    <m/>
    <d v="2022-01-20T04:41:00"/>
    <d v="2021-04-05T21:14:36"/>
    <m/>
    <s v="MonthNo"/>
    <m/>
    <s v="Other"/>
    <s v="DAX Calculated Column"/>
    <s v="None"/>
  </r>
  <r>
    <n v="847"/>
    <s v="MonthNo"/>
    <m/>
    <x v="76"/>
    <s v="MonthOfYear"/>
    <b v="1"/>
    <m/>
    <s v="MONTH([Date])"/>
    <m/>
    <b v="1"/>
    <s v="Do Not Summarize"/>
    <m/>
    <m/>
    <s v="b09302ef-71ae-4f54-a386-cb20d54e149b"/>
    <m/>
    <d v="2022-01-20T04:41:00"/>
    <d v="2021-04-05T21:14:36"/>
    <m/>
    <m/>
    <m/>
    <s v="Other"/>
    <s v="DAX Calculated Column"/>
    <s v="None"/>
  </r>
  <r>
    <n v="848"/>
    <s v="Quarter"/>
    <m/>
    <x v="76"/>
    <s v="Quarters"/>
    <b v="1"/>
    <m/>
    <s v="&quot;Qtr &quot; &amp; [QuarterNo]"/>
    <m/>
    <b v="1"/>
    <s v="Do Not Summarize"/>
    <m/>
    <m/>
    <s v="b684dd0d-569b-421b-bab4-8e94e98a0516"/>
    <m/>
    <d v="2022-01-20T04:41:01"/>
    <d v="2021-04-05T21:14:36"/>
    <m/>
    <s v="QuarterNo"/>
    <m/>
    <s v="Other"/>
    <s v="DAX Calculated Column"/>
    <s v="None"/>
  </r>
  <r>
    <n v="849"/>
    <s v="QuarterNo"/>
    <m/>
    <x v="76"/>
    <s v="QuarterOfYear"/>
    <b v="1"/>
    <m/>
    <s v="INT(([MonthNo] + 2) / 3)"/>
    <m/>
    <b v="1"/>
    <s v="Do Not Summarize"/>
    <m/>
    <m/>
    <s v="199e6928-ce2b-4912-91ff-96214965357e"/>
    <m/>
    <d v="2022-01-20T04:41:01"/>
    <d v="2021-04-05T21:14:36"/>
    <m/>
    <m/>
    <m/>
    <s v="Other"/>
    <s v="DAX Calculated Column"/>
    <s v="None"/>
  </r>
  <r>
    <n v="850"/>
    <s v="Year"/>
    <m/>
    <x v="76"/>
    <s v="Years"/>
    <b v="1"/>
    <m/>
    <s v="YEAR([Date])"/>
    <m/>
    <b v="1"/>
    <s v="Do Not Summarize"/>
    <m/>
    <m/>
    <s v="27e45b04-8493-40c1-b8e9-e7a982dbf51d"/>
    <m/>
    <d v="2022-01-20T04:41:00"/>
    <d v="2021-04-05T21:14:36"/>
    <m/>
    <m/>
    <m/>
    <s v="Other"/>
    <s v="DAX Calculated Column"/>
    <s v="None"/>
  </r>
  <r>
    <n v="851"/>
    <s v="Day"/>
    <m/>
    <x v="77"/>
    <s v="DayOfMonth"/>
    <b v="1"/>
    <m/>
    <s v="DAY([Date])"/>
    <m/>
    <b v="1"/>
    <s v="Do Not Summarize"/>
    <m/>
    <m/>
    <s v="1baf00ab-4374-4707-b066-7afa9d329e2b"/>
    <m/>
    <d v="2022-01-20T04:40:59"/>
    <d v="2021-04-05T21:14:36"/>
    <m/>
    <m/>
    <m/>
    <s v="Other"/>
    <s v="DAX Calculated Column"/>
    <s v="None"/>
  </r>
  <r>
    <n v="852"/>
    <s v="Month"/>
    <m/>
    <x v="77"/>
    <s v="Months"/>
    <b v="1"/>
    <m/>
    <s v="FORMAT([Date], &quot;MMMM&quot;)"/>
    <m/>
    <b v="1"/>
    <s v="Do Not Summarize"/>
    <m/>
    <m/>
    <s v="d7e9daf6-fe52-41d5-94a8-8631376d71c3"/>
    <m/>
    <d v="2022-01-20T04:41:00"/>
    <d v="2021-04-05T21:14:36"/>
    <m/>
    <s v="MonthNo"/>
    <m/>
    <s v="Other"/>
    <s v="DAX Calculated Column"/>
    <s v="None"/>
  </r>
  <r>
    <n v="853"/>
    <s v="MonthNo"/>
    <m/>
    <x v="77"/>
    <s v="MonthOfYear"/>
    <b v="1"/>
    <m/>
    <s v="MONTH([Date])"/>
    <m/>
    <b v="1"/>
    <s v="Do Not Summarize"/>
    <m/>
    <m/>
    <s v="62530004-27c5-4fa0-b342-160d926b6f05"/>
    <m/>
    <d v="2022-01-20T04:41:00"/>
    <d v="2021-04-05T21:14:36"/>
    <m/>
    <m/>
    <m/>
    <s v="Other"/>
    <s v="DAX Calculated Column"/>
    <s v="None"/>
  </r>
  <r>
    <n v="854"/>
    <s v="Quarter"/>
    <m/>
    <x v="77"/>
    <s v="Quarters"/>
    <b v="1"/>
    <m/>
    <s v="&quot;Qtr &quot; &amp; [QuarterNo]"/>
    <m/>
    <b v="1"/>
    <s v="Do Not Summarize"/>
    <m/>
    <m/>
    <s v="d3133167-18b0-47be-9c91-1222eb6393d1"/>
    <m/>
    <d v="2022-01-20T04:41:01"/>
    <d v="2021-04-05T21:14:36"/>
    <m/>
    <s v="QuarterNo"/>
    <m/>
    <s v="Other"/>
    <s v="DAX Calculated Column"/>
    <s v="None"/>
  </r>
  <r>
    <n v="855"/>
    <s v="QuarterNo"/>
    <m/>
    <x v="77"/>
    <s v="QuarterOfYear"/>
    <b v="1"/>
    <m/>
    <s v="INT(([MonthNo] + 2) / 3)"/>
    <m/>
    <b v="1"/>
    <s v="Do Not Summarize"/>
    <m/>
    <m/>
    <s v="05d1ceea-8e42-4acb-afe2-a602dcaf641c"/>
    <m/>
    <d v="2022-01-20T04:41:01"/>
    <d v="2021-04-05T21:14:36"/>
    <m/>
    <m/>
    <m/>
    <s v="Other"/>
    <s v="DAX Calculated Column"/>
    <s v="None"/>
  </r>
  <r>
    <n v="856"/>
    <s v="Year"/>
    <m/>
    <x v="77"/>
    <s v="Years"/>
    <b v="1"/>
    <m/>
    <s v="YEAR([Date])"/>
    <m/>
    <b v="1"/>
    <s v="Do Not Summarize"/>
    <m/>
    <m/>
    <s v="1e30030e-1b53-4464-8389-6181db6d5399"/>
    <m/>
    <d v="2022-01-20T04:41:00"/>
    <d v="2021-04-05T21:14:36"/>
    <m/>
    <m/>
    <m/>
    <s v="Other"/>
    <s v="DAX Calculated Column"/>
    <s v="None"/>
  </r>
  <r>
    <n v="857"/>
    <s v="Day"/>
    <m/>
    <x v="78"/>
    <s v="DayOfMonth"/>
    <b v="1"/>
    <m/>
    <s v="DAY([Date])"/>
    <m/>
    <b v="1"/>
    <s v="Do Not Summarize"/>
    <m/>
    <m/>
    <s v="8a486d7b-b614-45ca-a15e-6a81fd25e30f"/>
    <m/>
    <d v="2022-01-20T04:41:00"/>
    <d v="2021-04-05T21:14:36"/>
    <m/>
    <m/>
    <m/>
    <s v="Other"/>
    <s v="DAX Calculated Column"/>
    <s v="None"/>
  </r>
  <r>
    <n v="858"/>
    <s v="Month"/>
    <m/>
    <x v="78"/>
    <s v="Months"/>
    <b v="1"/>
    <m/>
    <s v="FORMAT([Date], &quot;MMMM&quot;)"/>
    <m/>
    <b v="1"/>
    <s v="Do Not Summarize"/>
    <m/>
    <m/>
    <s v="212554f2-a34c-4068-b9b5-d906daa1682c"/>
    <m/>
    <d v="2022-01-20T04:41:00"/>
    <d v="2021-04-05T21:14:36"/>
    <m/>
    <s v="MonthNo"/>
    <m/>
    <s v="Other"/>
    <s v="DAX Calculated Column"/>
    <s v="None"/>
  </r>
  <r>
    <n v="859"/>
    <s v="MonthNo"/>
    <m/>
    <x v="78"/>
    <s v="MonthOfYear"/>
    <b v="1"/>
    <m/>
    <s v="MONTH([Date])"/>
    <m/>
    <b v="1"/>
    <s v="Do Not Summarize"/>
    <m/>
    <m/>
    <s v="59c1be82-3a3e-484f-b19d-bcd238fc52df"/>
    <m/>
    <d v="2022-01-20T04:41:00"/>
    <d v="2021-04-05T21:14:36"/>
    <m/>
    <m/>
    <m/>
    <s v="Other"/>
    <s v="DAX Calculated Column"/>
    <s v="None"/>
  </r>
  <r>
    <n v="860"/>
    <s v="Quarter"/>
    <m/>
    <x v="78"/>
    <s v="Quarters"/>
    <b v="1"/>
    <m/>
    <s v="&quot;Qtr &quot; &amp; [QuarterNo]"/>
    <m/>
    <b v="1"/>
    <s v="Do Not Summarize"/>
    <m/>
    <m/>
    <s v="41b0b9dd-fbc8-4975-a537-182c5d47dea8"/>
    <m/>
    <d v="2022-01-20T04:41:01"/>
    <d v="2021-04-05T21:14:36"/>
    <m/>
    <s v="QuarterNo"/>
    <m/>
    <s v="Other"/>
    <s v="DAX Calculated Column"/>
    <s v="None"/>
  </r>
  <r>
    <n v="861"/>
    <s v="QuarterNo"/>
    <m/>
    <x v="78"/>
    <s v="QuarterOfYear"/>
    <b v="1"/>
    <m/>
    <s v="INT(([MonthNo] + 2) / 3)"/>
    <m/>
    <b v="1"/>
    <s v="Do Not Summarize"/>
    <m/>
    <m/>
    <s v="a6cac6be-568c-4188-a619-c20ca006cb04"/>
    <m/>
    <d v="2022-01-20T04:41:01"/>
    <d v="2021-04-05T21:14:36"/>
    <m/>
    <m/>
    <m/>
    <s v="Other"/>
    <s v="DAX Calculated Column"/>
    <s v="None"/>
  </r>
  <r>
    <n v="862"/>
    <s v="Year"/>
    <m/>
    <x v="78"/>
    <s v="Years"/>
    <b v="1"/>
    <m/>
    <s v="YEAR([Date])"/>
    <m/>
    <b v="1"/>
    <s v="Do Not Summarize"/>
    <m/>
    <m/>
    <s v="cea51364-9a5d-4c88-8415-a5fa771272f2"/>
    <m/>
    <d v="2022-01-20T04:41:00"/>
    <d v="2021-04-05T21:14:36"/>
    <m/>
    <m/>
    <m/>
    <s v="Other"/>
    <s v="DAX Calculated Column"/>
    <s v="None"/>
  </r>
  <r>
    <n v="863"/>
    <s v="Day"/>
    <m/>
    <x v="79"/>
    <s v="DayOfMonth"/>
    <b v="1"/>
    <m/>
    <s v="DAY([Date])"/>
    <m/>
    <b v="1"/>
    <s v="Do Not Summarize"/>
    <m/>
    <m/>
    <s v="259e0b36-c96e-483d-8cdd-7dc74fd449be"/>
    <m/>
    <d v="2022-01-20T04:40:59"/>
    <d v="2021-04-05T21:14:36"/>
    <m/>
    <m/>
    <m/>
    <s v="Other"/>
    <s v="DAX Calculated Column"/>
    <s v="None"/>
  </r>
  <r>
    <n v="864"/>
    <s v="Month"/>
    <m/>
    <x v="79"/>
    <s v="Months"/>
    <b v="1"/>
    <m/>
    <s v="FORMAT([Date], &quot;MMMM&quot;)"/>
    <m/>
    <b v="1"/>
    <s v="Do Not Summarize"/>
    <m/>
    <m/>
    <s v="0132ddea-d253-4b45-9a2d-4dd95c012776"/>
    <m/>
    <d v="2022-01-20T04:40:59"/>
    <d v="2021-04-05T21:14:36"/>
    <m/>
    <s v="MonthNo"/>
    <m/>
    <s v="Other"/>
    <s v="DAX Calculated Column"/>
    <s v="None"/>
  </r>
  <r>
    <n v="865"/>
    <s v="MonthNo"/>
    <m/>
    <x v="79"/>
    <s v="MonthOfYear"/>
    <b v="1"/>
    <m/>
    <s v="MONTH([Date])"/>
    <m/>
    <b v="1"/>
    <s v="Do Not Summarize"/>
    <m/>
    <m/>
    <s v="3ab016ed-61ed-40d8-95cf-af8122535250"/>
    <m/>
    <d v="2022-01-20T04:40:59"/>
    <d v="2021-04-05T21:14:36"/>
    <m/>
    <m/>
    <m/>
    <s v="Other"/>
    <s v="DAX Calculated Column"/>
    <s v="None"/>
  </r>
  <r>
    <n v="866"/>
    <s v="Quarter"/>
    <m/>
    <x v="79"/>
    <s v="Quarters"/>
    <b v="1"/>
    <m/>
    <s v="&quot;Qtr &quot; &amp; [QuarterNo]"/>
    <m/>
    <b v="1"/>
    <s v="Do Not Summarize"/>
    <m/>
    <m/>
    <s v="f1ec70ee-5b2f-4ffa-aa80-56bca0bd6fb1"/>
    <m/>
    <d v="2022-01-20T04:41:01"/>
    <d v="2021-04-05T21:14:36"/>
    <m/>
    <s v="QuarterNo"/>
    <m/>
    <s v="Other"/>
    <s v="DAX Calculated Column"/>
    <s v="None"/>
  </r>
  <r>
    <n v="867"/>
    <s v="QuarterNo"/>
    <m/>
    <x v="79"/>
    <s v="QuarterOfYear"/>
    <b v="1"/>
    <m/>
    <s v="INT(([MonthNo] + 2) / 3)"/>
    <m/>
    <b v="1"/>
    <s v="Do Not Summarize"/>
    <m/>
    <m/>
    <s v="dde4b175-d2ab-4c23-9a09-548b640cecbe"/>
    <m/>
    <d v="2022-01-20T04:41:00"/>
    <d v="2021-04-05T21:14:36"/>
    <m/>
    <m/>
    <m/>
    <s v="Other"/>
    <s v="DAX Calculated Column"/>
    <s v="None"/>
  </r>
  <r>
    <n v="868"/>
    <s v="Year"/>
    <m/>
    <x v="79"/>
    <s v="Years"/>
    <b v="1"/>
    <m/>
    <s v="YEAR([Date])"/>
    <m/>
    <b v="1"/>
    <s v="Do Not Summarize"/>
    <m/>
    <m/>
    <s v="d2dff52d-27a3-4cb2-8a65-b304de1325ee"/>
    <m/>
    <d v="2022-01-20T04:40:59"/>
    <d v="2021-04-05T21:14:36"/>
    <m/>
    <m/>
    <m/>
    <s v="Other"/>
    <s v="DAX Calculated Column"/>
    <s v="None"/>
  </r>
  <r>
    <n v="869"/>
    <s v="Day"/>
    <m/>
    <x v="80"/>
    <s v="DayOfMonth"/>
    <b v="1"/>
    <m/>
    <s v="DAY([Date])"/>
    <m/>
    <b v="1"/>
    <s v="Do Not Summarize"/>
    <m/>
    <m/>
    <s v="49ae9238-a73b-4e50-8573-967df9bc4c5c"/>
    <m/>
    <d v="2022-01-20T04:40:59"/>
    <d v="2021-04-05T21:14:36"/>
    <m/>
    <m/>
    <m/>
    <s v="Other"/>
    <s v="DAX Calculated Column"/>
    <s v="None"/>
  </r>
  <r>
    <n v="870"/>
    <s v="Month"/>
    <m/>
    <x v="80"/>
    <s v="Months"/>
    <b v="1"/>
    <m/>
    <s v="FORMAT([Date], &quot;MMMM&quot;)"/>
    <m/>
    <b v="1"/>
    <s v="Do Not Summarize"/>
    <m/>
    <m/>
    <s v="ba4c4f48-20ea-4351-aa03-bcdbc97eb30a"/>
    <m/>
    <d v="2022-01-20T04:40:59"/>
    <d v="2021-04-05T21:14:36"/>
    <m/>
    <s v="MonthNo"/>
    <m/>
    <s v="Other"/>
    <s v="DAX Calculated Column"/>
    <s v="None"/>
  </r>
  <r>
    <n v="871"/>
    <s v="MonthNo"/>
    <m/>
    <x v="80"/>
    <s v="MonthOfYear"/>
    <b v="1"/>
    <m/>
    <s v="MONTH([Date])"/>
    <m/>
    <b v="1"/>
    <s v="Do Not Summarize"/>
    <m/>
    <m/>
    <s v="009cdbaf-b26d-4827-85be-d640fd04e333"/>
    <m/>
    <d v="2022-01-20T04:40:59"/>
    <d v="2021-04-05T21:14:36"/>
    <m/>
    <m/>
    <m/>
    <s v="Other"/>
    <s v="DAX Calculated Column"/>
    <s v="None"/>
  </r>
  <r>
    <n v="872"/>
    <s v="Quarter"/>
    <m/>
    <x v="80"/>
    <s v="Quarters"/>
    <b v="1"/>
    <m/>
    <s v="&quot;Qtr &quot; &amp; [QuarterNo]"/>
    <m/>
    <b v="1"/>
    <s v="Do Not Summarize"/>
    <m/>
    <m/>
    <s v="8c64adc4-5cbe-4111-853a-86fa6e0d20f8"/>
    <m/>
    <d v="2022-01-20T04:41:01"/>
    <d v="2021-04-05T21:14:36"/>
    <m/>
    <s v="QuarterNo"/>
    <m/>
    <s v="Other"/>
    <s v="DAX Calculated Column"/>
    <s v="None"/>
  </r>
  <r>
    <n v="873"/>
    <s v="QuarterNo"/>
    <m/>
    <x v="80"/>
    <s v="QuarterOfYear"/>
    <b v="1"/>
    <m/>
    <s v="INT(([MonthNo] + 2) / 3)"/>
    <m/>
    <b v="1"/>
    <s v="Do Not Summarize"/>
    <m/>
    <m/>
    <s v="db605e4d-7866-4919-abcc-7c1bd1de1493"/>
    <m/>
    <d v="2022-01-20T04:41:00"/>
    <d v="2021-04-05T21:14:36"/>
    <m/>
    <m/>
    <m/>
    <s v="Other"/>
    <s v="DAX Calculated Column"/>
    <s v="None"/>
  </r>
  <r>
    <n v="874"/>
    <s v="Year"/>
    <m/>
    <x v="80"/>
    <s v="Years"/>
    <b v="1"/>
    <m/>
    <s v="YEAR([Date])"/>
    <m/>
    <b v="1"/>
    <s v="Do Not Summarize"/>
    <m/>
    <m/>
    <s v="d2fde2af-055a-4aa8-8d80-d7d5fa9a4548"/>
    <m/>
    <d v="2022-01-20T04:40:59"/>
    <d v="2021-04-05T21:14:36"/>
    <m/>
    <m/>
    <m/>
    <s v="Other"/>
    <s v="DAX Calculated Column"/>
    <s v="None"/>
  </r>
  <r>
    <n v="875"/>
    <s v="Day"/>
    <m/>
    <x v="81"/>
    <s v="DayOfMonth"/>
    <b v="1"/>
    <m/>
    <s v="DAY([Date])"/>
    <m/>
    <b v="1"/>
    <s v="Do Not Summarize"/>
    <m/>
    <m/>
    <s v="2a923350-ee45-4c4a-b950-534446786861"/>
    <m/>
    <d v="2022-01-20T04:40:59"/>
    <d v="2021-04-05T21:14:36"/>
    <m/>
    <m/>
    <m/>
    <s v="Other"/>
    <s v="DAX Calculated Column"/>
    <s v="None"/>
  </r>
  <r>
    <n v="876"/>
    <s v="Month"/>
    <m/>
    <x v="81"/>
    <s v="Months"/>
    <b v="1"/>
    <m/>
    <s v="FORMAT([Date], &quot;MMMM&quot;)"/>
    <m/>
    <b v="1"/>
    <s v="Do Not Summarize"/>
    <m/>
    <m/>
    <s v="96e2ac86-a3cf-4e20-b7f5-6223ac8494cf"/>
    <m/>
    <d v="2022-01-20T04:40:59"/>
    <d v="2021-04-05T21:14:36"/>
    <m/>
    <s v="MonthNo"/>
    <m/>
    <s v="Other"/>
    <s v="DAX Calculated Column"/>
    <s v="None"/>
  </r>
  <r>
    <n v="877"/>
    <s v="MonthNo"/>
    <m/>
    <x v="81"/>
    <s v="MonthOfYear"/>
    <b v="1"/>
    <m/>
    <s v="MONTH([Date])"/>
    <m/>
    <b v="1"/>
    <s v="Do Not Summarize"/>
    <m/>
    <m/>
    <s v="9afea938-ea3b-4fff-9edc-5426d08bfb7c"/>
    <m/>
    <d v="2022-01-20T04:40:59"/>
    <d v="2021-04-05T21:14:36"/>
    <m/>
    <m/>
    <m/>
    <s v="Other"/>
    <s v="DAX Calculated Column"/>
    <s v="None"/>
  </r>
  <r>
    <n v="878"/>
    <s v="Quarter"/>
    <m/>
    <x v="81"/>
    <s v="Quarters"/>
    <b v="1"/>
    <m/>
    <s v="&quot;Qtr &quot; &amp; [QuarterNo]"/>
    <m/>
    <b v="1"/>
    <s v="Do Not Summarize"/>
    <m/>
    <m/>
    <s v="7580ef4c-ffd7-4458-8e04-f0f8e4da6ce8"/>
    <m/>
    <d v="2022-01-20T04:41:01"/>
    <d v="2021-04-05T21:14:36"/>
    <m/>
    <s v="QuarterNo"/>
    <m/>
    <s v="Other"/>
    <s v="DAX Calculated Column"/>
    <s v="None"/>
  </r>
  <r>
    <n v="879"/>
    <s v="QuarterNo"/>
    <m/>
    <x v="81"/>
    <s v="QuarterOfYear"/>
    <b v="1"/>
    <m/>
    <s v="INT(([MonthNo] + 2) / 3)"/>
    <m/>
    <b v="1"/>
    <s v="Do Not Summarize"/>
    <m/>
    <m/>
    <s v="b92d884c-a9f0-474b-afd6-8765b53beccc"/>
    <m/>
    <d v="2022-01-20T04:41:01"/>
    <d v="2021-04-05T21:14:36"/>
    <m/>
    <m/>
    <m/>
    <s v="Other"/>
    <s v="DAX Calculated Column"/>
    <s v="None"/>
  </r>
  <r>
    <n v="880"/>
    <s v="Year"/>
    <m/>
    <x v="81"/>
    <s v="Years"/>
    <b v="1"/>
    <m/>
    <s v="YEAR([Date])"/>
    <m/>
    <b v="1"/>
    <s v="Do Not Summarize"/>
    <m/>
    <m/>
    <s v="b8dc7395-6c1d-423c-979d-aadbddc8166d"/>
    <m/>
    <d v="2022-01-20T04:41:00"/>
    <d v="2021-04-05T21:14:36"/>
    <m/>
    <m/>
    <m/>
    <s v="Other"/>
    <s v="DAX Calculated Column"/>
    <s v="None"/>
  </r>
  <r>
    <n v="881"/>
    <s v="Day"/>
    <m/>
    <x v="82"/>
    <s v="DayOfMonth"/>
    <b v="1"/>
    <m/>
    <s v="DAY([Date])"/>
    <m/>
    <b v="1"/>
    <s v="Do Not Summarize"/>
    <m/>
    <m/>
    <s v="e79d6eb7-d358-4d7a-a250-2f0876ec39b8"/>
    <m/>
    <d v="2022-01-20T04:41:00"/>
    <d v="2021-04-05T21:14:36"/>
    <m/>
    <m/>
    <m/>
    <s v="Other"/>
    <s v="DAX Calculated Column"/>
    <s v="None"/>
  </r>
  <r>
    <n v="882"/>
    <s v="Month"/>
    <m/>
    <x v="82"/>
    <s v="Months"/>
    <b v="1"/>
    <m/>
    <s v="FORMAT([Date], &quot;MMMM&quot;)"/>
    <m/>
    <b v="1"/>
    <s v="Do Not Summarize"/>
    <m/>
    <m/>
    <s v="5b6b9aff-5f93-4de9-a2ba-536019a6cd6d"/>
    <m/>
    <d v="2022-01-20T04:41:00"/>
    <d v="2021-04-05T21:14:36"/>
    <m/>
    <s v="MonthNo"/>
    <m/>
    <s v="Other"/>
    <s v="DAX Calculated Column"/>
    <s v="None"/>
  </r>
  <r>
    <n v="883"/>
    <s v="MonthNo"/>
    <m/>
    <x v="82"/>
    <s v="MonthOfYear"/>
    <b v="1"/>
    <m/>
    <s v="MONTH([Date])"/>
    <m/>
    <b v="1"/>
    <s v="Do Not Summarize"/>
    <m/>
    <m/>
    <s v="ab4d6768-ffd2-4922-80ea-21008894865d"/>
    <m/>
    <d v="2022-01-20T04:41:00"/>
    <d v="2021-04-05T21:14:36"/>
    <m/>
    <m/>
    <m/>
    <s v="Other"/>
    <s v="DAX Calculated Column"/>
    <s v="None"/>
  </r>
  <r>
    <n v="884"/>
    <s v="Quarter"/>
    <m/>
    <x v="82"/>
    <s v="Quarters"/>
    <b v="1"/>
    <m/>
    <s v="&quot;Qtr &quot; &amp; [QuarterNo]"/>
    <m/>
    <b v="1"/>
    <s v="Do Not Summarize"/>
    <m/>
    <m/>
    <s v="11d584ba-b232-40db-b470-63d8b401454f"/>
    <m/>
    <d v="2022-01-20T04:41:01"/>
    <d v="2021-04-05T21:14:36"/>
    <m/>
    <s v="QuarterNo"/>
    <m/>
    <s v="Other"/>
    <s v="DAX Calculated Column"/>
    <s v="None"/>
  </r>
  <r>
    <n v="885"/>
    <s v="QuarterNo"/>
    <m/>
    <x v="82"/>
    <s v="QuarterOfYear"/>
    <b v="1"/>
    <m/>
    <s v="INT(([MonthNo] + 2) / 3)"/>
    <m/>
    <b v="1"/>
    <s v="Do Not Summarize"/>
    <m/>
    <m/>
    <s v="e86cc6de-ac43-49fe-a924-192bbd5c7ac0"/>
    <m/>
    <d v="2022-01-20T04:41:01"/>
    <d v="2021-04-05T21:14:36"/>
    <m/>
    <m/>
    <m/>
    <s v="Other"/>
    <s v="DAX Calculated Column"/>
    <s v="None"/>
  </r>
  <r>
    <n v="886"/>
    <s v="Year"/>
    <m/>
    <x v="82"/>
    <s v="Years"/>
    <b v="1"/>
    <m/>
    <s v="YEAR([Date])"/>
    <m/>
    <b v="1"/>
    <s v="Do Not Summarize"/>
    <m/>
    <m/>
    <s v="5d159047-f50a-4c83-b9e9-696a83997653"/>
    <m/>
    <d v="2022-01-20T04:41:00"/>
    <d v="2021-04-05T21:14:36"/>
    <m/>
    <m/>
    <m/>
    <s v="Other"/>
    <s v="DAX Calculated Column"/>
    <s v="None"/>
  </r>
  <r>
    <n v="887"/>
    <s v="Day"/>
    <m/>
    <x v="83"/>
    <s v="DayOfMonth"/>
    <b v="1"/>
    <m/>
    <s v="DAY([Date])"/>
    <m/>
    <b v="1"/>
    <s v="Do Not Summarize"/>
    <m/>
    <m/>
    <s v="694abf0d-181a-47bd-9dd0-7fb3a06fcf09"/>
    <m/>
    <d v="2022-01-20T04:40:59"/>
    <d v="2021-04-05T21:14:36"/>
    <m/>
    <m/>
    <m/>
    <s v="Other"/>
    <s v="DAX Calculated Column"/>
    <s v="None"/>
  </r>
  <r>
    <n v="888"/>
    <s v="Month"/>
    <m/>
    <x v="83"/>
    <s v="Months"/>
    <b v="1"/>
    <m/>
    <s v="FORMAT([Date], &quot;MMMM&quot;)"/>
    <m/>
    <b v="1"/>
    <s v="Do Not Summarize"/>
    <m/>
    <m/>
    <s v="791a38e4-85c8-45d4-86d1-85471f039bfb"/>
    <m/>
    <d v="2022-01-20T04:40:59"/>
    <d v="2021-04-05T21:14:36"/>
    <m/>
    <s v="MonthNo"/>
    <m/>
    <s v="Other"/>
    <s v="DAX Calculated Column"/>
    <s v="None"/>
  </r>
  <r>
    <n v="889"/>
    <s v="MonthNo"/>
    <m/>
    <x v="83"/>
    <s v="MonthOfYear"/>
    <b v="1"/>
    <m/>
    <s v="MONTH([Date])"/>
    <m/>
    <b v="1"/>
    <s v="Do Not Summarize"/>
    <m/>
    <m/>
    <s v="0b826090-19bb-4032-bed1-4b5aa2360d2d"/>
    <m/>
    <d v="2022-01-20T04:40:59"/>
    <d v="2021-04-05T21:14:36"/>
    <m/>
    <m/>
    <m/>
    <s v="Other"/>
    <s v="DAX Calculated Column"/>
    <s v="None"/>
  </r>
  <r>
    <n v="890"/>
    <s v="Quarter"/>
    <m/>
    <x v="83"/>
    <s v="Quarters"/>
    <b v="1"/>
    <m/>
    <s v="&quot;Qtr &quot; &amp; [QuarterNo]"/>
    <m/>
    <b v="1"/>
    <s v="Do Not Summarize"/>
    <m/>
    <m/>
    <s v="f896fdaf-3427-49cf-98fb-a0fcb42fc0c1"/>
    <m/>
    <d v="2022-01-20T04:41:01"/>
    <d v="2021-04-05T21:14:36"/>
    <m/>
    <s v="QuarterNo"/>
    <m/>
    <s v="Other"/>
    <s v="DAX Calculated Column"/>
    <s v="None"/>
  </r>
  <r>
    <n v="891"/>
    <s v="QuarterNo"/>
    <m/>
    <x v="83"/>
    <s v="QuarterOfYear"/>
    <b v="1"/>
    <m/>
    <s v="INT(([MonthNo] + 2) / 3)"/>
    <m/>
    <b v="1"/>
    <s v="Do Not Summarize"/>
    <m/>
    <m/>
    <s v="9bd26b9f-7058-4ea1-a563-fd99761d070e"/>
    <m/>
    <d v="2022-01-20T04:41:01"/>
    <d v="2021-04-05T21:14:36"/>
    <m/>
    <m/>
    <m/>
    <s v="Other"/>
    <s v="DAX Calculated Column"/>
    <s v="None"/>
  </r>
  <r>
    <n v="892"/>
    <s v="Year"/>
    <m/>
    <x v="83"/>
    <s v="Years"/>
    <b v="1"/>
    <m/>
    <s v="YEAR([Date])"/>
    <m/>
    <b v="1"/>
    <s v="Do Not Summarize"/>
    <m/>
    <m/>
    <s v="e0fc2caa-3871-4eea-88a4-55098667a315"/>
    <m/>
    <d v="2022-01-20T04:40:59"/>
    <d v="2021-04-05T21:14:36"/>
    <m/>
    <m/>
    <m/>
    <s v="Other"/>
    <s v="DAX Calculated Column"/>
    <s v="None"/>
  </r>
  <r>
    <n v="893"/>
    <s v="Day"/>
    <m/>
    <x v="84"/>
    <s v="DayOfMonth"/>
    <b v="1"/>
    <m/>
    <s v="DAY([Date])"/>
    <m/>
    <b v="1"/>
    <s v="Do Not Summarize"/>
    <m/>
    <m/>
    <s v="46dc2409-085c-4b56-b702-ae42fe1ea715"/>
    <m/>
    <d v="2022-01-20T04:40:59"/>
    <d v="2021-04-05T21:14:36"/>
    <m/>
    <m/>
    <m/>
    <s v="Other"/>
    <s v="DAX Calculated Column"/>
    <s v="None"/>
  </r>
  <r>
    <n v="894"/>
    <s v="Month"/>
    <m/>
    <x v="84"/>
    <s v="Months"/>
    <b v="1"/>
    <m/>
    <s v="FORMAT([Date], &quot;MMMM&quot;)"/>
    <m/>
    <b v="1"/>
    <s v="Do Not Summarize"/>
    <m/>
    <m/>
    <s v="43facf15-1d73-42f6-83c3-ec04228d32a1"/>
    <m/>
    <d v="2022-01-20T04:40:59"/>
    <d v="2021-04-05T21:14:36"/>
    <m/>
    <s v="MonthNo"/>
    <m/>
    <s v="Other"/>
    <s v="DAX Calculated Column"/>
    <s v="None"/>
  </r>
  <r>
    <n v="895"/>
    <s v="MonthNo"/>
    <m/>
    <x v="84"/>
    <s v="MonthOfYear"/>
    <b v="1"/>
    <m/>
    <s v="MONTH([Date])"/>
    <m/>
    <b v="1"/>
    <s v="Do Not Summarize"/>
    <m/>
    <m/>
    <s v="f90f1f18-cbb0-4925-9eae-9a2d08132e53"/>
    <m/>
    <d v="2022-01-20T04:40:59"/>
    <d v="2021-04-05T21:14:36"/>
    <m/>
    <m/>
    <m/>
    <s v="Other"/>
    <s v="DAX Calculated Column"/>
    <s v="None"/>
  </r>
  <r>
    <n v="896"/>
    <s v="Quarter"/>
    <m/>
    <x v="84"/>
    <s v="Quarters"/>
    <b v="1"/>
    <m/>
    <s v="&quot;Qtr &quot; &amp; [QuarterNo]"/>
    <m/>
    <b v="1"/>
    <s v="Do Not Summarize"/>
    <m/>
    <m/>
    <s v="32107c12-b035-4b3c-8a08-acbc1c47f617"/>
    <m/>
    <d v="2022-01-20T04:41:01"/>
    <d v="2021-04-05T21:14:36"/>
    <m/>
    <s v="QuarterNo"/>
    <m/>
    <s v="Other"/>
    <s v="DAX Calculated Column"/>
    <s v="None"/>
  </r>
  <r>
    <n v="897"/>
    <s v="QuarterNo"/>
    <m/>
    <x v="84"/>
    <s v="QuarterOfYear"/>
    <b v="1"/>
    <m/>
    <s v="INT(([MonthNo] + 2) / 3)"/>
    <m/>
    <b v="1"/>
    <s v="Do Not Summarize"/>
    <m/>
    <m/>
    <s v="1cb8df82-7ff7-4a63-b3d5-b76ee656ad82"/>
    <m/>
    <d v="2022-01-20T04:41:01"/>
    <d v="2021-04-05T21:14:36"/>
    <m/>
    <m/>
    <m/>
    <s v="Other"/>
    <s v="DAX Calculated Column"/>
    <s v="None"/>
  </r>
  <r>
    <n v="898"/>
    <s v="Year"/>
    <m/>
    <x v="84"/>
    <s v="Years"/>
    <b v="1"/>
    <m/>
    <s v="YEAR([Date])"/>
    <m/>
    <b v="1"/>
    <s v="Do Not Summarize"/>
    <m/>
    <m/>
    <s v="65f8452b-837a-4d91-a63a-a7a524256bb5"/>
    <m/>
    <d v="2022-01-20T04:40:59"/>
    <d v="2021-04-05T21:14:36"/>
    <m/>
    <m/>
    <m/>
    <s v="Other"/>
    <s v="DAX Calculated Column"/>
    <s v="None"/>
  </r>
  <r>
    <n v="899"/>
    <s v="Day"/>
    <m/>
    <x v="85"/>
    <s v="DayOfMonth"/>
    <b v="1"/>
    <m/>
    <s v="DAY([Date])"/>
    <m/>
    <b v="1"/>
    <s v="Do Not Summarize"/>
    <m/>
    <m/>
    <s v="33bbbe0b-3c11-47b5-b8ec-db271fa9adaf"/>
    <m/>
    <d v="2022-01-20T04:41:00"/>
    <d v="2021-04-05T21:14:36"/>
    <m/>
    <m/>
    <m/>
    <s v="Other"/>
    <s v="DAX Calculated Column"/>
    <s v="None"/>
  </r>
  <r>
    <n v="900"/>
    <s v="Month"/>
    <m/>
    <x v="85"/>
    <s v="Months"/>
    <b v="1"/>
    <m/>
    <s v="FORMAT([Date], &quot;MMMM&quot;)"/>
    <m/>
    <b v="1"/>
    <s v="Do Not Summarize"/>
    <m/>
    <m/>
    <s v="e99ab945-7f86-46de-8180-7eba34cbf2c8"/>
    <m/>
    <d v="2022-01-20T04:41:00"/>
    <d v="2021-04-05T21:14:36"/>
    <m/>
    <s v="MonthNo"/>
    <m/>
    <s v="Other"/>
    <s v="DAX Calculated Column"/>
    <s v="None"/>
  </r>
  <r>
    <n v="901"/>
    <s v="MonthNo"/>
    <m/>
    <x v="85"/>
    <s v="MonthOfYear"/>
    <b v="1"/>
    <m/>
    <s v="MONTH([Date])"/>
    <m/>
    <b v="1"/>
    <s v="Do Not Summarize"/>
    <m/>
    <m/>
    <s v="8881bbd3-0269-417e-847f-5372e6807155"/>
    <m/>
    <d v="2022-01-20T04:41:00"/>
    <d v="2021-04-05T21:14:36"/>
    <m/>
    <m/>
    <m/>
    <s v="Other"/>
    <s v="DAX Calculated Column"/>
    <s v="None"/>
  </r>
  <r>
    <n v="902"/>
    <s v="Quarter"/>
    <m/>
    <x v="85"/>
    <s v="Quarters"/>
    <b v="1"/>
    <m/>
    <s v="&quot;Qtr &quot; &amp; [QuarterNo]"/>
    <m/>
    <b v="1"/>
    <s v="Do Not Summarize"/>
    <m/>
    <m/>
    <s v="6ae88b84-5b62-4323-bfa8-9e639da28c80"/>
    <m/>
    <d v="2022-01-20T04:41:01"/>
    <d v="2021-04-05T21:14:36"/>
    <m/>
    <s v="QuarterNo"/>
    <m/>
    <s v="Other"/>
    <s v="DAX Calculated Column"/>
    <s v="None"/>
  </r>
  <r>
    <n v="903"/>
    <s v="QuarterNo"/>
    <m/>
    <x v="85"/>
    <s v="QuarterOfYear"/>
    <b v="1"/>
    <m/>
    <s v="INT(([MonthNo] + 2) / 3)"/>
    <m/>
    <b v="1"/>
    <s v="Do Not Summarize"/>
    <m/>
    <m/>
    <s v="7b2573bc-f4bc-499d-8fed-58aba050e358"/>
    <m/>
    <d v="2022-01-20T04:41:01"/>
    <d v="2021-04-05T21:14:36"/>
    <m/>
    <m/>
    <m/>
    <s v="Other"/>
    <s v="DAX Calculated Column"/>
    <s v="None"/>
  </r>
  <r>
    <n v="904"/>
    <s v="Year"/>
    <m/>
    <x v="85"/>
    <s v="Years"/>
    <b v="1"/>
    <m/>
    <s v="YEAR([Date])"/>
    <m/>
    <b v="1"/>
    <s v="Do Not Summarize"/>
    <m/>
    <m/>
    <s v="9d2bc488-cbea-4fae-885c-8fa88757506d"/>
    <m/>
    <d v="2022-01-20T04:41:00"/>
    <d v="2021-04-05T21:14:36"/>
    <m/>
    <m/>
    <m/>
    <s v="Other"/>
    <s v="DAX Calculated Column"/>
    <s v="None"/>
  </r>
  <r>
    <n v="905"/>
    <s v="Day"/>
    <m/>
    <x v="86"/>
    <s v="DayOfMonth"/>
    <b v="1"/>
    <m/>
    <s v="DAY([Date])"/>
    <m/>
    <b v="1"/>
    <s v="Do Not Summarize"/>
    <m/>
    <m/>
    <s v="fbee6127-4aed-4586-9a7c-295a6ea60312"/>
    <m/>
    <d v="2022-01-20T04:40:59"/>
    <d v="2021-04-05T21:14:36"/>
    <m/>
    <m/>
    <m/>
    <s v="Other"/>
    <s v="DAX Calculated Column"/>
    <s v="None"/>
  </r>
  <r>
    <n v="906"/>
    <s v="Month"/>
    <m/>
    <x v="86"/>
    <s v="Months"/>
    <b v="1"/>
    <m/>
    <s v="FORMAT([Date], &quot;MMMM&quot;)"/>
    <m/>
    <b v="1"/>
    <s v="Do Not Summarize"/>
    <m/>
    <m/>
    <s v="419bca17-6d80-4fc1-a777-af6b9587cf27"/>
    <m/>
    <d v="2022-01-20T04:40:59"/>
    <d v="2021-04-05T21:14:36"/>
    <m/>
    <s v="MonthNo"/>
    <m/>
    <s v="Other"/>
    <s v="DAX Calculated Column"/>
    <s v="None"/>
  </r>
  <r>
    <n v="907"/>
    <s v="MonthNo"/>
    <m/>
    <x v="86"/>
    <s v="MonthOfYear"/>
    <b v="1"/>
    <m/>
    <s v="MONTH([Date])"/>
    <m/>
    <b v="1"/>
    <s v="Do Not Summarize"/>
    <m/>
    <m/>
    <s v="fc259f2f-2abf-44d1-aa56-15a254f1011b"/>
    <m/>
    <d v="2022-01-20T04:40:59"/>
    <d v="2021-04-05T21:14:36"/>
    <m/>
    <m/>
    <m/>
    <s v="Other"/>
    <s v="DAX Calculated Column"/>
    <s v="None"/>
  </r>
  <r>
    <n v="908"/>
    <s v="Quarter"/>
    <m/>
    <x v="86"/>
    <s v="Quarters"/>
    <b v="1"/>
    <m/>
    <s v="&quot;Qtr &quot; &amp; [QuarterNo]"/>
    <m/>
    <b v="1"/>
    <s v="Do Not Summarize"/>
    <m/>
    <m/>
    <s v="47e792c0-cfe2-4c93-bd2b-f4ac9434c29e"/>
    <m/>
    <d v="2022-01-20T04:41:01"/>
    <d v="2021-04-05T21:14:36"/>
    <m/>
    <s v="QuarterNo"/>
    <m/>
    <s v="Other"/>
    <s v="DAX Calculated Column"/>
    <s v="None"/>
  </r>
  <r>
    <n v="909"/>
    <s v="QuarterNo"/>
    <m/>
    <x v="86"/>
    <s v="QuarterOfYear"/>
    <b v="1"/>
    <m/>
    <s v="INT(([MonthNo] + 2) / 3)"/>
    <m/>
    <b v="1"/>
    <s v="Do Not Summarize"/>
    <m/>
    <m/>
    <s v="c1628ff1-bcb1-4f01-a8c4-8facb6442240"/>
    <m/>
    <d v="2022-01-20T04:41:00"/>
    <d v="2021-04-05T21:14:36"/>
    <m/>
    <m/>
    <m/>
    <s v="Other"/>
    <s v="DAX Calculated Column"/>
    <s v="None"/>
  </r>
  <r>
    <n v="910"/>
    <s v="Year"/>
    <m/>
    <x v="86"/>
    <s v="Years"/>
    <b v="1"/>
    <m/>
    <s v="YEAR([Date])"/>
    <m/>
    <b v="1"/>
    <s v="Do Not Summarize"/>
    <m/>
    <m/>
    <s v="372ed935-5f1b-4ad0-803d-8b48c3e39694"/>
    <m/>
    <d v="2022-01-20T04:40:59"/>
    <d v="2021-04-05T21:14:36"/>
    <m/>
    <m/>
    <m/>
    <s v="Other"/>
    <s v="DAX Calculated Column"/>
    <s v="None"/>
  </r>
  <r>
    <n v="911"/>
    <s v="Day"/>
    <m/>
    <x v="87"/>
    <s v="DayOfMonth"/>
    <b v="1"/>
    <m/>
    <s v="DAY([Date])"/>
    <m/>
    <b v="1"/>
    <s v="Do Not Summarize"/>
    <m/>
    <m/>
    <s v="6fbbcc3f-464f-423d-9f1d-c5ff0c67afc8"/>
    <m/>
    <d v="2022-01-20T04:40:59"/>
    <d v="2022-01-05T14:57:46"/>
    <m/>
    <m/>
    <m/>
    <s v="Other"/>
    <s v="DAX Calculated Column"/>
    <s v="None"/>
  </r>
  <r>
    <n v="912"/>
    <s v="Month"/>
    <m/>
    <x v="87"/>
    <s v="Months"/>
    <b v="1"/>
    <m/>
    <s v="FORMAT([Date], &quot;MMMM&quot;)"/>
    <m/>
    <b v="1"/>
    <s v="Do Not Summarize"/>
    <m/>
    <m/>
    <s v="ff521027-67a8-4755-b985-fe0dc6d615d4"/>
    <m/>
    <d v="2022-01-20T04:40:59"/>
    <d v="2022-01-05T14:57:46"/>
    <m/>
    <s v="MonthNo"/>
    <m/>
    <s v="Other"/>
    <s v="DAX Calculated Column"/>
    <s v="None"/>
  </r>
  <r>
    <n v="913"/>
    <s v="MonthNo"/>
    <m/>
    <x v="87"/>
    <s v="MonthOfYear"/>
    <b v="1"/>
    <m/>
    <s v="MONTH([Date])"/>
    <m/>
    <b v="1"/>
    <s v="Do Not Summarize"/>
    <m/>
    <m/>
    <s v="f05f8e32-a4bc-4105-9fb1-7b666b39f300"/>
    <m/>
    <d v="2022-01-20T04:40:59"/>
    <d v="2022-01-05T14:57:46"/>
    <m/>
    <m/>
    <m/>
    <s v="Other"/>
    <s v="DAX Calculated Column"/>
    <s v="None"/>
  </r>
  <r>
    <n v="914"/>
    <s v="Quarter"/>
    <m/>
    <x v="87"/>
    <s v="Quarters"/>
    <b v="1"/>
    <m/>
    <s v="&quot;Qtr &quot; &amp; [QuarterNo]"/>
    <m/>
    <b v="1"/>
    <s v="Do Not Summarize"/>
    <m/>
    <m/>
    <s v="ebdbf462-448b-4356-88fb-44b377b39130"/>
    <m/>
    <d v="2022-01-20T04:41:01"/>
    <d v="2022-01-05T14:57:46"/>
    <m/>
    <s v="QuarterNo"/>
    <m/>
    <s v="Other"/>
    <s v="DAX Calculated Column"/>
    <s v="None"/>
  </r>
  <r>
    <n v="915"/>
    <s v="QuarterNo"/>
    <m/>
    <x v="87"/>
    <s v="QuarterOfYear"/>
    <b v="1"/>
    <m/>
    <s v="INT(([MonthNo] + 2) / 3)"/>
    <m/>
    <b v="1"/>
    <s v="Do Not Summarize"/>
    <m/>
    <m/>
    <s v="0e1c572c-2be2-4768-8b8a-ec908a32ff0e"/>
    <m/>
    <d v="2022-01-20T04:41:00"/>
    <d v="2022-01-05T14:57:46"/>
    <m/>
    <m/>
    <m/>
    <s v="Other"/>
    <s v="DAX Calculated Column"/>
    <s v="None"/>
  </r>
  <r>
    <n v="916"/>
    <s v="Year"/>
    <m/>
    <x v="87"/>
    <s v="Years"/>
    <b v="1"/>
    <m/>
    <s v="YEAR([Date])"/>
    <m/>
    <b v="1"/>
    <s v="Do Not Summarize"/>
    <m/>
    <m/>
    <s v="28309f47-bae9-4a1c-8912-4f06d8ba5287"/>
    <m/>
    <d v="2022-01-20T04:40:59"/>
    <d v="2022-01-05T14:57:46"/>
    <m/>
    <m/>
    <m/>
    <s v="Other"/>
    <s v="DAX Calculated Column"/>
    <s v="None"/>
  </r>
  <r>
    <n v="917"/>
    <s v="Day"/>
    <m/>
    <x v="88"/>
    <s v="DayOfMonth"/>
    <b v="1"/>
    <m/>
    <s v="DAY([Date])"/>
    <m/>
    <b v="1"/>
    <s v="Do Not Summarize"/>
    <m/>
    <m/>
    <s v="e031beaf-8813-45c9-9899-b59c53fea0a1"/>
    <m/>
    <d v="2022-01-20T04:40:59"/>
    <d v="2021-04-05T21:14:36"/>
    <m/>
    <m/>
    <m/>
    <s v="Other"/>
    <s v="DAX Calculated Column"/>
    <s v="None"/>
  </r>
  <r>
    <n v="918"/>
    <s v="Month"/>
    <m/>
    <x v="88"/>
    <s v="Months"/>
    <b v="1"/>
    <m/>
    <s v="FORMAT([Date], &quot;MMMM&quot;)"/>
    <m/>
    <b v="1"/>
    <s v="Do Not Summarize"/>
    <m/>
    <m/>
    <s v="60e71d56-6787-4112-9b28-ac4e955666c0"/>
    <m/>
    <d v="2022-01-20T04:40:59"/>
    <d v="2021-04-05T21:14:36"/>
    <m/>
    <s v="MonthNo"/>
    <m/>
    <s v="Other"/>
    <s v="DAX Calculated Column"/>
    <s v="None"/>
  </r>
  <r>
    <n v="919"/>
    <s v="MonthNo"/>
    <m/>
    <x v="88"/>
    <s v="MonthOfYear"/>
    <b v="1"/>
    <m/>
    <s v="MONTH([Date])"/>
    <m/>
    <b v="1"/>
    <s v="Do Not Summarize"/>
    <m/>
    <m/>
    <s v="14ad4c78-dd8a-42b3-8bbd-8e6346b1fdb8"/>
    <m/>
    <d v="2022-01-20T04:40:59"/>
    <d v="2021-04-05T21:14:36"/>
    <m/>
    <m/>
    <m/>
    <s v="Other"/>
    <s v="DAX Calculated Column"/>
    <s v="None"/>
  </r>
  <r>
    <n v="920"/>
    <s v="Quarter"/>
    <m/>
    <x v="88"/>
    <s v="Quarters"/>
    <b v="1"/>
    <m/>
    <s v="&quot;Qtr &quot; &amp; [QuarterNo]"/>
    <m/>
    <b v="1"/>
    <s v="Do Not Summarize"/>
    <m/>
    <m/>
    <s v="79f15a29-fe20-4835-aaed-30d59fef3276"/>
    <m/>
    <d v="2022-01-20T04:41:01"/>
    <d v="2021-04-05T21:14:36"/>
    <m/>
    <s v="QuarterNo"/>
    <m/>
    <s v="Other"/>
    <s v="DAX Calculated Column"/>
    <s v="None"/>
  </r>
  <r>
    <n v="921"/>
    <s v="QuarterNo"/>
    <m/>
    <x v="88"/>
    <s v="QuarterOfYear"/>
    <b v="1"/>
    <m/>
    <s v="INT(([MonthNo] + 2) / 3)"/>
    <m/>
    <b v="1"/>
    <s v="Do Not Summarize"/>
    <m/>
    <m/>
    <s v="f8fbb22e-8cc4-458c-9f64-fba32d5834e5"/>
    <m/>
    <d v="2022-01-20T04:41:00"/>
    <d v="2021-04-05T21:14:36"/>
    <m/>
    <m/>
    <m/>
    <s v="Other"/>
    <s v="DAX Calculated Column"/>
    <s v="None"/>
  </r>
  <r>
    <n v="922"/>
    <s v="Year"/>
    <m/>
    <x v="88"/>
    <s v="Years"/>
    <b v="1"/>
    <m/>
    <s v="YEAR([Date])"/>
    <m/>
    <b v="1"/>
    <s v="Do Not Summarize"/>
    <m/>
    <m/>
    <s v="fb5bf527-a6a9-43a9-8f6b-f7205f60472d"/>
    <m/>
    <d v="2022-01-20T04:40:59"/>
    <d v="2021-04-05T21:14:36"/>
    <m/>
    <m/>
    <m/>
    <s v="Other"/>
    <s v="DAX Calculated Column"/>
    <s v="None"/>
  </r>
  <r>
    <n v="923"/>
    <s v="Day"/>
    <m/>
    <x v="89"/>
    <s v="DayOfMonth"/>
    <b v="1"/>
    <m/>
    <s v="DAY([Date])"/>
    <m/>
    <b v="1"/>
    <s v="Do Not Summarize"/>
    <m/>
    <m/>
    <s v="db9cd2bc-63b5-4b71-a64e-47b013a1b8f2"/>
    <m/>
    <d v="2022-01-20T04:41:00"/>
    <d v="2021-04-05T21:14:36"/>
    <m/>
    <m/>
    <m/>
    <s v="Other"/>
    <s v="DAX Calculated Column"/>
    <s v="None"/>
  </r>
  <r>
    <n v="924"/>
    <s v="Month"/>
    <m/>
    <x v="89"/>
    <s v="Months"/>
    <b v="1"/>
    <m/>
    <s v="FORMAT([Date], &quot;MMMM&quot;)"/>
    <m/>
    <b v="1"/>
    <s v="Do Not Summarize"/>
    <m/>
    <m/>
    <s v="37aad132-0e4c-4d04-8961-ff009d621d7f"/>
    <m/>
    <d v="2022-01-20T04:40:59"/>
    <d v="2021-04-05T21:14:36"/>
    <m/>
    <s v="MonthNo"/>
    <m/>
    <s v="Other"/>
    <s v="DAX Calculated Column"/>
    <s v="None"/>
  </r>
  <r>
    <n v="925"/>
    <s v="MonthNo"/>
    <m/>
    <x v="89"/>
    <s v="MonthOfYear"/>
    <b v="1"/>
    <m/>
    <s v="MONTH([Date])"/>
    <m/>
    <b v="1"/>
    <s v="Do Not Summarize"/>
    <m/>
    <m/>
    <s v="436044ab-5ab2-4860-8d20-46ff1f2fb9ff"/>
    <m/>
    <d v="2022-01-20T04:40:59"/>
    <d v="2021-04-05T21:14:36"/>
    <m/>
    <m/>
    <m/>
    <s v="Other"/>
    <s v="DAX Calculated Column"/>
    <s v="None"/>
  </r>
  <r>
    <n v="926"/>
    <s v="Quarter"/>
    <m/>
    <x v="89"/>
    <s v="Quarters"/>
    <b v="1"/>
    <m/>
    <s v="&quot;Qtr &quot; &amp; [QuarterNo]"/>
    <m/>
    <b v="1"/>
    <s v="Do Not Summarize"/>
    <m/>
    <m/>
    <s v="2406f498-9e02-48fd-ba08-dcf4a51673fe"/>
    <m/>
    <d v="2022-01-20T04:41:01"/>
    <d v="2021-04-05T21:14:36"/>
    <m/>
    <s v="QuarterNo"/>
    <m/>
    <s v="Other"/>
    <s v="DAX Calculated Column"/>
    <s v="None"/>
  </r>
  <r>
    <n v="927"/>
    <s v="QuarterNo"/>
    <m/>
    <x v="89"/>
    <s v="QuarterOfYear"/>
    <b v="1"/>
    <m/>
    <s v="INT(([MonthNo] + 2) / 3)"/>
    <m/>
    <b v="1"/>
    <s v="Do Not Summarize"/>
    <m/>
    <m/>
    <s v="1a46c96a-1b18-45eb-b106-1d157e6b10bb"/>
    <m/>
    <d v="2022-01-20T04:41:01"/>
    <d v="2021-04-05T21:14:36"/>
    <m/>
    <m/>
    <m/>
    <s v="Other"/>
    <s v="DAX Calculated Column"/>
    <s v="None"/>
  </r>
  <r>
    <n v="928"/>
    <s v="Year"/>
    <m/>
    <x v="89"/>
    <s v="Years"/>
    <b v="1"/>
    <m/>
    <s v="YEAR([Date])"/>
    <m/>
    <b v="1"/>
    <s v="Do Not Summarize"/>
    <m/>
    <m/>
    <s v="152169c5-a7f8-4ac7-98ed-ab1bd9b11451"/>
    <m/>
    <d v="2022-01-20T04:40:59"/>
    <d v="2021-04-05T21:14:36"/>
    <m/>
    <m/>
    <m/>
    <s v="Other"/>
    <s v="DAX Calculated Column"/>
    <s v="None"/>
  </r>
  <r>
    <n v="929"/>
    <s v="Day"/>
    <m/>
    <x v="90"/>
    <s v="DayOfMonth"/>
    <b v="1"/>
    <m/>
    <s v="DAY([Date])"/>
    <m/>
    <b v="1"/>
    <s v="Do Not Summarize"/>
    <m/>
    <m/>
    <s v="3b35693b-e431-4141-990a-c4761b84a580"/>
    <m/>
    <d v="2022-01-20T04:41:00"/>
    <d v="2021-04-05T21:14:36"/>
    <m/>
    <m/>
    <m/>
    <s v="Other"/>
    <s v="DAX Calculated Column"/>
    <s v="None"/>
  </r>
  <r>
    <n v="930"/>
    <s v="Month"/>
    <m/>
    <x v="90"/>
    <s v="Months"/>
    <b v="1"/>
    <m/>
    <s v="FORMAT([Date], &quot;MMMM&quot;)"/>
    <m/>
    <b v="1"/>
    <s v="Do Not Summarize"/>
    <m/>
    <m/>
    <s v="ef51025d-d4a3-4023-b2cc-81fb14e2f682"/>
    <m/>
    <d v="2022-01-20T04:41:00"/>
    <d v="2021-04-05T21:14:36"/>
    <m/>
    <s v="MonthNo"/>
    <m/>
    <s v="Other"/>
    <s v="DAX Calculated Column"/>
    <s v="None"/>
  </r>
  <r>
    <n v="931"/>
    <s v="MonthNo"/>
    <m/>
    <x v="90"/>
    <s v="MonthOfYear"/>
    <b v="1"/>
    <m/>
    <s v="MONTH([Date])"/>
    <m/>
    <b v="1"/>
    <s v="Do Not Summarize"/>
    <m/>
    <m/>
    <s v="6f7e00d1-99e0-4ec0-8f8c-adacc2a791fb"/>
    <m/>
    <d v="2022-01-20T04:40:59"/>
    <d v="2021-04-05T21:14:36"/>
    <m/>
    <m/>
    <m/>
    <s v="Other"/>
    <s v="DAX Calculated Column"/>
    <s v="None"/>
  </r>
  <r>
    <n v="932"/>
    <s v="Quarter"/>
    <m/>
    <x v="90"/>
    <s v="Quarters"/>
    <b v="1"/>
    <m/>
    <s v="&quot;Qtr &quot; &amp; [QuarterNo]"/>
    <m/>
    <b v="1"/>
    <s v="Do Not Summarize"/>
    <m/>
    <m/>
    <s v="50aefcb1-51dc-4dff-91b1-5a6d0aa301a2"/>
    <m/>
    <d v="2022-01-20T04:41:01"/>
    <d v="2021-04-05T21:14:36"/>
    <m/>
    <s v="QuarterNo"/>
    <m/>
    <s v="Other"/>
    <s v="DAX Calculated Column"/>
    <s v="None"/>
  </r>
  <r>
    <n v="933"/>
    <s v="QuarterNo"/>
    <m/>
    <x v="90"/>
    <s v="QuarterOfYear"/>
    <b v="1"/>
    <m/>
    <s v="INT(([MonthNo] + 2) / 3)"/>
    <m/>
    <b v="1"/>
    <s v="Do Not Summarize"/>
    <m/>
    <m/>
    <s v="ae85ef27-265b-4bf3-8187-30ba51a65308"/>
    <m/>
    <d v="2022-01-20T04:41:01"/>
    <d v="2021-04-05T21:14:36"/>
    <m/>
    <m/>
    <m/>
    <s v="Other"/>
    <s v="DAX Calculated Column"/>
    <s v="None"/>
  </r>
  <r>
    <n v="934"/>
    <s v="Year"/>
    <m/>
    <x v="90"/>
    <s v="Years"/>
    <b v="1"/>
    <m/>
    <s v="YEAR([Date])"/>
    <m/>
    <b v="1"/>
    <s v="Do Not Summarize"/>
    <m/>
    <m/>
    <s v="db2b5ccc-8dcb-4fd8-8b16-7523d5ec4d6b"/>
    <m/>
    <d v="2022-01-20T04:40:59"/>
    <d v="2021-04-05T21:14:36"/>
    <m/>
    <m/>
    <m/>
    <s v="Other"/>
    <s v="DAX Calculated Column"/>
    <s v="None"/>
  </r>
  <r>
    <n v="935"/>
    <s v="QuestionResponse"/>
    <m/>
    <x v="91"/>
    <m/>
    <b v="0"/>
    <m/>
    <s v="SWITCH(_x000a_    TRUE()_x000a_    ,CONTAINSSTRING([Level1M],&quot;Contacts Complete&quot;), Format([Contacts CompleteD],&quot;#######0&quot;)_x000a_    ,CONTAINSSTRING([Level2M],&quot;Number of Invited&quot;), Format([Contacts InvitedD],&quot;#######0&quot;) _x000a_    ,CONTAINSSTRING([Level2M],&quot;Undeliverable Rate&quot;), Format([Contact Undeliver RateD],&quot;%##0&quot;)   _x000a_    ,CONTAINSSTRING([Level2M],&quot;Invite Click Thru Rate&quot;), Format([Contact Click Thru RateD],&quot;%##0&quot;)_x000a_    ,CONTAINSSTRING([Level2M],&quot;Survey Click Thru Rate&quot;), Format([Contact Survey Click Thru RateD],&quot;%##0&quot;)_x000a_   ,CONTAINSSTRING([Level2M],&quot;Survey Response Rate&quot;), Format([Contact Survey Response RateD],&quot;%##0&quot;)_x000a_   ,CONTAINSSTRING([Level2M],&quot;Complete Rate&quot;), Format([Contact Complete RateD],&quot;%##0&quot;)_x000a_ ,CONTAINSSTRING([Level2M],&quot;Partial Rate&quot;), Format([Contact Partial RateD],&quot;%##0&quot;),_x000a_format([%Quest],&quot;%##0&quot;))"/>
    <m/>
    <b v="1"/>
    <s v="Do Not Summarize"/>
    <m/>
    <m/>
    <s v="1a34ba6a-48bf-4316-8dc0-c0680ecc40b2"/>
    <m/>
    <d v="2022-01-20T04:41:01"/>
    <d v="2021-04-05T21:14:36"/>
    <m/>
    <m/>
    <m/>
    <s v="Other"/>
    <s v="DAX Calculated Column"/>
    <s v="None"/>
  </r>
  <r>
    <n v="936"/>
    <s v="RatePartialComplete%"/>
    <m/>
    <x v="91"/>
    <m/>
    <b v="0"/>
    <m/>
    <s v="Format([Contact Partial RateD],&quot;%##0&quot;)"/>
    <m/>
    <b v="1"/>
    <s v="Do Not Summarize"/>
    <m/>
    <m/>
    <s v="912e5fb1-c36d-443e-abe1-37959e794be2"/>
    <m/>
    <d v="2022-01-20T04:41:01"/>
    <d v="2021-04-05T21:14:36"/>
    <m/>
    <m/>
    <m/>
    <s v="Other"/>
    <s v="DAX Calculated Column"/>
    <s v="None"/>
  </r>
  <r>
    <n v="937"/>
    <s v="MultiPromptInd"/>
    <m/>
    <x v="92"/>
    <m/>
    <b v="0"/>
    <m/>
    <s v="if(MultiPromptResponse[TotalResponses]&gt;1,1,0)"/>
    <s v="0"/>
    <b v="1"/>
    <s v="Sum"/>
    <m/>
    <m/>
    <s v="cc7e7564-4a32-4a45-a0be-40bdbc1820ed"/>
    <m/>
    <d v="2022-01-20T04:41:01"/>
    <d v="2021-12-09T18:08:25"/>
    <m/>
    <m/>
    <m/>
    <s v="Other"/>
    <s v="DAX Calculated Column"/>
    <s v="None"/>
  </r>
  <r>
    <n v="938"/>
    <s v="Active"/>
    <m/>
    <x v="93"/>
    <m/>
    <b v="0"/>
    <s v="Active"/>
    <m/>
    <m/>
    <b v="1"/>
    <s v="Do Not Summarize"/>
    <m/>
    <m/>
    <s v="71d5c643-038c-44bf-a8d6-6b7c99b38244"/>
    <m/>
    <d v="2021-05-20T10:33:40"/>
    <d v="2021-04-05T21:14:36"/>
    <m/>
    <m/>
    <s v="MRBA DimProjects data from the Market Research and Insight Post Implementation environment"/>
    <s v="Text"/>
    <s v="Standard Column"/>
    <s v="None"/>
  </r>
  <r>
    <n v="939"/>
    <s v="BsnsLvl3Name"/>
    <m/>
    <x v="93"/>
    <m/>
    <b v="0"/>
    <s v="BsnsLvl3Name"/>
    <m/>
    <m/>
    <b v="1"/>
    <s v="Do Not Summarize"/>
    <m/>
    <m/>
    <s v="dcb31652-89c3-4b8e-a780-132e3a7647cd"/>
    <m/>
    <d v="2021-05-20T10:33:40"/>
    <d v="2021-04-05T21:14:36"/>
    <m/>
    <m/>
    <s v="MRBA DimProjects data from the Market Research and Insight Post Implementation environment"/>
    <s v="Text"/>
    <s v="Standard Column"/>
    <s v="None"/>
  </r>
  <r>
    <n v="940"/>
    <s v="ClientTypeDescription"/>
    <m/>
    <x v="93"/>
    <m/>
    <b v="0"/>
    <s v="ClientTypeDescription"/>
    <m/>
    <m/>
    <b v="1"/>
    <s v="Do Not Summarize"/>
    <m/>
    <m/>
    <s v="15f1fbfc-6292-46c3-b935-97e468dd4626"/>
    <m/>
    <d v="2021-05-20T10:33:40"/>
    <d v="2021-04-05T21:14:36"/>
    <m/>
    <m/>
    <s v="MRBA DimProjects data from the Market Research and Insight Post Implementation environment"/>
    <s v="Text"/>
    <s v="Standard Column"/>
    <s v="None"/>
  </r>
  <r>
    <n v="941"/>
    <s v="EsdInvolvement"/>
    <m/>
    <x v="93"/>
    <m/>
    <b v="0"/>
    <s v="EsdInvolvement"/>
    <m/>
    <m/>
    <b v="1"/>
    <s v="Do Not Summarize"/>
    <m/>
    <m/>
    <s v="45e8e7c9-26a5-426b-a0fa-f713125e9d6e"/>
    <m/>
    <d v="2021-05-20T10:33:40"/>
    <d v="2021-04-05T21:14:36"/>
    <m/>
    <m/>
    <s v="MRBA DimProjects data from the Market Research and Insight Post Implementation environment"/>
    <s v="Text"/>
    <s v="Standard Column"/>
    <s v="None"/>
  </r>
  <r>
    <n v="942"/>
    <s v="SolutionTypeDescription"/>
    <m/>
    <x v="93"/>
    <m/>
    <b v="0"/>
    <s v="SolutionTypeDescription"/>
    <m/>
    <m/>
    <b v="1"/>
    <s v="Do Not Summarize"/>
    <m/>
    <m/>
    <s v="ca7b4c50-39e0-4f35-a826-396de356dac1"/>
    <m/>
    <d v="2021-05-20T10:33:40"/>
    <d v="2021-04-05T21:14:36"/>
    <m/>
    <m/>
    <s v="MRBA DimProjects data from the Market Research and Insight Post Implementation environment"/>
    <s v="Text"/>
    <s v="Standard Column"/>
    <s v="None"/>
  </r>
  <r>
    <n v="943"/>
    <s v="organizationkey"/>
    <m/>
    <x v="93"/>
    <m/>
    <b v="0"/>
    <s v="organizationkey"/>
    <m/>
    <s v="0"/>
    <b v="1"/>
    <s v="Do Not Summarize"/>
    <m/>
    <m/>
    <s v="f4793656-0cf1-44d4-ba8c-2be79338463a"/>
    <m/>
    <d v="2021-05-20T10:33:40"/>
    <d v="2021-04-05T21:14:36"/>
    <m/>
    <m/>
    <s v="MRBA DimProjects data from the Market Research and Insight Post Implementation environment"/>
    <s v="Whole Number"/>
    <s v="Standard Column"/>
    <s v="None"/>
  </r>
  <r>
    <n v="944"/>
    <s v="Region"/>
    <m/>
    <x v="94"/>
    <m/>
    <b v="0"/>
    <s v="Region"/>
    <m/>
    <m/>
    <b v="1"/>
    <s v="Do Not Summarize"/>
    <m/>
    <m/>
    <s v="ba442800-edc1-4956-b41c-ef422d2a6bd7"/>
    <m/>
    <d v="2021-05-20T10:33:40"/>
    <d v="2021-04-05T21:14:36"/>
    <m/>
    <m/>
    <m/>
    <s v="Text"/>
    <s v="Standard Column"/>
    <s v="None"/>
  </r>
  <r>
    <n v="945"/>
    <s v="RegionGroup"/>
    <m/>
    <x v="94"/>
    <m/>
    <b v="0"/>
    <s v="RegionGroup"/>
    <m/>
    <m/>
    <b v="1"/>
    <s v="Do Not Summarize"/>
    <m/>
    <m/>
    <s v="834aab5b-612e-4804-8803-2ffccb35107f"/>
    <m/>
    <d v="2021-05-20T10:33:40"/>
    <d v="2021-04-05T21:14:36"/>
    <m/>
    <m/>
    <m/>
    <s v="Text"/>
    <s v="Standard Column"/>
    <s v="None"/>
  </r>
  <r>
    <n v="946"/>
    <s v="ManagementLevel"/>
    <m/>
    <x v="95"/>
    <m/>
    <b v="0"/>
    <s v="ManagementLevel"/>
    <m/>
    <m/>
    <b v="1"/>
    <s v="Do Not Summarize"/>
    <m/>
    <m/>
    <s v="2ea27fd0-50e4-4e2d-8918-84d420a3e5de"/>
    <m/>
    <d v="2021-05-20T10:33:40"/>
    <d v="2021-04-05T21:14:36"/>
    <m/>
    <m/>
    <m/>
    <s v="Text"/>
    <s v="Standard Column"/>
    <s v="None"/>
  </r>
  <r>
    <n v="947"/>
    <s v="Role"/>
    <m/>
    <x v="95"/>
    <m/>
    <b v="0"/>
    <s v="Role"/>
    <m/>
    <m/>
    <b v="1"/>
    <s v="Do Not Summarize"/>
    <m/>
    <m/>
    <s v="f6e3d9d1-21fe-41a8-a0ff-65bf97da9527"/>
    <m/>
    <d v="2021-05-20T10:33:40"/>
    <d v="2021-04-05T21:14:36"/>
    <m/>
    <m/>
    <m/>
    <s v="Text"/>
    <s v="Standard Column"/>
    <s v="None"/>
  </r>
  <r>
    <n v="948"/>
    <s v="ReportValue"/>
    <m/>
    <x v="96"/>
    <m/>
    <b v="0"/>
    <s v="ReportValue"/>
    <m/>
    <m/>
    <b v="1"/>
    <s v="Do Not Summarize"/>
    <m/>
    <m/>
    <s v="a9956940-d95e-49b1-be2d-6925eba138c2"/>
    <m/>
    <d v="2021-05-20T10:33:40"/>
    <d v="2021-04-05T21:14:36"/>
    <m/>
    <m/>
    <m/>
    <s v="Text"/>
    <s v="Standard Column"/>
    <s v="None"/>
  </r>
  <r>
    <n v="949"/>
    <s v="Segment"/>
    <m/>
    <x v="96"/>
    <m/>
    <b v="0"/>
    <s v="Segment"/>
    <m/>
    <m/>
    <b v="1"/>
    <s v="Do Not Summarize"/>
    <m/>
    <m/>
    <s v="614bab9f-094f-4185-95f2-f6e7282c9560"/>
    <m/>
    <d v="2021-05-20T10:33:40"/>
    <d v="2021-04-05T21:14:36"/>
    <m/>
    <m/>
    <m/>
    <s v="Text"/>
    <s v="Standard Column"/>
    <s v="None"/>
  </r>
  <r>
    <n v="950"/>
    <s v="sortorder"/>
    <m/>
    <x v="96"/>
    <m/>
    <b v="0"/>
    <s v="sortorder"/>
    <m/>
    <s v="0"/>
    <b v="1"/>
    <s v="Sum"/>
    <m/>
    <m/>
    <s v="a27cde69-8025-4462-9092-989bd7cf93bc"/>
    <m/>
    <d v="2021-05-20T10:33:40"/>
    <d v="2021-04-05T21:14:36"/>
    <m/>
    <m/>
    <m/>
    <s v="Whole Number"/>
    <s v="Standard Column"/>
    <s v="None"/>
  </r>
  <r>
    <n v="951"/>
    <s v="Measure"/>
    <m/>
    <x v="97"/>
    <m/>
    <b v="0"/>
    <s v="Measure"/>
    <m/>
    <m/>
    <b v="1"/>
    <s v="Do Not Summarize"/>
    <m/>
    <m/>
    <s v="55ba24e5-a7a6-494c-b1ff-a469c003637f"/>
    <m/>
    <d v="2021-05-20T10:33:40"/>
    <d v="2021-04-05T21:14:36"/>
    <m/>
    <m/>
    <m/>
    <s v="Text"/>
    <s v="Standard Column"/>
    <s v="None"/>
  </r>
  <r>
    <n v="952"/>
    <s v="Response"/>
    <m/>
    <x v="97"/>
    <m/>
    <b v="0"/>
    <s v="Response"/>
    <m/>
    <m/>
    <b v="1"/>
    <s v="Do Not Summarize"/>
    <m/>
    <m/>
    <s v="bc9a1d0b-5b0e-4fb5-b91c-7bce7b110628"/>
    <m/>
    <d v="2021-05-20T10:33:40"/>
    <d v="2021-04-05T21:14:36"/>
    <m/>
    <m/>
    <m/>
    <s v="Text"/>
    <s v="Standard Column"/>
    <s v="None"/>
  </r>
  <r>
    <n v="953"/>
    <s v="SMBMeasSortOrder"/>
    <m/>
    <x v="97"/>
    <m/>
    <b v="0"/>
    <s v="SMBMeasSortOrder"/>
    <m/>
    <s v="0"/>
    <b v="1"/>
    <s v="Do Not Summarize"/>
    <m/>
    <m/>
    <s v="5430f9d0-66f7-4094-ba7f-3a03d4d33a73"/>
    <m/>
    <d v="2021-05-20T10:33:40"/>
    <d v="2021-04-05T21:14:36"/>
    <m/>
    <m/>
    <m/>
    <s v="Whole Number"/>
    <s v="Standard Column"/>
    <s v="None"/>
  </r>
  <r>
    <n v="954"/>
    <s v="SMBSortKey"/>
    <m/>
    <x v="97"/>
    <m/>
    <b v="0"/>
    <s v="SMBSortKey"/>
    <m/>
    <m/>
    <b v="1"/>
    <s v="Do Not Summarize"/>
    <m/>
    <m/>
    <s v="057a006d-ba18-42e9-888b-3dfe8130d1f1"/>
    <m/>
    <d v="2021-05-20T10:33:40"/>
    <d v="2021-04-05T21:14:36"/>
    <m/>
    <m/>
    <m/>
    <s v="Text"/>
    <s v="Standard Column"/>
    <s v="None"/>
  </r>
  <r>
    <n v="955"/>
    <s v="SMBSortOrder"/>
    <m/>
    <x v="97"/>
    <m/>
    <b v="0"/>
    <s v="SMBSortOrder"/>
    <m/>
    <s v="0"/>
    <b v="1"/>
    <s v="Do Not Summarize"/>
    <m/>
    <m/>
    <s v="ae6cd2c6-0881-4e9e-aef1-7e0c5ee8da56"/>
    <m/>
    <d v="2021-05-20T10:33:40"/>
    <d v="2021-04-05T21:14:36"/>
    <m/>
    <m/>
    <m/>
    <s v="Whole Number"/>
    <s v="Standard Column"/>
    <s v="None"/>
  </r>
  <r>
    <n v="956"/>
    <s v="SourceSystem"/>
    <m/>
    <x v="97"/>
    <m/>
    <b v="0"/>
    <s v="SourceSystem"/>
    <m/>
    <m/>
    <b v="1"/>
    <s v="Do Not Summarize"/>
    <m/>
    <m/>
    <s v="c2af835b-44d6-4b44-a6b1-f46adda0f546"/>
    <m/>
    <d v="2021-05-20T10:33:40"/>
    <d v="2021-04-05T21:14:36"/>
    <m/>
    <m/>
    <m/>
    <s v="Text"/>
    <s v="Standard Column"/>
    <s v="None"/>
  </r>
  <r>
    <n v="957"/>
    <s v="BlankColumnC"/>
    <m/>
    <x v="98"/>
    <m/>
    <b v="0"/>
    <m/>
    <s v="BLANK()"/>
    <s v="0"/>
    <b v="1"/>
    <s v="Sum"/>
    <m/>
    <m/>
    <s v="bfce5959-d217-4517-b436-dc216f1069f6"/>
    <m/>
    <d v="2022-01-17T16:07:24"/>
    <d v="2021-04-05T21:14:36"/>
    <m/>
    <m/>
    <m/>
    <s v="Other"/>
    <s v="DAX Calculated Column"/>
    <s v="None"/>
  </r>
  <r>
    <n v="958"/>
    <s v="Date"/>
    <m/>
    <x v="98"/>
    <m/>
    <b v="0"/>
    <s v="Date"/>
    <m/>
    <s v="Long Date"/>
    <b v="1"/>
    <s v="Do Not Summarize"/>
    <m/>
    <m/>
    <s v="e153c559-e8d5-43e7-aa32-c22cf26b45ad"/>
    <m/>
    <d v="2021-10-20T15:15:01"/>
    <d v="2021-04-05T21:14:36"/>
    <m/>
    <m/>
    <m/>
    <s v="Date"/>
    <s v="Standard Column"/>
    <s v="None"/>
  </r>
  <r>
    <n v="959"/>
    <s v="Measure"/>
    <m/>
    <x v="98"/>
    <m/>
    <b v="0"/>
    <s v="Measure"/>
    <m/>
    <m/>
    <b v="1"/>
    <s v="Do Not Summarize"/>
    <m/>
    <m/>
    <s v="5fedf65b-8ee0-44a2-bd09-91dc52e8009a"/>
    <m/>
    <d v="2021-05-20T10:33:40"/>
    <d v="2021-04-05T21:14:36"/>
    <m/>
    <s v="SMBMeasSortOrd"/>
    <m/>
    <s v="Text"/>
    <s v="Standard Column"/>
    <s v="None"/>
  </r>
  <r>
    <n v="960"/>
    <s v="MeasureK"/>
    <m/>
    <x v="98"/>
    <m/>
    <b v="0"/>
    <s v="MeasureK"/>
    <m/>
    <m/>
    <b v="1"/>
    <s v="Do Not Summarize"/>
    <m/>
    <m/>
    <s v="0a96a979-3f7f-433e-aa09-210e08ab04bc"/>
    <m/>
    <d v="2021-05-20T10:33:40"/>
    <d v="2021-04-05T21:14:36"/>
    <m/>
    <m/>
    <m/>
    <s v="Text"/>
    <s v="Standard Column"/>
    <s v="None"/>
  </r>
  <r>
    <n v="961"/>
    <s v="QuestionID"/>
    <m/>
    <x v="98"/>
    <m/>
    <b v="0"/>
    <s v="QuestionID"/>
    <m/>
    <m/>
    <b v="1"/>
    <s v="Do Not Summarize"/>
    <m/>
    <m/>
    <s v="e4221026-ae82-4231-8352-be535632db7f"/>
    <m/>
    <d v="2021-05-20T10:33:40"/>
    <d v="2021-04-05T21:14:36"/>
    <m/>
    <m/>
    <m/>
    <s v="Text"/>
    <s v="Standard Column"/>
    <s v="None"/>
  </r>
  <r>
    <n v="962"/>
    <s v="Response"/>
    <m/>
    <x v="98"/>
    <m/>
    <b v="0"/>
    <s v="Response"/>
    <m/>
    <m/>
    <b v="1"/>
    <s v="Do Not Summarize"/>
    <m/>
    <m/>
    <s v="058e7b76-ac4d-43db-9842-b98c8385336a"/>
    <m/>
    <d v="2021-05-20T10:33:40"/>
    <d v="2021-04-05T21:14:36"/>
    <m/>
    <s v="SMBMeasSortOrd"/>
    <m/>
    <s v="Text"/>
    <s v="Standard Column"/>
    <s v="None"/>
  </r>
  <r>
    <n v="963"/>
    <s v="ResponseCount"/>
    <m/>
    <x v="98"/>
    <m/>
    <b v="0"/>
    <s v="ResponseCount"/>
    <m/>
    <s v="0"/>
    <b v="1"/>
    <s v="Sum"/>
    <m/>
    <m/>
    <s v="f85a2f21-92b2-4c42-8216-e38405005a8c"/>
    <m/>
    <d v="2021-05-20T10:33:40"/>
    <d v="2021-04-05T21:14:36"/>
    <m/>
    <m/>
    <m/>
    <s v="Whole Number"/>
    <s v="Standard Column"/>
    <s v="None"/>
  </r>
  <r>
    <n v="964"/>
    <s v="ResponseK"/>
    <m/>
    <x v="98"/>
    <m/>
    <b v="0"/>
    <s v="ResponseK"/>
    <m/>
    <m/>
    <b v="1"/>
    <s v="Do Not Summarize"/>
    <m/>
    <m/>
    <s v="867f3bd6-73cb-4661-8a99-283e87fcdde2"/>
    <m/>
    <d v="2021-05-20T10:33:40"/>
    <d v="2021-04-05T21:14:36"/>
    <m/>
    <m/>
    <m/>
    <s v="Text"/>
    <s v="Standard Column"/>
    <s v="None"/>
  </r>
  <r>
    <n v="965"/>
    <s v="SMBMeasSortOrd"/>
    <m/>
    <x v="98"/>
    <m/>
    <b v="0"/>
    <m/>
    <s v="related(SMBCMMSort[SMBMeasSortOrder])"/>
    <m/>
    <b v="1"/>
    <s v="Sum"/>
    <m/>
    <m/>
    <s v="c4570035-4a95-46d5-ac9e-3b7f6f412aa1"/>
    <m/>
    <d v="2022-01-17T16:08:24"/>
    <d v="2021-04-05T21:14:36"/>
    <m/>
    <m/>
    <m/>
    <s v="Other"/>
    <s v="DAX Calculated Column"/>
    <s v="None"/>
  </r>
  <r>
    <n v="966"/>
    <s v="SMBSortKey"/>
    <m/>
    <x v="98"/>
    <m/>
    <b v="0"/>
    <m/>
    <s v="SMB_CMMSummary[SourceSystem]&amp;&quot;_&quot;&amp;SMB_CMMSummary[MeasureK]&amp;&quot;_&quot;&amp;SMB_CMMSummary[ResponseK]"/>
    <m/>
    <b v="1"/>
    <s v="Do Not Summarize"/>
    <m/>
    <m/>
    <s v="677ae2f5-da02-48d2-8c52-dad70a94b57b"/>
    <m/>
    <d v="2022-01-17T16:07:24"/>
    <d v="2021-04-05T21:14:36"/>
    <m/>
    <m/>
    <m/>
    <s v="Other"/>
    <s v="DAX Calculated Column"/>
    <s v="None"/>
  </r>
  <r>
    <n v="967"/>
    <s v="SourceSystem"/>
    <m/>
    <x v="98"/>
    <m/>
    <b v="0"/>
    <s v="SourceSystem"/>
    <m/>
    <m/>
    <b v="1"/>
    <s v="Do Not Summarize"/>
    <m/>
    <m/>
    <s v="a46b9505-351d-42a0-b287-e024a8531029"/>
    <m/>
    <d v="2021-05-20T10:33:40"/>
    <d v="2021-04-05T21:14:36"/>
    <m/>
    <m/>
    <m/>
    <s v="Text"/>
    <s v="Standard Column"/>
    <s v="None"/>
  </r>
  <r>
    <n v="968"/>
    <s v="YYYYMM"/>
    <m/>
    <x v="98"/>
    <m/>
    <b v="0"/>
    <s v="YYYYMM"/>
    <m/>
    <m/>
    <b v="1"/>
    <s v="Do Not Summarize"/>
    <m/>
    <m/>
    <s v="52b1112a-b301-4c8b-a5e1-25949bf16763"/>
    <m/>
    <d v="2021-05-20T10:33:40"/>
    <d v="2021-04-20T21:10:01"/>
    <m/>
    <m/>
    <m/>
    <s v="Text"/>
    <s v="Standard Column"/>
    <s v="None"/>
  </r>
  <r>
    <n v="969"/>
    <s v="Date"/>
    <m/>
    <x v="99"/>
    <m/>
    <b v="0"/>
    <s v="Date"/>
    <m/>
    <s v="Long Date"/>
    <b v="1"/>
    <s v="Do Not Summarize"/>
    <m/>
    <m/>
    <s v="8bc6ede7-1230-44e0-a06a-fe5f73e647c9"/>
    <m/>
    <d v="2021-10-20T15:15:01"/>
    <d v="2021-04-05T21:14:36"/>
    <m/>
    <m/>
    <m/>
    <s v="Date"/>
    <s v="Standard Column"/>
    <s v="None"/>
  </r>
  <r>
    <n v="970"/>
    <s v="Measure"/>
    <m/>
    <x v="99"/>
    <m/>
    <b v="0"/>
    <s v="Measure"/>
    <m/>
    <m/>
    <b v="1"/>
    <s v="Do Not Summarize"/>
    <m/>
    <m/>
    <s v="832b352d-118c-4030-a04e-39107aa9d126"/>
    <m/>
    <d v="2021-05-20T10:33:40"/>
    <d v="2021-04-05T21:14:36"/>
    <m/>
    <m/>
    <m/>
    <s v="Text"/>
    <s v="Standard Column"/>
    <s v="None"/>
  </r>
  <r>
    <n v="971"/>
    <s v="MeasureK"/>
    <m/>
    <x v="99"/>
    <m/>
    <b v="0"/>
    <s v="MeasureK"/>
    <m/>
    <m/>
    <b v="1"/>
    <s v="Do Not Summarize"/>
    <m/>
    <m/>
    <s v="3548fc0e-a2f1-432a-8cf5-0136306412a9"/>
    <m/>
    <d v="2021-05-20T10:33:40"/>
    <d v="2021-04-05T21:14:36"/>
    <m/>
    <m/>
    <m/>
    <s v="Text"/>
    <s v="Standard Column"/>
    <s v="None"/>
  </r>
  <r>
    <n v="972"/>
    <s v="QuestionID"/>
    <m/>
    <x v="99"/>
    <m/>
    <b v="0"/>
    <s v="QuestionID"/>
    <m/>
    <m/>
    <b v="1"/>
    <s v="Do Not Summarize"/>
    <m/>
    <m/>
    <s v="05c239dc-9e71-4e65-970a-35a1f2d8d690"/>
    <m/>
    <d v="2021-05-20T10:33:40"/>
    <d v="2021-04-05T21:14:36"/>
    <m/>
    <m/>
    <m/>
    <s v="Text"/>
    <s v="Standard Column"/>
    <s v="None"/>
  </r>
  <r>
    <n v="973"/>
    <s v="ResponseCount"/>
    <m/>
    <x v="99"/>
    <m/>
    <b v="0"/>
    <s v="ResponseCount"/>
    <m/>
    <s v="0"/>
    <b v="1"/>
    <s v="Sum"/>
    <m/>
    <m/>
    <s v="158c7a6e-87ed-46aa-8db4-d3c022365b6f"/>
    <m/>
    <d v="2021-05-20T10:33:40"/>
    <d v="2021-04-05T21:14:36"/>
    <m/>
    <m/>
    <m/>
    <s v="Whole Number"/>
    <s v="Standard Column"/>
    <s v="None"/>
  </r>
  <r>
    <n v="974"/>
    <s v="SourceSystem"/>
    <m/>
    <x v="99"/>
    <m/>
    <b v="0"/>
    <s v="SourceSystem"/>
    <m/>
    <m/>
    <b v="1"/>
    <s v="Do Not Summarize"/>
    <m/>
    <m/>
    <s v="0c72ae9a-d24d-4092-9fff-1a07773c4738"/>
    <m/>
    <d v="2021-05-20T10:33:40"/>
    <d v="2021-04-05T21:14:36"/>
    <m/>
    <m/>
    <m/>
    <s v="Text"/>
    <s v="Standard Column"/>
    <s v="None"/>
  </r>
  <r>
    <n v="975"/>
    <s v="YYYYMM"/>
    <m/>
    <x v="99"/>
    <m/>
    <b v="0"/>
    <s v="YYYYMM"/>
    <m/>
    <m/>
    <b v="1"/>
    <s v="Do Not Summarize"/>
    <m/>
    <m/>
    <s v="ac3dfa60-fecf-414c-ab44-acf98b8f7534"/>
    <m/>
    <d v="2021-05-20T10:33:40"/>
    <d v="2021-04-20T21:10:02"/>
    <m/>
    <m/>
    <m/>
    <s v="Text"/>
    <s v="Standard Column"/>
    <s v="None"/>
  </r>
  <r>
    <n v="976"/>
    <s v="CMPY DUNS Identifier"/>
    <m/>
    <x v="100"/>
    <m/>
    <b v="0"/>
    <s v="CMPY DUNS Identifier"/>
    <m/>
    <m/>
    <b v="1"/>
    <s v="Do Not Summarize"/>
    <m/>
    <m/>
    <s v="0e624472-35a7-4d7d-859b-8acbeca6f757"/>
    <m/>
    <d v="2021-05-20T10:33:40"/>
    <d v="2021-04-05T21:14:36"/>
    <m/>
    <m/>
    <m/>
    <s v="Text"/>
    <s v="Standard Column"/>
    <s v="None"/>
  </r>
  <r>
    <n v="977"/>
    <s v="CMPY Domestic Ultimate DUNS ID"/>
    <m/>
    <x v="100"/>
    <m/>
    <b v="0"/>
    <s v="CMPY Domestic Ultimate DUNS ID"/>
    <m/>
    <m/>
    <b v="1"/>
    <s v="Do Not Summarize"/>
    <m/>
    <m/>
    <s v="98f2a4b8-b42b-4e87-a693-564142d7da72"/>
    <m/>
    <d v="2021-05-20T10:33:40"/>
    <d v="2021-04-05T21:14:36"/>
    <m/>
    <m/>
    <m/>
    <s v="Text"/>
    <s v="Standard Column"/>
    <s v="None"/>
  </r>
  <r>
    <n v="978"/>
    <s v="CMPY Global Ultimate DUNS ID"/>
    <m/>
    <x v="100"/>
    <m/>
    <b v="0"/>
    <s v="CMPY Global Ultimate DUNS ID"/>
    <m/>
    <m/>
    <b v="1"/>
    <s v="Do Not Summarize"/>
    <m/>
    <m/>
    <s v="60e557c2-996d-4c5c-b4aa-5b9ef84c492f"/>
    <m/>
    <d v="2021-05-20T10:33:40"/>
    <d v="2021-04-05T21:14:36"/>
    <m/>
    <m/>
    <m/>
    <s v="Text"/>
    <s v="Standard Column"/>
    <s v="None"/>
  </r>
  <r>
    <n v="979"/>
    <s v="CMPY Name"/>
    <m/>
    <x v="100"/>
    <m/>
    <b v="0"/>
    <s v="CMPY Name"/>
    <m/>
    <m/>
    <b v="1"/>
    <s v="Do Not Summarize"/>
    <m/>
    <m/>
    <s v="9bb333bf-b2fb-42f6-9e0c-c83e813320b3"/>
    <m/>
    <d v="2021-05-20T10:33:40"/>
    <d v="2021-04-05T21:14:36"/>
    <m/>
    <m/>
    <m/>
    <s v="Text"/>
    <s v="Standard Column"/>
    <s v="None"/>
  </r>
  <r>
    <n v="980"/>
    <s v="CMPY Parent Name"/>
    <m/>
    <x v="100"/>
    <m/>
    <b v="0"/>
    <s v="CMPY Parent Name"/>
    <m/>
    <m/>
    <b v="1"/>
    <s v="Do Not Summarize"/>
    <m/>
    <m/>
    <s v="9c738878-7161-4121-bcfe-0a32d4b63bb6"/>
    <m/>
    <d v="2021-05-20T10:33:40"/>
    <d v="2021-04-05T21:14:36"/>
    <m/>
    <m/>
    <m/>
    <s v="Text"/>
    <s v="Standard Column"/>
    <s v="None"/>
  </r>
  <r>
    <n v="981"/>
    <s v="CMPY Sys ID"/>
    <m/>
    <x v="100"/>
    <m/>
    <b v="0"/>
    <s v="CMPY Sys ID"/>
    <m/>
    <m/>
    <b v="1"/>
    <s v="Do Not Summarize"/>
    <m/>
    <m/>
    <s v="2f46c1f3-d99d-413e-84a0-a2f1177bfee1"/>
    <m/>
    <d v="2021-05-20T10:33:40"/>
    <d v="2021-04-05T21:14:36"/>
    <m/>
    <m/>
    <m/>
    <s v="Text"/>
    <s v="Standard Column"/>
    <s v="None"/>
  </r>
  <r>
    <n v="982"/>
    <s v="DWLoadDate"/>
    <m/>
    <x v="101"/>
    <m/>
    <b v="0"/>
    <s v="DWLoadDate"/>
    <m/>
    <s v="General Date"/>
    <b v="1"/>
    <s v="Do Not Summarize"/>
    <m/>
    <m/>
    <s v="3b77ffbf-0e39-482c-991d-5b0ccfe3446a"/>
    <m/>
    <d v="2021-05-20T10:33:40"/>
    <d v="2021-04-05T21:14:36"/>
    <m/>
    <m/>
    <s v="MRBA DimSurvey data that contains the list of Surveys stored and maintained in MRBA."/>
    <s v="Date"/>
    <s v="Standard Column"/>
    <s v="None"/>
  </r>
  <r>
    <n v="983"/>
    <s v="DateCompleted"/>
    <m/>
    <x v="101"/>
    <m/>
    <b v="0"/>
    <s v="DateCompleted"/>
    <m/>
    <s v="General Date"/>
    <b v="1"/>
    <s v="Do Not Summarize"/>
    <m/>
    <m/>
    <s v="589f7847-1ef8-40f7-b223-d73033eff6ed"/>
    <m/>
    <d v="2021-05-20T10:33:40"/>
    <d v="2021-04-05T21:14:36"/>
    <m/>
    <m/>
    <s v="MRBA DimSurvey data that contains the list of Surveys stored and maintained in MRBA."/>
    <s v="Date"/>
    <s v="Standard Column"/>
    <s v="None"/>
  </r>
  <r>
    <n v="984"/>
    <s v="DateStarted"/>
    <m/>
    <x v="101"/>
    <m/>
    <b v="0"/>
    <s v="DateStarted"/>
    <m/>
    <s v="General Date"/>
    <b v="1"/>
    <s v="Do Not Summarize"/>
    <m/>
    <m/>
    <s v="8538eb1b-e1eb-4579-9fbb-7307edf07d4e"/>
    <m/>
    <d v="2021-05-20T10:33:40"/>
    <d v="2021-04-05T21:14:36"/>
    <m/>
    <m/>
    <s v="MRBA DimSurvey data that contains the list of Surveys stored and maintained in MRBA."/>
    <s v="Date"/>
    <s v="Standard Column"/>
    <s v="None"/>
  </r>
  <r>
    <n v="985"/>
    <s v="FiservBULoopInd"/>
    <m/>
    <x v="101"/>
    <m/>
    <b v="0"/>
    <s v="FiservBULoopInd"/>
    <m/>
    <s v="0"/>
    <b v="1"/>
    <s v="Sum"/>
    <m/>
    <m/>
    <s v="f954c2b2-628f-45d9-b9cc-10cf3988cb31"/>
    <m/>
    <d v="2021-05-20T10:33:40"/>
    <d v="2021-04-05T21:14:36"/>
    <m/>
    <m/>
    <s v="MRBA DimSurvey data that contains the list of Surveys stored and maintained in MRBA."/>
    <s v="Whole Number"/>
    <s v="Standard Column"/>
    <s v="None"/>
  </r>
  <r>
    <n v="986"/>
    <s v="OwnerName"/>
    <m/>
    <x v="101"/>
    <m/>
    <b v="0"/>
    <s v="OwnerName"/>
    <m/>
    <m/>
    <b v="1"/>
    <s v="Do Not Summarize"/>
    <m/>
    <m/>
    <s v="c4094fee-c6f3-4145-88fa-5696bd962866"/>
    <m/>
    <d v="2021-05-20T10:33:40"/>
    <d v="2021-04-05T21:14:36"/>
    <m/>
    <m/>
    <s v="MRBA DimSurvey data that contains the list of Surveys stored and maintained in MRBA."/>
    <s v="Text"/>
    <s v="Standard Column"/>
    <s v="None"/>
  </r>
  <r>
    <n v="987"/>
    <s v="PrimaryContactKeySourceSystem"/>
    <m/>
    <x v="101"/>
    <m/>
    <b v="0"/>
    <s v="PrimaryContactKeySourceSystem"/>
    <m/>
    <s v="0"/>
    <b v="1"/>
    <s v="Sum"/>
    <m/>
    <m/>
    <s v="d1e416ca-be83-4e5e-ac38-966a92e422c8"/>
    <m/>
    <d v="2021-05-20T10:33:40"/>
    <d v="2021-04-05T21:14:36"/>
    <m/>
    <m/>
    <s v="MRBA DimSurvey data that contains the list of Surveys stored and maintained in MRBA."/>
    <s v="Whole Number"/>
    <s v="Standard Column"/>
    <s v="None"/>
  </r>
  <r>
    <n v="988"/>
    <s v="PrimaryOrganizationKeySourceSystem"/>
    <m/>
    <x v="101"/>
    <m/>
    <b v="0"/>
    <s v="PrimaryOrganizationKeySourceSystem"/>
    <m/>
    <s v="0"/>
    <b v="1"/>
    <s v="Sum"/>
    <m/>
    <m/>
    <s v="efc94d53-b95b-48d8-a663-407f68175c9b"/>
    <m/>
    <d v="2021-05-20T10:33:40"/>
    <d v="2021-04-05T21:14:36"/>
    <m/>
    <m/>
    <s v="MRBA DimSurvey data that contains the list of Surveys stored and maintained in MRBA."/>
    <s v="Whole Number"/>
    <s v="Standard Column"/>
    <s v="None"/>
  </r>
  <r>
    <n v="989"/>
    <s v="PrimaryProductKeySourceSystem"/>
    <m/>
    <x v="101"/>
    <m/>
    <b v="0"/>
    <s v="PrimaryProductKeySourceSystem"/>
    <m/>
    <s v="0"/>
    <b v="1"/>
    <s v="Sum"/>
    <m/>
    <m/>
    <s v="ecf83184-eca2-4ee2-bda2-89d877d4ec07"/>
    <m/>
    <d v="2021-05-20T10:33:40"/>
    <d v="2021-04-05T21:14:36"/>
    <m/>
    <m/>
    <s v="MRBA DimSurvey data that contains the list of Surveys stored and maintained in MRBA."/>
    <s v="Whole Number"/>
    <s v="Standard Column"/>
    <s v="None"/>
  </r>
  <r>
    <n v="990"/>
    <s v="ProductLoopInd"/>
    <m/>
    <x v="101"/>
    <m/>
    <b v="0"/>
    <s v="ProductLoopInd"/>
    <m/>
    <s v="0"/>
    <b v="1"/>
    <s v="Sum"/>
    <m/>
    <m/>
    <s v="8bd5b49b-7587-4e19-a008-7dba38850e68"/>
    <m/>
    <d v="2021-05-20T10:33:40"/>
    <d v="2021-04-05T21:14:36"/>
    <m/>
    <m/>
    <s v="MRBA DimSurvey data that contains the list of Surveys stored and maintained in MRBA."/>
    <s v="Whole Number"/>
    <s v="Standard Column"/>
    <s v="None"/>
  </r>
  <r>
    <n v="991"/>
    <s v="ReportOrder"/>
    <m/>
    <x v="101"/>
    <m/>
    <b v="0"/>
    <s v="ReportOrder"/>
    <m/>
    <s v="0"/>
    <b v="1"/>
    <s v="Sum"/>
    <m/>
    <m/>
    <s v="6d1e0408-504b-4eec-afde-dc7c53467261"/>
    <m/>
    <d v="2021-05-20T10:33:40"/>
    <d v="2021-04-05T21:14:36"/>
    <m/>
    <m/>
    <s v="MRBA DimSurvey data that contains the list of Surveys stored and maintained in MRBA."/>
    <s v="Whole Number"/>
    <s v="Standard Column"/>
    <s v="None"/>
  </r>
  <r>
    <n v="992"/>
    <s v="SurveyId"/>
    <m/>
    <x v="101"/>
    <m/>
    <b v="0"/>
    <s v="SurveyId"/>
    <m/>
    <m/>
    <b v="1"/>
    <s v="Do Not Summarize"/>
    <m/>
    <m/>
    <s v="9fe34487-0563-48ba-8005-b58a21692fd6"/>
    <m/>
    <d v="2021-05-20T10:33:40"/>
    <d v="2021-04-05T21:14:36"/>
    <m/>
    <m/>
    <s v="MRBA DimSurvey data that contains the list of Surveys stored and maintained in MRBA."/>
    <s v="Text"/>
    <s v="Standard Column"/>
    <s v="None"/>
  </r>
  <r>
    <n v="993"/>
    <s v="SurveyKey"/>
    <m/>
    <x v="101"/>
    <m/>
    <b v="0"/>
    <s v="SurveyKey"/>
    <m/>
    <s v="0"/>
    <b v="1"/>
    <s v="Do Not Summarize"/>
    <m/>
    <m/>
    <s v="68f2504e-2ae6-4a09-a484-9798b9105f52"/>
    <m/>
    <d v="2021-05-20T10:33:40"/>
    <d v="2021-04-05T21:14:36"/>
    <m/>
    <m/>
    <s v="MRBA DimSurvey data that contains the list of Surveys stored and maintained in MRBA."/>
    <s v="Whole Number"/>
    <s v="Standard Column"/>
    <s v="None"/>
  </r>
  <r>
    <n v="994"/>
    <s v="SurveyName"/>
    <m/>
    <x v="101"/>
    <m/>
    <b v="0"/>
    <s v="SurveyName"/>
    <m/>
    <m/>
    <b v="1"/>
    <s v="Do Not Summarize"/>
    <m/>
    <m/>
    <s v="f350c2b9-5152-45f8-b538-3360f950a6a8"/>
    <m/>
    <d v="2021-05-20T10:33:40"/>
    <d v="2021-04-05T21:14:36"/>
    <m/>
    <m/>
    <s v="MRBA DimSurvey data that contains the list of Surveys stored and maintained in MRBA."/>
    <s v="Text"/>
    <s v="Standard Column"/>
    <s v="None"/>
  </r>
  <r>
    <n v="995"/>
    <s v="SurveyType"/>
    <m/>
    <x v="101"/>
    <m/>
    <b v="0"/>
    <s v="SurveyType"/>
    <m/>
    <m/>
    <b v="1"/>
    <s v="Do Not Summarize"/>
    <m/>
    <m/>
    <s v="8c49c418-14f3-4312-a634-ed374bab4c97"/>
    <m/>
    <d v="2021-05-20T10:33:40"/>
    <d v="2021-04-05T21:14:36"/>
    <m/>
    <m/>
    <s v="MRBA DimSurvey data that contains the list of Surveys stored and maintained in MRBA."/>
    <s v="Text"/>
    <s v="Standard Column"/>
    <s v="None"/>
  </r>
  <r>
    <n v="996"/>
    <s v="VendorKey"/>
    <m/>
    <x v="101"/>
    <m/>
    <b v="0"/>
    <s v="VendorKey"/>
    <m/>
    <s v="0"/>
    <b v="1"/>
    <s v="Other Summarization"/>
    <m/>
    <m/>
    <s v="57eedefb-661b-40f4-b949-d3f8c1406f3f"/>
    <m/>
    <d v="2021-05-20T10:33:40"/>
    <d v="2021-04-05T21:14:36"/>
    <m/>
    <m/>
    <s v="MRBA DimSurvey data that contains the list of Surveys stored and maintained in MRBA."/>
    <s v="Whole Number"/>
    <s v="Standard Column"/>
    <s v="None"/>
  </r>
  <r>
    <n v="997"/>
    <s v="VendorLoopInd"/>
    <m/>
    <x v="101"/>
    <m/>
    <b v="0"/>
    <s v="VendorLoopInd"/>
    <m/>
    <s v="0"/>
    <b v="1"/>
    <s v="Sum"/>
    <m/>
    <m/>
    <s v="25449e40-4d20-45f4-9d67-c23e4fc04bab"/>
    <m/>
    <d v="2021-05-20T10:33:40"/>
    <d v="2021-04-05T21:14:36"/>
    <m/>
    <m/>
    <s v="MRBA DimSurvey data that contains the list of Surveys stored and maintained in MRBA."/>
    <s v="Whole Number"/>
    <s v="Standard Column"/>
    <s v="None"/>
  </r>
  <r>
    <n v="998"/>
    <s v="VendorName"/>
    <m/>
    <x v="101"/>
    <m/>
    <b v="0"/>
    <s v="VendorName"/>
    <m/>
    <m/>
    <b v="1"/>
    <s v="Do Not Summarize"/>
    <m/>
    <m/>
    <s v="cc302344-3284-4914-b778-ef659014d991"/>
    <m/>
    <d v="2021-05-20T10:33:40"/>
    <d v="2021-04-05T21:14:36"/>
    <m/>
    <m/>
    <s v="MRBA DimSurvey data that contains the list of Surveys stored and maintained in MRBA."/>
    <s v="Text"/>
    <s v="Standard Column"/>
    <s v="None"/>
  </r>
  <r>
    <n v="999"/>
    <s v="Calculation"/>
    <m/>
    <x v="102"/>
    <m/>
    <b v="0"/>
    <s v="Calculation"/>
    <m/>
    <m/>
    <b v="1"/>
    <s v="Do Not Summarize"/>
    <m/>
    <m/>
    <s v="00c6389c-3f92-4bc7-87a1-38e62d969ea9"/>
    <m/>
    <d v="2021-05-20T10:33:40"/>
    <d v="2021-04-05T21:14:36"/>
    <m/>
    <m/>
    <m/>
    <s v="Text"/>
    <s v="Standard Column"/>
    <s v="None"/>
  </r>
  <r>
    <n v="1000"/>
    <s v="Label"/>
    <m/>
    <x v="102"/>
    <m/>
    <b v="0"/>
    <s v="Label"/>
    <m/>
    <m/>
    <b v="1"/>
    <s v="Do Not Summarize"/>
    <m/>
    <m/>
    <s v="d4f8098a-96c6-4bd6-8448-21dd25dd3086"/>
    <m/>
    <d v="2021-05-20T10:33:40"/>
    <d v="2021-04-05T21:14:36"/>
    <m/>
    <m/>
    <m/>
    <s v="Text"/>
    <s v="Standard Column"/>
    <s v="None"/>
  </r>
  <r>
    <n v="1001"/>
    <s v="QuestionScale"/>
    <m/>
    <x v="102"/>
    <m/>
    <b v="0"/>
    <s v="QuestionScale"/>
    <m/>
    <m/>
    <b v="1"/>
    <s v="Do Not Summarize"/>
    <m/>
    <m/>
    <s v="9fb4e779-097b-4aa9-b445-65c85abbd9fc"/>
    <m/>
    <d v="2021-05-20T10:33:40"/>
    <d v="2021-04-21T12:33:45"/>
    <m/>
    <m/>
    <m/>
    <s v="Text"/>
    <s v="Standard Column"/>
    <s v="None"/>
  </r>
  <r>
    <n v="1002"/>
    <s v="ReportingSortOrder"/>
    <m/>
    <x v="102"/>
    <m/>
    <b v="0"/>
    <s v="ReportingSortOrder"/>
    <m/>
    <s v="0"/>
    <b v="1"/>
    <s v="Do Not Summarize"/>
    <m/>
    <m/>
    <s v="bdbfd4df-9b2b-4236-8e18-8f878b9fca84"/>
    <m/>
    <d v="2021-05-20T10:33:40"/>
    <d v="2021-04-05T21:14:36"/>
    <m/>
    <m/>
    <m/>
    <s v="Whole Number"/>
    <s v="Standard Column"/>
    <s v="None"/>
  </r>
  <r>
    <n v="1003"/>
    <s v="SortType"/>
    <m/>
    <x v="102"/>
    <m/>
    <b v="0"/>
    <m/>
    <s v="VariableList[ReportingSortOrder]&amp;VariableList[VariableType]"/>
    <m/>
    <b v="1"/>
    <s v="Do Not Summarize"/>
    <m/>
    <m/>
    <s v="b6860174-7468-4526-a5c1-8bbb288e54c8"/>
    <m/>
    <d v="2022-01-20T04:40:56"/>
    <d v="2021-04-05T21:14:36"/>
    <m/>
    <m/>
    <m/>
    <s v="Other"/>
    <s v="DAX Calculated Column"/>
    <s v="None"/>
  </r>
  <r>
    <n v="1004"/>
    <s v="SurveyKey"/>
    <m/>
    <x v="102"/>
    <m/>
    <b v="0"/>
    <s v="SurveyKey"/>
    <m/>
    <s v="0"/>
    <b v="1"/>
    <s v="Do Not Summarize"/>
    <m/>
    <m/>
    <s v="5ae462b8-a798-4f51-b07d-311b4dccd75e"/>
    <m/>
    <d v="2021-05-20T10:33:40"/>
    <d v="2021-04-05T21:14:36"/>
    <m/>
    <m/>
    <m/>
    <s v="Whole Number"/>
    <s v="Standard Column"/>
    <s v="None"/>
  </r>
  <r>
    <n v="1005"/>
    <s v="VLCompositeKey"/>
    <m/>
    <x v="102"/>
    <m/>
    <b v="0"/>
    <m/>
    <s v="VariableList[SurveyKey]&amp;&quot;_&quot;&amp;VariableList[VariableId]"/>
    <m/>
    <b v="1"/>
    <s v="Do Not Summarize"/>
    <m/>
    <m/>
    <s v="8062480c-97f6-4255-9ba7-b3949ca99f92"/>
    <m/>
    <d v="2022-01-20T04:40:56"/>
    <d v="2021-04-05T21:14:36"/>
    <m/>
    <m/>
    <m/>
    <s v="Other"/>
    <s v="DAX Calculated Column"/>
    <s v="None"/>
  </r>
  <r>
    <n v="1006"/>
    <s v="VariableId"/>
    <m/>
    <x v="102"/>
    <m/>
    <b v="0"/>
    <s v="VariableId"/>
    <m/>
    <m/>
    <b v="1"/>
    <s v="Do Not Summarize"/>
    <m/>
    <m/>
    <s v="0bd97c90-d7fc-403e-8198-a8a129202b98"/>
    <m/>
    <d v="2021-05-20T10:33:40"/>
    <d v="2021-04-05T21:14:36"/>
    <m/>
    <m/>
    <m/>
    <s v="Text"/>
    <s v="Standard Column"/>
    <s v="None"/>
  </r>
  <r>
    <n v="1007"/>
    <s v="VariableName"/>
    <m/>
    <x v="102"/>
    <m/>
    <b v="0"/>
    <s v="VariableName"/>
    <m/>
    <m/>
    <b v="1"/>
    <s v="Do Not Summarize"/>
    <m/>
    <m/>
    <s v="bbb708ad-7deb-4d0a-af8b-6f85f96c75ce"/>
    <m/>
    <d v="2021-05-20T10:33:40"/>
    <d v="2021-04-05T21:14:36"/>
    <m/>
    <m/>
    <m/>
    <s v="Text"/>
    <s v="Standard Column"/>
    <s v="None"/>
  </r>
  <r>
    <n v="1008"/>
    <s v="VariableType"/>
    <m/>
    <x v="102"/>
    <m/>
    <b v="0"/>
    <s v="VariableType"/>
    <m/>
    <m/>
    <b v="1"/>
    <s v="Do Not Summarize"/>
    <m/>
    <m/>
    <s v="cea31bbf-fbf9-4063-8ac8-ca60cfc93df2"/>
    <m/>
    <d v="2021-05-20T10:33:40"/>
    <d v="2021-04-05T21:14:36"/>
    <m/>
    <m/>
    <m/>
    <s v="Text"/>
    <s v="Standard Column"/>
    <s v="Non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1"/>
    <x v="0"/>
    <s v="DimOrganization"/>
    <s v="OrganizationKey"/>
    <s v="OrganizationKey"/>
    <s v="Bidirectional Crossfiltering"/>
    <s v="Single Direction Security Filter"/>
    <b v="1"/>
    <n v="1"/>
    <b v="0"/>
    <d v="2022-01-20T04:40:54"/>
    <d v="2022-01-20T04:40:54"/>
  </r>
  <r>
    <n v="2"/>
    <x v="1"/>
    <s v="DimDateSent"/>
    <s v="SurveyDateYYYYMM"/>
    <s v="YYYYMM"/>
    <s v="Single Direction"/>
    <s v="Single Direction Security Filter"/>
    <b v="1"/>
    <n v="1"/>
    <b v="0"/>
    <d v="2021-04-05T21:14:42"/>
    <n v="-73047"/>
  </r>
  <r>
    <n v="3"/>
    <x v="2"/>
    <s v="DimDateCompleted"/>
    <s v="SurveyDate"/>
    <s v="Date"/>
    <s v="Single Direction"/>
    <s v="Single Direction Security Filter"/>
    <b v="0"/>
    <n v="1"/>
    <b v="0"/>
    <d v="2022-01-20T04:40:54"/>
    <d v="2022-01-20T04:40:54"/>
  </r>
  <r>
    <n v="4"/>
    <x v="2"/>
    <s v="DimOrganization"/>
    <s v="ClientID"/>
    <s v="InTouchId"/>
    <s v="Single Direction"/>
    <s v="Single Direction Security Filter"/>
    <b v="0"/>
    <n v="1"/>
    <b v="0"/>
    <d v="2022-01-20T04:40:54"/>
    <d v="2022-01-20T04:40:54"/>
  </r>
  <r>
    <n v="5"/>
    <x v="3"/>
    <s v="DimOrganization"/>
    <s v="OrganizationKey"/>
    <s v="OrganizationKey"/>
    <s v="Bidirectional Crossfiltering"/>
    <s v="Single Direction Security Filter"/>
    <b v="1"/>
    <n v="1"/>
    <b v="0"/>
    <d v="2022-01-20T04:40:51"/>
    <d v="2022-01-20T04:40:51"/>
  </r>
  <r>
    <n v="6"/>
    <x v="4"/>
    <s v="DimOrganization"/>
    <s v="OrganizationKey"/>
    <s v="OrganizationKey"/>
    <s v="Bidirectional Crossfiltering"/>
    <s v="Single Direction Security Filter"/>
    <b v="1"/>
    <n v="1"/>
    <b v="0"/>
    <d v="2022-01-20T04:40:54"/>
    <d v="2022-01-20T04:40:54"/>
  </r>
  <r>
    <n v="7"/>
    <x v="5"/>
    <s v="DimOrganization"/>
    <s v="OrganizationKey"/>
    <s v="OrganizationKey"/>
    <s v="Bidirectional Crossfiltering"/>
    <s v="Single Direction Security Filter"/>
    <b v="1"/>
    <n v="1"/>
    <b v="0"/>
    <d v="2022-01-20T04:40:51"/>
    <d v="2022-01-20T04:40:51"/>
  </r>
  <r>
    <n v="8"/>
    <x v="6"/>
    <s v="Client Contact"/>
    <s v="ContactKey"/>
    <s v="ContactKey"/>
    <s v="Bidirectional Crossfiltering"/>
    <s v="Single Direction Security Filter"/>
    <b v="0"/>
    <n v="1"/>
    <b v="0"/>
    <d v="2022-01-20T04:40:51"/>
    <d v="2022-01-20T04:40:51"/>
  </r>
  <r>
    <n v="9"/>
    <x v="7"/>
    <s v="FactSurveyResponse"/>
    <s v="surveyresponsekey"/>
    <s v="SurveyResponseKey"/>
    <s v="Bidirectional Crossfiltering"/>
    <s v="Single Direction Security Filter"/>
    <b v="1"/>
    <n v="1"/>
    <b v="0"/>
    <d v="2022-01-20T04:40:55"/>
    <d v="2022-01-20T04:40:55"/>
  </r>
  <r>
    <n v="10"/>
    <x v="8"/>
    <s v="DimOrganization"/>
    <s v="OrganizationKey"/>
    <s v="OrganizationKey"/>
    <s v="Single Direction"/>
    <s v="Single Direction Security Filter"/>
    <b v="1"/>
    <n v="1"/>
    <b v="0"/>
    <d v="2022-01-20T04:40:54"/>
    <d v="2022-01-20T04:40:54"/>
  </r>
  <r>
    <n v="11"/>
    <x v="9"/>
    <s v="DimOrganization"/>
    <s v="OrganizationKey"/>
    <s v="OrganizationKey"/>
    <s v="Bidirectional Crossfiltering"/>
    <s v="Single Direction Security Filter"/>
    <b v="1"/>
    <n v="1"/>
    <b v="0"/>
    <d v="2022-01-20T04:40:51"/>
    <d v="2022-01-20T04:40:51"/>
  </r>
  <r>
    <n v="12"/>
    <x v="10"/>
    <s v="DimDateCompleted"/>
    <s v="DateKey"/>
    <s v="DateKey"/>
    <s v="Bidirectional Crossfiltering"/>
    <s v="Single Direction Security Filter"/>
    <b v="0"/>
    <n v="1"/>
    <b v="0"/>
    <d v="2022-01-20T04:40:54"/>
    <d v="2022-01-20T04:40:54"/>
  </r>
  <r>
    <n v="13"/>
    <x v="11"/>
    <s v="DimOrganization"/>
    <s v="OrganizationKey"/>
    <s v="OrganizationKey"/>
    <s v="Single Direction"/>
    <s v="Single Direction Security Filter"/>
    <b v="1"/>
    <n v="1"/>
    <b v="0"/>
    <d v="2022-01-20T04:40:51"/>
    <d v="2022-01-20T04:40:51"/>
  </r>
  <r>
    <n v="14"/>
    <x v="12"/>
    <s v="CRSQualSlim"/>
    <s v="ClientContactDateJoinKey"/>
    <s v="ClientContactDateJoinKey"/>
    <s v="Bidirectional Crossfiltering"/>
    <s v="Single Direction Security Filter"/>
    <b v="1"/>
    <n v="1"/>
    <b v="0"/>
    <d v="2022-01-20T04:41:00"/>
    <d v="2022-01-20T04:41:00"/>
  </r>
  <r>
    <n v="15"/>
    <x v="12"/>
    <s v="DimDateSent"/>
    <s v="SentDate"/>
    <s v="Date"/>
    <s v="Bidirectional Crossfiltering"/>
    <s v="Single Direction Security Filter"/>
    <b v="1"/>
    <n v="1"/>
    <b v="0"/>
    <d v="2022-01-20T04:40:52"/>
    <d v="2022-01-20T04:40:52"/>
  </r>
  <r>
    <n v="16"/>
    <x v="12"/>
    <s v="DispositionStatusSort"/>
    <s v="Status"/>
    <s v="Status"/>
    <s v="Single Direction"/>
    <s v="Single Direction Security Filter"/>
    <b v="1"/>
    <n v="1"/>
    <b v="0"/>
    <d v="2022-01-20T04:40:54"/>
    <d v="2022-01-20T04:40:54"/>
  </r>
  <r>
    <n v="17"/>
    <x v="12"/>
    <s v="DimDateCompleted"/>
    <s v="CompletedDate"/>
    <s v="Date"/>
    <s v="Single Direction"/>
    <s v="Single Direction Security Filter"/>
    <b v="1"/>
    <n v="1"/>
    <b v="0"/>
    <d v="2022-01-20T04:40:54"/>
    <d v="2022-01-20T04:40:54"/>
  </r>
  <r>
    <n v="18"/>
    <x v="12"/>
    <s v="Contacts"/>
    <s v="Contact Id"/>
    <s v="ecrmContactID"/>
    <s v="Bidirectional Crossfiltering"/>
    <s v="Single Direction Security Filter"/>
    <b v="1"/>
    <n v="1"/>
    <b v="0"/>
    <d v="2022-01-20T04:40:52"/>
    <d v="2022-01-20T04:40:52"/>
  </r>
  <r>
    <n v="19"/>
    <x v="12"/>
    <s v="DimOrganization"/>
    <s v="SurveyedOrganizationKey"/>
    <s v="OrganizationKey"/>
    <s v="Bidirectional Crossfiltering"/>
    <s v="Single Direction Security Filter"/>
    <b v="1"/>
    <n v="1"/>
    <b v="0"/>
    <d v="2022-01-20T04:40:53"/>
    <d v="2022-01-20T04:40:53"/>
  </r>
  <r>
    <n v="20"/>
    <x v="12"/>
    <s v="DimMarketEventActivities"/>
    <s v="MarketEventActivitiesKey"/>
    <s v="MarketEventActivitiesKey"/>
    <s v="Bidirectional Crossfiltering"/>
    <s v="Single Direction Security Filter"/>
    <b v="1"/>
    <n v="1"/>
    <b v="0"/>
    <d v="2022-01-20T04:40:54"/>
    <d v="2022-01-20T04:40:54"/>
  </r>
  <r>
    <n v="21"/>
    <x v="12"/>
    <s v="Contacts"/>
    <s v="ContactKey"/>
    <s v="ContactKey"/>
    <s v="Bidirectional Crossfiltering"/>
    <s v="Single Direction Security Filter"/>
    <b v="0"/>
    <n v="1"/>
    <b v="0"/>
    <d v="2022-01-20T04:40:52"/>
    <d v="2022-01-20T04:40:52"/>
  </r>
  <r>
    <n v="22"/>
    <x v="12"/>
    <s v="Surveys"/>
    <s v="SurveyKey"/>
    <s v="SurveyKey"/>
    <s v="Single Direction"/>
    <s v="Single Direction Security Filter"/>
    <b v="1"/>
    <n v="1"/>
    <b v="0"/>
    <d v="2022-01-20T04:40:52"/>
    <d v="2022-01-20T04:40:52"/>
  </r>
  <r>
    <n v="23"/>
    <x v="12"/>
    <s v="RoleXRef"/>
    <s v="ContactMgmtLevel"/>
    <s v="ManagementLevel"/>
    <s v="Bidirectional Crossfiltering"/>
    <s v="Single Direction Security Filter"/>
    <b v="1"/>
    <n v="1"/>
    <b v="0"/>
    <d v="2022-01-20T04:40:58"/>
    <d v="2022-01-20T04:40:58"/>
  </r>
  <r>
    <n v="24"/>
    <x v="13"/>
    <s v="EventProdUseFam"/>
    <s v="EventProdUCKey"/>
    <s v="EventProdUCKey"/>
    <s v="Bidirectional Crossfiltering"/>
    <s v="Single Direction Security Filter"/>
    <b v="1"/>
    <n v="1"/>
    <b v="0"/>
    <d v="2022-01-20T04:40:58"/>
    <d v="2022-01-20T04:40:58"/>
  </r>
  <r>
    <n v="25"/>
    <x v="13"/>
    <s v="CRSSort"/>
    <s v="CRSQuestAnswerKey"/>
    <s v="QuestAnswerKey"/>
    <s v="Single Direction"/>
    <s v="Single Direction Security Filter"/>
    <b v="1"/>
    <n v="1"/>
    <b v="0"/>
    <d v="2022-01-20T04:40:59"/>
    <d v="2022-01-20T04:40:59"/>
  </r>
  <r>
    <n v="26"/>
    <x v="13"/>
    <s v="DimProducts"/>
    <s v="ProductKey"/>
    <s v="ProductKey"/>
    <s v="Single Direction"/>
    <s v="Single Direction Security Filter"/>
    <b v="1"/>
    <n v="1"/>
    <b v="0"/>
    <d v="2022-01-20T04:40:53"/>
    <d v="2022-01-20T04:40:53"/>
  </r>
  <r>
    <n v="27"/>
    <x v="13"/>
    <s v="DimVendorOrganization"/>
    <s v="VendorOrganizationKey"/>
    <s v="OrganizationKey"/>
    <s v="Single Direction"/>
    <s v="Single Direction Security Filter"/>
    <b v="1"/>
    <n v="1"/>
    <b v="0"/>
    <d v="2022-01-20T04:40:52"/>
    <d v="2022-01-20T04:40:52"/>
  </r>
  <r>
    <n v="28"/>
    <x v="13"/>
    <s v="FactEventActivitiesDisp"/>
    <s v="EventActivityDispKey"/>
    <s v="EventActivityDispKey"/>
    <s v="Bidirectional Crossfiltering"/>
    <s v="Single Direction Security Filter"/>
    <b v="1"/>
    <n v="1"/>
    <b v="0"/>
    <d v="2022-01-20T04:40:53"/>
    <d v="2022-01-20T04:40:53"/>
  </r>
  <r>
    <n v="29"/>
    <x v="13"/>
    <s v="DimSurveyQuestion"/>
    <s v="QuestionKey"/>
    <s v="SurveyQuestionKey"/>
    <s v="Bidirectional Crossfiltering"/>
    <s v="Single Direction Security Filter"/>
    <b v="1"/>
    <n v="1"/>
    <b v="0"/>
    <d v="2022-01-20T04:40:51"/>
    <d v="2022-01-20T04:40:51"/>
  </r>
  <r>
    <n v="30"/>
    <x v="13"/>
    <s v="DimSurveyAnswer"/>
    <s v="AnswerKey"/>
    <s v="SurveyAnswerKey"/>
    <s v="Bidirectional Crossfiltering"/>
    <s v="Single Direction Security Filter"/>
    <b v="1"/>
    <n v="1"/>
    <b v="0"/>
    <d v="2022-01-20T04:40:55"/>
    <d v="2022-01-20T04:40:55"/>
  </r>
  <r>
    <n v="31"/>
    <x v="13"/>
    <s v="GridHeadingQuery"/>
    <s v="SortOrder"/>
    <s v="SortOrder"/>
    <s v="Single Direction"/>
    <s v="Single Direction Security Filter"/>
    <b v="1"/>
    <n v="1"/>
    <b v="0"/>
    <d v="2022-01-20T04:40:58"/>
    <d v="2022-01-20T04:40:58"/>
  </r>
  <r>
    <n v="32"/>
    <x v="13"/>
    <s v="VariableList"/>
    <s v="VLCompositeKey"/>
    <s v="VLCompositeKey"/>
    <s v="Bidirectional Crossfiltering"/>
    <s v="Single Direction Security Filter"/>
    <b v="1"/>
    <n v="1"/>
    <b v="0"/>
    <d v="2022-01-20T04:40:58"/>
    <d v="2022-01-20T04:40:58"/>
  </r>
  <r>
    <n v="33"/>
    <x v="14"/>
    <s v="FactSurveyResponse"/>
    <s v="surveyresponsekey"/>
    <s v="SurveyResponseKey"/>
    <s v="Single Direction"/>
    <s v="Single Direction Security Filter"/>
    <b v="1"/>
    <n v="1"/>
    <b v="0"/>
    <d v="2022-01-20T04:40:52"/>
    <d v="2022-01-20T04:40:52"/>
  </r>
  <r>
    <n v="34"/>
    <x v="15"/>
    <s v="DimOrganization"/>
    <s v="OrganizationKey"/>
    <s v="OrganizationKey"/>
    <s v="Bidirectional Crossfiltering"/>
    <s v="Single Direction Security Filter"/>
    <b v="1"/>
    <n v="1"/>
    <b v="0"/>
    <d v="2022-01-20T04:40:51"/>
    <d v="2022-01-20T04:40:51"/>
  </r>
  <r>
    <n v="35"/>
    <x v="16"/>
    <s v="FactEventActivitiesDisp"/>
    <s v="EventActivityDispKey"/>
    <s v="EventActivityDispKey"/>
    <s v="Bidirectional Crossfiltering"/>
    <s v="Single Direction Security Filter"/>
    <b v="1"/>
    <n v="1"/>
    <b v="0"/>
    <d v="2022-01-20T04:40:55"/>
    <d v="2022-01-20T04:40:55"/>
  </r>
  <r>
    <n v="36"/>
    <x v="16"/>
    <s v="RegionGroup"/>
    <s v="ReportValue"/>
    <s v="Region"/>
    <s v="Single Direction"/>
    <s v="Single Direction Security Filter"/>
    <b v="1"/>
    <n v="1"/>
    <b v="0"/>
    <d v="2022-01-20T04:40:54"/>
    <d v="2022-01-20T04:40:54"/>
  </r>
  <r>
    <n v="37"/>
    <x v="17"/>
    <s v="DimOrganization"/>
    <s v="OrganizationKey"/>
    <s v="OrganizationKey"/>
    <s v="Bidirectional Crossfiltering"/>
    <s v="Single Direction Security Filter"/>
    <b v="1"/>
    <n v="1"/>
    <b v="0"/>
    <d v="2022-01-20T04:40:51"/>
    <d v="2022-01-20T04:40:51"/>
  </r>
  <r>
    <n v="38"/>
    <x v="18"/>
    <s v="DimOrganization"/>
    <s v="OrganizationKey"/>
    <s v="OrganizationKey"/>
    <s v="Single Direction"/>
    <s v="Single Direction Security Filter"/>
    <b v="1"/>
    <n v="1"/>
    <b v="0"/>
    <d v="2022-01-20T04:40:51"/>
    <d v="2022-01-20T04:40:51"/>
  </r>
  <r>
    <n v="39"/>
    <x v="19"/>
    <s v="DimDateCompleted"/>
    <s v="Date"/>
    <s v="Date"/>
    <s v="Single Direction"/>
    <s v="Single Direction Security Filter"/>
    <b v="1"/>
    <n v="1"/>
    <b v="0"/>
    <d v="2022-01-20T04:40:54"/>
    <d v="2022-01-20T04:40:54"/>
  </r>
  <r>
    <n v="40"/>
    <x v="19"/>
    <s v="SMBCMMSort"/>
    <s v="SMBSortKey"/>
    <s v="SMBSortKey"/>
    <s v="Single Direction"/>
    <s v="Single Direction Security Filter"/>
    <b v="1"/>
    <n v="1"/>
    <b v="0"/>
    <d v="2022-01-17T16:08:24"/>
    <d v="2022-01-17T16:08:24"/>
  </r>
  <r>
    <n v="41"/>
    <x v="20"/>
    <s v="DimDateCompleted"/>
    <s v="Date"/>
    <s v="Date"/>
    <s v="Single Direction"/>
    <s v="Single Direction Security Filter"/>
    <b v="1"/>
    <n v="1"/>
    <b v="0"/>
    <d v="2022-01-20T04:40:54"/>
    <d v="2022-01-20T04:40:5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n v="1"/>
    <x v="0"/>
    <m/>
    <s v="LTR%"/>
    <m/>
    <s v="_x000a_CALCULATE(_x000a__x0009_COUNTA('CRSQualSlim'[ClientID]),_x000a__x0009_'CRSQualSlim'[LTR] IN { &quot;Yes&quot; }_x000a_)/COUNTA('CRSQualSlim'[ClientID])"/>
    <x v="0"/>
    <m/>
    <s v="e997cb67-ef25-4e4e-9474-e755b14bf485"/>
    <m/>
    <s v="0%;-0%;0%"/>
    <m/>
    <b v="0"/>
    <d v="2021-05-20T10:33:40"/>
  </r>
  <r>
    <n v="2"/>
    <x v="0"/>
    <m/>
    <s v="CommitKeep%"/>
    <m/>
    <s v="_x000a_CALCULATE(_x000a__x0009_COUNTA('CRSQualSlim'[ClientID]),_x000a__x0009_'CRSQualSlim'[Commitment Keeping] IN { &quot;Yes&quot; }_x000a_)/COUNTA('CRSQualSlim'[ClientID])"/>
    <x v="0"/>
    <m/>
    <s v="1193ecb9-e1d1-4aed-9d47-01c889acaeab"/>
    <m/>
    <m/>
    <m/>
    <b v="0"/>
    <d v="2021-05-20T10:33:40"/>
  </r>
  <r>
    <n v="3"/>
    <x v="1"/>
    <m/>
    <s v="Count of AnswerKey average per SurveyQuestionKey"/>
    <m/>
    <s v="_x000a_AVERAGEX(_x000a__x0009_KEEPFILTERS(VALUES('DimSurveyAnswer'[SurveyQuestionKey])),_x000a__x0009_CALCULATE(COUNTA('FactSurveyResponse'[AnswerKey]))_x000a_)"/>
    <x v="0"/>
    <m/>
    <s v="05eb9aa1-6e2f-41da-a363-a23f8bd13ccf"/>
    <m/>
    <s v="0"/>
    <m/>
    <b v="0"/>
    <d v="2021-05-20T10:33:40"/>
  </r>
  <r>
    <n v="4"/>
    <x v="2"/>
    <m/>
    <s v="MonthsBack"/>
    <m/>
    <s v="Var AvgDate = Average(DimDateCompleted[FirstDa_x000a_--var MonthOffset = -6 var startdate = date(2020,09,01)  _x000a_-- return   calculate (dateadd(DimDateCompleted[FirstDayOfMonth],MonthOffset,MONTH),DimDateCompleted[Date]&gt;date(2020,09,30))  _x000a_--var MthBack = calculate (dateadd(dimDateCompleted[fo],MonthOffset,MONTH),DimDateCompleted[Date]&gt;date(2020,09,30))_x000a_--Return Format(MthBack,&quot;yyyyMM&quot;))"/>
    <x v="0"/>
    <m/>
    <s v="af043600-ef38-4a31-9f88-d649234b110c"/>
    <m/>
    <s v="General Date"/>
    <s v="This is date completed"/>
    <b v="0"/>
    <d v="2021-08-25T03:54:53"/>
  </r>
  <r>
    <n v="5"/>
    <x v="2"/>
    <m/>
    <s v="CheckSigDate"/>
    <m/>
    <s v="if (max(DimDateCompleted[YYYYMM]) = calculate([MaxFEADCompletedYYYYMM],all(FactEventActivitiesDisp),FactEventActivitiesDisp[SurveyKey] = 28),1,0)"/>
    <x v="0"/>
    <m/>
    <s v="bc6096ba-6b13-413f-84bc-f24974942da7"/>
    <m/>
    <s v="0"/>
    <s v="This is date completed"/>
    <b v="0"/>
    <d v="2021-08-25T03:54:53"/>
  </r>
  <r>
    <n v="6"/>
    <x v="2"/>
    <m/>
    <s v="13MonthFlag"/>
    <m/>
    <s v="IF(DATEDIFF(max(DimDateCompleted[Date]),TODAY(),MONTH)-0 in {0,1,2,3,4,5,6,7,8,9,10,11,12,13},1,0) "/>
    <x v="0"/>
    <m/>
    <s v="390a046b-8316-4135-8902-7c9bc84796b6"/>
    <m/>
    <s v="0"/>
    <s v="This is date completed"/>
    <b v="0"/>
    <d v="2021-06-16T14:36:55"/>
  </r>
  <r>
    <n v="7"/>
    <x v="2"/>
    <m/>
    <s v="13MonthFlagCM"/>
    <m/>
    <s v="IF(DATEDIFF(calculate(max(DimDateCompleted[Date]),DimDateCompleted[Date]&lt;= today()),TODAY(),MONTH) in {0,1,2,3,4,5,6,7,8,9,10,11,12},1,0) "/>
    <x v="0"/>
    <m/>
    <s v="4c9086b9-ba62-48bf-81eb-7433c7676a12"/>
    <m/>
    <s v="0"/>
    <s v="This is date completed"/>
    <b v="0"/>
    <d v="2021-05-20T10:33:40"/>
  </r>
  <r>
    <n v="8"/>
    <x v="2"/>
    <m/>
    <s v="CheckMonYear"/>
    <s v="This is checkmonyear"/>
    <s v="if (max(DimDateCompleted[mmm-yyyy]) &gt; format(today(),&quot;MMM-YYYY&quot;),1,0)"/>
    <x v="1"/>
    <m/>
    <s v="80187764-3c71-40d3-ab26-dd37b000efbd"/>
    <m/>
    <s v="0"/>
    <s v="This is date completed"/>
    <b v="0"/>
    <d v="2022-02-08T03:09:18"/>
  </r>
  <r>
    <n v="9"/>
    <x v="3"/>
    <m/>
    <s v="MaxFEADCompletedYYYYMM"/>
    <m/>
    <s v="calculate(max(FactEventActivitiesDisp[CompletedYYYYMM]))"/>
    <x v="2"/>
    <m/>
    <s v="cc4dbd35-973a-4de1-ac6e-98b24691a127"/>
    <m/>
    <m/>
    <m/>
    <b v="0"/>
    <d v="2021-08-25T03:54:53"/>
  </r>
  <r>
    <n v="10"/>
    <x v="4"/>
    <m/>
    <s v="InstRolling6MthAvgMRM"/>
    <m/>
    <s v="_x000a_------var enDate = calculate(max(FactEventActivitiesDisp[CompletedDate]),FactEventActivitiesDisp[SurveyKey] = 28)_x000a_--var SDate = calculate(edate(enDate,-1))_x000a_--var StartDate = date(year(sdate),month(sdate),1)_x000a_--var EndDate = EOMONTH(StartDate,0)_x000a_var enDate = calculate(max(FactEventActivitiesDisp[CompletedDate]),FactEventActivitiesDisp[SurveyKey] = 28)_x000a_var SDate = calculate(edate(enDate,-5))_x000a_var StartDate = date(year(sdate),month(sdate),1)_x000a_var EndDate = EOMONTH(StartDate,5)_x000a_return_x000a_calculate([InstRolling6MthAvg],all(DimDateCompleted),DATESBETWEEN(DimDateCompleted[Date],StartDate,EndDate))"/>
    <x v="0"/>
    <m/>
    <s v="7114d672-390e-4413-a95f-32d3eb88b0ba"/>
    <m/>
    <s v="0%;-0%;0%"/>
    <s v="This is the Client Measures"/>
    <b v="0"/>
    <d v="2021-08-25T03:54:53"/>
  </r>
  <r>
    <n v="11"/>
    <x v="4"/>
    <m/>
    <s v="ClientCounts"/>
    <m/>
    <s v="_x000a_SUMMARIZE(_x000a_    FactEventActivitiesDisp,_x000a_    FactInternetSales[CustomerKey],_x000a_    'Count of Orders',_x000a_    [Count of Orders]_x000a_)"/>
    <x v="0"/>
    <m/>
    <s v="65f03b02-f871-489e-ac22-762635550bf4"/>
    <m/>
    <m/>
    <s v="This is the Client Measures"/>
    <b v="0"/>
    <d v="2021-10-20T15:15:01"/>
  </r>
  <r>
    <n v="12"/>
    <x v="4"/>
    <m/>
    <s v="IncAvgOpenDays"/>
    <m/>
    <s v="calculate(AVERAGE(SPIncident[DaysIncidentOpen]))"/>
    <x v="2"/>
    <m/>
    <s v="f7f9fe4c-fb3e-4268-8dde-258bd77af4ab"/>
    <m/>
    <s v="0"/>
    <s v="This is the Client Measures"/>
    <b v="0"/>
    <d v="2021-05-20T10:33:40"/>
  </r>
  <r>
    <n v="13"/>
    <x v="4"/>
    <m/>
    <s v="AverageProductsPresented"/>
    <s v="This is a great measure"/>
    <s v="calculate(AVERAGE(factsurvey))//average cases opened"/>
    <x v="2"/>
    <m/>
    <s v="a6ef1e46-2238-4275-b5af-73d37c9b873c"/>
    <m/>
    <s v="0"/>
    <s v="This is the Client Measures"/>
    <b v="0"/>
    <d v="2022-02-03T02:07:51"/>
  </r>
  <r>
    <n v="14"/>
    <x v="4"/>
    <m/>
    <s v="ClientCountNonDistinct"/>
    <m/>
    <s v="_x000a_VAR TableVar =_x000a_    ADDCOLUMNS(_x000a_        SUMMARIZE (_x000a_            'FactEventActivitiesDisp'_x000a_            ,'FactEventActivitiesDisp'[Client ID]_x000a_            ,'FactEventActivitiesDisp'[SentYYYYMM]_x000a_        )_x000a_        ,&quot;ClientCountbyMonth&quot;, 1_x000a_    )_x000a_RETURN_x000a_    SUMX(_x000a_        TableVar_x000a_        ,[ClientCountbyMonth]_x000a_    )_x000a_"/>
    <x v="0"/>
    <m/>
    <s v="a4de76f1-70b1-4bf3-87cb-b92f441998d4"/>
    <m/>
    <s v="0"/>
    <s v="This is the Client Measures"/>
    <b v="0"/>
    <d v="2021-10-20T15:15:01"/>
  </r>
  <r>
    <n v="15"/>
    <x v="4"/>
    <m/>
    <s v="Limit_80"/>
    <m/>
    <s v="0.8"/>
    <x v="3"/>
    <m/>
    <s v="fbb457cb-6186-4e75-be02-67feaac063a5"/>
    <m/>
    <m/>
    <s v="This is the Client Measures"/>
    <b v="0"/>
    <d v="2021-11-24T02:46:14"/>
  </r>
  <r>
    <n v="16"/>
    <x v="4"/>
    <m/>
    <s v="Limit_70"/>
    <m/>
    <s v="0.7"/>
    <x v="3"/>
    <m/>
    <s v="a30d1f8b-e98b-4c69-aca5-37b7e5d940f0"/>
    <m/>
    <m/>
    <s v="This is the Client Measures"/>
    <b v="0"/>
    <d v="2021-11-24T02:47:23"/>
  </r>
  <r>
    <n v="17"/>
    <x v="4"/>
    <m/>
    <s v="RefreshDate"/>
    <m/>
    <s v="TODAY()"/>
    <x v="3"/>
    <m/>
    <s v="dbec37ba-d652-43e5-b228-5f62005bdc8b"/>
    <m/>
    <s v="General Date"/>
    <s v="This is the Client Measures"/>
    <b v="0"/>
    <d v="2021-10-20T15:32:48"/>
  </r>
  <r>
    <n v="18"/>
    <x v="4"/>
    <m/>
    <s v="Limit_60"/>
    <m/>
    <s v="0.6"/>
    <x v="3"/>
    <m/>
    <s v="a8f81a1f-8c78-4668-a87c-61c34ac7fe5b"/>
    <m/>
    <m/>
    <s v="This is the Client Measures"/>
    <b v="0"/>
    <d v="2021-11-24T02:44:56"/>
  </r>
  <r>
    <n v="19"/>
    <x v="4"/>
    <m/>
    <s v="TotalCompleteAvg6"/>
    <m/>
    <s v="_x000a_var enDate = calculate(max(FactEventActivitiesDisp[CompletedDate]),FactEventActivitiesDisp[SurveyKey] = 28)_x000a_var SDate = calculate(edate(enDate,-6))_x000a_var StartDate = date(year(sdate),month(sdate),1)_x000a_var EndDate = EOMONTH(StartDate,6)_x000a_return_x000a_switch(max(DimDateCompleted[YYYYMM]),_x000a_ &quot;202009&quot;,0,_x000a_&quot;202010&quot;,calculate([TotalCompletedQuesRespNG],all(DimDateCompleted),DimDateCompleted[YYYYMM] = &quot;202010&quot;),_x000a_&quot;202011&quot;,calculate([TotalCompletedQuesRespNG],all(DimDateCompleted),DimDateCompleted[YYYYMM] in { &quot;202010&quot;,&quot;202011&quot;}),_x000a_&quot;202012&quot;,calculate([TotalCompletedQuesRespNG],all(DimDateCompleted),DimDateCompleted[YYYYMM] in { &quot;202010&quot;,&quot;202011&quot;,&quot;202012&quot;}),_x000a_&quot;202101&quot;,calculate([TotalCompletedQuesRespNG],all(DimDateCompleted),DimDateCompleted[YYYYMM] in { &quot;202010&quot;,&quot;202011&quot;,&quot;202012&quot;,&quot;202101&quot;}),_x000a_&quot;202102&quot;,calculate([TotalCompletedQuesRespNG],all(DimDateCompleted),DimDateCompleted[YYYYMM] in { &quot;202010&quot;,&quot;202011&quot;,&quot;202012&quot;,&quot;202101&quot;,&quot;202102&quot;}),_x000a_calculate([TotalCompletedQuesRespNG],all(DimDateCompleted),DATESBETWEEN(DimDateCompleted[Date],StartDate,EndDate)))_x000a_--calculate([TotalCompletedQuesRespNG],all(DimDateCompleted),DATESINPERIOD(DimDateCompleted[Date],Max(DimDateCompleted[LastDayOfMonth])--,6,MONTH))))"/>
    <x v="0"/>
    <m/>
    <s v="4dce0036-728b-4df4-936c-88c04ded62f4"/>
    <m/>
    <s v="0"/>
    <s v="This is the Client Measures"/>
    <b v="0"/>
    <d v="2021-08-25T03:54:53"/>
  </r>
  <r>
    <n v="20"/>
    <x v="4"/>
    <m/>
    <s v="TotalPosAvg6"/>
    <m/>
    <s v="_x000a_var enDate = calculate(max(FactEventActivitiesDisp[CompletedDate]),FactEventActivitiesDisp[SurveyKey] = 28)_x000a_var SDate = calculate(edate(enDate,-6))_x000a_var StartDate = date(year(sdate),month(sdate),1)_x000a_var EndDate = EOMONTH(StartDate,6)_x000a_return_x000a_switch(max(DimDateCompleted[YYYYMM]),_x000a_ &quot;202009&quot;,0,_x000a_&quot;202010&quot;,calculate([TotalPositiveSelQuesRespNG],DimDateCompleted[YYYYMM] = &quot;202010&quot;),_x000a_&quot;202011&quot;,calculate([TotalPositiveSelQuesRespNG],all(DimDateCompleted),DimDateCompleted[YYYYMM] in { &quot;202010&quot;,&quot;202011&quot;}),_x000a_&quot;202012&quot;,calculate([TotalPositiveSelQuesRespNG],all(DimDateCompleted),DimDateCompleted[YYYYMM] in { &quot;202010&quot;,&quot;202011&quot;,&quot;202012&quot;}),_x000a_&quot;202101&quot;,calculate([TotalPositiveSelQuesRespNG],DimDateCompleted[YYYYMM] in { &quot;202010&quot;,&quot;202011&quot;,&quot;202012&quot;,&quot;202101&quot;}),_x000a_&quot;202102&quot;,calculate([TotalPositiveSelQuesRespNG],DimDateCompleted[YYYYMM] in { &quot;202010&quot;,&quot;202011&quot;,&quot;202012&quot;,&quot;202101&quot;,&quot;202102&quot;}),_x000a_calculate([TotalPositiveSelQuesRespNG],all(DimDateCompleted),DATESBETWEEN(DimDateCompleted[Date],StartDate,EndDate)))"/>
    <x v="0"/>
    <m/>
    <s v="2a6582de-e5ba-45a6-b149-77ffc41975b2"/>
    <m/>
    <s v="0"/>
    <s v="This is the Client Measures"/>
    <b v="0"/>
    <d v="2021-08-25T03:54:53"/>
  </r>
  <r>
    <n v="21"/>
    <x v="4"/>
    <m/>
    <s v="Avg6Sdate_Edate"/>
    <m/>
    <s v="_x000a_var enDate = calculate(max(FactEventActivitiesDisp[CompletedDate]),FactEventActivitiesDisp[SurveyKey] = 28)_x000a_var SDate = calculate(edate(enDate,-5))_x000a_var StartDate = date(year(sdate),month(sdate),1)_x000a_var EndDate = EOMONTH(StartDate,5)_x000a_return_x000a_StartDate &amp; &quot;_&quot; &amp;EndDate"/>
    <x v="0"/>
    <m/>
    <s v="7770c582-3a88-4996-a54c-9cec55c963dd"/>
    <m/>
    <m/>
    <s v="This is the Client Measures"/>
    <b v="0"/>
    <d v="2021-08-25T03:54:53"/>
  </r>
  <r>
    <n v="22"/>
    <x v="4"/>
    <m/>
    <s v="MaxDimDateCompleted"/>
    <m/>
    <s v="max(DimDateCompleted[MonthYear])"/>
    <x v="4"/>
    <m/>
    <s v="985166b8-3122-4c08-beba-834a2779874e"/>
    <m/>
    <m/>
    <s v="This is the Client Measures"/>
    <b v="0"/>
    <d v="2021-08-25T03:54:53"/>
  </r>
  <r>
    <n v="23"/>
    <x v="4"/>
    <m/>
    <s v="InstRolling6MthAvg"/>
    <m/>
    <s v="_x000a_var enDate = calculate(max(FactEventActivitiesDisp[CompletedDate]),FactEventActivitiesDisp[SurveyKey] = 28)_x000a_var SDate = calculate(edate(enDate,-5))_x000a_var StartDate = date(year(sdate),month(sdate),1)_x000a_var EndDate = EOMONTH(StartDate,5)_x000a_return_x000a_switch(max(DimDateCompleted[YYYYMM]),_x000a_ &quot;202009&quot;,&quot;&quot;,_x000a_&quot;202010&quot;,calculate(Divide([TotalPositiveSelQuesRespNG],[TotalCompletedQuesRespNG],0),DimDateCompleted[YYYYMM] = &quot;202010&quot;),_x000a_&quot;202011&quot;,calculate(Divide([TotalPositiveSelQuesRespNG],[TotalCompletedQuesRespNG],0),all(DimDateCompleted),DimDateCompleted[YYYYMM] in { &quot;202010&quot;,&quot;202011&quot;}),_x000a_&quot;202012&quot;,calculate(Divide([TotalPositiveSelQuesRespNG],[TotalCompletedQuesRespNG],0),all(DimDateCompleted),DimDateCompleted[YYYYMM] in { &quot;202010&quot;,&quot;202011&quot;,&quot;202012&quot;}),_x000a_&quot;202101&quot;,calculate(Divide([TotalPositiveSelQuesRespNG],[TotalCompletedQuesRespNG],0),all(DimDateCompleted),DimDateCompleted[YYYYMM] in { &quot;202010&quot;,&quot;202011&quot;,&quot;202012&quot;,&quot;202101&quot;}),_x000a_&quot;202102&quot;,calculate(Divide([TotalPositiveSelQuesRespNG],[TotalCompletedQuesRespNG],0),all(DimDateCompleted),DimDateCompleted[YYYYMM] in { &quot;202010&quot;,&quot;202011&quot;,&quot;202012&quot;,&quot;202101&quot;,&quot;202102&quot;}),_x000a_calculate(round(Divide([TotalPositiveSelQuesRespNG],[TotalCompletedQuesRespNG],0),3),all(DimDateCompleted),FactEventActivitiesDisp[CRSTop300Ind] =&quot;CRS&quot;,DATESBETWEEN(DimDateCompleted[Date],StartDate,EndDate)))_x000a_----calculate(Divide([TotalPositiveSelQuesRespNG],[TotalCompletedQuesRespNG],0),DATESINPERIOD(DimDateCompleted[Date],lastdate(DimDateCompleted[Date]),6,MONTH),DimDateCompleted[Date] &gt; date(2020,09,30))_x000a_"/>
    <x v="0"/>
    <m/>
    <s v="aee8d0fa-c937-4658-a44b-cb14d13e7ae7"/>
    <m/>
    <s v="0%;-0%;0%"/>
    <s v="This is the Client Measures"/>
    <b v="0"/>
    <d v="2021-08-25T03:54:53"/>
  </r>
  <r>
    <n v="24"/>
    <x v="4"/>
    <m/>
    <s v="CompletedContactsLTR"/>
    <m/>
    <s v="_x000a_    CALCULATE(DISTINCTCOUNT(FactEventActivitiesDisp[EventActivityDispKey]),_x000a_    Filter(FactSurveyResponse,FactSurveyResponse[VariableType] = &quot;LTR&quot;) )+0"/>
    <x v="0"/>
    <m/>
    <s v="0f7e156d-9d7f-4e1a-9f4c-344d8895ed1e"/>
    <m/>
    <s v="0"/>
    <s v="This is the Client Measures"/>
    <b v="0"/>
    <d v="2021-05-20T10:33:40"/>
  </r>
  <r>
    <n v="25"/>
    <x v="4"/>
    <m/>
    <s v="SentimentScoreAverage"/>
    <m/>
    <s v="Calculate(Average(FactSurveyResponse[SentimentScore]),not isblank(FactSurveyResponse[SentimentScore]))"/>
    <x v="0"/>
    <m/>
    <s v="707960db-3d37-4a90-b6f0-1e2090fa783f"/>
    <m/>
    <m/>
    <s v="This is the Client Measures"/>
    <b v="0"/>
    <d v="2021-05-20T10:33:40"/>
  </r>
  <r>
    <n v="26"/>
    <x v="4"/>
    <m/>
    <s v="Rate%LTRYesC"/>
    <m/>
    <s v="DIVIDE([CompleteContactsLTRYes],[CompletedContactsLTR],0)"/>
    <x v="2"/>
    <m/>
    <s v="e66126e3-189c-48af-b250-7f7bbef4fc97"/>
    <m/>
    <s v="0%;-0%;0%"/>
    <s v="This is the Client Measures"/>
    <b v="0"/>
    <d v="2021-05-20T10:33:40"/>
  </r>
  <r>
    <n v="27"/>
    <x v="4"/>
    <m/>
    <s v="CompleteContactsLTRYes"/>
    <m/>
    <s v="_x000a_    CALCULATE(DISTINCTCOUNT(FactEventActivitiesDisp[EventActivityDispKey]),_x000a_    Filter(FactSurveyResponse,or(and(and(FactSurveyResponse[SurveyKey] = 28,FactSurveyResponse[VariableType] = &quot;LTR&quot;), FactSurveyResponse[ResponseIntegerValue] = 1),and(and(FactSurveyResponse[SurveyKey] &lt;&gt; 28,FactSurveyResponse[VariableType] = &quot;LTR&quot;), FactSurveyResponse[ResponseIntegerValue] in {8,9,10}  ))))+0"/>
    <x v="0"/>
    <m/>
    <s v="4153c3fc-c00a-461e-a43c-1abfbc8e8b06"/>
    <m/>
    <s v="0"/>
    <s v="This is the Client Measures"/>
    <b v="0"/>
    <d v="2021-05-20T10:33:40"/>
  </r>
  <r>
    <n v="28"/>
    <x v="5"/>
    <m/>
    <s v="TotalSMBCMMMeasureSGSumx"/>
    <m/>
    <s v="SUMX(_x000a_  VALUES(SMB_CMMSummary[Measure]),_x000a_  CALCULATE([TotalSMBCMMMeasureSum],ALL(SMB_CMMSummary[Response]),filter(SMB_CMMSummary,SMB_CMMSummary[Measure]=&quot;Overall service is excellent&quot;)))"/>
    <x v="0"/>
    <m/>
    <s v="38f43087-822a-4c80-902a-30e03f972cdd"/>
    <m/>
    <s v="0"/>
    <m/>
    <b v="0"/>
    <d v="2021-05-20T10:33:40"/>
  </r>
  <r>
    <n v="29"/>
    <x v="5"/>
    <m/>
    <s v="TotalSMBCMMMeasureSGSum"/>
    <m/>
    <s v="sum(SMB_CMMSummaryService[ResponseCount])"/>
    <x v="2"/>
    <m/>
    <s v="a1dd735f-025d-486f-87c9-0def0122f8c4"/>
    <m/>
    <s v="0"/>
    <m/>
    <b v="0"/>
    <d v="2021-05-20T10:33:40"/>
  </r>
  <r>
    <n v="30"/>
    <x v="5"/>
    <m/>
    <s v="RateSMBCMMSG%"/>
    <m/>
    <s v="calculate (divide([TotalSMBCMMResponse],[TotalSMBCMMMeasureSGSum],0))+0"/>
    <x v="1"/>
    <m/>
    <s v="99677d2d-fb40-4c5b-b4d5-5b7e6e764029"/>
    <m/>
    <s v="0%;-0%;0%"/>
    <m/>
    <b v="0"/>
    <d v="2021-05-20T10:33:40"/>
  </r>
  <r>
    <n v="31"/>
    <x v="5"/>
    <m/>
    <s v="TotalSMBCMMMeasureSum"/>
    <m/>
    <s v="calculate(sum(SMB_CMMSummary[ResponseCount]),All(SMB_CMMSummary[Response]))// Used in the graphs for CI/SMB pages for specific measures on SMB survey % positive.  Used as the Denominator in the measure RatesSMBCMMPos%. Calculates all the responses across response type."/>
    <x v="0"/>
    <m/>
    <s v="bf35e310-1233-43de-a5ab-3564cd457d8a"/>
    <m/>
    <s v="0"/>
    <m/>
    <b v="0"/>
    <d v="2021-05-20T10:33:40"/>
  </r>
  <r>
    <n v="32"/>
    <x v="5"/>
    <m/>
    <s v="TotalSMBCMMMeasureSumx"/>
    <m/>
    <s v="SUMX(_x000a_  VALUES(SMB_CMMSummary[Measure]),_x000a_  CALCULATE([TotalSMBCMMMeasureSum],ALL(SMB_CMMSummary[Response])))_x000a_"/>
    <x v="0"/>
    <m/>
    <s v="2456d76b-113d-46dc-a9c3-f6fce88afe34"/>
    <m/>
    <s v="0"/>
    <m/>
    <b v="0"/>
    <d v="2021-05-20T10:33:40"/>
  </r>
  <r>
    <n v="33"/>
    <x v="5"/>
    <m/>
    <s v="TotalSMBCMMMeasurePosSum"/>
    <m/>
    <s v="calculate(sum(SMB_CMMSummary[ResponseCount]),SMB_CMMSummary[Response] in {&quot;Yes&quot;,&quot;Meeting all Commitments&quot;, &quot;Meets All&quot;,&quot;Agree&quot;,&quot;Selected&quot;})// Used in the graphs for CI/SMB pages for specific measures on SMB survey % positive.  Used as the numerator in the measure RatesSMBCMMPos%.  Indicates a positive choice on a given question."/>
    <x v="0"/>
    <m/>
    <s v="4b7295df-0e82-48df-bd16-c1b3a14add09"/>
    <m/>
    <s v="0"/>
    <m/>
    <b v="0"/>
    <d v="2021-05-20T10:33:40"/>
  </r>
  <r>
    <n v="34"/>
    <x v="5"/>
    <m/>
    <s v="ValueCICurrent"/>
    <m/>
    <s v="_x000a_--VAR GetMaxDateSMB = CALCULATE( MAX(SMB_CMMSummary[YYYYMM]), ALLSELECTED(SMB_CMMSummary[YYYYMM]))_x000a_VAR GetMaxDateSMB = Calculate([MaxFEADCompletedYYYYMM],allselected(FactEventActivitiesDisp[CompletedYYYYMM]),FactEventActivitiesDisp[SurveyKey] = 28)_x000a_Var GetMaxDateFead = Calculate([MaxFEADCompletedYYYYMM],allselected(FactEventActivitiesDisp[CompletedYYYYMM]),FactEventActivitiesDisp[SurveyKey] = 28)_x000a_return_x000a_SWITCH(_x000a_    TRUE()_x000a_    ,CONTAINSSTRING([CISMBClCoM],&quot;Contact&quot;), if(CONTAINSSTRING([CISMBSrcM],&quot;CI&quot;),CALCULATE(DISTINCTCOUNT(FactEventActivitiesDisp[EventActivityDispKey]),_x000a_    filter(FactEventActivitiesDisp,FactEventActivitiesDisp[Status]IN {_x000a_            &quot;Survey Finished&quot;,_x000a_            &quot;Survey Partially Finished&quot;}),all(DimDateCompleted),all(FactEventActivitiesDisp),FactEventActivitiesDisp[SentYYYYMM]=GetMaxDateFead),_x000a_    CALCULATE(sum(SMB_CMMSummary[ResponseCount]),filter(SMB_CMMSummary,SMB_CMMSummary[SourceSystem] = &quot;SMB/CMM&quot;),filter(SMB_CMMSummary,SMB_CMMSummary[Measure] = &quot;LTR&quot;),all(DimDateCompleted),DimDateCompleted[YYYYMM]=GetMaxDateSMB))_x000a_,_x000a_calculate(DISTINCTCOUNT(FactEventActivitiesDisp[Client ID]),_x000a_    filter(FactEventActivitiesDisp,FactEventActivitiesDisp[Status]IN {_x000a_            &quot;Survey Finished&quot;,_x000a_            &quot;Survey Partially Finished&quot;}),all(DimDateCompleted),all(FactEventActivitiesDisp),FactEventActivitiesDisp[SentYYYYMM]=GetMaxDateFead)+0_x000a_)"/>
    <x v="0"/>
    <m/>
    <s v="3ae4732f-cc7c-4afb-adec-9f48ec23e74e"/>
    <m/>
    <s v="#,0"/>
    <m/>
    <b v="0"/>
    <d v="2021-08-25T04:10:57"/>
  </r>
  <r>
    <n v="35"/>
    <x v="5"/>
    <m/>
    <s v="ValueCIAll"/>
    <m/>
    <s v="SWITCH(_x000a_    TRUE()_x000a_    ,CONTAINSSTRING([CISMBClCoM],&quot;Contact&quot;), if(CONTAINSSTRING([CISMBSrcM],&quot;CI&quot;),CALCULATE(COUNT(FactEventActivitiesDisp[EventActivityDispKey]),_x000a_    filter(FactEventActivitiesDisp,FactEventActivitiesDisp[Status]IN {_x000a_            &quot;Survey Finished&quot;,_x000a_            &quot;Survey Partially Finished&quot;})),_x000a_    CALCULATE(sum(SMB_CMMSummary[ResponseCount]),filter(SMB_CMMSummary,SMB_CMMSummary[SourceSystem] = &quot;SMB/CMM&quot;),filter(SMB_CMMSummary,SMB_CMMSummary[Measure] = &quot;LTR&quot;))),_x000a_calculate([ClientCountNonDistinct],--DISTINCTCOUNT(FactEventActivitiesDisp[Client ID]_x000a_    filter(FactEventActivitiesDisp,FactEventActivitiesDisp[Status]IN {_x000a_            &quot;Survey Finished&quot;,_x000a_            &quot;Survey Partially Finished&quot;})))+0"/>
    <x v="0"/>
    <m/>
    <s v="6d99e5d4-8002-43a4-a44c-b3564acb831d"/>
    <m/>
    <s v="#,0"/>
    <m/>
    <b v="0"/>
    <d v="2021-09-10T16:12:52"/>
  </r>
  <r>
    <n v="36"/>
    <x v="5"/>
    <m/>
    <s v="SelectCLCODateLabel"/>
    <m/>
    <s v="&quot;Contact/Client Response Counts &quot; --&amp; Calculate(Format(max(FactEventActivitiesDisp[CompletedDate]),FactEventActivitiesDisp[SurveyKey] = 28"/>
    <x v="0"/>
    <m/>
    <s v="31a4eb0e-590f-472e-a793-383a06cbbb6a"/>
    <m/>
    <m/>
    <m/>
    <b v="0"/>
    <d v="2021-09-10T16:34:18"/>
  </r>
  <r>
    <n v="37"/>
    <x v="5"/>
    <m/>
    <s v="RateSMBCMMPos%"/>
    <m/>
    <s v="calculate (divide([TotalSMBCMMMeasurePosSum],[TotalSMBCMMMeasureSum],0))+0// Used in the graphs for CI/SMB pages for specific measures on SMB survey % positive"/>
    <x v="0"/>
    <m/>
    <s v="d18c0b66-f8d4-4227-bd39-74e6ec0f0a41"/>
    <m/>
    <s v="0%;-0%;0%"/>
    <m/>
    <b v="0"/>
    <d v="2021-05-20T10:33:40"/>
  </r>
  <r>
    <n v="38"/>
    <x v="5"/>
    <m/>
    <s v="ProcessDateM"/>
    <m/>
    <s v="&quot;CRS Enterprise Dashboard: &quot; &amp; format(max(FactEventActivitiesDisp[CompletedDate]),&quot;MMMM&quot;)&amp; &quot; &quot; &amp; format(max(FactEventActivitiesDisp[CompletedDate]),&quot;YYYY&quot;)//Dynamic heading for the CI/SMB pages on the top page heading.  Used to set Title Text on the text bar at top."/>
    <x v="0"/>
    <m/>
    <s v="a5242510-7b4d-49cd-bc9a-390620e1acb9"/>
    <m/>
    <m/>
    <m/>
    <b v="0"/>
    <d v="2021-05-20T10:33:40"/>
  </r>
  <r>
    <n v="39"/>
    <x v="5"/>
    <m/>
    <s v="TotalSMBCMMMeasure"/>
    <m/>
    <s v="calculate(sum(SMB_CMMSummary[ResponseCount]),filter(SMB_CMMSummary,SMB_CMMSummary[SourceSystem]=&quot;SMB/CMM&quot;),ALLEXCEPT(SMB_CMMSummary,SMB_CMMSummary[Measure]))"/>
    <x v="0"/>
    <m/>
    <s v="f8b33481-a660-46b2-b10d-e55c88a92c94"/>
    <m/>
    <s v="0"/>
    <m/>
    <b v="0"/>
    <d v="2021-05-20T10:33:40"/>
  </r>
  <r>
    <n v="40"/>
    <x v="5"/>
    <m/>
    <s v="TotalSMBCMMResponse"/>
    <m/>
    <s v="_x000a_Calculate(sum(SMB_CMMSummary[ResponseCount]))"/>
    <x v="2"/>
    <m/>
    <s v="15bd7661-da0a-4504-ab76-410f59654b0d"/>
    <m/>
    <m/>
    <m/>
    <b v="0"/>
    <d v="2021-05-20T10:33:40"/>
  </r>
  <r>
    <n v="41"/>
    <x v="5"/>
    <m/>
    <s v="RateSMBCMM%"/>
    <m/>
    <s v="calculate (divide([TotalSMBCMMResponse],[TotalSMBCMMMeasureSumx],0))+0"/>
    <x v="1"/>
    <m/>
    <s v="6a44255b-579b-4b9d-8059-825a83e308a8"/>
    <m/>
    <s v="0%;-0%;0%"/>
    <m/>
    <b v="0"/>
    <d v="2021-05-20T10:33:40"/>
  </r>
  <r>
    <n v="42"/>
    <x v="5"/>
    <m/>
    <s v="TotalQ3Complete"/>
    <m/>
    <s v="calculate(sum(FactEventActivitiesDisp[Q3Ind]))"/>
    <x v="2"/>
    <m/>
    <s v="ebf97c74-0f0f-4770-802e-764c5e92f23f"/>
    <m/>
    <s v="0"/>
    <m/>
    <b v="0"/>
    <d v="2021-05-20T10:33:40"/>
  </r>
  <r>
    <n v="43"/>
    <x v="5"/>
    <m/>
    <s v="TotalContactsCompleteQ"/>
    <m/>
    <s v="calculate(sum(FactEventActivitiesDisp[CompleteResp]))"/>
    <x v="2"/>
    <m/>
    <s v="4de9e004-60b5-465e-808a-3389f4e49b96"/>
    <m/>
    <s v="0"/>
    <m/>
    <b v="0"/>
    <d v="2021-05-20T10:33:40"/>
  </r>
  <r>
    <n v="44"/>
    <x v="5"/>
    <m/>
    <s v="TotalQ2Complete"/>
    <m/>
    <s v="calculate(sum(FactEventActivitiesDisp[Q2Ind]))"/>
    <x v="2"/>
    <m/>
    <s v="d6750370-d776-4cd4-bf5b-9dfc710a7c3d"/>
    <m/>
    <s v="0"/>
    <m/>
    <b v="0"/>
    <d v="2021-05-20T10:33:40"/>
  </r>
  <r>
    <n v="45"/>
    <x v="5"/>
    <m/>
    <s v="TotalQ2Yes"/>
    <m/>
    <s v="calculate(DISTINCTCOUNT(FactSurveyResponse[SurveyResponseKey]),filter(FactSurveyResponse,FactSurveyResponse[surveykey]=28),FILTER(FactSurveyResponse,FactSurveyResponse[Questionid]=&quot;Q2&quot;),filter(FactSurveyResponse,FactSurveyResponse[ResponseIntegerValue]= 1))"/>
    <x v="0"/>
    <m/>
    <s v="699d8461-d2a7-4ec9-b253-d583ceb81baf"/>
    <m/>
    <s v="0"/>
    <m/>
    <b v="0"/>
    <d v="2021-05-20T10:33:40"/>
  </r>
  <r>
    <n v="46"/>
    <x v="5"/>
    <m/>
    <s v="RatePositiveNGResponse%"/>
    <m/>
    <s v="calculate(divide( [TotalPositiveSelQuesRespNG] ,([TotalCompletedQuesRespNG]),0))//NG stands for NonGrid to reflect this as not being used to build the Executive Segment grid.  Used in the graphs for CI/SMB pages for specific measures on CRS survey % positive"/>
    <x v="0"/>
    <m/>
    <s v="91a34b39-6846-4893-9ba7-2924f99c9ef8"/>
    <m/>
    <s v="0%;-0%;0%"/>
    <m/>
    <b v="0"/>
    <d v="2021-06-29T14:07:36"/>
  </r>
  <r>
    <n v="47"/>
    <x v="5"/>
    <m/>
    <s v="ValueT"/>
    <m/>
    <s v="format([%Quest],&quot;%##0&quot;)"/>
    <x v="4"/>
    <m/>
    <s v="874f92c6-9f5b-4bfe-8f9b-1af1ac226cc4"/>
    <m/>
    <m/>
    <m/>
    <b v="0"/>
    <d v="2021-05-20T10:33:40"/>
  </r>
  <r>
    <n v="48"/>
    <x v="5"/>
    <m/>
    <s v="TotalPositiveSelQuesRespNG"/>
    <m/>
    <s v="IF([QIDTest]=&quot;Q7_&quot;,calculate(count(FactSurveyResponse[SurveyResponseKey]), FactSurveyResponse[ResponseIntegerValue]=3),calculate(count(FactSurveyResponse[SurveyResponseKey]),FactSurveyResponse[ResponseIntegerValue] = 1))//NG stands for NonGrid to reflect this as not being used to build the Executive Segment grid.  Used in the graphs for CI/SMB pages for specific measures on CRS survey % positive.  Q7 questions have Agree with a value of 3 while all other questions have 1 as positive."/>
    <x v="0"/>
    <m/>
    <s v="be3aa585-91a8-4719-b055-91474fd45da3"/>
    <m/>
    <s v="0"/>
    <m/>
    <b v="0"/>
    <d v="2021-05-20T10:33:40"/>
  </r>
  <r>
    <n v="49"/>
    <x v="5"/>
    <m/>
    <s v="TotalResponseSGALL"/>
    <m/>
    <s v="calculate(count(FactEventActivitiesDisp[EventActivityDispKey]),FactEventActivitiesDisp[ServiceGapCount] = 11)+0"/>
    <x v="0"/>
    <m/>
    <s v="d45ec3d5-0f8d-45f4-8023-0806d732cfa3"/>
    <m/>
    <s v="0"/>
    <m/>
    <b v="0"/>
    <d v="2021-05-20T10:33:40"/>
  </r>
  <r>
    <n v="50"/>
    <x v="5"/>
    <m/>
    <s v="TotalCompletedQuesRespNG"/>
    <m/>
    <s v="if([QIDTest]&lt;&gt;&quot;Q10&quot;,calculate(count(FactSurveyResponse[SurveyResponseKey]),FactSurveyResponse[ResponseIntegerValue] &gt; 0),calculate(sum(FactEventActivitiesDisp[Q73Ind])))//NG stands for NonGrid to reflect this as not being used to build the Executive Segment grid.  Used as the denominator in the graphs for CI/SMB pages for specific measures on CRS survey % positive (example measure RatePositiveNGResponse%).  Q10 on the CRS survey is the service gap question and to calculate the % the total responses to the Q7_3 question on the survey is used rather than the total responses to Q10.  All other questions use the total response to that specific questions like LTR Q2._x000a_"/>
    <x v="0"/>
    <m/>
    <s v="6f7c827f-a69a-413a-add7-cff1cb890016"/>
    <m/>
    <s v="0"/>
    <m/>
    <b v="0"/>
    <d v="2021-05-20T10:33:40"/>
  </r>
  <r>
    <n v="51"/>
    <x v="5"/>
    <m/>
    <s v="SelectPageHeaderLabel"/>
    <m/>
    <s v="&quot;CRS Enterprise Dashboard: &quot; &amp; Calculate(Format(max(FactEventActivitiesDisp[CompletedDate]),&quot;MMMM YYYY&quot;),FactEventActivitiesDisp[SurveyKey] = 28) "/>
    <x v="0"/>
    <m/>
    <s v="ccbd7feb-a6d0-48c7-b417-d750b3cb6738"/>
    <m/>
    <m/>
    <m/>
    <b v="0"/>
    <d v="2021-09-10T16:30:52"/>
  </r>
  <r>
    <n v="52"/>
    <x v="5"/>
    <m/>
    <s v="RateContactsResponse"/>
    <m/>
    <s v="calculate (divide([TotalContactsComplete],[TotalContactsInvited],0))+0"/>
    <x v="1"/>
    <m/>
    <s v="eb6ea953-0cc8-4832-bf87-56e30b993fc6"/>
    <m/>
    <s v="0%;-0%;0%"/>
    <m/>
    <b v="0"/>
    <d v="2021-08-25T03:54:53"/>
  </r>
  <r>
    <n v="53"/>
    <x v="5"/>
    <m/>
    <s v="RatePositiveNGResponseT300%"/>
    <m/>
    <s v="calculate(divide( [TotalPositiveSelQuesRespNG] ,([TotalCompletedQuesRespNG]),0),FactEventActivitiesDisp[CRSTop300Ind]=&quot;Top300&quot;)"/>
    <x v="0"/>
    <m/>
    <s v="89df97d9-eb3c-47de-b644-dd0d97cf3fb6"/>
    <m/>
    <s v="0%;-0%;0%"/>
    <m/>
    <b v="0"/>
    <d v="2021-08-25T03:54:53"/>
  </r>
  <r>
    <n v="54"/>
    <x v="5"/>
    <m/>
    <s v="RateChiSquareN"/>
    <m/>
    <s v="calculate([RateChiPos]+[RateChiPosPriorMon]+[RateChiNonPos] + [RateChiNonPosPriorMon])"/>
    <x v="0"/>
    <m/>
    <s v="f14602d8-f550-45f9-b3a1-b14854c4a94f"/>
    <m/>
    <m/>
    <m/>
    <b v="0"/>
    <d v="2021-08-25T03:54:53"/>
  </r>
  <r>
    <n v="55"/>
    <x v="5"/>
    <m/>
    <s v="RateChiSquare"/>
    <m/>
    <s v="calculate([RateChiPos]+[RateChiPosPriorMon]+[RateChiNonPos] + [RateChiNonPosPriorMon],FactEventActivitiesDisp[CRSTop300Ind] = &quot;CRS&quot;)"/>
    <x v="0"/>
    <m/>
    <s v="d2a93693-ff9a-40f6-9785-f77f8c3046ed"/>
    <m/>
    <s v="0.000"/>
    <m/>
    <b v="0"/>
    <d v="2021-08-25T03:54:53"/>
  </r>
  <r>
    <n v="56"/>
    <x v="5"/>
    <m/>
    <s v="ChiSigAlpha_.1"/>
    <m/>
    <s v="if([RateChiSquare]&gt;2.706,&quot;Sig&quot;,&quot;Not Sig&quot;)"/>
    <x v="2"/>
    <m/>
    <s v="3d9a326b-b605-4f06-9dd6-fbbff9ccbd88"/>
    <m/>
    <m/>
    <m/>
    <b v="0"/>
    <d v="2021-08-25T03:54:53"/>
  </r>
  <r>
    <n v="57"/>
    <x v="5"/>
    <m/>
    <s v="RateChiSquareTop300"/>
    <m/>
    <s v="_x000a_Var varTotalCompletedQuesRespNGSep2020 = Calculate([TotalCompletedQuesRespNG],all(DimDateCompleted),DimDateCompleted[YYYYMM]=&quot;202009&quot;)_x000a_Var varTotalCompletedQuesRespNGJun2021 = Calculate([TotalCompletedQuesRespNG],all(DimDateCompleted),DimDateCompleted[YYYYMM]=&quot;202106&quot;,FactEventActivitiesDisp[CRSTop300Ind] = &quot;Top300&quot;)_x000a_Var varTotalPosSelQuesRespSep2020 = Calculate([TotalPositiveSelQuesRespNG],all(DimDateCompleted),DimDateCompleted[YYYYMM]=&quot;202009&quot;)_x000a_Var varTotalPosSelQuesRespJun2021 = Calculate([TotalPositiveSelQuesRespNG],all(DimDateCompleted),DimDateCompleted[YYYYMM]=&quot;202106&quot;,FactEventActivitiesDisp[CRSTop300Ind] = &quot;Top300&quot;)_x000a_Var varTotalNonPosSelQuesRespSep2020 = Calculate([TotalNonPositiveSelQuesRespNG],all(DimDateCompleted),DimDateCompleted[YYYYMM]=&quot;202009&quot;)_x000a_Var varTotalNonPosSelQuesRespJun2021 = Calculate([TotalNonPositiveSelQuesRespNG],all(DimDateCompleted),DimDateCompleted[YYYYMM]=&quot;202106&quot;,FactEventActivitiesDisp[CRSTop300Ind] = &quot;Top300&quot;)_x000a_var varTotalChiExpPos = ((varTotalPosSelQuesRespJun2021+varTotalPosSelQuesRespSep2020)*varTotalCompletedQuesRespNGJun2021)/(varTotalCompletedQuesRespNGJun2021+varTotalCompletedQuesRespNGSep2020)_x000a_var varTotalChiExpNonPos = ((varTotalNonPosSelQuesRespJun2021+varTotalNonPosSelQuesRespSep2020)*varTotalCompletedQuesRespNGJun2021)/(varTotalCompletedQuesRespNGJun2021+varTotalCompletedQuesRespNGSep2020)_x000a_var varTotalChiExpPosPriorMon = ((varTotalPosSelQuesRespJun2021+varTotalPosSelQuesRespSep2020)*varTotalCompletedQuesRespNGSep2020)/(varTotalCompletedQuesRespNGJun2021+varTotalCompletedQuesRespNGSep2020)_x000a_var varTotalChiExpNonPosPriorMon = ((varTotalNonPosSelQuesRespJun2021+varTotalNonPosSelQuesRespSep2020)*varTotalCompletedQuesRespNGSep2020)/ (varTotalCompletedQuesRespNGJun2021+varTotalCompletedQuesRespNGSep2020)_x000a_var varRateChiPos = power(varTotalPosSelQuesRespJun2021-varTotalChiExpPos,2)/varTotalChiExpPos_x000a_var varRateChiPosPriorMon = power(varTotalPosSelQuesRespSep2020-varTotalChiExpPosPriorMon,2)/varTotalChiExpPosPriorMon_x000a_var varRateChiNonPos = power(varTotalNonPosSelQuesRespJun2021-varTotalChiExpNonPos,2)/varTotalChiExpNonPos_x000a_var varRateChiNonPosPriorMon = power(varTotalNonPosSelQuesRespSep2020-varTotalChiExpNonPosPriorMon,2)/varTotalChiExpNonPosPriorMon_x000a_--RateChiSquare = calculate([RateChiPos]+[RateChiPosPriorMon]+[RateChiNonPos] + [RateChiNonPosPriorMon],FactEventActivitiesDisp[CRSTop300Ind] = --&quot;CRS&quot;)_x000a_return_x000a_calculate(varRateChiPos+varRateChiPosPriorMon+varRateChiNonPos + varRateChiNonPosPriorMon)_x000a__x000a_--varTotalPosSelQuesRespSep2020&amp;&quot;_&quot;&amp;varTotalPosSelQuesRespJun2021&amp;&quot;_&quot;&amp;varTotalCompletedQuesRespNGSep2020&amp;&quot;_&quot;&amp;varTotalCompletedQuesRespNGJun2021"/>
    <x v="0"/>
    <m/>
    <s v="534b9144-0194-406e-ba8b-19e82e5509f0"/>
    <m/>
    <s v="0.000"/>
    <m/>
    <b v="0"/>
    <d v="2021-08-25T03:54:53"/>
  </r>
  <r>
    <n v="58"/>
    <x v="5"/>
    <m/>
    <s v="RateChiSquareSep2020"/>
    <m/>
    <s v="Calculate([RateChiPos]+[RateChiNonPos],all(DimDateCompleted), DimDateCompleted[MonthYear]=&quot;Sep-2020&quot;,FactEventActivitiesDisp[CRSTop300Ind] = &quot;Top300&quot;)"/>
    <x v="0"/>
    <m/>
    <s v="ae1675bb-9b7d-45ec-a702-84e358097350"/>
    <m/>
    <s v="0.00"/>
    <m/>
    <b v="0"/>
    <d v="2021-08-25T03:54:53"/>
  </r>
  <r>
    <n v="59"/>
    <x v="5"/>
    <m/>
    <s v="TotalContactsInvitedStatus"/>
    <m/>
    <s v="Calculate(Count(FactEventActivitiesDisp[EventActivityDispKey]),all(FactEventActivitiesDisp[Status]))"/>
    <x v="0"/>
    <m/>
    <s v="fc3abf5c-c9a5-4f34-aff0-e440688f109f"/>
    <m/>
    <s v="0"/>
    <m/>
    <b v="0"/>
    <d v="2021-12-02T18:23:29"/>
  </r>
  <r>
    <n v="60"/>
    <x v="5"/>
    <m/>
    <s v="RateChiSquareTop3002"/>
    <m/>
    <s v="_x000a_Var varTotalCompletedQuesRespNGSep2020 = Calculate([TotalCompletedQuesRespNG],all(DimDateCompleted),DimDateCompleted[YYYYMM]=&quot;202009&quot;)_x000a_Var varTotalCompletedQuesRespNGJun2021 = Calculate([TotalCompletedQuesRespNG],all(DimDateCompleted),DimDateCompleted[YYYYMM]=&quot;202106&quot;,FactEventActivitiesDisp[CRSTop300Ind] = &quot;Top300&quot;)_x000a_Var varTotalPosSelQuesRespSep2020 = Calculate([TotalPositiveSelQuesRespNG],all(DimDateCompleted),DimDateCompleted[YYYYMM]=&quot;202009&quot;)_x000a_Var varTotalPosSelQuesRespJun2021 = Calculate([TotalPositiveSelQuesRespNG],all(DimDateCompleted),DimDateCompleted[YYYYMM]=&quot;202106&quot;,FactEventActivitiesDisp[CRSTop300Ind] = &quot;Top300&quot;)_x000a_Var varTotalNonPosSelQuesRespSep2020 = Calculate([TotalNonPositiveSelQuesRespNG],all(DimDateCompleted),DimDateCompleted[YYYYMM]=&quot;202009&quot;)_x000a_Var varTotalNonPosSelQuesRespJun2021 = Calculate([TotalNonPositiveSelQuesRespNG],all(DimDateCompleted),DimDateCompleted[YYYYMM]=&quot;202106&quot;,FactEventActivitiesDisp[CRSTop300Ind] = &quot;Top300&quot;)_x000a_var varTotalChiExpPos = ((varTotalPosSelQuesRespJun2021+varTotalPosSelQuesRespSep2020)*varTotalCompletedQuesRespNGJun2021)/(varTotalCompletedQuesRespNGJun2021+varTotalCompletedQuesRespNGSep2020)_x000a_var varTotalChiExpNonPos = ((varTotalNonPosSelQuesRespJun2021+varTotalNonPosSelQuesRespSep2020)*varTotalCompletedQuesRespNGJun2021)/(varTotalCompletedQuesRespNGJun2021+varTotalCompletedQuesRespNGSep2020)_x000a_var varTotalChiExpPosPriorMon = ((varTotalPosSelQuesRespJun2021+varTotalPosSelQuesRespSep2020)*varTotalCompletedQuesRespNGSep2020)/(varTotalCompletedQuesRespNGJun2021+varTotalCompletedQuesRespNGSep2020)_x000a_var varTotalChiExpNonPosPriorMon = ((varTotalNonPosSelQuesRespJun2021+varTotalNonPosSelQuesRespSep2020)*varTotalCompletedQuesRespNGSep2020)/ (varTotalCompletedQuesRespNGJun2021+varTotalCompletedQuesRespNGSep2020)_x000a_var varRateChiPos = power(varTotalPosSelQuesRespJun2021-varTotalChiExpPos,2)/varTotalChiExpPos_x000a_var varRateChiPosPriorMon = power(varTotalPosSelQuesRespSep2020-varTotalChiExpPosPriorMon,2)/varTotalChiExpPosPriorMon_x000a_var varRateChiNonPos = power(varTotalNonPosSelQuesRespJun2021-varTotalChiExpNonPos,2)/varTotalChiExpNonPos_x000a_var varRateChiNonPosPriorMon = power(varTotalNonPosSelQuesRespSep2020-varTotalChiExpNonPosPriorMon,2)/varTotalChiExpNonPosPriorMon_x000a_--RateChiSquare = calculate([RateChiPos]+[RateChiPosPriorMon]+[RateChiNonPos] + [RateChiNonPosPriorMon],FactEventActivitiesDisp[CRSTop300Ind] = --&quot;CRS&quot;)_x000a_return_x000a_calculate(varRateChiPos+varRateChiPosPriorMon+varRateChiNonPos + varRateChiNonPosPriorMon)_x000a__x000a_--varTotalPosSelQuesRespSep2020&amp;&quot;_&quot;&amp;varTotalPosSelQuesRespJun2021&amp;&quot;_&quot;&amp;varTotalCompletedQuesRespNGSep2020&amp;&quot;_&quot;&amp;varTotalCompletedQuesRespNGJun2021"/>
    <x v="0"/>
    <m/>
    <s v="c9c58f58-dfde-4019-813e-6fe36aa305c0"/>
    <m/>
    <s v="0.000"/>
    <m/>
    <b v="0"/>
    <d v="2021-08-25T03:54:53"/>
  </r>
  <r>
    <n v="61"/>
    <x v="5"/>
    <m/>
    <s v="SelectPageHeaderLabelT300"/>
    <m/>
    <s v="&quot;CRS Enterprise Dashboard - Top300: &quot; &amp; Calculate(Format(max(FactEventActivitiesDisp[CompletedDate]),&quot;MMM-YYYY&quot;),FactEventActivitiesDisp[SurveyKey] = 28,FactEventActivitiesDisp[CRSTop300Ind] = &quot;Top300&quot;) "/>
    <x v="0"/>
    <m/>
    <s v="9b227fee-e67b-483f-ba90-ee5a04e54b8a"/>
    <m/>
    <m/>
    <m/>
    <b v="0"/>
    <d v="2021-08-25T03:54:53"/>
  </r>
  <r>
    <n v="62"/>
    <x v="5"/>
    <m/>
    <s v="RatePositiveChartResponse%"/>
    <m/>
    <s v="calculate(divide( [TotalPositiveSelQuesRespNG] ,([TotalCompletedQuesRespNG]),0),FactEventActivitiesDisp[CRSTop300Ind]=&quot;CRS&quot;)//NG stands for NonGrid to reflect this as not being used to build the Executive Segment grid.  Used in the graphs for CI/SMB pages for specific measures on CRS survey % positive"/>
    <x v="0"/>
    <m/>
    <s v="fe89ee68-0bd0-4095-b4db-3441ae3555a2"/>
    <m/>
    <s v="0%;-0%;0%"/>
    <m/>
    <b v="0"/>
    <d v="2021-08-25T03:54:53"/>
  </r>
  <r>
    <n v="63"/>
    <x v="5"/>
    <m/>
    <s v="RateChiPosPriorMon"/>
    <m/>
    <s v="power([TotalPosSelQuesRespPriorMon]-[TotalChiExpPosPriorMon],2)/[TotalChiExpPosPriorMon]"/>
    <x v="0"/>
    <m/>
    <s v="7f6b6115-02e7-449c-9fbe-8e4c959df80f"/>
    <m/>
    <s v="0.000"/>
    <m/>
    <b v="0"/>
    <d v="2021-08-25T03:54:53"/>
  </r>
  <r>
    <n v="64"/>
    <x v="5"/>
    <m/>
    <s v="TotalCompletedQuesRespNGPriorMon"/>
    <m/>
    <s v="calculate([TotalCompletedQuesRespNG],PREVIOUSMONTH(DimDateCompleted[Date]))  //NG stands for NonGrid to reflect this as not being used to build the Executive Segment grid.  Used as the denominator in the graphs for CI/SMB pages for specific measures on CRS survey % positive (example measure RatePositiveNGResponse%).  Q10 on the CRS survey is the service gap question and to calculate the % the total responses to the Q7_3 question on the survey is used rather than the total responses to Q10.  All other questions use the total response to that specific questions like LTR Q2. Prior Month Calculation_x000a_"/>
    <x v="0"/>
    <m/>
    <s v="4bbba752-2d36-4925-9f7c-c28943b55f2e"/>
    <m/>
    <s v="0"/>
    <m/>
    <b v="0"/>
    <d v="2021-08-25T03:54:53"/>
  </r>
  <r>
    <n v="65"/>
    <x v="5"/>
    <m/>
    <s v="TotalChiExpPos"/>
    <m/>
    <s v="([TotalPositiveSelQuesRespNG]+[TotalPosSelQuesRespPriorMon])*[TotalCompletedQuesRespNG]/([TotalCompletedQuesRespNG]+[TotalCompletedQuesRespNGPriorMon])"/>
    <x v="0"/>
    <m/>
    <s v="2fbb1c45-400a-4fdf-a777-58c1c3248a96"/>
    <m/>
    <s v="0.000"/>
    <m/>
    <b v="0"/>
    <d v="2021-08-25T03:54:53"/>
  </r>
  <r>
    <n v="66"/>
    <x v="5"/>
    <m/>
    <s v="TotalNonPosSelQuesRespPriorMon"/>
    <m/>
    <s v="Calculate([TotalNonPositiveSelQuesRespNG],PREVIOUSMONTH(DimDateCompleted[Date]))_x000a_"/>
    <x v="0"/>
    <m/>
    <s v="50d47872-43d0-46e2-aff8-218e0afa9fd3"/>
    <m/>
    <s v="0"/>
    <m/>
    <b v="0"/>
    <d v="2021-08-25T03:54:53"/>
  </r>
  <r>
    <n v="67"/>
    <x v="5"/>
    <m/>
    <s v="TotalNonPositiveSelQuesRespNG"/>
    <m/>
    <s v="[TotalCompletedQuesRespNG] - [TotalPositiveSelQuesRespNG] //NG stands for NonGrid to reflect this as not being used to build the Executive Segment grid.  Used in the graphs for CI/SMB pages for specific measures on CRS survey % positive.  Q7 questions have Agree with a value of 3 while all other questions have 1 as positive. This measure provides count of non positives_x0009__x000a_"/>
    <x v="0"/>
    <m/>
    <s v="933539a5-31c3-4fed-b1bb-8d1eb38e2383"/>
    <m/>
    <s v="0"/>
    <m/>
    <b v="0"/>
    <d v="2021-08-25T03:54:53"/>
  </r>
  <r>
    <n v="68"/>
    <x v="5"/>
    <m/>
    <s v="TotalPosSelQuesRespPriorMon"/>
    <m/>
    <s v="Calculate([TotalPositiveSelQuesRespNG],PREVIOUSMONTH(DimDateCompleted[Date]))--filter(DimDateCompleted,DimDateCompleted[Date] = dateadd(DimDateCompleted[Date],-1,month)))"/>
    <x v="0"/>
    <m/>
    <s v="d198d512-8fec-4859-a0e0-24e3d7608400"/>
    <m/>
    <s v="0"/>
    <m/>
    <b v="0"/>
    <d v="2021-08-25T03:54:53"/>
  </r>
  <r>
    <n v="69"/>
    <x v="5"/>
    <m/>
    <s v="TotalChiExpNonPos"/>
    <m/>
    <s v="([TotalNonPositiveSelQuesRespNG]+[TotalNonPosSelQuesRespPriorMon])*[TotalCompletedQuesRespNG]/([TotalCompletedQuesRespNG]+[TotalCompletedQuesRespNGPriorMon])"/>
    <x v="0"/>
    <m/>
    <s v="7dd69ed8-e839-490d-bc49-767cb476cebe"/>
    <m/>
    <s v="0.000"/>
    <m/>
    <b v="0"/>
    <d v="2021-08-25T03:54:53"/>
  </r>
  <r>
    <n v="70"/>
    <x v="5"/>
    <m/>
    <s v="RateChiNonPos"/>
    <m/>
    <s v="power([TotalNonPositiveSelQuesRespNG]-[TotalChiExpNonPos],2)/[TotalChiExpNonPos]"/>
    <x v="1"/>
    <m/>
    <s v="eb1d287f-b8fc-4a7b-972b-a9d178969bc9"/>
    <m/>
    <s v="0.000000000"/>
    <m/>
    <b v="0"/>
    <d v="2021-08-25T03:54:53"/>
  </r>
  <r>
    <n v="71"/>
    <x v="5"/>
    <m/>
    <s v="RateChiNonPosPriorMon"/>
    <m/>
    <s v="power([TotalNonPosSelQuesRespPriorMon]-[TotalChiExpNonPosPriorMon],2)/[TotalChiExpNonPosPriorMon]"/>
    <x v="0"/>
    <m/>
    <s v="a8c8461f-a20d-4e55-9f07-8dbf6f95a785"/>
    <m/>
    <s v="0.000000000"/>
    <m/>
    <b v="0"/>
    <d v="2021-08-25T03:54:53"/>
  </r>
  <r>
    <n v="72"/>
    <x v="5"/>
    <m/>
    <s v="RateChiPos"/>
    <m/>
    <s v="power([TotalPositiveSelQuesRespNG]-[TotalChiExpPos],2)/[TotalChiExpPos]"/>
    <x v="1"/>
    <m/>
    <s v="cb6980d0-f117-4d48-a01c-9273d0713df8"/>
    <m/>
    <s v="0.000"/>
    <m/>
    <b v="0"/>
    <d v="2021-08-25T03:54:53"/>
  </r>
  <r>
    <n v="73"/>
    <x v="5"/>
    <m/>
    <s v="TotalChiExpPosPriorMon"/>
    <m/>
    <s v="([TotalPositiveSelQuesRespNG]+[TotalPosSelQuesRespPriorMon])*[TotalCompletedQuesRespNGPriorMon]/([TotalCompletedQuesRespNG]+[TotalCompletedQuesRespNGPriorMon])"/>
    <x v="0"/>
    <m/>
    <s v="1efad554-7d58-488f-9df1-81623220d082"/>
    <m/>
    <s v="0.000"/>
    <m/>
    <b v="0"/>
    <d v="2021-08-25T03:54:53"/>
  </r>
  <r>
    <n v="74"/>
    <x v="5"/>
    <m/>
    <s v="TotalChiExpNonPosPriorMon"/>
    <m/>
    <s v="([TotalNonPositiveSelQuesRespNG]+[TotalNonPosSelQuesRespPriorMon])*[TotalCompletedQuesRespNGPriorMon]/([TotalCompletedQuesRespNG]+[TotalCompletedQuesRespNGPriorMon])"/>
    <x v="0"/>
    <m/>
    <s v="7dc8faa5-0459-491a-8aba-09f3aabb8a6c"/>
    <m/>
    <s v="0.000"/>
    <m/>
    <b v="0"/>
    <d v="2021-08-25T03:54:53"/>
  </r>
  <r>
    <n v="75"/>
    <x v="5"/>
    <m/>
    <s v="RateQ11Complete%"/>
    <m/>
    <s v="CALCULATE(divide(calculate(sum(FactEventActivitiesDisp[Q11Ind])),[Contacts CompleteD],0))+0"/>
    <x v="0"/>
    <m/>
    <s v="33314607-9eae-4c18-a9aa-f06eec2a12f1"/>
    <m/>
    <s v="0%;-0%;0%"/>
    <m/>
    <b v="0"/>
    <d v="2021-05-20T10:33:40"/>
  </r>
  <r>
    <n v="76"/>
    <x v="5"/>
    <m/>
    <s v="RateSurveySLNS"/>
    <m/>
    <s v="calculate(divide( [TotalSurveyStarted] ,([TotalSurveyStarted]+[TotalSurveyFinish] + [TotalSurveyPartialFinish]),0))"/>
    <x v="0"/>
    <m/>
    <s v="a9412b4f-54bd-488e-acaf-636334a381dd"/>
    <m/>
    <s v="0%;-0%;0%"/>
    <m/>
    <b v="0"/>
    <d v="2021-05-20T10:33:40"/>
  </r>
  <r>
    <n v="77"/>
    <x v="5"/>
    <m/>
    <s v="TotalEmailSoftBounce"/>
    <m/>
    <s v="calculate(count(FactEventActivitiesDisp[EventActivityDispKey]),filter(FactEventActivitiesDisp,FactEventActivitiesDisp[Status]= &quot;Email Soft Bounce&quot;))"/>
    <x v="0"/>
    <m/>
    <s v="c37654db-0a6c-425b-999b-748e713a68ee"/>
    <m/>
    <s v="0"/>
    <m/>
    <b v="0"/>
    <d v="2021-05-20T10:33:40"/>
  </r>
  <r>
    <n v="78"/>
    <x v="5"/>
    <m/>
    <s v="RateHardBounce%"/>
    <m/>
    <s v="calculate (divide([TotalEmailHardBounce],[TotalContactsInvited],0))"/>
    <x v="1"/>
    <m/>
    <s v="a43f012e-e86f-4fa9-a8c8-c0d197ec7c71"/>
    <m/>
    <s v="0%;-0%;0%"/>
    <m/>
    <b v="0"/>
    <d v="2021-05-20T10:33:40"/>
  </r>
  <r>
    <n v="79"/>
    <x v="5"/>
    <m/>
    <s v="RateSurveyInvToComplete%"/>
    <m/>
    <s v="calculate (divide([TotalSurveyFinish],[TotalContactsInvited],0))"/>
    <x v="1"/>
    <m/>
    <s v="1f5bfb08-ef2d-4632-8918-11ba8d355e95"/>
    <m/>
    <s v="0.0%;-0.0%;0.0%"/>
    <m/>
    <b v="0"/>
    <d v="2021-05-20T10:33:40"/>
  </r>
  <r>
    <n v="80"/>
    <x v="5"/>
    <m/>
    <s v="RateSurveyPDNO"/>
    <m/>
    <s v="calculate(divide( [TotalNetSurveyContactsInvited] - ([TotalEmailOpened]+[TotalSurveyStarted]+[TotalSurveyFinish] + [TotalSurveyPartialFinish]),[TotalNetSurveyContactsInvited],0)) "/>
    <x v="0"/>
    <m/>
    <s v="cd1268c8-add7-4443-9bfb-0c9364422bc0"/>
    <m/>
    <s v="0%;-0%;0%"/>
    <m/>
    <b v="0"/>
    <d v="2021-05-20T10:33:40"/>
  </r>
  <r>
    <n v="81"/>
    <x v="5"/>
    <m/>
    <s v="TotalSurveyPartialFinish"/>
    <m/>
    <s v="calculate(count(FactEventActivitiesDisp[EventActivityDispKey]),filter(FactEventActivitiesDisp,FactEventActivitiesDisp[Status]= &quot;Survey Partially Finished&quot;))"/>
    <x v="0"/>
    <m/>
    <s v="8bc50c04-5766-4108-9945-758b50dce5f8"/>
    <m/>
    <s v="0"/>
    <m/>
    <b v="0"/>
    <d v="2021-05-20T10:33:40"/>
  </r>
  <r>
    <n v="82"/>
    <x v="5"/>
    <m/>
    <s v="TotalEmailOpened"/>
    <m/>
    <s v="calculate(count(FactEventActivitiesDisp[EventActivityDispKey]),filter(FactEventActivitiesDisp,FactEventActivitiesDisp[Status]= &quot;Email Opened&quot;))"/>
    <x v="0"/>
    <m/>
    <s v="d311c186-3802-4661-b8f5-43aac58c8347"/>
    <m/>
    <s v="0"/>
    <m/>
    <b v="0"/>
    <d v="2021-05-20T10:33:40"/>
  </r>
  <r>
    <n v="83"/>
    <x v="5"/>
    <m/>
    <s v="RateSurveyUnusableEmail"/>
    <m/>
    <s v="calculate(divide([TotalContactsInvited] - [TotalNetSurveyContactsInvited],[TotalContactsInvited],0)) "/>
    <x v="0"/>
    <m/>
    <s v="73804a49-af90-4c36-a94c-db59e24414e6"/>
    <m/>
    <s v="0.0%;-0.0%;0.0%"/>
    <m/>
    <b v="0"/>
    <d v="2021-05-20T10:33:40"/>
  </r>
  <r>
    <n v="84"/>
    <x v="5"/>
    <m/>
    <s v="TotalSurveyFinish"/>
    <m/>
    <s v="calculate(count(FactEventActivitiesDisp[EventActivityDispKey]),filter(FactEventActivitiesDisp,FactEventActivitiesDisp[Status]= &quot;Survey Finished&quot;))"/>
    <x v="0"/>
    <m/>
    <s v="a7b617e1-1027-4bfa-bc89-87bfea416704"/>
    <m/>
    <s v="0"/>
    <m/>
    <b v="0"/>
    <d v="2021-05-20T10:33:40"/>
  </r>
  <r>
    <n v="85"/>
    <x v="5"/>
    <m/>
    <s v="RateStart%NetInvite"/>
    <m/>
    <s v="calculate(divide( ([TotalSurveyStarted]+[TotalSurveyFinish] + [TotalSurveyPartialFinish]),([TotalNetSurveyContactsInvited]),0))"/>
    <x v="0"/>
    <m/>
    <s v="4c29b3df-95c3-42a0-846d-1c5255538782"/>
    <m/>
    <s v="0.0%;-0.0%;0.0%"/>
    <m/>
    <b v="0"/>
    <d v="2021-05-20T10:33:40"/>
  </r>
  <r>
    <n v="86"/>
    <x v="5"/>
    <m/>
    <s v="RateCompleted%Starts"/>
    <m/>
    <s v="calculate(divide( ([TotalSurveyFinish] ),([TotalSurveyStarted]+[TotalSurveyFinish] + [TotalSurveyPartialFinish]),0))"/>
    <x v="0"/>
    <m/>
    <s v="44f7b5c0-fafd-4712-bf8c-6850312aead4"/>
    <m/>
    <s v="0.0%;-0.0%;0.0%"/>
    <m/>
    <b v="0"/>
    <d v="2021-05-20T10:33:40"/>
  </r>
  <r>
    <n v="87"/>
    <x v="5"/>
    <m/>
    <s v="TotalOpenEmailNotSurvey"/>
    <m/>
    <s v="calculate(divide( [TotalEmailOpened]-([TotalSurveyStarted]+[TotalSurveyFinish] + [TotalSurveyPartialFinish]),([TotalEmailOpened]),0))"/>
    <x v="0"/>
    <m/>
    <s v="5b46353b-dcf8-4ee8-b05c-301cc8470dfb"/>
    <m/>
    <s v="0%;-0%;0%"/>
    <m/>
    <b v="0"/>
    <d v="2021-05-20T10:33:40"/>
  </r>
  <r>
    <n v="88"/>
    <x v="5"/>
    <m/>
    <s v="RateCompleted%NetInvite"/>
    <m/>
    <s v="calculate (divide([TotalSurveyFinish],[TotalNetSurveyContactsInvited],0))+0"/>
    <x v="1"/>
    <m/>
    <s v="a93b6d02-10b4-41fd-9828-fe01d169aa1d"/>
    <m/>
    <s v="0.0%;-0.0%;0.0%"/>
    <m/>
    <b v="0"/>
    <d v="2021-05-20T10:33:40"/>
  </r>
  <r>
    <n v="89"/>
    <x v="5"/>
    <m/>
    <s v="RateCompleted%Open"/>
    <m/>
    <s v="calculate(divide( ([TotalSurveyFinish] ),([TotalEmailOpened]+[TotalSurveyStarted]+[TotalSurveyFinish] + [TotalSurveyPartialFinish]),0))+0"/>
    <x v="0"/>
    <m/>
    <s v="4ae06499-0a26-483e-9cac-2748b52910ef"/>
    <m/>
    <s v="0.0%;-0.0%;0.0%"/>
    <m/>
    <b v="0"/>
    <d v="2021-05-20T10:33:40"/>
  </r>
  <r>
    <n v="90"/>
    <x v="5"/>
    <m/>
    <s v="RateDeliverable%"/>
    <m/>
    <s v="calculate (divide([TotalDeliverable],[TotalContactsInvited],0))+0"/>
    <x v="1"/>
    <m/>
    <s v="7d71a08b-4f7d-4c58-b4c7-34c321d86670"/>
    <m/>
    <s v="0%;-0%;0%"/>
    <m/>
    <b v="0"/>
    <d v="2021-05-20T10:33:40"/>
  </r>
  <r>
    <n v="91"/>
    <x v="5"/>
    <m/>
    <s v="RateUnusableEmail%"/>
    <m/>
    <s v="calculate (divide(([TotalEmailHardBounce]+[TotalEmailBlocked]),[TotalContactsInvited],0))"/>
    <x v="0"/>
    <m/>
    <s v="d0ed6275-92d0-4ac9-b1ef-3cae7515253c"/>
    <m/>
    <s v="0%;-0%;0%"/>
    <m/>
    <b v="0"/>
    <d v="2021-05-20T10:33:40"/>
  </r>
  <r>
    <n v="92"/>
    <x v="5"/>
    <m/>
    <s v="RateStart%Open"/>
    <m/>
    <s v="calculate(divide( ([TotalSurveyStarted]+[TotalSurveyFinish] + [TotalSurveyPartialFinish]),([TotalEmailOpened]+[TotalSurveyStarted]+[TotalSurveyFinish] + [TotalSurveyPartialFinish]),0))"/>
    <x v="0"/>
    <m/>
    <s v="cdfe7f3b-d758-4bd9-8a6a-d5682f15f81a"/>
    <m/>
    <s v="0.0%;-0.0%;0.0%"/>
    <m/>
    <b v="0"/>
    <d v="2021-05-20T10:33:40"/>
  </r>
  <r>
    <n v="93"/>
    <x v="5"/>
    <m/>
    <s v="RateSurveyOpen%"/>
    <m/>
    <s v="calculate(divide( ([TotalEmailOpened]+[TotalSurveyStarted]+[TotalSurveyFinish] + [TotalSurveyPartialFinish]),([TotalContactsInvited]-([TotalEmailBlocked]+[TotalEmailHardBounce]+[TotalEmailSoftBounce])),0))"/>
    <x v="0"/>
    <m/>
    <s v="a5a5141c-65ed-4be1-9ca4-780372edacfe"/>
    <m/>
    <s v="0.0%;-0.0%;0.0%"/>
    <m/>
    <b v="0"/>
    <d v="2021-05-20T10:33:40"/>
  </r>
  <r>
    <n v="94"/>
    <x v="5"/>
    <m/>
    <s v="RatePctSGResponse%"/>
    <m/>
    <s v="DIVIDE([TotalServiceGap],[TotalContactsComplete],0)"/>
    <x v="2"/>
    <m/>
    <s v="1dc6cf6e-11f1-4536-93f2-92be338e0c90"/>
    <m/>
    <s v="0%;-0%;0%"/>
    <m/>
    <b v="0"/>
    <d v="2021-05-20T10:33:40"/>
  </r>
  <r>
    <n v="95"/>
    <x v="5"/>
    <m/>
    <s v="TotalSGSelected"/>
    <m/>
    <s v="calculate(sum(FactEventActivitiesDisp[ServiceGapCount]))"/>
    <x v="2"/>
    <m/>
    <s v="d9dd7074-dd18-4c8c-bcaf-90611998f0a1"/>
    <m/>
    <s v="0"/>
    <m/>
    <b v="0"/>
    <d v="2021-05-20T10:33:40"/>
  </r>
  <r>
    <n v="96"/>
    <x v="5"/>
    <m/>
    <s v="TotalServiceGap"/>
    <m/>
    <s v="calculate(count(FactEventActivitiesDisp[EventActivityDispKey]),FactEventActivitiesDisp[ServiceGapCount] &gt; 0)"/>
    <x v="0"/>
    <m/>
    <s v="457f5fce-ff2b-4ada-8fbf-ebef81c4e9d0"/>
    <m/>
    <s v="0"/>
    <m/>
    <b v="0"/>
    <d v="2021-05-20T10:33:40"/>
  </r>
  <r>
    <n v="97"/>
    <x v="5"/>
    <m/>
    <s v="TotalDisposition"/>
    <m/>
    <s v="calculate(DISTINCTCOUNT(FactEventActivitiesDisp[EventActivityDispKey]))"/>
    <x v="1"/>
    <m/>
    <s v="9675b1e7-3a5a-45c5-a3a9-e4cd9cdeade6"/>
    <m/>
    <s v="0"/>
    <m/>
    <b v="0"/>
    <d v="2021-05-20T10:33:40"/>
  </r>
  <r>
    <n v="98"/>
    <x v="5"/>
    <m/>
    <s v="TotalContactsInvited"/>
    <m/>
    <s v="Calculate(Count(FactEventActivitiesDisp[EventActivityDispKey]))"/>
    <x v="1"/>
    <m/>
    <s v="f5559828-6cbc-4d2e-911e-3935f9436120"/>
    <m/>
    <s v="0"/>
    <m/>
    <b v="0"/>
    <d v="2021-05-20T10:33:40"/>
  </r>
  <r>
    <n v="99"/>
    <x v="5"/>
    <m/>
    <s v="TotalNetSurveyContactsInvited"/>
    <m/>
    <s v="calculate([TotalContactsInvited] -([TotalEmailBlocked]+[TotalEmailSoftBounce]+[TotalEmailHardBounce] ))"/>
    <x v="0"/>
    <m/>
    <s v="d186d3cf-528e-4b51-ae7c-64e946af8603"/>
    <m/>
    <s v="0"/>
    <m/>
    <b v="0"/>
    <d v="2021-05-20T10:33:40"/>
  </r>
  <r>
    <n v="100"/>
    <x v="5"/>
    <m/>
    <s v="TotalEmailHardBounce"/>
    <m/>
    <s v="calculate(count(FactEventActivitiesDisp[EventActivityDispKey]),filter(FactEventActivitiesDisp,FactEventActivitiesDisp[Status]= &quot;Email Hard Bounce&quot;))"/>
    <x v="0"/>
    <m/>
    <s v="bf19151f-84f0-450c-8f67-729c797f67cc"/>
    <m/>
    <s v="0"/>
    <m/>
    <b v="0"/>
    <d v="2021-05-20T10:33:40"/>
  </r>
  <r>
    <n v="101"/>
    <x v="5"/>
    <m/>
    <s v="TotalSurveyStarted"/>
    <m/>
    <s v="calculate(count(FactEventActivitiesDisp[EventActivityDispKey]),filter(FactEventActivitiesDisp,FactEventActivitiesDisp[Status]= &quot;Survey Started&quot;))+0"/>
    <x v="0"/>
    <m/>
    <s v="c2feeda7-a6f5-415d-8824-df84ded0a389"/>
    <m/>
    <s v="0"/>
    <m/>
    <b v="0"/>
    <d v="2021-05-20T10:33:40"/>
  </r>
  <r>
    <n v="102"/>
    <x v="5"/>
    <m/>
    <s v="TotalEmailBlocked"/>
    <m/>
    <s v="calculate(count(FactEventActivitiesDisp[EventActivityDispKey]),filter(FactEventActivitiesDisp,FactEventActivitiesDisp[Status]= &quot;Email Blocked&quot;))"/>
    <x v="0"/>
    <m/>
    <s v="2459387e-7693-4d55-92fd-ef50064217e2"/>
    <m/>
    <s v="0"/>
    <m/>
    <b v="0"/>
    <d v="2021-05-20T10:33:40"/>
  </r>
  <r>
    <n v="103"/>
    <x v="5"/>
    <m/>
    <s v="ResponseCompletePctTotal"/>
    <m/>
    <s v="_x000a_DIVIDE (_x000a_     [TotalCountofResponseComplete],_x000a_    [TotalCountofResponse],0_x000a_      )_x000a_"/>
    <x v="0"/>
    <m/>
    <s v="e4c7fd7c-b4c1-4939-8037-dd9591c52b54"/>
    <m/>
    <s v="0%;-0%;0%"/>
    <m/>
    <b v="0"/>
    <d v="2021-05-20T10:33:40"/>
  </r>
  <r>
    <n v="104"/>
    <x v="5"/>
    <m/>
    <s v="TotalLTRYes"/>
    <m/>
    <s v="calculate(distinctcount(FactSurveyResponse[EventActivityDispKey]),filter(FactSurveyResponse,FactSurveyResponse[Questionid] = &quot;Q2&quot; &amp;&amp; FactSurveyResponse[ResponseIntegerValue] = 1 &amp;&amp; FactSurveyResponse[SurveyKey]=28))"/>
    <x v="0"/>
    <m/>
    <s v="9c4add8b-b686-447e-8f95-b74c008bbfc5"/>
    <m/>
    <s v="0"/>
    <m/>
    <b v="0"/>
    <d v="2021-05-20T10:33:40"/>
  </r>
  <r>
    <n v="105"/>
    <x v="5"/>
    <m/>
    <s v="TotalContactsComplete"/>
    <m/>
    <s v="_x000a_    CALCULATE(COUNT(FactEventActivitiesDisp[EventActivityDispKey]),_x000a_    'FactEventActivitiesDisp'[Status]IN {_x000a_            &quot;Survey Finished&quot;,_x000a_            &quot;Survey Partially Finished&quot;_x000a_})+0"/>
    <x v="0"/>
    <m/>
    <s v="b7dd0efb-c9d7-4d70-add5-183150c4d2e0"/>
    <m/>
    <s v="0"/>
    <m/>
    <b v="0"/>
    <d v="2021-05-20T10:33:40"/>
  </r>
  <r>
    <n v="106"/>
    <x v="5"/>
    <m/>
    <s v="PercentStatustoTotal"/>
    <m/>
    <s v="calculate(DIVIDE([TotalContactsInvited],[TotalContactsInvited],0))"/>
    <x v="1"/>
    <m/>
    <s v="2d6d685e-7a70-4771-a0e4-8fdf09a0f5ac"/>
    <m/>
    <s v="0%;-0%;0%"/>
    <m/>
    <b v="0"/>
    <d v="2021-05-20T10:33:40"/>
  </r>
  <r>
    <n v="107"/>
    <x v="5"/>
    <m/>
    <s v="Rate%LTRYes"/>
    <m/>
    <s v="calculate(divide( [TotalPositiveSelQuesRespNG] ,([TotalCompletedQuesRespNG]),0),FactSurveyResponse[Questionid]=&quot;Q2&quot;)--DIVIDE([TotalLTRYes],[TotalContactsComplete],0)"/>
    <x v="0"/>
    <m/>
    <s v="b9a54060-9d9f-487f-ad2f-0eb71e152c56"/>
    <m/>
    <s v="0%;-0%;0%"/>
    <m/>
    <b v="0"/>
    <d v="2021-06-16T15:36:31"/>
  </r>
  <r>
    <n v="108"/>
    <x v="5"/>
    <m/>
    <s v="TotalCountofResponse"/>
    <m/>
    <s v="_x000a_Calculate(DISTINCTCOUNT('FactSurveyResponse'[SurveyResponseKey])_x000a_)"/>
    <x v="1"/>
    <m/>
    <s v="478317b0-b8b0-4a4e-a802-c93a36e7f539"/>
    <m/>
    <s v="0"/>
    <m/>
    <b v="0"/>
    <d v="2021-05-20T10:33:40"/>
  </r>
  <r>
    <n v="109"/>
    <x v="5"/>
    <m/>
    <s v="TotalCountofResponseComplete"/>
    <m/>
    <s v="_x000a_Calculate(DISTINCTCOUNT('FactSurveyResponse'[SurveyResponseKey]),_x000a_Filter(FactSurveyResponse,FactSurveyResponse[ResponseValue]&gt; &quot;&quot;))_x000a_"/>
    <x v="0"/>
    <m/>
    <s v="62f57339-5055-4856-8f45-6a7bc0450c5a"/>
    <m/>
    <s v="0"/>
    <m/>
    <b v="0"/>
    <d v="2021-05-20T10:33:40"/>
  </r>
  <r>
    <n v="110"/>
    <x v="5"/>
    <m/>
    <s v="TotalCKYes"/>
    <m/>
    <s v="calculate(distinctcount(FactSurveyResponse[EventActivityDispKey]),filter(FactSurveyResponse,FactSurveyResponse[Questionid] = &quot;Q5&quot; &amp;&amp; FactSurveyResponse[ResponseIntegerValue] = 1 &amp;&amp; FactSurveyResponse[SurveyKey]=28))"/>
    <x v="0"/>
    <m/>
    <s v="e065e67e-2955-4148-95c5-2bc3705602d0"/>
    <m/>
    <s v="0"/>
    <m/>
    <b v="0"/>
    <d v="2021-05-20T10:33:40"/>
  </r>
  <r>
    <n v="111"/>
    <x v="5"/>
    <m/>
    <s v="Rate%CKYes"/>
    <m/>
    <s v="calculate(divide( [TotalPositiveSelQuesRespNG] ,([TotalCompletedQuesRespNG]),0),FactSurveyResponse[Questionid]=&quot;Q5&quot;)--DIVIDE([TotalCKYes],[TotalContactsComplete],0)"/>
    <x v="0"/>
    <m/>
    <s v="3f37f93a-4238-41e5-9b9f-4f74f2fb1137"/>
    <m/>
    <s v="0%;-0%;0%"/>
    <m/>
    <b v="0"/>
    <d v="2021-06-16T15:34:53"/>
  </r>
  <r>
    <n v="112"/>
    <x v="5"/>
    <m/>
    <s v="RateFinished%"/>
    <m/>
    <s v="calculate (divide([TotalSurveyFinish],[TotalSurveyOpened],0))+0"/>
    <x v="1"/>
    <m/>
    <s v="c753dca5-4286-439a-b74a-38625b5429e7"/>
    <m/>
    <s v="0%;-0%;0%"/>
    <m/>
    <b v="0"/>
    <d v="2021-05-20T10:33:40"/>
  </r>
  <r>
    <n v="113"/>
    <x v="5"/>
    <m/>
    <s v="TotalEmailSent"/>
    <m/>
    <s v="calculate(count(FactEventActivitiesDisp[EventActivityDispKey]),filter(FactEventActivitiesDisp,FactEventActivitiesDisp[Status]= &quot;Email Sent&quot;))"/>
    <x v="0"/>
    <m/>
    <s v="7033c957-5479-41a5-8b99-be9d5c3ad86c"/>
    <m/>
    <s v="0"/>
    <m/>
    <b v="0"/>
    <d v="2021-05-20T10:33:40"/>
  </r>
  <r>
    <n v="114"/>
    <x v="5"/>
    <m/>
    <s v="RateResponse%"/>
    <m/>
    <s v="calculate(divide( [TotalContactsComplete] ,([TotalSurveyOpened]),0))"/>
    <x v="1"/>
    <m/>
    <s v="b02d1df1-2064-4ee9-b1cd-45c54c40e76d"/>
    <m/>
    <s v="0%;-0%;0%"/>
    <m/>
    <b v="0"/>
    <d v="2021-05-20T10:33:40"/>
  </r>
  <r>
    <n v="115"/>
    <x v="5"/>
    <m/>
    <s v="RatePartialFinish%"/>
    <m/>
    <s v="calculate (divide([TotalSurveyPartialFinish],[TotalSurveyOpened],0))+0"/>
    <x v="1"/>
    <m/>
    <s v="394f3c97-948d-4dcd-9c9b-adfa1492484d"/>
    <m/>
    <s v="0%;-0%;0%"/>
    <m/>
    <b v="0"/>
    <d v="2021-05-20T10:33:40"/>
  </r>
  <r>
    <n v="116"/>
    <x v="5"/>
    <m/>
    <s v="TotalSurveyOpened"/>
    <m/>
    <s v="[TotalSurveyStarted] + [TotalSurveyPartialFinish] + [TotalSurveyFinish]"/>
    <x v="1"/>
    <m/>
    <s v="49cdcbb2-1a9f-4961-abca-bc927ee94554"/>
    <m/>
    <s v="0"/>
    <m/>
    <b v="0"/>
    <d v="2021-05-20T10:33:40"/>
  </r>
  <r>
    <n v="117"/>
    <x v="5"/>
    <m/>
    <s v="RateSurveyClickThru%"/>
    <m/>
    <s v="calculate (divide([TotalSurveyOpened],[TotalInvitesOpen],0))+0"/>
    <x v="1"/>
    <m/>
    <s v="3cd68ad3-ebad-46bb-985a-be30750d7394"/>
    <m/>
    <s v="0%;-0%;0%"/>
    <m/>
    <b v="0"/>
    <d v="2021-05-20T10:33:40"/>
  </r>
  <r>
    <n v="118"/>
    <x v="5"/>
    <m/>
    <s v="RateInviteClickThru%"/>
    <m/>
    <s v="calculate (divide([TotalInvitesOpen],[TotalDeliverable],0))+0"/>
    <x v="1"/>
    <m/>
    <s v="329cfb0a-6b4a-413a-a936-54829af63545"/>
    <m/>
    <s v="0%;-0%;0%"/>
    <m/>
    <b v="0"/>
    <d v="2021-05-20T10:33:40"/>
  </r>
  <r>
    <n v="119"/>
    <x v="5"/>
    <m/>
    <s v="TotalInvitesOpen"/>
    <m/>
    <s v="[TotalEmailOpened] + [TotalSurveyStarted] + [TotalSurveyPartialFinish] + [TotalSurveyFinish]"/>
    <x v="0"/>
    <m/>
    <s v="cd636d3e-84de-4c3f-b2b1-44d7cffd3525"/>
    <m/>
    <s v="0"/>
    <m/>
    <b v="0"/>
    <d v="2021-05-20T10:33:40"/>
  </r>
  <r>
    <n v="120"/>
    <x v="5"/>
    <m/>
    <s v="RateNonResponse%"/>
    <m/>
    <s v="calculate(divide( [TotalSurveyStarted] ,([TotalSurveyOpened]),0))"/>
    <x v="1"/>
    <m/>
    <s v="829b2fab-b74f-4646-9987-e2b6d8412ee9"/>
    <m/>
    <s v="0%;-0%;0%"/>
    <m/>
    <b v="0"/>
    <d v="2021-05-20T10:33:40"/>
  </r>
  <r>
    <n v="121"/>
    <x v="5"/>
    <m/>
    <s v="RateQ6Complete%"/>
    <m/>
    <s v="CALCULATE(divide(calculate(sum(FactEventActivitiesDisp[Q6Ind])),[Contacts CompleteD],0))+0"/>
    <x v="0"/>
    <m/>
    <s v="1d8d7686-2747-457a-946c-5e04a740dbb9"/>
    <m/>
    <s v="0%;-0%;0%"/>
    <m/>
    <b v="0"/>
    <d v="2021-05-20T10:33:40"/>
  </r>
  <r>
    <n v="122"/>
    <x v="5"/>
    <m/>
    <s v="RateQ5Complete%"/>
    <m/>
    <s v="CALCULATE(divide(calculate(sum(FactEventActivitiesDisp[Q5Ind])),[Contacts CompleteD],0))+0"/>
    <x v="0"/>
    <m/>
    <s v="1dcaf325-eb6e-4dcc-b608-820f24edc749"/>
    <m/>
    <s v="0%;-0%;0%"/>
    <m/>
    <b v="0"/>
    <d v="2021-05-20T10:33:40"/>
  </r>
  <r>
    <n v="123"/>
    <x v="5"/>
    <m/>
    <s v="RateQ10Complete%"/>
    <m/>
    <s v="CALCULATE(divide(calculate(sum(FactEventActivitiesDisp[Q10Ind])),[Contacts CompleteD],0))+0"/>
    <x v="0"/>
    <m/>
    <s v="4af35c0e-d90a-4279-9460-0e042989fbf3"/>
    <m/>
    <s v="0%;-0%;0%"/>
    <m/>
    <b v="0"/>
    <d v="2021-05-20T10:33:40"/>
  </r>
  <r>
    <n v="124"/>
    <x v="5"/>
    <m/>
    <s v="RateQ7Complete%"/>
    <m/>
    <s v="CALCULATE(divide(calculate(sum(FactEventActivitiesDisp[Q7Ind])),[Contacts CompleteD],0))+0"/>
    <x v="0"/>
    <m/>
    <s v="19d97718-b51d-40e2-9ec4-dd47dcce4bcc"/>
    <m/>
    <s v="0%;-0%;0%"/>
    <m/>
    <b v="0"/>
    <d v="2021-05-20T10:33:40"/>
  </r>
  <r>
    <n v="125"/>
    <x v="5"/>
    <m/>
    <s v="RateQ4Complete%"/>
    <m/>
    <s v="CALCULATE(divide(calculate(sum(FactEventActivitiesDisp[Q4Ind])),[Contacts CompleteD],0))+0"/>
    <x v="0"/>
    <m/>
    <s v="a3da8ebf-9e4e-4c33-8626-16a022ad6397"/>
    <m/>
    <s v="0%;-0%;0%"/>
    <m/>
    <b v="0"/>
    <d v="2021-05-20T10:33:40"/>
  </r>
  <r>
    <n v="126"/>
    <x v="5"/>
    <m/>
    <s v="RateContactCompleteQ%"/>
    <m/>
    <s v="CALCULATE(divide(calculate(sum(FactEventActivitiesDisp[CompleteResp])),[Contacts CompleteD],0))+0"/>
    <x v="0"/>
    <m/>
    <s v="ccd93c8e-042f-4aff-8bdc-53ab3e78c64d"/>
    <m/>
    <s v="0%;-0%;0%"/>
    <m/>
    <b v="0"/>
    <d v="2021-05-20T10:33:40"/>
  </r>
  <r>
    <n v="127"/>
    <x v="5"/>
    <m/>
    <s v="RateContactPartialCompleteQ%"/>
    <m/>
    <s v="CALCULATE(divide([Contacts Partial CompleteD],[TotalContactsComplete],0))+0"/>
    <x v="1"/>
    <m/>
    <s v="f6ac2229-4da1-4d4c-a4bc-0c9adc8958bf"/>
    <m/>
    <s v="0%;-0%;0%"/>
    <m/>
    <b v="0"/>
    <d v="2021-05-20T10:33:40"/>
  </r>
  <r>
    <n v="128"/>
    <x v="5"/>
    <m/>
    <s v="RateQ3Complete%"/>
    <m/>
    <s v="CALCULATE(divide(calculate(sum(FactEventActivitiesDisp[Q3Ind])),[Contacts CompleteD],0))+0"/>
    <x v="0"/>
    <m/>
    <s v="5d077620-9f61-4f3d-8b2e-30fb7eb9a7f8"/>
    <m/>
    <s v="0%;-0%;0%"/>
    <m/>
    <b v="0"/>
    <d v="2021-05-20T10:33:40"/>
  </r>
  <r>
    <n v="129"/>
    <x v="5"/>
    <m/>
    <s v="RateQ2Complete%"/>
    <m/>
    <s v="CALCULATE(divide([TotalQ2Complete],[Contacts CompleteD],0))+0"/>
    <x v="1"/>
    <m/>
    <s v="0557c462-ad8a-4a86-919e-c5ede9ab15d6"/>
    <m/>
    <s v="0%;-0%;0%"/>
    <m/>
    <b v="0"/>
    <d v="2021-05-20T10:33:40"/>
  </r>
  <r>
    <n v="130"/>
    <x v="5"/>
    <m/>
    <s v="TotalContactOptOut"/>
    <m/>
    <s v="calculate([TotalContactsComplete],filter(Contacts,Contacts[EmailOptOut] = &quot;Yes&quot;))"/>
    <x v="0"/>
    <m/>
    <s v="c87b30ab-1d9a-48d6-afe8-27dea5e6f317"/>
    <m/>
    <s v="0"/>
    <m/>
    <b v="0"/>
    <d v="2022-02-08T20:09:22"/>
  </r>
  <r>
    <n v="131"/>
    <x v="5"/>
    <m/>
    <s v="RateClientsComplete%"/>
    <m/>
    <s v="calculate (divide([TotalClientsComplete],[TotalClientsInvited],0))+0"/>
    <x v="1"/>
    <m/>
    <s v="3b9847ac-fddd-48bf-b1bd-6847e784196f"/>
    <m/>
    <s v="0%;-0%;0%"/>
    <m/>
    <b v="0"/>
    <d v="2021-06-18T14:30:03"/>
  </r>
  <r>
    <n v="132"/>
    <x v="5"/>
    <m/>
    <s v="TotalContactBounce"/>
    <m/>
    <s v="calculate([TotalEmailHardBounce] + [TotalEmailSoftBounce])+0"/>
    <x v="2"/>
    <m/>
    <s v="4d8e40f7-4536-446b-9b08-b5c860a2ffb3"/>
    <m/>
    <s v="0"/>
    <m/>
    <b v="0"/>
    <d v="2021-05-20T10:33:40"/>
  </r>
  <r>
    <n v="133"/>
    <x v="5"/>
    <m/>
    <s v="RateContactOptOut%"/>
    <m/>
    <s v="calculate (divide([TotalContactOptOut],[TotalContactsInvited],0))+0"/>
    <x v="1"/>
    <m/>
    <s v="e55a5960-9b7f-4639-a791-646fd67cf3a4"/>
    <m/>
    <s v="0%;-0%;0%"/>
    <m/>
    <b v="0"/>
    <d v="2021-05-20T10:33:40"/>
  </r>
  <r>
    <n v="134"/>
    <x v="5"/>
    <m/>
    <s v="RateContactsComplete%"/>
    <m/>
    <s v="calculate (divide([TotalContactsComplete],[TotalContactsInvited],0))+0"/>
    <x v="1"/>
    <m/>
    <s v="c90eaa0b-4766-41e5-a79d-caf512ca7dd7"/>
    <m/>
    <s v="0%;-0%;0%"/>
    <m/>
    <b v="0"/>
    <d v="2021-05-20T10:33:40"/>
  </r>
  <r>
    <n v="135"/>
    <x v="5"/>
    <m/>
    <s v="RateLTRThenQuit%"/>
    <m/>
    <s v="calculate (divide([TotalLTRQ2Count],[TotalContactsComplete],0))"/>
    <x v="1"/>
    <m/>
    <s v="35543dd0-da69-4092-97fb-1c76079d40f9"/>
    <m/>
    <s v="0.0%;-0.0%;0.0%"/>
    <m/>
    <b v="0"/>
    <d v="2021-05-20T10:33:40"/>
  </r>
  <r>
    <n v="136"/>
    <x v="5"/>
    <m/>
    <s v="TotalLTRQ2Count"/>
    <m/>
    <s v="calculate(count(FactSurveyResponse[SurveyResponseKey]),filter(FactSurveyResponse,FactSurveyResponse[SurveyKey]=28),filter(FactSurveyResponse,FactSurveyResponse[Questionid]=&quot;Q2&quot;),filter(FactSurveyResponse,FactSurveyResponse[ResponseIntegerValue]&gt;0))"/>
    <x v="0"/>
    <m/>
    <s v="5ecea964-d429-4eb6-8103-8293554901ea"/>
    <m/>
    <s v="0"/>
    <m/>
    <b v="0"/>
    <d v="2021-05-20T10:33:40"/>
  </r>
  <r>
    <n v="137"/>
    <x v="5"/>
    <m/>
    <s v="TotalClientsComplete"/>
    <m/>
    <s v="calculate(distinctcount(FactEventActivitiesDisp[Client ID]), filter(FactEventActivitiesDisp,FactEventActivitiesDisp[Status] in {&quot;Survey Partially Finished&quot;, &quot;SurveyFinished&quot;}))+0"/>
    <x v="0"/>
    <m/>
    <s v="f8fe1312-248a-47ad-bf12-9d401875e7e1"/>
    <m/>
    <s v="0"/>
    <m/>
    <b v="0"/>
    <d v="2021-05-20T10:33:40"/>
  </r>
  <r>
    <n v="138"/>
    <x v="5"/>
    <m/>
    <s v="TotalClientsInvited"/>
    <m/>
    <s v="DISTINCTCOUNT(FactEventActivitiesDisp[Client ID])+0"/>
    <x v="2"/>
    <m/>
    <s v="7bb3ff6e-cd19-453b-bbf3-9969b4eeb2bf"/>
    <m/>
    <s v="0"/>
    <m/>
    <b v="0"/>
    <d v="2021-05-20T10:33:40"/>
  </r>
  <r>
    <n v="139"/>
    <x v="5"/>
    <m/>
    <s v="RateUndeliverable%"/>
    <m/>
    <s v="calculate (divide([TotalUndeliverable],[TotalContactsInvited],0))+0"/>
    <x v="1"/>
    <m/>
    <s v="91709569-5631-4d37-a0d3-e065fa213c30"/>
    <m/>
    <s v="0%;-0%;0%"/>
    <m/>
    <b v="0"/>
    <d v="2021-05-20T10:33:40"/>
  </r>
  <r>
    <n v="140"/>
    <x v="5"/>
    <m/>
    <s v="SelectDateRange"/>
    <m/>
    <s v="&quot;From &quot; &amp; calculate(min(FactEventActivitiesDisp[SentYYYYMM]),FactEventActivitiesDisp[SurveyKey] = 28) &amp; &quot; To &quot;&amp; calculate(max(FactEventActivitiesDisp[SentYYYYMM]),FactEventActivitiesDisp[SurveyKey] = 28)"/>
    <x v="0"/>
    <m/>
    <s v="92dc1238-0d8f-45bc-8bf4-68c84853c85f"/>
    <m/>
    <m/>
    <m/>
    <b v="0"/>
    <d v="2021-05-20T10:33:40"/>
  </r>
  <r>
    <n v="141"/>
    <x v="5"/>
    <m/>
    <s v="TotalDeliverable"/>
    <m/>
    <s v="[TotalContactsInvited] - [TotalUndeliverable]"/>
    <x v="2"/>
    <m/>
    <s v="50dbd3cd-015d-4576-8943-04dd595290fa"/>
    <m/>
    <s v="0"/>
    <m/>
    <b v="0"/>
    <d v="2021-05-20T10:33:40"/>
  </r>
  <r>
    <n v="142"/>
    <x v="5"/>
    <m/>
    <s v="TotalUndeliverable"/>
    <m/>
    <s v="[TotalEmailBlocked] + [TotalEmailHardBounce] + [TotalEmailSoftBounce]"/>
    <x v="1"/>
    <m/>
    <s v="786a6bde-24b0-47e1-8861-6408b7d1f0c4"/>
    <m/>
    <s v="0"/>
    <m/>
    <b v="0"/>
    <d v="2021-05-20T10:33:40"/>
  </r>
  <r>
    <n v="143"/>
    <x v="5"/>
    <m/>
    <s v="ValueD"/>
    <m/>
    <s v="SWITCH(_x000a_    TRUE()_x000a_    ,CONTAINSSTRING([Level1M],&quot;Contacts Complete&quot;), Format([Contacts CompleteD],&quot;#######0&quot;)_x000a_    ,CONTAINSSTRING([Level2M],&quot;Number of Invited&quot;), Format([Contacts InvitedD],&quot;#######0&quot;) _x000a_    ,CONTAINSSTRING([Level2M],&quot;Undeliverable Rate&quot;), Format([Contact Undeliver RateD],&quot;%##0&quot;)   _x000a_    ,CONTAINSSTRING([Level2M],&quot;Invite Click Thru Rate&quot;), Format([Contact Click Thru RateD],&quot;%##0&quot;)_x000a_    ,CONTAINSSTRING([Level2M],&quot;Survey Click Thru Rate&quot;), Format([Contact Survey Click Thru RateD],&quot;%##0&quot;)_x000a_   ,CONTAINSSTRING([Level2M],&quot;Survey Response Rate&quot;), Format([Contact Survey Response RateD],&quot;%##0&quot;)_x000a_   ,CONTAINSSTRING([Level2M],&quot;Complete Rate&quot;), Format([Contact Complete RateD],&quot;%##0&quot;)_x000a_ ,CONTAINSSTRING([Level2M],&quot;Partial Rate&quot;), Format([Contact Partial RateD],&quot;%##0&quot;),_x000a_format([%Quest],&quot;%##0&quot;))"/>
    <x v="0"/>
    <m/>
    <s v="3ffadc6f-473a-41ea-aff7-689c4274939e"/>
    <m/>
    <m/>
    <m/>
    <b v="0"/>
    <d v="2021-05-20T10:33:40"/>
  </r>
  <r>
    <n v="144"/>
    <x v="5"/>
    <m/>
    <s v="RateContactStarted%"/>
    <m/>
    <s v="calculate (divide([TotalSurveyStarted],[TotalContactsInvited],0))+0"/>
    <x v="1"/>
    <m/>
    <s v="a7206dc0-5130-4b72-beae-1d2c32e1dcb5"/>
    <m/>
    <s v="0%;-0%;0%"/>
    <m/>
    <b v="0"/>
    <d v="2021-05-20T10:33:40"/>
  </r>
  <r>
    <n v="145"/>
    <x v="5"/>
    <m/>
    <s v="RateContactBounce%"/>
    <m/>
    <s v="calculate (divide([TotalContactBounce],[TotalContactsInvited],0))+0"/>
    <x v="1"/>
    <m/>
    <s v="6c4a3098-a13d-4f2b-9bbf-2ca3e0e1c042"/>
    <m/>
    <s v="0%;-0%;0%"/>
    <m/>
    <b v="0"/>
    <d v="2021-05-20T10:33:40"/>
  </r>
  <r>
    <n v="146"/>
    <x v="5"/>
    <m/>
    <s v="QIDTest"/>
    <m/>
    <s v="Left(max(FactSurveyResponse[Questionid]),3)"/>
    <x v="2"/>
    <m/>
    <s v="f26b7909-c5a3-43d3-a587-4b1a440ccf2d"/>
    <m/>
    <m/>
    <m/>
    <b v="0"/>
    <d v="2021-05-20T10:33:40"/>
  </r>
  <r>
    <n v="147"/>
    <x v="5"/>
    <m/>
    <s v="TotalCompletedQuesResp"/>
    <m/>
    <s v="if([QIDTest]&lt;&gt;&quot;Q10&quot;,calculate(count(FactSurveyResponse[SurveyResponseKey]),FactSurveyResponse[ResponseIntegerValue] &gt; 0, all(GridHeadingQuery[Level2]) ,all(GridHeadingQuery[Sort]),All(FactSurveyResponse[VariableType]),All(FactSurveyResponse[AnswerLabel])),calculate(count(FactSurveyResponse[SurveyResponseKey]),FactSurveyResponse[ResponseIntegerValue] &gt; 0, FactSurveyResponse[Questionid] = &quot;Q7_3&quot;,all(FactSurveyResponse[SortOrder]),all(GridHeadingQuery[Level1]),all(GridHeadingQuery[Level2]),all(GridHeadingQuery[Sort]),All(FactSurveyResponse[SortOrder]),All(FactSurveyResponse[VariableType]),All(FactSurveyResponse[AnswerLabel])))"/>
    <x v="0"/>
    <m/>
    <s v="fe2d0fe6-eff1-4d46-b811-cffe7fec3e44"/>
    <m/>
    <s v="0"/>
    <m/>
    <b v="0"/>
    <d v="2021-05-20T10:33:40"/>
  </r>
  <r>
    <n v="148"/>
    <x v="6"/>
    <m/>
    <s v="TestMeasure"/>
    <m/>
    <s v="1"/>
    <x v="3"/>
    <m/>
    <s v="4322d766-066b-4542-94e7-c1b3be4b0e49"/>
    <m/>
    <s v="0"/>
    <m/>
    <b v="0"/>
    <d v="2022-01-07T17:25:31"/>
  </r>
  <r>
    <n v="149"/>
    <x v="7"/>
    <m/>
    <s v="Contact Deliverable SampleD"/>
    <m/>
    <s v="calculate([Contacts InvitedD]-[Contact UndeliverableD],all(GridHeadingQuery))+0"/>
    <x v="1"/>
    <m/>
    <s v="e77f4d94-e88a-4f21-8a90-0de4ebe60aac"/>
    <m/>
    <s v="0"/>
    <m/>
    <b v="0"/>
    <d v="2021-05-20T10:33:40"/>
  </r>
  <r>
    <n v="150"/>
    <x v="7"/>
    <m/>
    <s v="Contact Invite OpenD"/>
    <m/>
    <s v="_x000a_    CALCULATE(COUNT(FactEventActivitiesDisp[DispositionID]),_x000a_    'FactEventActivitiesDisp'[Status]IN {_x000a_            &quot;Survey Finished&quot;,_x000a_            &quot;Survey Partially Finished&quot;,            _x000a_            &quot;Email Opened&quot;,_x000a_            &quot;Survey Started&quot;_x000a_},all(GridHeadingQuery))+0_x000a_"/>
    <x v="0"/>
    <m/>
    <s v="ea5631cd-2c5b-45e5-8e88-3beb612e91ed"/>
    <m/>
    <s v="0"/>
    <m/>
    <b v="0"/>
    <d v="2021-05-20T10:33:40"/>
  </r>
  <r>
    <n v="151"/>
    <x v="7"/>
    <m/>
    <s v="Contact Partial RateCRD"/>
    <m/>
    <s v="CALCULATE(divide([Contacts Partial CompleteD],calculate(sum(FactEventActivitiesDisp[CompleteResp])),0)*100,all(GridHeadingQuery))+0"/>
    <x v="0"/>
    <m/>
    <s v="a85e56c3-ce6e-40cb-b533-855d25d709b1"/>
    <m/>
    <m/>
    <m/>
    <b v="0"/>
    <d v="2021-05-20T10:33:40"/>
  </r>
  <r>
    <n v="152"/>
    <x v="7"/>
    <m/>
    <s v="Contact Complete RateD"/>
    <m/>
    <s v="CALCULATE(divide(calculate(sum(FactEventActivitiesDisp[CompleteResp])),[Contacts CompleteD],0)*100,all(GridHeadingQuery))+0"/>
    <x v="0"/>
    <m/>
    <s v="6fcb7372-1e48-4743-bcf1-0013c1340684"/>
    <m/>
    <m/>
    <m/>
    <b v="0"/>
    <d v="2021-05-20T10:33:40"/>
  </r>
  <r>
    <n v="153"/>
    <x v="7"/>
    <m/>
    <s v="Contacts FinishD"/>
    <m/>
    <s v="_x000a_    CALCULATE(COUNT(FactEventActivitiesDisp[DispositionID]),_x000a_    'FactEventActivitiesDisp'[Status]IN {_x000a_            &quot;Survey Finished&quot;_x000a_},all(GridHeadingQuery))+0"/>
    <x v="0"/>
    <m/>
    <s v="69e7bd4f-f02f-4b54-8c41-6dc3ebc4a164"/>
    <m/>
    <s v="0"/>
    <m/>
    <b v="0"/>
    <d v="2021-05-20T10:33:40"/>
  </r>
  <r>
    <n v="154"/>
    <x v="7"/>
    <m/>
    <s v="Contact Click Thru RateD"/>
    <m/>
    <s v="CALCULATE(divide([Contact Invite OpenD],[Contact Deliverable SampleD],0)*100,all(GridHeadingQuery))+0"/>
    <x v="0"/>
    <m/>
    <s v="62d842c5-3af4-4565-b823-81cec0006a1a"/>
    <m/>
    <m/>
    <m/>
    <b v="0"/>
    <d v="2021-05-20T10:33:40"/>
  </r>
  <r>
    <n v="155"/>
    <x v="7"/>
    <m/>
    <s v="WAP_Percentage_LTR"/>
    <m/>
    <s v="CALCULATE(DIVIDE([WAP_Positive],[WAP_Negative]+[WAP_Positive],0),search(&quot;Q9&quot;,FactSurveyResponse[QuestionID],,0)&gt;0)"/>
    <x v="0"/>
    <m/>
    <s v="6a9aad14-0c08-49dc-97ef-57dbf2908ef4"/>
    <m/>
    <s v="0%;-0%;0%"/>
    <m/>
    <b v="0"/>
    <d v="2021-11-30T21:59:08"/>
  </r>
  <r>
    <n v="156"/>
    <x v="7"/>
    <m/>
    <s v="WAP_Percentage_ETU"/>
    <m/>
    <s v="CALCULATE(DIVIDE([WAP_Positive],[WAP_Negative]+[WAP_Positive],0),search(&quot;Q10_3&quot;,FactSurveyResponse[QuestionID],,0)&gt;0)"/>
    <x v="0"/>
    <m/>
    <s v="8df76dce-9437-408b-86b7-1f9442080819"/>
    <m/>
    <m/>
    <m/>
    <b v="0"/>
    <d v="2021-11-30T15:40:20"/>
  </r>
  <r>
    <n v="157"/>
    <x v="7"/>
    <m/>
    <s v="Variable_BIC"/>
    <m/>
    <s v="_x000a_                    VAR BIC = [WAP_Percentage_BIC]_x000a_                    VAR SELECTMEASURE = MIN(BIC_Select[Cod])_x000a_                    RETURN _x000a_                        IF(_x000a_                            HASONEVALUE(BIC_Select[BIC_Name]),_x000a_                            SWITCH(_x000a_                                SELECTMEASURE,_x000a_                                    1,BIC_x000a_                            )_x000a_                        )"/>
    <x v="0"/>
    <m/>
    <s v="7fa0b371-a471-494a-9050-981a75e5abff"/>
    <m/>
    <m/>
    <m/>
    <b v="0"/>
    <d v="2021-12-01T14:40:20"/>
  </r>
  <r>
    <n v="158"/>
    <x v="7"/>
    <m/>
    <s v="WAP_Percentage_Integrate"/>
    <m/>
    <s v="CALCULATE(DIVIDE([WAP_Positive],[WAP_Negative]+[WAP_Positive],0),search(&quot;Q10_2&quot;,FactSurveyResponse[QuestionID],,0)&gt;0)"/>
    <x v="0"/>
    <m/>
    <s v="6006dc0c-d609-44a3-b639-978737a0c8b9"/>
    <m/>
    <m/>
    <m/>
    <b v="0"/>
    <d v="2021-11-30T15:38:48"/>
  </r>
  <r>
    <n v="159"/>
    <x v="7"/>
    <m/>
    <s v="Contact Survey OpenD"/>
    <m/>
    <s v="_x000a_    CALCULATE(COUNT(FactEventActivitiesDisp[DispositionID]),_x000a_    'FactEventActivitiesDisp'[Status]IN {_x000a_            &quot;Survey Finished&quot;,_x000a_            &quot;Survey Partially Finished&quot;,            _x000a_            &quot;Survey Started&quot;_x000a_},all(GridHeadingQuery))+0"/>
    <x v="0"/>
    <m/>
    <s v="fe338bf1-99ea-4a89-bc40-22aa1f436273"/>
    <m/>
    <s v="0"/>
    <m/>
    <b v="0"/>
    <d v="2021-05-20T10:33:40"/>
  </r>
  <r>
    <n v="160"/>
    <x v="7"/>
    <m/>
    <s v="%Quest"/>
    <m/>
    <s v="DIVIDE([QuestionCountA],[TotalCompletedQuesResp],0)*100+0"/>
    <x v="2"/>
    <m/>
    <s v="90d7eb7d-04e1-4be1-b55e-723bab0e2801"/>
    <m/>
    <s v="0"/>
    <m/>
    <b v="0"/>
    <d v="2021-05-20T10:33:40"/>
  </r>
  <r>
    <n v="161"/>
    <x v="7"/>
    <m/>
    <s v="QuestionCountNF"/>
    <m/>
    <s v="calculate(count(FactSurveyResponse[SurveyResponseKey]),FactSurveyResponse[ResponseIntegerValue] &gt; 0, FactSurveyResponse[QuestionKey] &gt; 0)+0"/>
    <x v="0"/>
    <m/>
    <s v="af68499e-4fdb-4108-9655-c91b3132e8e1"/>
    <m/>
    <s v="0"/>
    <m/>
    <b v="0"/>
    <d v="2021-05-20T10:33:40"/>
  </r>
  <r>
    <n v="162"/>
    <x v="7"/>
    <m/>
    <s v="SubQuestCount"/>
    <m/>
    <s v="calculate(count(FactSurveyResponse[SurveyResponseKey]) )"/>
    <x v="2"/>
    <m/>
    <s v="b80b4cad-0fb3-44dc-ad0d-c4e8bd7acba7"/>
    <m/>
    <s v="0"/>
    <m/>
    <b v="0"/>
    <d v="2021-05-20T10:33:40"/>
  </r>
  <r>
    <n v="163"/>
    <x v="7"/>
    <m/>
    <s v="Level1M"/>
    <m/>
    <s v="max(GridHeadingQuery[Level1])"/>
    <x v="4"/>
    <m/>
    <s v="5c81ef9b-6ca8-4224-882c-da79599781ae"/>
    <m/>
    <m/>
    <m/>
    <b v="0"/>
    <d v="2021-05-20T10:33:40"/>
  </r>
  <r>
    <n v="164"/>
    <x v="7"/>
    <m/>
    <s v="QuestionCountA"/>
    <m/>
    <s v="IF([QIDTest]&lt;&gt;&quot;Q7_&quot;,calculate(count(FactSurveyResponse[SurveyResponseKey]), all(GridHeadingQuery[Level2])),calculate(count(FactSurveyResponse[SurveyResponseKey]), all(GridHeadingQuery[Level2]),FactSurveyResponse[ResponseIntegerValue]=3))"/>
    <x v="0"/>
    <m/>
    <s v="d7a765e0-94ab-42db-ab84-2609c93e873e"/>
    <m/>
    <s v="0"/>
    <m/>
    <b v="0"/>
    <d v="2021-05-20T10:33:40"/>
  </r>
  <r>
    <n v="165"/>
    <x v="7"/>
    <m/>
    <s v="Contacts CompleteD"/>
    <m/>
    <s v="_x000a_    CALCULATE(COUNT(FactEventActivitiesDisp[EventActivityDispKey]),_x000a_    'FactEventActivitiesDisp'[Status]IN {_x000a_            &quot;Survey Finished&quot;,_x000a_            &quot;Survey Partially Finished&quot;_x000a_},all(GridHeadingQuery))+0"/>
    <x v="0"/>
    <m/>
    <s v="9df492b1-d3fc-4f27-a9a0-2ad5d60f5e2f"/>
    <m/>
    <s v="0"/>
    <m/>
    <b v="0"/>
    <d v="2021-06-18T14:41:01"/>
  </r>
  <r>
    <n v="166"/>
    <x v="7"/>
    <m/>
    <s v="Contact Undeliver RateD"/>
    <m/>
    <s v="CALCULATE(divide([Contact UndeliverableD],[Contacts InvitedD],0)*100,all(GridHeadingQuery))+0"/>
    <x v="0"/>
    <m/>
    <s v="aacee695-b81e-4097-88d0-fd311909db40"/>
    <m/>
    <m/>
    <m/>
    <b v="0"/>
    <d v="2021-05-20T10:33:40"/>
  </r>
  <r>
    <n v="167"/>
    <x v="7"/>
    <m/>
    <s v="Contact UndeliverableD"/>
    <m/>
    <s v="_x000a_    CALCULATE(COUNT(FactEventActivitiesDisp[DispositionID]),_x000a_    'FactEventActivitiesDisp'[Status]IN_x000a_ {           &quot;Email Blocked&quot;,             _x000a_               &quot;Email Hard Bounce&quot;,_x000a_            &quot;Email Soft Bounce&quot;_x000a_},all(GridHeadingQuery),all(RptFormatSort))+0"/>
    <x v="0"/>
    <m/>
    <s v="7e73bfd7-0569-430e-8114-279efab39d18"/>
    <m/>
    <s v="0"/>
    <m/>
    <b v="0"/>
    <d v="2021-05-20T10:33:40"/>
  </r>
  <r>
    <n v="168"/>
    <x v="7"/>
    <m/>
    <s v="Contacts PartialD"/>
    <m/>
    <s v="_x000a_    CALCULATE(COUNT(FactEventActivitiesDisp[DispositionID]),_x000a_    'FactEventActivitiesDisp'[Status]IN_x000a_ {           &quot;Survey Partially Finished&quot;_x000a_},all(GridHeadingQuery))+0"/>
    <x v="0"/>
    <m/>
    <s v="fd2fd431-35d9-47f2-aaa5-b70f111870d4"/>
    <m/>
    <s v="0"/>
    <m/>
    <b v="0"/>
    <d v="2021-05-20T10:33:40"/>
  </r>
  <r>
    <n v="169"/>
    <x v="7"/>
    <m/>
    <s v="Level2M"/>
    <m/>
    <s v="max(GridHeadingQuery[Level2])"/>
    <x v="4"/>
    <m/>
    <s v="4cbf8f6b-a99d-463e-b933-031a0bf22702"/>
    <m/>
    <m/>
    <m/>
    <b v="0"/>
    <d v="2021-05-20T10:33:40"/>
  </r>
  <r>
    <n v="170"/>
    <x v="7"/>
    <m/>
    <s v="Contacts InvitedD"/>
    <m/>
    <s v="_x000a_    CALCULATE(COUNT(FactEventActivitiesDisp[EventActivityDispKey])_x000a_   ,all(GridHeadingQuery),all(GridRowQuery[EventActivityDispkey]),all(GridRowQuery[Segment]))+0  "/>
    <x v="0"/>
    <m/>
    <s v="b0709004-01e4-41f1-8354-30ad849e108d"/>
    <m/>
    <s v="0"/>
    <m/>
    <b v="0"/>
    <d v="2021-05-20T10:33:40"/>
  </r>
  <r>
    <n v="171"/>
    <x v="7"/>
    <m/>
    <s v="Graph2DM"/>
    <m/>
    <s v="SWITCH(_x000a_    TRUE()_x000a_    ,CONTAINSSTRING([Graph1M],&quot;Q2 Complete Rate&quot;), [RateQ2Complete%]_x000a_    ,CONTAINSSTRING([Graph1M],&quot;Q3 Complete Rate&quot;), [RateQ3Complete%]_x000a_    ,CONTAINSSTRING([Graph1M],&quot;Q4 Complete Rate&quot;), [RateQ4Complete%]_x000a_    ,CONTAINSSTRING([Graph1M],&quot;Q5 Complete Rate&quot;), [RateQ5Complete%]_x000a_    ,CONTAINSSTRING([Graph1M],&quot;Q6 Complete Rate&quot;), [RateQ6Complete%]_x000a_    ,CONTAINSSTRING([Graph1M],&quot;Q7 Complete Rate&quot;), [RateQ7Complete%]_x000a_    ,CONTAINSSTRING([Graph1M],&quot;Q10 Complete Rate&quot;), [RateQ10Complete%]_x000a_    ,CONTAINSSTRING([Graph1M],&quot;Q11 Complete Rate&quot;), [RateQ11Complete%]_x000a_ )"/>
    <x v="0"/>
    <m/>
    <s v="faf69c82-3584-4e23-8034-38f0af61432d"/>
    <m/>
    <s v="0%;-0%;0%"/>
    <m/>
    <b v="0"/>
    <d v="2021-05-20T10:33:40"/>
  </r>
  <r>
    <n v="172"/>
    <x v="7"/>
    <m/>
    <s v="Graph1M"/>
    <m/>
    <s v="max(GraphRates[GraphRate])"/>
    <x v="4"/>
    <m/>
    <s v="36082db4-078f-48e7-bbac-4c821ca7f396"/>
    <m/>
    <m/>
    <m/>
    <b v="0"/>
    <d v="2021-05-20T10:33:40"/>
  </r>
  <r>
    <n v="173"/>
    <x v="7"/>
    <m/>
    <s v="%Quest MoM%"/>
    <m/>
    <s v="_x000a_IF(_x000a__x0009_ISFILTERED('FactEventActivitiesDisp'[CreatedDate]),_x000a__x0009_ERROR(&quot;Time intelligence quick measures can only be grouped or filtered by the Power BI-provided date hierarchy or primary date column.&quot;),_x000a__x0009_VAR __PREV_MONTH =_x000a__x0009__x0009_CALCULATE(_x000a__x0009__x0009__x0009_[%Quest],_x000a__x0009__x0009__x0009_DATEADD('FactEventActivitiesDisp'[CreatedDate].[Date], -1, MONTH)_x000a__x0009__x0009_)_x000a__x0009_RETURN_x000a__x0009__x0009_DIVIDE([%Quest] - __PREV_MONTH, __PREV_MONTH)_x000a_)"/>
    <x v="0"/>
    <m/>
    <s v="e2c9d98c-afcd-411a-af0f-17d24a06e057"/>
    <m/>
    <s v="0.00%;-0.00%;0.00%"/>
    <m/>
    <b v="0"/>
    <d v="2021-05-20T10:33:40"/>
  </r>
  <r>
    <n v="174"/>
    <x v="7"/>
    <m/>
    <s v="Level1_2M"/>
    <m/>
    <s v="max(GridHeadingQuery[Level1_level2])"/>
    <x v="4"/>
    <m/>
    <s v="6ccb9d09-a84e-4f13-b6f3-efdbedf6f78d"/>
    <m/>
    <m/>
    <m/>
    <b v="0"/>
    <d v="2021-05-20T10:33:40"/>
  </r>
  <r>
    <n v="175"/>
    <x v="7"/>
    <m/>
    <s v="%Quest%"/>
    <m/>
    <s v="DIVIDE([QuestionCountA],[TotalCompletedQuesResp],0)+0"/>
    <x v="2"/>
    <m/>
    <s v="cf82b726-cf78-4f10-a0c0-f9448a62c66b"/>
    <m/>
    <s v="0%;-0%;0%"/>
    <m/>
    <b v="0"/>
    <d v="2021-05-20T10:33:40"/>
  </r>
  <r>
    <n v="176"/>
    <x v="7"/>
    <m/>
    <s v="GraphDM"/>
    <m/>
    <s v="SWITCH(_x000a_    TRUE()_x000a_    ,CONTAINSSTRING([Graph1M],&quot;Un-Deliverable Rate&quot;), [RateUndeliverable%]_x000a_    ,CONTAINSSTRING([Graph1M],&quot;Deliverable Rate&quot;), [RateDeliverable%]_x000a_    ,CONTAINSSTRING([Graph1M],&quot;Invite Click Thru Rate&quot;), [RateInviteClickThru%] _x000a_     ,CONTAINSSTRING([Graph1M],&quot;Survey Click Thru Rate&quot;), [RateSurveyClickThru%]_x000a_    ,CONTAINSSTRING([Graph1M],&quot;Non-Response Rate&quot;), [RateNonResponse%]_x000a_     ,CONTAINSSTRING([Graph1M],&quot;Survey Response Rate&quot;), [RateResponse%] _x000a_    ,CONTAINSSTRING([Graph1M],&quot;Complete Rate&quot;), [RateContactCompleteQ%]_x000a_    ,CONTAINSSTRING([Graph1M],&quot;Partial Rate&quot;), [RateContactPartialCompleteQ%]_x000a_ )"/>
    <x v="0"/>
    <m/>
    <s v="0715a8b4-c372-44af-9452-fde1ce595ca0"/>
    <m/>
    <s v="0%;-0%;0%"/>
    <m/>
    <b v="0"/>
    <d v="2021-05-20T10:33:40"/>
  </r>
  <r>
    <n v="177"/>
    <x v="7"/>
    <m/>
    <s v="Contact Survey Response RateD"/>
    <m/>
    <s v="CALCULATE(divide([Contacts CompleteD],[Contacts Survey OpenD],0)*100,all(GridHeadingQuery))+0"/>
    <x v="0"/>
    <m/>
    <s v="e467fe06-d0d4-4bf6-acd0-b1b433baf229"/>
    <m/>
    <m/>
    <m/>
    <b v="0"/>
    <d v="2021-05-20T10:33:40"/>
  </r>
  <r>
    <n v="178"/>
    <x v="7"/>
    <m/>
    <s v="Contact Survey Click Thru RateD"/>
    <m/>
    <s v="CALCULATE(divide([Contact Survey OpenD],[Contact Invite OpenD],0)*100,all(GridHeadingQuery))+0"/>
    <x v="0"/>
    <m/>
    <s v="3aadd2cc-8540-416f-9c49-158ca495bff0"/>
    <m/>
    <m/>
    <m/>
    <b v="0"/>
    <d v="2021-05-20T10:33:40"/>
  </r>
  <r>
    <n v="179"/>
    <x v="7"/>
    <m/>
    <s v="Contacts Survey OpenD"/>
    <m/>
    <s v="_x000a_    CALCULATE(COUNT(FactEventActivitiesDisp[DispositionID]),_x000a_    'FactEventActivitiesDisp'[Status]IN {_x000a_            &quot;Survey Finished&quot;,_x000a_            &quot;Survey Partially Finished&quot;,_x000a_            &quot;Survey Started&quot;_x000a_},all(GridHeadingQuery))+0"/>
    <x v="0"/>
    <m/>
    <s v="9428cdac-14de-47fd-b200-9b6007342a84"/>
    <m/>
    <s v="0"/>
    <m/>
    <b v="0"/>
    <d v="2021-05-20T10:33:40"/>
  </r>
  <r>
    <n v="180"/>
    <x v="7"/>
    <m/>
    <s v="Contact Partial RateD"/>
    <m/>
    <s v="CALCULATE(divide([Contacts Partial CompleteD],[TotalContactsComplete],0)*100,all(GridHeadingQuery))+0"/>
    <x v="0"/>
    <m/>
    <s v="1db98835-d301-4f02-ac31-1bbec819cca0"/>
    <m/>
    <m/>
    <m/>
    <b v="0"/>
    <d v="2021-05-20T10:33:40"/>
  </r>
  <r>
    <n v="181"/>
    <x v="7"/>
    <m/>
    <s v="Contacts Partial CompleteD"/>
    <m/>
    <s v="_x000a_    CALCULATE(COUNT(FactEventActivitiesDisp[DispositionID]),_x000a_   and('FactEventActivitiesDisp'[CompletePartialResp] &lt; 7, 'FactEventActivitiesDisp'[CompletePartialResp] &gt; 0)_x000a_,all(GridHeadingQuery))+0"/>
    <x v="0"/>
    <m/>
    <s v="25f556e7-b34b-4e6d-a1c7-ec3b8b2ff4f4"/>
    <m/>
    <s v="0"/>
    <m/>
    <b v="0"/>
    <d v="2021-05-20T10:33:40"/>
  </r>
  <r>
    <n v="182"/>
    <x v="7"/>
    <m/>
    <s v="CISMBClCoM"/>
    <m/>
    <s v="max(CI_SMBClCoRptTable[Client/Contact])"/>
    <x v="4"/>
    <m/>
    <s v="15633279-187a-4004-8e17-6654e9e2968a"/>
    <m/>
    <m/>
    <m/>
    <b v="0"/>
    <d v="2021-05-20T10:33:40"/>
  </r>
  <r>
    <n v="183"/>
    <x v="7"/>
    <m/>
    <s v="WAPTextResponseCount"/>
    <m/>
    <s v="calculate(DISTINCTCOUNT(FactSurveyResponse[SurveyResponseKey]),right(FactSurveyResponse[Questionid],3)=&quot;Q11&quot; &amp;&amp; ISBLANK(FactSurveyResponse[productid]) = FALSE() ) +0"/>
    <x v="0"/>
    <m/>
    <s v="72dbc092-0ada-43be-946c-fb87118bad72"/>
    <m/>
    <s v="0"/>
    <m/>
    <b v="0"/>
    <d v="2021-11-27T03:29:34"/>
  </r>
  <r>
    <n v="184"/>
    <x v="7"/>
    <m/>
    <s v="WAPTextResponseCountAll"/>
    <m/>
    <s v="calculate(DISTINCTCOUNT(FactSurveyResponse[SurveyResponseKey]),ALL(FactSurveyResponse[ResponseValue]),filter(factsurveyresponse,right(FactSurveyResponse[Questionid],3)=&quot;Q11&quot;),filter(FactSurveyResponse,isblank(FactSurveyResponse[productid])=FALSE()))  +0"/>
    <x v="0"/>
    <m/>
    <s v="71ed7f65-117a-4dc9-8320-f41c28d5efff"/>
    <m/>
    <m/>
    <m/>
    <b v="0"/>
    <d v="2021-11-27T03:37:03"/>
  </r>
  <r>
    <n v="185"/>
    <x v="7"/>
    <m/>
    <s v="WAPResponsePct"/>
    <m/>
    <s v="DIVIDE([WAPTextResponseCount],[WAPTextResponseCountAll],0)"/>
    <x v="2"/>
    <m/>
    <s v="333bddeb-77cb-48e0-9289-09e8ec2226f0"/>
    <m/>
    <s v="0%;-0%;0%"/>
    <m/>
    <b v="0"/>
    <d v="2021-11-27T03:37:03"/>
  </r>
  <r>
    <n v="186"/>
    <x v="7"/>
    <m/>
    <s v="WAP_Percentage_WAP"/>
    <m/>
    <s v="CALCULATE(DIVIDE([WAP_Positive],[WAP_Negative]+[WAP_Positive],0),search(&quot;Q10_1&quot;,FactSurveyResponse[QuestionID],,0)&gt;0)"/>
    <x v="0"/>
    <m/>
    <s v="20058b2a-5540-4e0e-88e3-9b979d4e23bf"/>
    <m/>
    <s v="0%;-0%;0%"/>
    <m/>
    <b v="0"/>
    <d v="2021-11-30T15:04:14"/>
  </r>
  <r>
    <n v="187"/>
    <x v="7"/>
    <m/>
    <s v="WAP_Percentage_BIC"/>
    <m/>
    <s v="CALCULATE(DIVIDE([WAP_Positive],[WAP_Negative]+[WAP_Positive],0),search(&quot;Q10_4&quot;,FactSurveyResponse[QuestionID],,0)&gt;0)"/>
    <x v="0"/>
    <m/>
    <s v="b0ea5c75-592f-433d-82f6-58911cfb8558"/>
    <m/>
    <s v="0%;-0%;0%"/>
    <m/>
    <b v="0"/>
    <d v="2021-11-30T15:03:54"/>
  </r>
  <r>
    <n v="188"/>
    <x v="7"/>
    <m/>
    <s v="WAP_Count_Text"/>
    <m/>
    <s v="&quot;Total Responses: &quot;&amp;[WAP_Count]"/>
    <x v="4"/>
    <m/>
    <s v="8640390b-a2fd-44dc-9201-b98c15820c05"/>
    <m/>
    <m/>
    <m/>
    <b v="0"/>
    <d v="2021-11-24T04:15:39"/>
  </r>
  <r>
    <n v="189"/>
    <x v="7"/>
    <m/>
    <s v="WAP_Positive"/>
    <m/>
    <s v="CALCULATE(CALCULATE(sum(FactSurveyResponse[WAP_Pos])))--,ALLselected(FactSurveyResponse)))"/>
    <x v="0"/>
    <m/>
    <s v="f1cdd01a-cad9-49a6-ac2f-f08309a911ed"/>
    <m/>
    <s v="0"/>
    <m/>
    <b v="0"/>
    <d v="2021-11-27T01:46:10"/>
  </r>
  <r>
    <n v="190"/>
    <x v="7"/>
    <m/>
    <s v="CISMBSrcM"/>
    <m/>
    <s v="max(CI_SMBClCoRptTable[SourceType])"/>
    <x v="4"/>
    <m/>
    <s v="4115c36d-06f1-4e80-9e88-d0a2e08d3f60"/>
    <m/>
    <m/>
    <m/>
    <b v="0"/>
    <d v="2021-05-20T10:33:40"/>
  </r>
  <r>
    <n v="191"/>
    <x v="7"/>
    <m/>
    <s v="WAP_Negative"/>
    <m/>
    <s v="CALCULATE(sum(FactSurveyResponse[WAP_Neg]))"/>
    <x v="2"/>
    <m/>
    <s v="e348d2ed-15ec-4bd0-b7d7-b10092c98bda"/>
    <m/>
    <s v="0"/>
    <m/>
    <b v="0"/>
    <d v="2021-11-24T20:20:14"/>
  </r>
  <r>
    <n v="192"/>
    <x v="7"/>
    <m/>
    <s v="WAP_Count"/>
    <m/>
    <s v="[WAP_Positive]+[WAP_Negative]"/>
    <x v="4"/>
    <m/>
    <s v="88c90ccf-8dd8-4ff2-b83d-776723ee0194"/>
    <m/>
    <s v="0"/>
    <m/>
    <b v="0"/>
    <d v="2021-11-24T04:07:19"/>
  </r>
  <r>
    <n v="193"/>
    <x v="7"/>
    <m/>
    <s v="WAP_Percentage"/>
    <m/>
    <s v="CALCULATE(DIVIDE([WAP_Positive],[WAP_Negative]+[WAP_Positive],0))"/>
    <x v="1"/>
    <m/>
    <s v="b08ed258-5ee0-40dc-bae1-7a9cf546b238"/>
    <m/>
    <s v="0%;-0%;0%"/>
    <m/>
    <b v="0"/>
    <d v="2021-11-30T03:3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28"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1">
  <location ref="I2:J24" firstHeaderRow="1" firstDataRow="1" firstDataCol="1"/>
  <pivotFields count="12">
    <pivotField dataField="1" subtotalTop="0" showAll="0"/>
    <pivotField axis="axisRow" subtotalTop="0" showAll="0" sortType="descending">
      <items count="34">
        <item m="1" x="24"/>
        <item m="1" x="32"/>
        <item m="1" x="27"/>
        <item m="1" x="23"/>
        <item m="1" x="26"/>
        <item m="1" x="30"/>
        <item m="1" x="28"/>
        <item m="1" x="25"/>
        <item x="1"/>
        <item x="2"/>
        <item x="4"/>
        <item m="1" x="31"/>
        <item x="5"/>
        <item x="7"/>
        <item x="8"/>
        <item m="1" x="22"/>
        <item x="9"/>
        <item x="10"/>
        <item m="1" x="21"/>
        <item x="11"/>
        <item x="12"/>
        <item x="13"/>
        <item x="14"/>
        <item x="15"/>
        <item x="16"/>
        <item x="17"/>
        <item x="19"/>
        <item x="20"/>
        <item m="1" x="29"/>
        <item x="0"/>
        <item x="3"/>
        <item x="6"/>
        <item x="18"/>
        <item t="default"/>
      </items>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numFmtId="22" subtotalTop="0" showAll="0"/>
    <pivotField numFmtId="22" subtotalTop="0" showAll="0"/>
  </pivotFields>
  <rowFields count="1">
    <field x="1"/>
  </rowFields>
  <rowItems count="22">
    <i>
      <x v="20"/>
    </i>
    <i>
      <x v="21"/>
    </i>
    <i>
      <x v="24"/>
    </i>
    <i>
      <x v="26"/>
    </i>
    <i>
      <x v="9"/>
    </i>
    <i>
      <x v="23"/>
    </i>
    <i>
      <x v="27"/>
    </i>
    <i>
      <x v="25"/>
    </i>
    <i>
      <x v="16"/>
    </i>
    <i>
      <x v="14"/>
    </i>
    <i>
      <x v="17"/>
    </i>
    <i>
      <x v="12"/>
    </i>
    <i>
      <x v="19"/>
    </i>
    <i>
      <x v="13"/>
    </i>
    <i>
      <x v="30"/>
    </i>
    <i>
      <x v="29"/>
    </i>
    <i>
      <x v="31"/>
    </i>
    <i>
      <x v="10"/>
    </i>
    <i>
      <x v="32"/>
    </i>
    <i>
      <x v="8"/>
    </i>
    <i>
      <x v="22"/>
    </i>
    <i t="grand">
      <x/>
    </i>
  </rowItems>
  <colItems count="1">
    <i/>
  </colItems>
  <dataFields count="1">
    <dataField name="Count of Relationship Index ID"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2"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1">
  <location ref="F2:G11" firstHeaderRow="1" firstDataRow="1" firstDataCol="1"/>
  <pivotFields count="14">
    <pivotField subtotalTop="0" showAll="0"/>
    <pivotField axis="axisRow" subtotalTop="0" showAll="0" sortType="descending">
      <items count="21">
        <item m="1" x="17"/>
        <item m="1" x="18"/>
        <item m="1" x="11"/>
        <item m="1" x="15"/>
        <item m="1" x="14"/>
        <item m="1" x="12"/>
        <item m="1" x="13"/>
        <item m="1" x="19"/>
        <item m="1" x="16"/>
        <item m="1" x="9"/>
        <item m="1" x="8"/>
        <item x="0"/>
        <item m="1" x="10"/>
        <item x="2"/>
        <item x="3"/>
        <item x="4"/>
        <item x="5"/>
        <item x="6"/>
        <item x="7"/>
        <item x="1"/>
        <item t="default"/>
      </items>
      <autoSortScope>
        <pivotArea dataOnly="0" outline="0" fieldPosition="0">
          <references count="1">
            <reference field="4294967294" count="1" selected="0">
              <x v="0"/>
            </reference>
          </references>
        </pivotArea>
      </autoSortScope>
    </pivotField>
    <pivotField subtotalTop="0" showAll="0"/>
    <pivotField dataField="1" subtotalTop="0" showAll="0"/>
    <pivotField subtotalTop="0" showAll="0"/>
    <pivotField subtotalTop="0" showAll="0"/>
    <pivotField showAll="0"/>
    <pivotField showAll="0"/>
    <pivotField showAll="0"/>
    <pivotField showAll="0"/>
    <pivotField subtotalTop="0" showAll="0"/>
    <pivotField subtotalTop="0" showAll="0"/>
    <pivotField subtotalTop="0" showAll="0"/>
    <pivotField numFmtId="22" subtotalTop="0" showAll="0"/>
  </pivotFields>
  <rowFields count="1">
    <field x="1"/>
  </rowFields>
  <rowItems count="9">
    <i>
      <x v="16"/>
    </i>
    <i>
      <x v="18"/>
    </i>
    <i>
      <x v="15"/>
    </i>
    <i>
      <x v="13"/>
    </i>
    <i>
      <x v="11"/>
    </i>
    <i>
      <x v="14"/>
    </i>
    <i>
      <x v="19"/>
    </i>
    <i>
      <x v="17"/>
    </i>
    <i t="grand">
      <x/>
    </i>
  </rowItems>
  <colItems count="1">
    <i/>
  </colItems>
  <dataFields count="1">
    <dataField name="Count of Measure Name"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5" cacheId="32"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1">
  <location ref="P2:Q8" firstHeaderRow="1" firstDataRow="1" firstDataCol="1"/>
  <pivotFields count="14">
    <pivotField dataField="1" subtotalTop="0" showAll="0"/>
    <pivotField subtotalTop="0" showAll="0"/>
    <pivotField subtotalTop="0" showAll="0"/>
    <pivotField subtotalTop="0" showAll="0"/>
    <pivotField subtotalTop="0" showAll="0"/>
    <pivotField subtotalTop="0" showAll="0"/>
    <pivotField axis="axisRow" showAll="0" sortType="ascending">
      <items count="8">
        <item x="3"/>
        <item x="4"/>
        <item x="2"/>
        <item x="1"/>
        <item m="1" x="6"/>
        <item x="0"/>
        <item m="1" x="5"/>
        <item t="default"/>
      </items>
    </pivotField>
    <pivotField showAll="0"/>
    <pivotField showAll="0"/>
    <pivotField showAll="0"/>
    <pivotField subtotalTop="0" showAll="0"/>
    <pivotField subtotalTop="0" showAll="0"/>
    <pivotField subtotalTop="0" showAll="0"/>
    <pivotField numFmtId="22" subtotalTop="0" showAll="0"/>
  </pivotFields>
  <rowFields count="1">
    <field x="6"/>
  </rowFields>
  <rowItems count="6">
    <i>
      <x/>
    </i>
    <i>
      <x v="1"/>
    </i>
    <i>
      <x v="2"/>
    </i>
    <i>
      <x v="3"/>
    </i>
    <i>
      <x v="5"/>
    </i>
    <i t="grand">
      <x/>
    </i>
  </rowItems>
  <colItems count="1">
    <i/>
  </colItems>
  <dataFields count="1">
    <dataField name="Count of Measure Index ID" fld="0" subtotal="count" baseField="6"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25" applyNumberFormats="0" applyBorderFormats="0" applyFontFormats="0" applyPatternFormats="0" applyAlignmentFormats="0" applyWidthHeightFormats="1" dataCaption="Values" updatedVersion="7" minRefreshableVersion="3" itemPrintTitles="1" createdVersion="6" indent="0" outline="1" outlineData="1" multipleFieldFilters="0" chartFormat="1">
  <location ref="M2:N13" firstHeaderRow="1" firstDataRow="1" firstDataCol="1"/>
  <pivotFields count="23">
    <pivotField dataField="1" subtotalTop="0" showAll="0"/>
    <pivotField subtotalTop="0" showAll="0"/>
    <pivotField subtotalTop="0" showAll="0"/>
    <pivotField axis="axisRow" subtotalTop="0" showAll="0" measureFilter="1" sortType="ascending">
      <items count="159">
        <item m="1" x="148"/>
        <item m="1" x="122"/>
        <item m="1" x="116"/>
        <item m="1" x="108"/>
        <item m="1" x="142"/>
        <item m="1" x="126"/>
        <item m="1" x="118"/>
        <item m="1" x="154"/>
        <item m="1" x="152"/>
        <item m="1" x="130"/>
        <item m="1" x="156"/>
        <item m="1" x="124"/>
        <item m="1" x="117"/>
        <item m="1" x="128"/>
        <item m="1" x="140"/>
        <item m="1" x="138"/>
        <item m="1" x="120"/>
        <item m="1" x="157"/>
        <item m="1" x="155"/>
        <item m="1" x="131"/>
        <item m="1" x="132"/>
        <item m="1" x="105"/>
        <item m="1" x="135"/>
        <item m="1" x="121"/>
        <item m="1" x="133"/>
        <item m="1" x="144"/>
        <item m="1" x="145"/>
        <item m="1" x="141"/>
        <item m="1" x="112"/>
        <item m="1" x="134"/>
        <item m="1" x="150"/>
        <item m="1" x="114"/>
        <item m="1" x="127"/>
        <item m="1" x="113"/>
        <item m="1" x="104"/>
        <item m="1" x="146"/>
        <item m="1" x="123"/>
        <item m="1" x="125"/>
        <item m="1" x="137"/>
        <item m="1" x="107"/>
        <item m="1" x="115"/>
        <item m="1" x="129"/>
        <item m="1" x="151"/>
        <item m="1" x="103"/>
        <item m="1" x="119"/>
        <item m="1" x="149"/>
        <item m="1" x="110"/>
        <item m="1" x="111"/>
        <item m="1" x="139"/>
        <item m="1" x="153"/>
        <item x="1"/>
        <item x="2"/>
        <item x="3"/>
        <item x="4"/>
        <item x="6"/>
        <item m="1" x="143"/>
        <item x="7"/>
        <item x="9"/>
        <item x="10"/>
        <item x="11"/>
        <item m="1" x="109"/>
        <item x="12"/>
        <item x="13"/>
        <item x="14"/>
        <item x="15"/>
        <item x="16"/>
        <item x="17"/>
        <item x="18"/>
        <item m="1" x="106"/>
        <item x="19"/>
        <item x="20"/>
        <item m="1" x="147"/>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4"/>
        <item x="95"/>
        <item x="96"/>
        <item x="97"/>
        <item x="98"/>
        <item x="99"/>
        <item x="100"/>
        <item x="102"/>
        <item m="1" x="136"/>
        <item x="0"/>
        <item x="5"/>
        <item x="8"/>
        <item x="93"/>
        <item x="101"/>
        <item t="default"/>
      </items>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pivotField subtotalTop="0" showAll="0"/>
    <pivotField subtotalTop="0" showAll="0"/>
    <pivotField subtotalTop="0" showAll="0"/>
    <pivotField subtotalTop="0" showAll="0"/>
    <pivotField showAll="0"/>
    <pivotField showAll="0"/>
    <pivotField showAll="0"/>
    <pivotField showAll="0"/>
    <pivotField numFmtId="22" subtotalTop="0" showAll="0"/>
    <pivotField numFmtId="22" subtotalTop="0" showAll="0"/>
    <pivotField subtotalTop="0" showAll="0"/>
    <pivotField subtotalTop="0" showAll="0"/>
    <pivotField subtotalTop="0" showAll="0"/>
    <pivotField subtotalTop="0" showAll="0"/>
    <pivotField subtotalTop="0" showAll="0"/>
    <pivotField subtotalTop="0" showAll="0"/>
  </pivotFields>
  <rowFields count="1">
    <field x="3"/>
  </rowFields>
  <rowItems count="11">
    <i>
      <x v="73"/>
    </i>
    <i>
      <x v="63"/>
    </i>
    <i>
      <x v="155"/>
    </i>
    <i>
      <x v="65"/>
    </i>
    <i>
      <x v="62"/>
    </i>
    <i>
      <x v="61"/>
    </i>
    <i>
      <x v="74"/>
    </i>
    <i>
      <x v="78"/>
    </i>
    <i>
      <x v="66"/>
    </i>
    <i>
      <x v="77"/>
    </i>
    <i t="grand">
      <x/>
    </i>
  </rowItems>
  <colItems count="1">
    <i/>
  </colItems>
  <dataFields count="1">
    <dataField name="Count of Column Index ID" fld="0" subtotal="count" baseField="0" baseItem="51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000-000000000000}" autoFormatId="16" applyNumberFormats="0" applyBorderFormats="0" applyFontFormats="0" applyPatternFormats="0" applyAlignmentFormats="0" applyWidthHeightFormats="0">
  <queryTableRefresh nextId="2">
    <queryTableFields count="1">
      <queryTableField id="1" name="Refreshed Tim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5" xr16:uid="{00000000-0016-0000-0200-000001000000}" autoFormatId="16" applyNumberFormats="0" applyBorderFormats="0" applyFontFormats="0" applyPatternFormats="0" applyAlignmentFormats="0" applyWidthHeightFormats="0">
  <queryTableRefresh nextId="23">
    <queryTableFields count="13">
      <queryTableField id="1" name="Model Name" tableColumnId="1"/>
      <queryTableField id="2" name="Language" tableColumnId="2"/>
      <queryTableField id="3" name="Storage Mode" tableColumnId="3"/>
      <queryTableField id="4" name="ModifiedTime" tableColumnId="4"/>
      <queryTableField id="5" name="StructureModifiedTime" tableColumnId="5"/>
      <queryTableField id="9" name="DefaultPowerBIDataSourceVersion" tableColumnId="7"/>
      <queryTableField id="10" name="ForceUniqueNames" tableColumnId="8"/>
      <queryTableField id="13" name="DiscourageImplicitMeasures" tableColumnId="9"/>
      <queryTableField id="14" name="DataSourceVariablesOverrideBehavior" tableColumnId="10"/>
      <queryTableField id="15" name="DataSourceDefaultMaxConnections" tableColumnId="11"/>
      <queryTableField id="16" name="SourceQueryCulture" tableColumnId="12"/>
      <queryTableField id="17" name="MAttributes" tableColumnId="13"/>
      <queryTableField id="6" name="Versi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0" xr16:uid="{00000000-0016-0000-0200-000002000000}" autoFormatId="16" applyNumberFormats="0" applyBorderFormats="0" applyFontFormats="0" applyPatternFormats="0" applyAlignmentFormats="0" applyWidthHeightFormats="0">
  <queryTableRefresh nextId="6">
    <queryTableFields count="3">
      <queryTableField id="1" name="Table" tableColumnId="1"/>
      <queryTableField id="4" name="Rows" tableColumnId="4"/>
      <queryTableField id="5" name="Partitions"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adjustColumnWidth="0" connectionId="1" xr16:uid="{00000000-0016-0000-0200-000003000000}" autoFormatId="16" applyNumberFormats="0" applyBorderFormats="0" applyFontFormats="0" applyPatternFormats="0" applyAlignmentFormats="0" applyWidthHeightFormats="0">
  <queryTableRefresh nextId="10">
    <queryTableFields count="7">
      <queryTableField id="1" name="Server" tableColumnId="1"/>
      <queryTableField id="2" name="Database" tableColumnId="2"/>
      <queryTableField id="3" name="Database Roles" tableColumnId="3"/>
      <queryTableField id="4" name="Last Modified" tableColumnId="4"/>
      <queryTableField id="6" name="DATABASE_GUID" tableColumnId="6"/>
      <queryTableField id="7" name="CLIENTCACHEREFRESHPOLICY" tableColumnId="7"/>
      <queryTableField id="5" name="Compatibility Level"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5" xr16:uid="{00000000-0016-0000-0400-000004000000}" autoFormatId="16" applyNumberFormats="0" applyBorderFormats="0" applyFontFormats="0" applyPatternFormats="0" applyAlignmentFormats="0" applyWidthHeightFormats="0">
  <queryTableRefresh nextId="73">
    <queryTableFields count="14">
      <queryTableField id="61" name="Measure Index ID" tableColumnId="2"/>
      <queryTableField id="25" name="Table Name" tableColumnId="3"/>
      <queryTableField id="63" name="Display Folder" tableColumnId="5"/>
      <queryTableField id="18" name="Measure Name" tableColumnId="18"/>
      <queryTableField id="27" name="Measure Description" tableColumnId="6"/>
      <queryTableField id="19" name="DAX Expression" tableColumnId="19"/>
      <queryTableField id="65" name="DAX Length Category" tableColumnId="7"/>
      <queryTableField id="67" name="DataCategory" tableColumnId="9"/>
      <queryTableField id="69" name="LineageTag" tableColumnId="11"/>
      <queryTableField id="70" name="SourceLineageTag" tableColumnId="12"/>
      <queryTableField id="32" name="Format" tableColumnId="1"/>
      <queryTableField id="26" name="Table Description" tableColumnId="4"/>
      <queryTableField id="8" name="IsHidden" tableColumnId="8"/>
      <queryTableField id="10" name="ModifiedTime"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8" xr16:uid="{00000000-0016-0000-0500-000005000000}" autoFormatId="16" applyNumberFormats="0" applyBorderFormats="0" applyFontFormats="0" applyPatternFormats="0" applyAlignmentFormats="0" applyWidthHeightFormats="0">
  <queryTableRefresh nextId="32">
    <queryTableFields count="12">
      <queryTableField id="18" name="Table Index ID" tableColumnId="1"/>
      <queryTableField id="14" name="Table Name" tableColumnId="3"/>
      <queryTableField id="15" name="Table Description" tableColumnId="5"/>
      <queryTableField id="6" name="IsHidden" tableColumnId="6"/>
      <queryTableField id="8" name="ModifiedTime" tableColumnId="8"/>
      <queryTableField id="20" name="AlternateSourcePrecedence" tableColumnId="2"/>
      <queryTableField id="21" name="RefreshPolicyID" tableColumnId="4"/>
      <queryTableField id="24" name="CalculationGroupID" tableColumnId="7"/>
      <queryTableField id="25" name="ExcludeFromModelRefresh" tableColumnId="10"/>
      <queryTableField id="26" name="LineageTag" tableColumnId="11"/>
      <queryTableField id="27" name="SourceLineageTag" tableColumnId="12"/>
      <queryTableField id="9" name="StructureModifiedTime"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 xr16:uid="{00000000-0016-0000-0600-000006000000}" autoFormatId="16" applyNumberFormats="0" applyBorderFormats="0" applyFontFormats="0" applyPatternFormats="0" applyAlignmentFormats="0" applyWidthHeightFormats="0">
  <queryTableRefresh nextId="99">
    <queryTableFields count="23">
      <queryTableField id="54" name="Column Index ID" tableColumnId="1"/>
      <queryTableField id="40" name="Column Name" tableColumnId="3"/>
      <queryTableField id="41" name="Column Description" tableColumnId="8"/>
      <queryTableField id="47" name="Table Name" tableColumnId="41"/>
      <queryTableField id="55" name="Data Category" tableColumnId="2"/>
      <queryTableField id="9" name="IsHidden" tableColumnId="9"/>
      <queryTableField id="45" name="Source Column Name" tableColumnId="39"/>
      <queryTableField id="23" name="Expression" tableColumnId="23"/>
      <queryTableField id="24" name="FormatString" tableColumnId="24"/>
      <queryTableField id="25" name="IsAvailableInMDX" tableColumnId="25"/>
      <queryTableField id="76" name="Summarize By" tableColumnId="6"/>
      <queryTableField id="91" name="RelatedColumnDetailsID" tableColumnId="7"/>
      <queryTableField id="92" name="AlternateOfID" tableColumnId="10"/>
      <queryTableField id="95" name="LineageTag" tableColumnId="11"/>
      <queryTableField id="96" name="SourceLineageTag" tableColumnId="12"/>
      <queryTableField id="28" name="ModifiedTime" tableColumnId="28"/>
      <queryTableField id="29" name="StructureModifiedTime" tableColumnId="29"/>
      <queryTableField id="46" name="Display Folder" tableColumnId="40"/>
      <queryTableField id="44" name="Sort By Column Name" tableColumnId="38"/>
      <queryTableField id="48" name="Table Description" tableColumnId="42"/>
      <queryTableField id="49" name="Data Type" tableColumnId="43"/>
      <queryTableField id="57" name="Column Type" tableColumnId="4"/>
      <queryTableField id="58" name="Encoding Hint"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700-000007000000}" autoFormatId="16" applyNumberFormats="0" applyBorderFormats="0" applyFontFormats="0" applyPatternFormats="0" applyAlignmentFormats="0" applyWidthHeightFormats="0">
  <queryTableRefresh nextId="39">
    <queryTableFields count="12">
      <queryTableField id="35" name="Relationship Index ID" tableColumnId="1"/>
      <queryTableField id="25" name="From Table Name" tableColumnId="21"/>
      <queryTableField id="26" name="To Table Name" tableColumnId="22"/>
      <queryTableField id="27" name="From Column Name" tableColumnId="23"/>
      <queryTableField id="28" name="To Column Name" tableColumnId="24"/>
      <queryTableField id="29" name="Crossfiltering Behavior" tableColumnId="25"/>
      <queryTableField id="37" name="Security Filter Behavior" tableColumnId="2"/>
      <queryTableField id="4" name="IsActive" tableColumnId="4"/>
      <queryTableField id="7" name="JoinOnDateBehavior" tableColumnId="7"/>
      <queryTableField id="8" name="RelyOnReferentialIntegrity" tableColumnId="8"/>
      <queryTableField id="18" name="ModifiedTime" tableColumnId="18"/>
      <queryTableField id="19" name="RefreshedTime" tableColumnId="19"/>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800-000008000000}" autoFormatId="16" applyNumberFormats="0" applyBorderFormats="0" applyFontFormats="0" applyPatternFormats="0" applyAlignmentFormats="0" applyWidthHeightFormats="0">
  <queryTableRefresh nextId="19">
    <queryTableFields count="5">
      <queryTableField id="17" name="Role Index ID" tableColumnId="10"/>
      <queryTableField id="12" name="Role" tableColumnId="8"/>
      <queryTableField id="11" name="Model Permission" tableColumnId="7"/>
      <queryTableField id="13" name="Role Description" tableColumnId="9"/>
      <queryTableField id="6" name="ModifiedTime" tableColumnId="6"/>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17" xr16:uid="{00000000-0016-0000-0900-000009000000}" autoFormatId="16" applyNumberFormats="0" applyBorderFormats="0" applyFontFormats="0" applyPatternFormats="0" applyAlignmentFormats="0" applyWidthHeightFormats="0">
  <queryTableRefresh nextId="38">
    <queryTableFields count="15">
      <queryTableField id="22" name="Partition Index ID" tableColumnId="2"/>
      <queryTableField id="3" name="Table Name" tableColumnId="3"/>
      <queryTableField id="5" name="Partition Name" tableColumnId="5"/>
      <queryTableField id="8" name="Partition Query" tableColumnId="8"/>
      <queryTableField id="6" name="Partition Description" tableColumnId="6"/>
      <queryTableField id="12" name="Mode" tableColumnId="12"/>
      <queryTableField id="24" name="RangeStart" tableColumnId="1"/>
      <queryTableField id="25" name="RangeEnd" tableColumnId="4"/>
      <queryTableField id="26" name="RangeGranularity" tableColumnId="7"/>
      <queryTableField id="27" name="RefreshBookmark" tableColumnId="9"/>
      <queryTableField id="32" name="QueryGroupID" tableColumnId="10"/>
      <queryTableField id="33" name="ExpressionSourceID" tableColumnId="11"/>
      <queryTableField id="34" name="MAttributes" tableColumnId="15"/>
      <queryTableField id="13" name="DataView" tableColumnId="13"/>
      <queryTableField id="14" name="ModifiedTime" tableColumnId="1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2" xr16:uid="{00000000-0016-0000-0A00-00000A000000}" autoFormatId="16" applyNumberFormats="0" applyBorderFormats="0" applyFontFormats="0" applyPatternFormats="0" applyAlignmentFormats="0" applyWidthHeightFormats="0">
  <queryTableRefresh nextId="25">
    <queryTableFields count="6">
      <queryTableField id="23" name="Role Membership Index ID" tableColumnId="4"/>
      <queryTableField id="17" name="Role" tableColumnId="1"/>
      <queryTableField id="21" name="Role Member" tableColumnId="3"/>
      <queryTableField id="18" name="Role Description" tableColumnId="2"/>
      <queryTableField id="10" name="Identity Provider" tableColumnId="5"/>
      <queryTableField id="7" name="ModifiedTime"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7" xr16:uid="{00000000-0016-0000-0B00-00000B000000}" autoFormatId="16" applyNumberFormats="0" applyBorderFormats="0" applyFontFormats="0" applyPatternFormats="0" applyAlignmentFormats="0" applyWidthHeightFormats="0">
  <queryTableRefresh nextId="23">
    <queryTableFields count="6">
      <queryTableField id="19" name="Table Permission Index ID" tableColumnId="1"/>
      <queryTableField id="20" name="Role" tableColumnId="2"/>
      <queryTableField id="12" name="Table Name" tableColumnId="9"/>
      <queryTableField id="13" name="Table Metadata Permission" tableColumnId="10"/>
      <queryTableField id="14" name="Table Filter Expression" tableColumnId="11"/>
      <queryTableField id="5" name="ModifiedTime"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C00-00000C000000}" autoFormatId="16" applyNumberFormats="0" applyBorderFormats="0" applyFontFormats="0" applyPatternFormats="0" applyAlignmentFormats="0" applyWidthHeightFormats="0">
  <queryTableRefresh nextId="37">
    <queryTableFields count="14">
      <queryTableField id="19" name="Data Source Index ID" tableColumnId="1"/>
      <queryTableField id="20" name="Data Source Name" tableColumnId="2"/>
      <queryTableField id="21" name="Data Source Type" tableColumnId="3"/>
      <queryTableField id="22" name="Connection String" tableColumnId="4"/>
      <queryTableField id="23" name="Impersonation Mode" tableColumnId="5"/>
      <queryTableField id="24" name="Max Connections" tableColumnId="6"/>
      <queryTableField id="11" name="Isolation" tableColumnId="11"/>
      <queryTableField id="12" name="Timeout" tableColumnId="12"/>
      <queryTableField id="13" name="Provider" tableColumnId="13"/>
      <queryTableField id="25" name="Modified Time" tableColumnId="7"/>
      <queryTableField id="26" name="Connection Details" tableColumnId="8"/>
      <queryTableField id="16" name="Options" tableColumnId="16"/>
      <queryTableField id="27" name="Data Source Credential" tableColumnId="9"/>
      <queryTableField id="28" name="Context Expression" tableColumnId="10"/>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D00-00000D000000}" autoFormatId="16" applyNumberFormats="0" applyBorderFormats="0" applyFontFormats="0" applyPatternFormats="0" applyAlignmentFormats="0" applyWidthHeightFormats="0">
  <queryTableRefresh nextId="12">
    <queryTableFields count="5">
      <queryTableField id="9" name="Perspective Measure Index ID" tableColumnId="4"/>
      <queryTableField id="3" name="Perspective" tableColumnId="3"/>
      <queryTableField id="1" name="Measure Name" tableColumnId="1"/>
      <queryTableField id="2" name="Table Name" tableColumnId="2"/>
      <queryTableField id="8" name="ModifiedTime"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E00-00000E000000}" autoFormatId="16" applyNumberFormats="0" applyBorderFormats="0" applyFontFormats="0" applyPatternFormats="0" applyAlignmentFormats="0" applyWidthHeightFormats="0">
  <queryTableRefresh nextId="14">
    <queryTableFields count="5">
      <queryTableField id="12" name="Perspective Column Index ID" tableColumnId="1"/>
      <queryTableField id="7" name="Perspective" tableColumnId="7"/>
      <queryTableField id="5" name="Column Name" tableColumnId="5"/>
      <queryTableField id="6" name="Table Name" tableColumnId="6"/>
      <queryTableField id="4" name="ModifiedTime" tableColumnId="4"/>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8" xr16:uid="{00000000-0016-0000-0F00-00000F000000}" autoFormatId="16" applyNumberFormats="0" applyBorderFormats="0" applyFontFormats="0" applyPatternFormats="0" applyAlignmentFormats="0" applyWidthHeightFormats="0">
  <queryTableRefresh nextId="31">
    <queryTableFields count="8">
      <queryTableField id="23" name="Hierarchy Index ID" tableColumnId="2"/>
      <queryTableField id="17" name="Table Name" tableColumnId="4"/>
      <queryTableField id="16" name="Hierarchy Name" tableColumnId="3"/>
      <queryTableField id="27" name="LineageTag" tableColumnId="5"/>
      <queryTableField id="28" name="SourceLineageTag" tableColumnId="6"/>
      <queryTableField id="22" name="Hide Blank Members" tableColumnId="1"/>
      <queryTableField id="8" name="ModifiedTime" tableColumnId="8"/>
      <queryTableField id="9" name="StructureModifiedTime" tableColumnId="9"/>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1000-000010000000}" autoFormatId="16" applyNumberFormats="0" applyBorderFormats="0" applyFontFormats="0" applyPatternFormats="0" applyAlignmentFormats="0" applyWidthHeightFormats="0">
  <queryTableRefresh nextId="11">
    <queryTableFields count="8">
      <queryTableField id="1" name="Hierarchy Level Index ID" tableColumnId="1"/>
      <queryTableField id="2" name="Hierarchy Name" tableColumnId="2"/>
      <queryTableField id="3" name="Hierarchy Level Column" tableColumnId="3"/>
      <queryTableField id="7" name="LineageTag" tableColumnId="7"/>
      <queryTableField id="8" name="SourceLineageTag" tableColumnId="8"/>
      <queryTableField id="4" name="Hierarchy Level" tableColumnId="4"/>
      <queryTableField id="5" name="Table Name" tableColumnId="5"/>
      <queryTableField id="6" name="ModifiedTime" tableColumnId="6"/>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7" xr16:uid="{00000000-0016-0000-1100-000011000000}" autoFormatId="16" applyNumberFormats="0" applyBorderFormats="0" applyFontFormats="0" applyPatternFormats="0" applyAlignmentFormats="0" applyWidthHeightFormats="0">
  <queryTableRefresh nextId="16">
    <queryTableFields count="6">
      <queryTableField id="14" name="Detail Row Index ID" tableColumnId="7"/>
      <queryTableField id="8" name="Detail Row Type" tableColumnId="1"/>
      <queryTableField id="9" name="Detail Row DAX Expression" tableColumnId="2"/>
      <queryTableField id="10" name="Measure Name" tableColumnId="3"/>
      <queryTableField id="11" name="Measure Description" tableColumnId="4"/>
      <queryTableField id="12" name="Table Name" tableColumnId="5"/>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1200-000012000000}" autoFormatId="16" applyNumberFormats="0" applyBorderFormats="0" applyFontFormats="0" applyPatternFormats="0" applyAlignmentFormats="0" applyWidthHeightFormats="0">
  <queryTableRefresh nextId="20">
    <queryTableFields count="10">
      <queryTableField id="1" name="M Expression Index ID" tableColumnId="1"/>
      <queryTableField id="6" name="M Expression Name" tableColumnId="6"/>
      <queryTableField id="7" name="M Expression Description" tableColumnId="7"/>
      <queryTableField id="4" name="M Expression" tableColumnId="4"/>
      <queryTableField id="10" name="QueryGroupID" tableColumnId="2"/>
      <queryTableField id="11" name="ParameterValuesColumnID" tableColumnId="3"/>
      <queryTableField id="12" name="MAttributes" tableColumnId="8"/>
      <queryTableField id="13" name="LineageTag" tableColumnId="9"/>
      <queryTableField id="14" name="SourceLineageTag" tableColumnId="10"/>
      <queryTableField id="5" name="ModifiedTime"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2" xr16:uid="{00000000-0016-0000-1300-000013000000}" autoFormatId="16" applyNumberFormats="0" applyBorderFormats="0" applyFontFormats="0" applyPatternFormats="0" applyAlignmentFormats="0" applyWidthHeightFormats="0">
  <queryTableRefresh nextId="19">
    <queryTableFields count="12">
      <queryTableField id="1" name="KPI Index ID" tableColumnId="1"/>
      <queryTableField id="9" name="KPI Base Measure Name" tableColumnId="9"/>
      <queryTableField id="4" name="KPI Target DAX Expression" tableColumnId="4"/>
      <queryTableField id="2" name="KPI Description" tableColumnId="2"/>
      <queryTableField id="8" name="KPI Status Expression" tableColumnId="8"/>
      <queryTableField id="6" name="KPI Status Graphic" tableColumnId="6"/>
      <queryTableField id="3" name="KPI Target Description" tableColumnId="3"/>
      <queryTableField id="5" name="KPI Target Format" tableColumnId="5"/>
      <queryTableField id="7" name="KPI Status Description" tableColumnId="7"/>
      <queryTableField id="10" name="KPI Base Measure Description" tableColumnId="10"/>
      <queryTableField id="13" name="KPI Base Measure Table Name" tableColumnId="13"/>
      <queryTableField id="12" name="ModifiedTime" tableColumnId="12"/>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31" xr16:uid="{00000000-0016-0000-1400-000014000000}" autoFormatId="16" applyNumberFormats="0" applyBorderFormats="0" applyFontFormats="0" applyPatternFormats="0" applyAlignmentFormats="0" applyWidthHeightFormats="0">
  <queryTableRefresh nextId="4">
    <queryTableFields count="3">
      <queryTableField id="1" name="Translation Index ID" tableColumnId="1"/>
      <queryTableField id="2" name="Language Translation" tableColumnId="2"/>
      <queryTableField id="3" name="ModifiedTim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1" xr10:uid="{00000000-0013-0000-FFFF-FFFF01000000}" sourceName="Table Name">
  <extLst>
    <x:ext xmlns:x15="http://schemas.microsoft.com/office/spreadsheetml/2010/11/main" uri="{2F2917AC-EB37-4324-AD4E-5DD8C200BD13}">
      <x15:tableSlicerCache tableId="13" column="4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om_Table_Name" xr10:uid="{00000000-0013-0000-FFFF-FFFF02000000}" sourceName="From Table Name">
  <extLst>
    <x:ext xmlns:x15="http://schemas.microsoft.com/office/spreadsheetml/2010/11/main" uri="{2F2917AC-EB37-4324-AD4E-5DD8C200BD13}">
      <x15:tableSlicerCache tableId="14" column="2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ssfiltering_Behavior" xr10:uid="{00000000-0013-0000-FFFF-FFFF03000000}" sourceName="Crossfiltering Behavior">
  <extLst>
    <x:ext xmlns:x15="http://schemas.microsoft.com/office/spreadsheetml/2010/11/main" uri="{2F2917AC-EB37-4324-AD4E-5DD8C200BD13}">
      <x15:tableSlicerCache tableId="14" column="2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pective" xr10:uid="{00000000-0013-0000-FFFF-FFFF04000000}" sourceName="Perspective">
  <extLst>
    <x:ext xmlns:x15="http://schemas.microsoft.com/office/spreadsheetml/2010/11/main" uri="{2F2917AC-EB37-4324-AD4E-5DD8C200BD13}">
      <x15:tableSlicerCache tableId="2"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pective1" xr10:uid="{00000000-0013-0000-FFFF-FFFF05000000}" sourceName="Perspective">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2" xr10:uid="{00000000-0013-0000-FFFF-FFFF06000000}" sourceName="Table Name">
  <extLst>
    <x:ext xmlns:x15="http://schemas.microsoft.com/office/spreadsheetml/2010/11/main" uri="{2F2917AC-EB37-4324-AD4E-5DD8C200BD13}">
      <x15:tableSlicerCache tableId="3"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 xr10:uid="{00000000-0013-0000-FFFF-FFFF07000000}" sourceName="Table Name">
  <extLst>
    <x:ext xmlns:x15="http://schemas.microsoft.com/office/spreadsheetml/2010/11/main" uri="{2F2917AC-EB37-4324-AD4E-5DD8C200BD13}">
      <x15:tableSlicerCache tableId="12"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tail_Row_Type" xr10:uid="{00000000-0013-0000-FFFF-FFFF08000000}" sourceName="Detail Row Type">
  <extLst>
    <x:ext xmlns:x15="http://schemas.microsoft.com/office/spreadsheetml/2010/11/main" uri="{2F2917AC-EB37-4324-AD4E-5DD8C200BD13}">
      <x15:tableSlicerCache tableId="24"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Hidden" xr10:uid="{00000000-0013-0000-FFFF-FFFF09000000}" sourceName="IsHidden">
  <extLst>
    <x:ext xmlns:x15="http://schemas.microsoft.com/office/spreadsheetml/2010/11/main" uri="{2F2917AC-EB37-4324-AD4E-5DD8C200BD13}">
      <x15:tableSlicerCache tableId="13" column="9"/>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Active" xr10:uid="{00000000-0013-0000-FFFF-FFFF0A000000}" sourceName="IsActive">
  <extLst>
    <x:ext xmlns:x15="http://schemas.microsoft.com/office/spreadsheetml/2010/11/main" uri="{2F2917AC-EB37-4324-AD4E-5DD8C200BD13}">
      <x15:tableSlicerCache tableId="14"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Hidden1" xr10:uid="{00000000-0013-0000-FFFF-FFFF0B000000}" sourceName="IsHidden">
  <extLst>
    <x:ext xmlns:x15="http://schemas.microsoft.com/office/spreadsheetml/2010/11/main" uri="{2F2917AC-EB37-4324-AD4E-5DD8C200BD13}">
      <x15:tableSlicerCache tableId="12" column="8"/>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play_Folder" xr10:uid="{00000000-0013-0000-FFFF-FFFF0C000000}" sourceName="Display Folder">
  <extLst>
    <x:ext xmlns:x15="http://schemas.microsoft.com/office/spreadsheetml/2010/11/main" uri="{2F2917AC-EB37-4324-AD4E-5DD8C200BD13}">
      <x15:tableSlicerCache tableId="12" column="5"/>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Hidden2" xr10:uid="{00000000-0013-0000-FFFF-FFFF0D000000}" sourceName="IsHidden">
  <extLst>
    <x:ext xmlns:x15="http://schemas.microsoft.com/office/spreadsheetml/2010/11/main" uri="{2F2917AC-EB37-4324-AD4E-5DD8C200BD13}">
      <x15:tableSlicerCache tableId="11" column="6"/>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00000000-0013-0000-FFFF-FFFF0E000000}" sourceName="Role">
  <extLst>
    <x:ext xmlns:x15="http://schemas.microsoft.com/office/spreadsheetml/2010/11/main" uri="{2F2917AC-EB37-4324-AD4E-5DD8C200BD13}">
      <x15:tableSlicerCache tableId="16" column="2"/>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3" xr10:uid="{00000000-0013-0000-FFFF-FFFF0F000000}" sourceName="Table Name">
  <extLst>
    <x:ext xmlns:x15="http://schemas.microsoft.com/office/spreadsheetml/2010/11/main" uri="{2F2917AC-EB37-4324-AD4E-5DD8C200BD13}">
      <x15:tableSlicerCache tableId="20" column="4"/>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Permission" xr10:uid="{00000000-0013-0000-FFFF-FFFF10000000}" sourceName="Model Permission">
  <extLst>
    <x:ext xmlns:x15="http://schemas.microsoft.com/office/spreadsheetml/2010/11/main" uri="{2F2917AC-EB37-4324-AD4E-5DD8C200BD13}">
      <x15:tableSlicerCache tableId="15" column="7"/>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1" xr10:uid="{00000000-0013-0000-FFFF-FFFF11000000}" sourceName="Role">
  <extLst>
    <x:ext xmlns:x15="http://schemas.microsoft.com/office/spreadsheetml/2010/11/main" uri="{2F2917AC-EB37-4324-AD4E-5DD8C200BD13}">
      <x15:tableSlicerCache tableId="23" column="1"/>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_Expression_Name" xr10:uid="{00000000-0013-0000-FFFF-FFFF12000000}" sourceName="M Expression Name">
  <extLst>
    <x:ext xmlns:x15="http://schemas.microsoft.com/office/spreadsheetml/2010/11/main" uri="{2F2917AC-EB37-4324-AD4E-5DD8C200BD13}">
      <x15:tableSlicerCache tableId="4" column="6"/>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erarchy_Name" xr10:uid="{00000000-0013-0000-FFFF-FFFF13000000}" sourceName="Hierarchy Name">
  <extLst>
    <x:ext xmlns:x15="http://schemas.microsoft.com/office/spreadsheetml/2010/11/main" uri="{2F2917AC-EB37-4324-AD4E-5DD8C200BD13}">
      <x15:tableSlicerCache tableId="10" column="2"/>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4" xr10:uid="{00000000-0013-0000-FFFF-FFFF14000000}" sourceName="Table Name">
  <extLst>
    <x:ext xmlns:x15="http://schemas.microsoft.com/office/spreadsheetml/2010/11/main" uri="{2F2917AC-EB37-4324-AD4E-5DD8C200BD13}">
      <x15:tableSlicerCache tableId="10" column="5"/>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_Type" xr10:uid="{00000000-0013-0000-FFFF-FFFF15000000}" sourceName="Column Type">
  <extLst>
    <x:ext xmlns:x15="http://schemas.microsoft.com/office/spreadsheetml/2010/11/main" uri="{2F2917AC-EB37-4324-AD4E-5DD8C200BD13}">
      <x15:tableSlicerCache tableId="13" column="4"/>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_Name5" xr10:uid="{00000000-0013-0000-FFFF-FFFF16000000}" sourceName="Table Name">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Name" xr10:uid="{00000000-0014-0000-FFFF-FFFF01000000}" cache="Slicer_Table_Name" caption="Table Name" startItem="4" style="SlicerStyleOther1" rowHeight="241300"/>
  <slicer name="IsHidden 1" xr10:uid="{00000000-0014-0000-FFFF-FFFF02000000}" cache="Slicer_IsHidden1" caption="IsHidden" style="SlicerStyleOther1" rowHeight="241300"/>
  <slicer name="Display Folder" xr10:uid="{00000000-0014-0000-FFFF-FFFF03000000}" cache="Slicer_Display_Folder" caption="Display Folder"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Hidden 2" xr10:uid="{00000000-0014-0000-FFFF-FFFF04000000}" cache="Slicer_IsHidden2" caption="IsHidden" style="SlicerStyleOther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Name 1" xr10:uid="{00000000-0014-0000-FFFF-FFFF05000000}" cache="Slicer_Table_Name1" caption="Table Name" startItem="4" style="SlicerStyleOther1" rowHeight="241300"/>
  <slicer name="IsHidden" xr10:uid="{00000000-0014-0000-FFFF-FFFF06000000}" cache="Slicer_IsHidden" caption="IsHidden" style="SlicerStyleOther1" rowHeight="241300"/>
  <slicer name="Column Type" xr10:uid="{00000000-0014-0000-FFFF-FFFF07000000}" cache="Slicer_Column_Type" caption="Column Type" style="SlicerStyleOther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rom Table Name" xr10:uid="{00000000-0014-0000-FFFF-FFFF08000000}" cache="Slicer_From_Table_Name" caption="From Table Name" style="SlicerStyleOther1" rowHeight="241300"/>
  <slicer name="Crossfiltering Behavior" xr10:uid="{00000000-0014-0000-FFFF-FFFF09000000}" cache="Slicer_Crossfiltering_Behavior" caption="Crossfiltering Behavior" style="SlicerStyleOther1" rowHeight="241300"/>
  <slicer name="IsActive" xr10:uid="{00000000-0014-0000-FFFF-FFFF0A000000}" cache="Slicer_IsActive" caption="IsActive" style="SlicerStyleOther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Permission" xr10:uid="{00000000-0014-0000-FFFF-FFFF0B000000}" cache="Slicer_Model_Permission" caption="Model Permission" style="SlicerStyleOther1"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Name 2" xr10:uid="{00000000-0014-0000-FFFF-FFFF0C000000}" cache="Slicer_Table_Name2" caption="Table Name" style="SlicerStyleOther1"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1" xr10:uid="{00000000-0014-0000-FFFF-FFFF0D000000}" cache="Slicer_Role1" caption="Role" style="SlicerStyleOther1"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xr10:uid="{00000000-0014-0000-FFFF-FFFF0E000000}" cache="Slicer_Role" caption="Role" style="SlicerStyleOther1"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pective" xr10:uid="{00000000-0014-0000-FFFF-FFFF0F000000}" cache="Slicer_Perspective" caption="Perspective" style="SlicerStyleOther1"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pective 1" xr10:uid="{00000000-0014-0000-FFFF-FFFF10000000}" cache="Slicer_Perspective1" caption="Perspective" style="SlicerStyleOther1" rowHeight="241300"/>
  <slicer name="Table Name 5" xr10:uid="{00000000-0014-0000-FFFF-FFFF11000000}" cache="Slicer_Table_Name5" caption="Table Name" style="SlicerStyleOther1"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e Name 3" xr10:uid="{00000000-0014-0000-FFFF-FFFF12000000}" cache="Slicer_Table_Name3" caption="Table Name" style="SlicerStyleOther1" rowHeight="24130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ierarchy Name" xr10:uid="{00000000-0014-0000-FFFF-FFFF13000000}" cache="Slicer_Hierarchy_Name" caption="Hierarchy Name" style="SlicerStyleOther1" rowHeight="241300"/>
  <slicer name="Table Name 4" xr10:uid="{00000000-0014-0000-FFFF-FFFF14000000}" cache="Slicer_Table_Name4" caption="Table Name" style="SlicerStyleOther1" rowHeight="241300"/>
</slicers>
</file>

<file path=xl/slicers/slicer1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tail Row Type" xr10:uid="{00000000-0014-0000-FFFF-FFFF15000000}" cache="Slicer_Detail_Row_Type" caption="Detail Row Type" style="SlicerStyleOther1" rowHeight="241300"/>
</slicers>
</file>

<file path=xl/slicers/slicer1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 Expression Name" xr10:uid="{00000000-0014-0000-FFFF-FFFF16000000}" cache="Slicer_M_Expression_Name" caption="M Expression Name" style="SlicerStyleOther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RefreshedTbl" displayName="RefreshedTbl" ref="C2:C4" tableType="queryTable" totalsRowCount="1">
  <autoFilter ref="C2:C3" xr:uid="{00000000-0009-0000-0100-000005000000}"/>
  <tableColumns count="1">
    <tableColumn id="1" xr3:uid="{00000000-0010-0000-0000-000001000000}" uniqueName="1" name="Refreshed Time" totalsRowFunction="custom" queryTableFieldId="1" dataDxfId="64" totalsRowDxfId="65">
      <totalsRowFormula>"Last metadata refresh: " &amp; TEXT(RefreshedTbl[Refreshed Time],"m/d/yyyy h:mm AM/PM")</totalsRow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Schema_Overview" displayName="Schema_Overview" ref="D7:P8" tableType="queryTable" totalsRowShown="0">
  <autoFilter ref="D7:P8" xr:uid="{00000000-0009-0000-0100-000008000000}"/>
  <tableColumns count="13">
    <tableColumn id="1" xr3:uid="{00000000-0010-0000-0100-000001000000}" uniqueName="1" name="Model Name" queryTableFieldId="1" dataDxfId="74"/>
    <tableColumn id="2" xr3:uid="{00000000-0010-0000-0100-000002000000}" uniqueName="2" name="Language" queryTableFieldId="2" dataDxfId="73"/>
    <tableColumn id="3" xr3:uid="{00000000-0010-0000-0100-000003000000}" uniqueName="3" name="Storage Mode" queryTableFieldId="3" dataDxfId="72"/>
    <tableColumn id="4" xr3:uid="{00000000-0010-0000-0100-000004000000}" uniqueName="4" name="ModifiedTime" queryTableFieldId="4" dataDxfId="60"/>
    <tableColumn id="5" xr3:uid="{00000000-0010-0000-0100-000005000000}" uniqueName="5" name="StructureModifiedTime" queryTableFieldId="5" dataDxfId="59"/>
    <tableColumn id="7" xr3:uid="{02C44496-B1D9-4393-BE02-9899284A545F}" uniqueName="7" name="DefaultPowerBIDataSourceVersion" queryTableFieldId="9"/>
    <tableColumn id="8" xr3:uid="{17E76AEF-0D78-4F83-A1BF-18CA7E6804BB}" uniqueName="8" name="ForceUniqueNames" queryTableFieldId="10"/>
    <tableColumn id="9" xr3:uid="{462350DA-3D7D-4095-B9BF-99FE36A55915}" uniqueName="9" name="DiscourageImplicitMeasures" queryTableFieldId="13"/>
    <tableColumn id="10" xr3:uid="{2A4CF7AE-8550-4F5C-8A7D-1F99EDF78FE5}" uniqueName="10" name="DataSourceVariablesOverrideBehavior" queryTableFieldId="14"/>
    <tableColumn id="11" xr3:uid="{846CFCCC-44D6-4034-AA08-71B53F4C23A7}" uniqueName="11" name="DataSourceDefaultMaxConnections" queryTableFieldId="15"/>
    <tableColumn id="12" xr3:uid="{A692930D-1915-4684-B47A-3B77676AB869}" uniqueName="12" name="SourceQueryCulture" queryTableFieldId="16" dataDxfId="58"/>
    <tableColumn id="13" xr3:uid="{711882A6-9EBB-4BE0-9EDF-0C7A9017CD84}" uniqueName="13" name="MAttributes" queryTableFieldId="17" dataDxfId="57"/>
    <tableColumn id="6" xr3:uid="{00000000-0010-0000-0100-000006000000}" uniqueName="6" name="Version" queryTableFieldId="6"/>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Sizes" displayName="TableSizes" ref="G12:I118" tableType="queryTable" totalsRowShown="0" headerRowDxfId="71">
  <autoFilter ref="G12:I118" xr:uid="{00000000-0009-0000-0100-000009000000}"/>
  <tableColumns count="3">
    <tableColumn id="1" xr3:uid="{00000000-0010-0000-0200-000001000000}" uniqueName="1" name="Table" queryTableFieldId="1" dataDxfId="62"/>
    <tableColumn id="4" xr3:uid="{00000000-0010-0000-0200-000004000000}" uniqueName="4" name="Rows" queryTableFieldId="4" dataDxfId="61"/>
    <tableColumn id="5" xr3:uid="{00000000-0010-0000-0200-000005000000}" uniqueName="5" name="Partitions" queryTableFieldId="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3000000}" name="CatalogTbl" displayName="CatalogTbl" ref="D4:J5" tableType="queryTable" totalsRowShown="0">
  <autoFilter ref="D4:J5" xr:uid="{00000000-0009-0000-0100-000015000000}"/>
  <tableColumns count="7">
    <tableColumn id="1" xr3:uid="{00000000-0010-0000-0300-000001000000}" uniqueName="1" name="Server" queryTableFieldId="1" dataDxfId="70"/>
    <tableColumn id="2" xr3:uid="{00000000-0010-0000-0300-000002000000}" uniqueName="2" name="Database" queryTableFieldId="2" dataDxfId="69"/>
    <tableColumn id="3" xr3:uid="{00000000-0010-0000-0300-000003000000}" uniqueName="3" name="Database Roles" queryTableFieldId="3" dataDxfId="68"/>
    <tableColumn id="4" xr3:uid="{00000000-0010-0000-0300-000004000000}" uniqueName="4" name="Last Modified" queryTableFieldId="4" dataDxfId="63"/>
    <tableColumn id="6" xr3:uid="{F1A9C8BC-B670-43BE-8327-81A050722ED9}" uniqueName="6" name="DATABASE_GUID" queryTableFieldId="6" dataDxfId="67"/>
    <tableColumn id="7" xr3:uid="{E512A6A5-FE37-41A7-855F-DE0444F5D35B}" uniqueName="7" name="CLIENTCACHEREFRESHPOLICY" queryTableFieldId="7"/>
    <tableColumn id="5" xr3:uid="{00000000-0010-0000-0300-000005000000}" uniqueName="5" name="Compatibility Level" queryTableFieldId="5"/>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4000000}" name="MeasuresTbl" displayName="MeasuresTbl" ref="E5:R198" tableType="queryTable" totalsRowShown="0">
  <autoFilter ref="E5:R198" xr:uid="{00000000-0009-0000-0100-00000C000000}"/>
  <tableColumns count="14">
    <tableColumn id="2" xr3:uid="{00000000-0010-0000-0400-000002000000}" uniqueName="2" name="Measure Index ID" queryTableFieldId="61"/>
    <tableColumn id="3" xr3:uid="{00000000-0010-0000-0400-000003000000}" uniqueName="3" name="Table Name" queryTableFieldId="25"/>
    <tableColumn id="5" xr3:uid="{00000000-0010-0000-0400-000005000000}" uniqueName="5" name="Display Folder" queryTableFieldId="63"/>
    <tableColumn id="18" xr3:uid="{00000000-0010-0000-0400-000012000000}" uniqueName="18" name="Measure Name" queryTableFieldId="18"/>
    <tableColumn id="6" xr3:uid="{00000000-0010-0000-0400-000006000000}" uniqueName="6" name="Measure Description" queryTableFieldId="27"/>
    <tableColumn id="19" xr3:uid="{00000000-0010-0000-0400-000013000000}" uniqueName="19" name="DAX Expression" queryTableFieldId="19"/>
    <tableColumn id="7" xr3:uid="{00000000-0010-0000-0400-000007000000}" uniqueName="7" name="DAX Length Category" queryTableFieldId="65"/>
    <tableColumn id="9" xr3:uid="{0606BC2E-233E-44C2-A4CC-1A39221F5081}" uniqueName="9" name="DataCategory" queryTableFieldId="67"/>
    <tableColumn id="11" xr3:uid="{10F9816D-8013-4E02-8CAF-4131F2B47157}" uniqueName="11" name="LineageTag" queryTableFieldId="69"/>
    <tableColumn id="12" xr3:uid="{94CCCB02-DA7F-4580-8DF3-EDE28D657A16}" uniqueName="12" name="SourceLineageTag" queryTableFieldId="70"/>
    <tableColumn id="1" xr3:uid="{00000000-0010-0000-0400-000001000000}" uniqueName="1" name="Format" queryTableFieldId="32"/>
    <tableColumn id="4" xr3:uid="{00000000-0010-0000-0400-000004000000}" uniqueName="4" name="Table Description" queryTableFieldId="26"/>
    <tableColumn id="8" xr3:uid="{00000000-0010-0000-0400-000008000000}" uniqueName="8" name="IsHidden" queryTableFieldId="8"/>
    <tableColumn id="10" xr3:uid="{00000000-0010-0000-0400-00000A000000}" uniqueName="10" name="ModifiedTime" queryTableFieldId="10" dataDxfId="3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5000000}" name="TablesTbl" displayName="TablesTbl" ref="E5:P111" tableType="queryTable" totalsRowShown="0">
  <autoFilter ref="E5:P111" xr:uid="{00000000-0009-0000-0100-00000B000000}">
    <filterColumn colId="3">
      <filters>
        <filter val="FALSE"/>
      </filters>
    </filterColumn>
  </autoFilter>
  <tableColumns count="12">
    <tableColumn id="1" xr3:uid="{00000000-0010-0000-0500-000001000000}" uniqueName="1" name="Table Index ID" queryTableFieldId="18"/>
    <tableColumn id="3" xr3:uid="{00000000-0010-0000-0500-000003000000}" uniqueName="3" name="Table Name" queryTableFieldId="14" dataDxfId="56"/>
    <tableColumn id="5" xr3:uid="{00000000-0010-0000-0500-000005000000}" uniqueName="5" name="Table Description" queryTableFieldId="15" dataDxfId="55"/>
    <tableColumn id="6" xr3:uid="{00000000-0010-0000-0500-000006000000}" uniqueName="6" name="IsHidden" queryTableFieldId="6"/>
    <tableColumn id="8" xr3:uid="{00000000-0010-0000-0500-000008000000}" uniqueName="8" name="ModifiedTime" queryTableFieldId="8" dataDxfId="54"/>
    <tableColumn id="2" xr3:uid="{61426C57-069F-41A0-8347-F3DC96B1BFCB}" uniqueName="2" name="AlternateSourcePrecedence" queryTableFieldId="20"/>
    <tableColumn id="4" xr3:uid="{65DC68B8-A535-40DA-A58B-F3922C625FC4}" uniqueName="4" name="RefreshPolicyID" queryTableFieldId="21"/>
    <tableColumn id="7" xr3:uid="{C9158F16-9329-409A-8223-6263663EC470}" uniqueName="7" name="CalculationGroupID" queryTableFieldId="24"/>
    <tableColumn id="10" xr3:uid="{B1BF51F4-8145-4EE7-8B3E-D318DA7A1586}" uniqueName="10" name="ExcludeFromModelRefresh" queryTableFieldId="25"/>
    <tableColumn id="11" xr3:uid="{797509C5-6731-4972-A733-DCA69876CB0D}" uniqueName="11" name="LineageTag" queryTableFieldId="26" dataDxfId="53"/>
    <tableColumn id="12" xr3:uid="{EEA9D70C-6380-4704-9602-9C6CF6007A8D}" uniqueName="12" name="SourceLineageTag" queryTableFieldId="27" dataDxfId="52"/>
    <tableColumn id="9" xr3:uid="{00000000-0010-0000-0500-000009000000}" uniqueName="9" name="StructureModifiedTime" queryTableFieldId="9" dataDxfId="5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6000000}" name="ColumnsTbl" displayName="ColumnsTbl" ref="C6:Y1014" tableType="queryTable" totalsRowShown="0">
  <autoFilter ref="C6:Y1014" xr:uid="{00000000-0009-0000-0100-00000D000000}"/>
  <tableColumns count="23">
    <tableColumn id="1" xr3:uid="{00000000-0010-0000-0600-000001000000}" uniqueName="1" name="Column Index ID" queryTableFieldId="54"/>
    <tableColumn id="3" xr3:uid="{00000000-0010-0000-0600-000003000000}" uniqueName="3" name="Column Name" queryTableFieldId="40" dataDxfId="33"/>
    <tableColumn id="8" xr3:uid="{00000000-0010-0000-0600-000008000000}" uniqueName="8" name="Column Description" queryTableFieldId="41" dataDxfId="32"/>
    <tableColumn id="41" xr3:uid="{00000000-0010-0000-0600-000029000000}" uniqueName="41" name="Table Name" queryTableFieldId="47" dataDxfId="31"/>
    <tableColumn id="2" xr3:uid="{00000000-0010-0000-0600-000002000000}" uniqueName="2" name="Data Category" queryTableFieldId="55" dataDxfId="30"/>
    <tableColumn id="9" xr3:uid="{00000000-0010-0000-0600-000009000000}" uniqueName="9" name="IsHidden" queryTableFieldId="9"/>
    <tableColumn id="39" xr3:uid="{00000000-0010-0000-0600-000027000000}" uniqueName="39" name="Source Column Name" queryTableFieldId="45" dataDxfId="29"/>
    <tableColumn id="23" xr3:uid="{00000000-0010-0000-0600-000017000000}" uniqueName="23" name="Expression" queryTableFieldId="23" dataDxfId="28"/>
    <tableColumn id="24" xr3:uid="{00000000-0010-0000-0600-000018000000}" uniqueName="24" name="FormatString" queryTableFieldId="24" dataDxfId="27"/>
    <tableColumn id="25" xr3:uid="{00000000-0010-0000-0600-000019000000}" uniqueName="25" name="IsAvailableInMDX" queryTableFieldId="25"/>
    <tableColumn id="6" xr3:uid="{00000000-0010-0000-0600-000006000000}" uniqueName="6" name="Summarize By" queryTableFieldId="76"/>
    <tableColumn id="7" xr3:uid="{DA9A6AA6-A627-4098-9A93-52DAAA4C5F3D}" uniqueName="7" name="RelatedColumnDetailsID" queryTableFieldId="91"/>
    <tableColumn id="10" xr3:uid="{8057646F-0A11-4A0E-9A48-48C402E10E6B}" uniqueName="10" name="AlternateOfID" queryTableFieldId="92"/>
    <tableColumn id="11" xr3:uid="{78E9D5BA-F215-4B6A-9DE5-6385ACBD74C0}" uniqueName="11" name="LineageTag" queryTableFieldId="95" dataDxfId="26"/>
    <tableColumn id="12" xr3:uid="{27D652A9-A68F-4A43-8AD4-58C2FF70C150}" uniqueName="12" name="SourceLineageTag" queryTableFieldId="96" dataDxfId="25"/>
    <tableColumn id="28" xr3:uid="{00000000-0010-0000-0600-00001C000000}" uniqueName="28" name="ModifiedTime" queryTableFieldId="28" dataDxfId="24"/>
    <tableColumn id="29" xr3:uid="{00000000-0010-0000-0600-00001D000000}" uniqueName="29" name="StructureModifiedTime" queryTableFieldId="29" dataDxfId="23"/>
    <tableColumn id="40" xr3:uid="{00000000-0010-0000-0600-000028000000}" uniqueName="40" name="Display Folder" queryTableFieldId="46" dataDxfId="22"/>
    <tableColumn id="38" xr3:uid="{00000000-0010-0000-0600-000026000000}" uniqueName="38" name="Sort By Column Name" queryTableFieldId="44" dataDxfId="21"/>
    <tableColumn id="42" xr3:uid="{00000000-0010-0000-0600-00002A000000}" uniqueName="42" name="Table Description" queryTableFieldId="48" dataDxfId="20"/>
    <tableColumn id="43" xr3:uid="{00000000-0010-0000-0600-00002B000000}" uniqueName="43" name="Data Type" queryTableFieldId="49" dataDxfId="19"/>
    <tableColumn id="4" xr3:uid="{00000000-0010-0000-0600-000004000000}" uniqueName="4" name="Column Type" queryTableFieldId="57"/>
    <tableColumn id="5" xr3:uid="{00000000-0010-0000-0600-000005000000}" uniqueName="5" name="Encoding Hint" queryTableFieldId="58"/>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7000000}" name="RelationshipsTbl" displayName="RelationshipsTbl" ref="D6:O47" tableType="queryTable" totalsRowShown="0">
  <autoFilter ref="D6:O47" xr:uid="{00000000-0009-0000-0100-00000E000000}"/>
  <tableColumns count="12">
    <tableColumn id="1" xr3:uid="{00000000-0010-0000-0700-000001000000}" uniqueName="1" name="Relationship Index ID" queryTableFieldId="35"/>
    <tableColumn id="21" xr3:uid="{00000000-0010-0000-0700-000015000000}" uniqueName="21" name="From Table Name" queryTableFieldId="25" dataDxfId="14"/>
    <tableColumn id="22" xr3:uid="{00000000-0010-0000-0700-000016000000}" uniqueName="22" name="To Table Name" queryTableFieldId="26" dataDxfId="13"/>
    <tableColumn id="23" xr3:uid="{00000000-0010-0000-0700-000017000000}" uniqueName="23" name="From Column Name" queryTableFieldId="27" dataDxfId="12"/>
    <tableColumn id="24" xr3:uid="{00000000-0010-0000-0700-000018000000}" uniqueName="24" name="To Column Name" queryTableFieldId="28" dataDxfId="11"/>
    <tableColumn id="25" xr3:uid="{00000000-0010-0000-0700-000019000000}" uniqueName="25" name="Crossfiltering Behavior" queryTableFieldId="29" dataDxfId="10"/>
    <tableColumn id="2" xr3:uid="{00000000-0010-0000-0700-000002000000}" uniqueName="2" name="Security Filter Behavior" queryTableFieldId="37" dataDxfId="9"/>
    <tableColumn id="4" xr3:uid="{00000000-0010-0000-0700-000004000000}" uniqueName="4" name="IsActive" queryTableFieldId="4"/>
    <tableColumn id="7" xr3:uid="{00000000-0010-0000-0700-000007000000}" uniqueName="7" name="JoinOnDateBehavior" queryTableFieldId="7"/>
    <tableColumn id="8" xr3:uid="{00000000-0010-0000-0700-000008000000}" uniqueName="8" name="RelyOnReferentialIntegrity" queryTableFieldId="8"/>
    <tableColumn id="18" xr3:uid="{00000000-0010-0000-0700-000012000000}" uniqueName="18" name="ModifiedTime" queryTableFieldId="18" dataDxfId="8"/>
    <tableColumn id="19" xr3:uid="{00000000-0010-0000-0700-000013000000}" uniqueName="19" name="RefreshedTime" queryTableFieldId="19" dataDxfId="7"/>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RolesTbl" displayName="RolesTbl" ref="F5:J6" tableType="queryTable" insertRow="1" totalsRowShown="0">
  <autoFilter ref="F5:J6" xr:uid="{00000000-0009-0000-0100-00000F000000}"/>
  <tableColumns count="5">
    <tableColumn id="10" xr3:uid="{00000000-0010-0000-0800-00000A000000}" uniqueName="10" name="Role Index ID" queryTableFieldId="17"/>
    <tableColumn id="8" xr3:uid="{00000000-0010-0000-0800-000008000000}" uniqueName="8" name="Role" queryTableFieldId="12"/>
    <tableColumn id="7" xr3:uid="{00000000-0010-0000-0800-000007000000}" uniqueName="7" name="Model Permission" queryTableFieldId="11"/>
    <tableColumn id="9" xr3:uid="{00000000-0010-0000-0800-000009000000}" uniqueName="9" name="Role Description" queryTableFieldId="13"/>
    <tableColumn id="6" xr3:uid="{00000000-0010-0000-0800-000006000000}" uniqueName="6" name="ModifiedTime" queryTableFieldId="6" dataDxfId="50"/>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9000000}" name="Partitions" displayName="Partitions" ref="E5:S111" tableType="queryTable" totalsRowShown="0">
  <autoFilter ref="E5:S111" xr:uid="{00000000-0009-0000-0100-000003000000}"/>
  <tableColumns count="15">
    <tableColumn id="2" xr3:uid="{00000000-0010-0000-0900-000002000000}" uniqueName="2" name="Partition Index ID" queryTableFieldId="22"/>
    <tableColumn id="3" xr3:uid="{00000000-0010-0000-0900-000003000000}" uniqueName="3" name="Table Name" queryTableFieldId="3" dataDxfId="48"/>
    <tableColumn id="5" xr3:uid="{00000000-0010-0000-0900-000005000000}" uniqueName="5" name="Partition Name" queryTableFieldId="5" dataDxfId="47"/>
    <tableColumn id="8" xr3:uid="{00000000-0010-0000-0900-000008000000}" uniqueName="8" name="Partition Query" queryTableFieldId="8" dataDxfId="46"/>
    <tableColumn id="6" xr3:uid="{00000000-0010-0000-0900-000006000000}" uniqueName="6" name="Partition Description" queryTableFieldId="6" dataDxfId="45"/>
    <tableColumn id="12" xr3:uid="{00000000-0010-0000-0900-00000C000000}" uniqueName="12" name="Mode" queryTableFieldId="12"/>
    <tableColumn id="1" xr3:uid="{EB39B362-BAA2-4EAF-AE6D-69A35E2C8FD1}" uniqueName="1" name="RangeStart" queryTableFieldId="24" dataDxfId="44"/>
    <tableColumn id="4" xr3:uid="{2A08E2CB-1E44-4E89-A5BB-15789277768B}" uniqueName="4" name="RangeEnd" queryTableFieldId="25" dataDxfId="43"/>
    <tableColumn id="7" xr3:uid="{96EA386D-EDDD-438E-90C0-C6705AB423BD}" uniqueName="7" name="RangeGranularity" queryTableFieldId="26"/>
    <tableColumn id="9" xr3:uid="{1683EBA0-2559-4961-9A87-6D53B27A6DDD}" uniqueName="9" name="RefreshBookmark" queryTableFieldId="27"/>
    <tableColumn id="10" xr3:uid="{450C1E2D-7FD7-4A18-8DAD-5F101691A1D9}" uniqueName="10" name="QueryGroupID" queryTableFieldId="32"/>
    <tableColumn id="11" xr3:uid="{3B314DC7-B972-4EE3-84B4-DEE1C486854F}" uniqueName="11" name="ExpressionSourceID" queryTableFieldId="33"/>
    <tableColumn id="15" xr3:uid="{FA26ABDC-FA75-4671-B6DF-3FD52AD35EFF}" uniqueName="15" name="MAttributes" queryTableFieldId="34"/>
    <tableColumn id="13" xr3:uid="{00000000-0010-0000-0900-00000D000000}" uniqueName="13" name="DataView" queryTableFieldId="13"/>
    <tableColumn id="14" xr3:uid="{00000000-0010-0000-0900-00000E000000}" uniqueName="14" name="ModifiedTime" queryTableFieldId="14" dataDxfId="42"/>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A000000}" name="Role_Memberships" displayName="Role_Memberships" ref="D5:I6" tableType="queryTable" insertRow="1" totalsRowShown="0">
  <autoFilter ref="D5:I6" xr:uid="{00000000-0009-0000-0100-000017000000}"/>
  <tableColumns count="6">
    <tableColumn id="4" xr3:uid="{00000000-0010-0000-0A00-000004000000}" uniqueName="4" name="Role Membership Index ID" queryTableFieldId="23"/>
    <tableColumn id="1" xr3:uid="{00000000-0010-0000-0A00-000001000000}" uniqueName="1" name="Role" queryTableFieldId="17"/>
    <tableColumn id="3" xr3:uid="{00000000-0010-0000-0A00-000003000000}" uniqueName="3" name="Role Member" queryTableFieldId="21"/>
    <tableColumn id="2" xr3:uid="{00000000-0010-0000-0A00-000002000000}" uniqueName="2" name="Role Description" queryTableFieldId="18"/>
    <tableColumn id="5" xr3:uid="{00000000-0010-0000-0A00-000005000000}" uniqueName="5" name="Identity Provider" queryTableFieldId="10"/>
    <tableColumn id="7" xr3:uid="{00000000-0010-0000-0A00-000007000000}" uniqueName="7" name="ModifiedTime" queryTableFieldId="7" dataDxfId="41"/>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_Permissions" displayName="Table_Permissions" ref="D5:I6" tableType="queryTable" insertRow="1" totalsRowShown="0">
  <autoFilter ref="D5:I6" xr:uid="{00000000-0009-0000-0100-000010000000}"/>
  <tableColumns count="6">
    <tableColumn id="1" xr3:uid="{00000000-0010-0000-0B00-000001000000}" uniqueName="1" name="Table Permission Index ID" queryTableFieldId="19"/>
    <tableColumn id="2" xr3:uid="{00000000-0010-0000-0B00-000002000000}" uniqueName="2" name="Role" queryTableFieldId="20"/>
    <tableColumn id="9" xr3:uid="{00000000-0010-0000-0B00-000009000000}" uniqueName="9" name="Table Name" queryTableFieldId="12"/>
    <tableColumn id="10" xr3:uid="{00000000-0010-0000-0B00-00000A000000}" uniqueName="10" name="Table Metadata Permission" queryTableFieldId="13"/>
    <tableColumn id="11" xr3:uid="{00000000-0010-0000-0B00-00000B000000}" uniqueName="11" name="Table Filter Expression" queryTableFieldId="14"/>
    <tableColumn id="5" xr3:uid="{00000000-0010-0000-0B00-000005000000}" uniqueName="5" name="ModifiedTime" queryTableFieldId="5" dataDxfId="40"/>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C000000}" name="DataSourcesTbl" displayName="DataSourcesTbl" ref="C5:P6" tableType="queryTable" insertRow="1" totalsRowShown="0">
  <autoFilter ref="C5:P6" xr:uid="{00000000-0009-0000-0100-000013000000}"/>
  <tableColumns count="14">
    <tableColumn id="1" xr3:uid="{00000000-0010-0000-0C00-000001000000}" uniqueName="1" name="Data Source Index ID" queryTableFieldId="19"/>
    <tableColumn id="2" xr3:uid="{00000000-0010-0000-0C00-000002000000}" uniqueName="2" name="Data Source Name" queryTableFieldId="20"/>
    <tableColumn id="3" xr3:uid="{00000000-0010-0000-0C00-000003000000}" uniqueName="3" name="Data Source Type" queryTableFieldId="21"/>
    <tableColumn id="4" xr3:uid="{00000000-0010-0000-0C00-000004000000}" uniqueName="4" name="Connection String" queryTableFieldId="22"/>
    <tableColumn id="5" xr3:uid="{00000000-0010-0000-0C00-000005000000}" uniqueName="5" name="Impersonation Mode" queryTableFieldId="23"/>
    <tableColumn id="6" xr3:uid="{00000000-0010-0000-0C00-000006000000}" uniqueName="6" name="Max Connections" queryTableFieldId="24"/>
    <tableColumn id="11" xr3:uid="{00000000-0010-0000-0C00-00000B000000}" uniqueName="11" name="Isolation" queryTableFieldId="11"/>
    <tableColumn id="12" xr3:uid="{00000000-0010-0000-0C00-00000C000000}" uniqueName="12" name="Timeout" queryTableFieldId="12"/>
    <tableColumn id="13" xr3:uid="{00000000-0010-0000-0C00-00000D000000}" uniqueName="13" name="Provider" queryTableFieldId="13"/>
    <tableColumn id="7" xr3:uid="{00000000-0010-0000-0C00-000007000000}" uniqueName="7" name="Modified Time" queryTableFieldId="25" dataDxfId="49"/>
    <tableColumn id="8" xr3:uid="{00000000-0010-0000-0C00-000008000000}" uniqueName="8" name="Connection Details" queryTableFieldId="26"/>
    <tableColumn id="16" xr3:uid="{00000000-0010-0000-0C00-000010000000}" uniqueName="16" name="Options" queryTableFieldId="16"/>
    <tableColumn id="9" xr3:uid="{00000000-0010-0000-0C00-000009000000}" uniqueName="9" name="Data Source Credential" queryTableFieldId="27"/>
    <tableColumn id="10" xr3:uid="{00000000-0010-0000-0C00-00000A000000}" uniqueName="10" name="Context Expression" queryTableFieldId="28"/>
  </tableColumns>
  <tableStyleInfo name="TableStyleMedium1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D000000}" name="Perspective_Measures" displayName="Perspective_Measures" ref="D5:H6" tableType="queryTable" insertRow="1" totalsRowShown="0">
  <autoFilter ref="D5:H6" xr:uid="{00000000-0009-0000-0100-000002000000}"/>
  <tableColumns count="5">
    <tableColumn id="4" xr3:uid="{00000000-0010-0000-0D00-000004000000}" uniqueName="4" name="Perspective Measure Index ID" queryTableFieldId="9"/>
    <tableColumn id="3" xr3:uid="{00000000-0010-0000-0D00-000003000000}" uniqueName="3" name="Perspective" queryTableFieldId="3"/>
    <tableColumn id="1" xr3:uid="{00000000-0010-0000-0D00-000001000000}" uniqueName="1" name="Measure Name" queryTableFieldId="1"/>
    <tableColumn id="2" xr3:uid="{00000000-0010-0000-0D00-000002000000}" uniqueName="2" name="Table Name" queryTableFieldId="2"/>
    <tableColumn id="8" xr3:uid="{00000000-0010-0000-0D00-000008000000}" uniqueName="8" name="ModifiedTime" queryTableFieldId="8" dataDxfId="6"/>
  </tableColumns>
  <tableStyleInfo name="TableStyleMedium1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E000000}" name="Perspective_Columns" displayName="Perspective_Columns" ref="D5:H6" tableType="queryTable" insertRow="1" totalsRowShown="0">
  <autoFilter ref="D5:H6" xr:uid="{00000000-0009-0000-0100-000001000000}"/>
  <tableColumns count="5">
    <tableColumn id="1" xr3:uid="{00000000-0010-0000-0E00-000001000000}" uniqueName="1" name="Perspective Column Index ID" queryTableFieldId="12"/>
    <tableColumn id="7" xr3:uid="{00000000-0010-0000-0E00-000007000000}" uniqueName="7" name="Perspective" queryTableFieldId="7"/>
    <tableColumn id="5" xr3:uid="{00000000-0010-0000-0E00-000005000000}" uniqueName="5" name="Column Name" queryTableFieldId="5"/>
    <tableColumn id="6" xr3:uid="{00000000-0010-0000-0E00-000006000000}" uniqueName="6" name="Table Name" queryTableFieldId="6"/>
    <tableColumn id="4" xr3:uid="{00000000-0010-0000-0E00-000004000000}" uniqueName="4" name="ModifiedTime" queryTableFieldId="4" dataDxfId="5"/>
  </tableColumns>
  <tableStyleInfo name="TableStyleMedium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HierarchiesTbl" displayName="HierarchiesTbl" ref="D5:K76" tableType="queryTable" totalsRowShown="0">
  <autoFilter ref="D5:K76" xr:uid="{00000000-0009-0000-0100-000014000000}"/>
  <tableColumns count="8">
    <tableColumn id="2" xr3:uid="{00000000-0010-0000-0F00-000002000000}" uniqueName="2" name="Hierarchy Index ID" queryTableFieldId="23"/>
    <tableColumn id="4" xr3:uid="{00000000-0010-0000-0F00-000004000000}" uniqueName="4" name="Table Name" queryTableFieldId="17"/>
    <tableColumn id="3" xr3:uid="{00000000-0010-0000-0F00-000003000000}" uniqueName="3" name="Hierarchy Name" queryTableFieldId="16"/>
    <tableColumn id="5" xr3:uid="{7C12AA02-DACC-4AE3-993C-0402D9798B3E}" uniqueName="5" name="LineageTag" queryTableFieldId="27" dataDxfId="18"/>
    <tableColumn id="6" xr3:uid="{886C7A7E-EC22-4960-8922-84C0A9A50573}" uniqueName="6" name="SourceLineageTag" queryTableFieldId="28" dataDxfId="17"/>
    <tableColumn id="1" xr3:uid="{00000000-0010-0000-0F00-000001000000}" uniqueName="1" name="Hide Blank Members" queryTableFieldId="22"/>
    <tableColumn id="8" xr3:uid="{00000000-0010-0000-0F00-000008000000}" uniqueName="8" name="ModifiedTime" queryTableFieldId="8" dataDxfId="16"/>
    <tableColumn id="9" xr3:uid="{00000000-0010-0000-0F00-000009000000}" uniqueName="9" name="StructureModifiedTime" queryTableFieldId="9" dataDxfId="15"/>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0000000}" name="Hierarchy_Levels" displayName="Hierarchy_Levels" ref="E5:L261" tableType="queryTable" totalsRowShown="0">
  <autoFilter ref="E5:L261" xr:uid="{00000000-0009-0000-0100-00000A000000}"/>
  <tableColumns count="8">
    <tableColumn id="1" xr3:uid="{00000000-0010-0000-1000-000001000000}" uniqueName="1" name="Hierarchy Level Index ID" queryTableFieldId="1"/>
    <tableColumn id="2" xr3:uid="{00000000-0010-0000-1000-000002000000}" uniqueName="2" name="Hierarchy Name" queryTableFieldId="2"/>
    <tableColumn id="3" xr3:uid="{00000000-0010-0000-1000-000003000000}" uniqueName="3" name="Hierarchy Level Column" queryTableFieldId="3"/>
    <tableColumn id="7" xr3:uid="{E8F2E7F5-0FFF-429B-93E9-3CFA5FA7A61B}" uniqueName="7" name="LineageTag" queryTableFieldId="7" dataDxfId="4"/>
    <tableColumn id="8" xr3:uid="{17B2ABAF-EE60-46EC-8DFA-419906649D01}" uniqueName="8" name="SourceLineageTag" queryTableFieldId="8" dataDxfId="3"/>
    <tableColumn id="4" xr3:uid="{00000000-0010-0000-1000-000004000000}" uniqueName="4" name="Hierarchy Level" queryTableFieldId="4"/>
    <tableColumn id="5" xr3:uid="{00000000-0010-0000-1000-000005000000}" uniqueName="5" name="Table Name" queryTableFieldId="5"/>
    <tableColumn id="6" xr3:uid="{00000000-0010-0000-1000-000006000000}" uniqueName="6" name="ModifiedTime" queryTableFieldId="6" dataDxfId="2"/>
  </tableColumns>
  <tableStyleInfo name="TableStyleMedium1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1000000}" name="DetailRowsTbl" displayName="DetailRowsTbl" ref="D6:I7" tableType="queryTable" insertRow="1" totalsRowShown="0">
  <autoFilter ref="D6:I7" xr:uid="{00000000-0009-0000-0100-000018000000}"/>
  <tableColumns count="6">
    <tableColumn id="7" xr3:uid="{00000000-0010-0000-1100-000007000000}" uniqueName="7" name="Detail Row Index ID" queryTableFieldId="14"/>
    <tableColumn id="1" xr3:uid="{00000000-0010-0000-1100-000001000000}" uniqueName="1" name="Detail Row Type" queryTableFieldId="8"/>
    <tableColumn id="2" xr3:uid="{00000000-0010-0000-1100-000002000000}" uniqueName="2" name="Detail Row DAX Expression" queryTableFieldId="9" dataDxfId="1"/>
    <tableColumn id="3" xr3:uid="{00000000-0010-0000-1100-000003000000}" uniqueName="3" name="Measure Name" queryTableFieldId="10"/>
    <tableColumn id="4" xr3:uid="{00000000-0010-0000-1100-000004000000}" uniqueName="4" name="Measure Description" queryTableFieldId="11"/>
    <tableColumn id="5" xr3:uid="{00000000-0010-0000-1100-000005000000}" uniqueName="5" name="Table Name" queryTableFieldId="12"/>
  </tableColumns>
  <tableStyleInfo name="TableStyleMedium1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2000000}" name="M_Expressions" displayName="M_Expressions" ref="E5:N6" tableType="queryTable" insertRow="1" totalsRowShown="0">
  <autoFilter ref="E5:N6" xr:uid="{00000000-0009-0000-0100-000004000000}"/>
  <tableColumns count="10">
    <tableColumn id="1" xr3:uid="{00000000-0010-0000-1200-000001000000}" uniqueName="1" name="M Expression Index ID" queryTableFieldId="1"/>
    <tableColumn id="6" xr3:uid="{00000000-0010-0000-1200-000006000000}" uniqueName="6" name="M Expression Name" queryTableFieldId="6"/>
    <tableColumn id="7" xr3:uid="{00000000-0010-0000-1200-000007000000}" uniqueName="7" name="M Expression Description" queryTableFieldId="7"/>
    <tableColumn id="4" xr3:uid="{00000000-0010-0000-1200-000004000000}" uniqueName="4" name="M Expression" queryTableFieldId="4"/>
    <tableColumn id="2" xr3:uid="{F8A19885-167B-4F75-81ED-1C57C88FAB43}" uniqueName="2" name="QueryGroupID" queryTableFieldId="10"/>
    <tableColumn id="3" xr3:uid="{5847D60C-FF47-4B8F-B4B0-DB76B553DBC1}" uniqueName="3" name="ParameterValuesColumnID" queryTableFieldId="11"/>
    <tableColumn id="8" xr3:uid="{42DCD0BD-8AC5-46CD-AA0F-069833528E10}" uniqueName="8" name="MAttributes" queryTableFieldId="12" dataDxfId="39"/>
    <tableColumn id="9" xr3:uid="{B698213C-B579-4027-AAA9-4D852904979E}" uniqueName="9" name="LineageTag" queryTableFieldId="13" dataDxfId="38"/>
    <tableColumn id="10" xr3:uid="{88C6F895-41F9-49B5-81E2-8E2D75AF42EF}" uniqueName="10" name="SourceLineageTag" queryTableFieldId="14" dataDxfId="37"/>
    <tableColumn id="5" xr3:uid="{00000000-0010-0000-1200-000005000000}" uniqueName="5" name="ModifiedTime" queryTableFieldId="5" dataDxfId="36"/>
  </tableColumns>
  <tableStyleInfo name="TableStyleMedium1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3000000}" name="KPIs" displayName="KPIs" ref="D6:O7" tableType="queryTable" insertRow="1" totalsRowShown="0">
  <autoFilter ref="D6:O7" xr:uid="{00000000-0009-0000-0100-000012000000}"/>
  <tableColumns count="12">
    <tableColumn id="1" xr3:uid="{00000000-0010-0000-1300-000001000000}" uniqueName="1" name="KPI Index ID" queryTableFieldId="1"/>
    <tableColumn id="9" xr3:uid="{00000000-0010-0000-1300-000009000000}" uniqueName="9" name="KPI Base Measure Name" queryTableFieldId="9"/>
    <tableColumn id="4" xr3:uid="{00000000-0010-0000-1300-000004000000}" uniqueName="4" name="KPI Target DAX Expression" queryTableFieldId="4"/>
    <tableColumn id="2" xr3:uid="{00000000-0010-0000-1300-000002000000}" uniqueName="2" name="KPI Description" queryTableFieldId="2"/>
    <tableColumn id="8" xr3:uid="{00000000-0010-0000-1300-000008000000}" uniqueName="8" name="KPI Status Expression" queryTableFieldId="8"/>
    <tableColumn id="6" xr3:uid="{00000000-0010-0000-1300-000006000000}" uniqueName="6" name="KPI Status Graphic" queryTableFieldId="6"/>
    <tableColumn id="3" xr3:uid="{00000000-0010-0000-1300-000003000000}" uniqueName="3" name="KPI Target Description" queryTableFieldId="3"/>
    <tableColumn id="5" xr3:uid="{00000000-0010-0000-1300-000005000000}" uniqueName="5" name="KPI Target Format" queryTableFieldId="5"/>
    <tableColumn id="7" xr3:uid="{00000000-0010-0000-1300-000007000000}" uniqueName="7" name="KPI Status Description" queryTableFieldId="7"/>
    <tableColumn id="10" xr3:uid="{00000000-0010-0000-1300-00000A000000}" uniqueName="10" name="KPI Base Measure Description" queryTableFieldId="10"/>
    <tableColumn id="13" xr3:uid="{00000000-0010-0000-1300-00000D000000}" uniqueName="13" name="KPI Base Measure Table Name" queryTableFieldId="13"/>
    <tableColumn id="12" xr3:uid="{00000000-0010-0000-1300-00000C000000}" uniqueName="12" name="ModifiedTime" queryTableFieldId="12" dataDxfId="0"/>
  </tableColumns>
  <tableStyleInfo name="TableStyleMedium1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4000000}" name="Translations" displayName="Translations" ref="D5:F6" tableType="queryTable" totalsRowShown="0">
  <autoFilter ref="D5:F6" xr:uid="{00000000-0009-0000-0100-000011000000}"/>
  <tableColumns count="3">
    <tableColumn id="1" xr3:uid="{00000000-0010-0000-1400-000001000000}" uniqueName="1" name="Translation Index ID" queryTableFieldId="1"/>
    <tableColumn id="2" xr3:uid="{00000000-0010-0000-1400-000002000000}" uniqueName="2" name="Language Translation" queryTableFieldId="2" dataDxfId="66"/>
    <tableColumn id="3" xr3:uid="{00000000-0010-0000-1400-000003000000}" uniqueName="3" name="ModifiedTime" queryTableFieldId="3" dataDxfId="35"/>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6.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7.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9.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10.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table" Target="../tables/table11.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table" Target="../tables/table12.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table" Target="../tables/table14.x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table" Target="../tables/table15.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table" Target="../tables/table16.x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table" Target="../tables/table17.x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table" Target="../tables/table18.x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table" Target="../tables/table19.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showGridLines="0" showRowColHeaders="0" zoomScaleNormal="100" workbookViewId="0">
      <selection activeCell="Q14" sqref="Q14"/>
    </sheetView>
  </sheetViews>
  <sheetFormatPr defaultRowHeight="15" x14ac:dyDescent="0.25"/>
  <cols>
    <col min="1" max="1" width="5" customWidth="1"/>
    <col min="2" max="2" width="19.85546875" bestFit="1" customWidth="1"/>
    <col min="5" max="5" width="4.85546875" customWidth="1"/>
  </cols>
  <sheetData>
    <row r="1" spans="1:11" ht="9.75" customHeight="1" thickBot="1" x14ac:dyDescent="0.4">
      <c r="A1" s="1"/>
    </row>
    <row r="2" spans="1:11" ht="23.25" x14ac:dyDescent="0.35">
      <c r="A2" s="1"/>
      <c r="B2" s="5" t="s">
        <v>0</v>
      </c>
      <c r="C2" s="20" t="str">
        <f>CatalogTbl[Server]</f>
        <v>powerbi://api.powerbi.com/v1.0/myorg/Data-Market Research_QA01</v>
      </c>
      <c r="D2" s="21"/>
      <c r="E2" s="21"/>
      <c r="F2" s="21"/>
      <c r="G2" s="21"/>
      <c r="H2" s="21"/>
      <c r="I2" s="21"/>
      <c r="J2" s="21"/>
      <c r="K2" s="22"/>
    </row>
    <row r="3" spans="1:11" ht="21" x14ac:dyDescent="0.35">
      <c r="B3" s="6" t="s">
        <v>1</v>
      </c>
      <c r="C3" s="23" t="str">
        <f>CatalogTbl[Database]</f>
        <v>MRBASurveysDataset</v>
      </c>
      <c r="D3" s="24"/>
      <c r="E3" s="24"/>
      <c r="F3" s="24"/>
      <c r="G3" s="24"/>
      <c r="H3" s="24"/>
      <c r="I3" s="24"/>
      <c r="J3" s="24"/>
      <c r="K3" s="25"/>
    </row>
    <row r="4" spans="1:11" ht="21.75" thickBot="1" x14ac:dyDescent="0.4">
      <c r="B4" s="7" t="s">
        <v>2</v>
      </c>
      <c r="C4" s="26" t="str">
        <f>Schema_Overview[Storage Mode]</f>
        <v>Import</v>
      </c>
      <c r="D4" s="27"/>
      <c r="E4" s="27"/>
      <c r="F4" s="27"/>
      <c r="G4" s="27"/>
      <c r="H4" s="27"/>
      <c r="I4" s="27"/>
      <c r="J4" s="27"/>
      <c r="K4" s="28"/>
    </row>
  </sheetData>
  <mergeCells count="3">
    <mergeCell ref="C2:K2"/>
    <mergeCell ref="C3:K3"/>
    <mergeCell ref="C4:K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Q24"/>
  <sheetViews>
    <sheetView workbookViewId="0">
      <selection activeCell="C16" sqref="C16"/>
    </sheetView>
  </sheetViews>
  <sheetFormatPr defaultRowHeight="15" x14ac:dyDescent="0.25"/>
  <cols>
    <col min="1" max="1" width="3.85546875" customWidth="1"/>
    <col min="3" max="3" width="38.28515625" bestFit="1" customWidth="1"/>
    <col min="6" max="6" width="21.85546875" bestFit="1" customWidth="1"/>
    <col min="7" max="7" width="23" bestFit="1" customWidth="1"/>
    <col min="9" max="9" width="20.42578125" bestFit="1" customWidth="1"/>
    <col min="10" max="10" width="28.42578125" bestFit="1" customWidth="1"/>
    <col min="13" max="13" width="20.42578125" bestFit="1" customWidth="1"/>
    <col min="14" max="14" width="24" bestFit="1" customWidth="1"/>
    <col min="16" max="16" width="17.42578125" bestFit="1" customWidth="1"/>
    <col min="17" max="17" width="25" bestFit="1" customWidth="1"/>
  </cols>
  <sheetData>
    <row r="2" spans="3:17" x14ac:dyDescent="0.25">
      <c r="C2" t="s">
        <v>3</v>
      </c>
      <c r="F2" s="15" t="s">
        <v>4</v>
      </c>
      <c r="G2" t="s">
        <v>5</v>
      </c>
      <c r="I2" s="15" t="s">
        <v>4</v>
      </c>
      <c r="J2" t="s">
        <v>6</v>
      </c>
      <c r="M2" s="15" t="s">
        <v>4</v>
      </c>
      <c r="N2" t="s">
        <v>7</v>
      </c>
      <c r="P2" s="15" t="s">
        <v>4</v>
      </c>
      <c r="Q2" t="s">
        <v>8</v>
      </c>
    </row>
    <row r="3" spans="3:17" ht="15.75" thickBot="1" x14ac:dyDescent="0.3">
      <c r="C3" s="2">
        <v>44603.567328564815</v>
      </c>
      <c r="F3" s="16" t="s">
        <v>281</v>
      </c>
      <c r="G3" s="19">
        <v>120</v>
      </c>
      <c r="I3" s="16" t="s">
        <v>190</v>
      </c>
      <c r="J3" s="19">
        <v>10</v>
      </c>
      <c r="M3" s="16" t="s">
        <v>238</v>
      </c>
      <c r="N3" s="19">
        <v>22</v>
      </c>
      <c r="P3" s="16" t="s">
        <v>9</v>
      </c>
      <c r="Q3" s="19">
        <v>5</v>
      </c>
    </row>
    <row r="4" spans="3:17" ht="15.75" thickTop="1" x14ac:dyDescent="0.25">
      <c r="C4" s="4" t="str">
        <f>"Last metadata refresh: " &amp; TEXT(RefreshedTbl[Refreshed Time],"m/d/yyyy h:mm AM/PM")</f>
        <v>Last metadata refresh: 2/11/2022 1:36 PM</v>
      </c>
      <c r="F4" s="16" t="s">
        <v>282</v>
      </c>
      <c r="G4" s="19">
        <v>45</v>
      </c>
      <c r="I4" s="16" t="s">
        <v>185</v>
      </c>
      <c r="J4" s="19">
        <v>9</v>
      </c>
      <c r="M4" s="16" t="s">
        <v>262</v>
      </c>
      <c r="N4" s="19">
        <v>28</v>
      </c>
      <c r="P4" s="16" t="s">
        <v>11</v>
      </c>
      <c r="Q4" s="19">
        <v>10</v>
      </c>
    </row>
    <row r="5" spans="3:17" x14ac:dyDescent="0.25">
      <c r="F5" s="16" t="s">
        <v>283</v>
      </c>
      <c r="G5" s="19">
        <v>18</v>
      </c>
      <c r="I5" s="16" t="s">
        <v>184</v>
      </c>
      <c r="J5" s="19">
        <v>2</v>
      </c>
      <c r="M5" s="16" t="s">
        <v>3046</v>
      </c>
      <c r="N5" s="19">
        <v>32</v>
      </c>
      <c r="P5" s="16" t="s">
        <v>12</v>
      </c>
      <c r="Q5" s="19">
        <v>21</v>
      </c>
    </row>
    <row r="6" spans="3:17" x14ac:dyDescent="0.25">
      <c r="F6" s="16" t="s">
        <v>234</v>
      </c>
      <c r="G6" s="19">
        <v>5</v>
      </c>
      <c r="I6" s="16" t="s">
        <v>256</v>
      </c>
      <c r="J6" s="19">
        <v>2</v>
      </c>
      <c r="M6" s="16" t="s">
        <v>235</v>
      </c>
      <c r="N6" s="19">
        <v>33</v>
      </c>
      <c r="P6" s="16" t="s">
        <v>13</v>
      </c>
      <c r="Q6" s="19">
        <v>33</v>
      </c>
    </row>
    <row r="7" spans="3:17" x14ac:dyDescent="0.25">
      <c r="F7" s="16" t="s">
        <v>258</v>
      </c>
      <c r="G7" s="19">
        <v>2</v>
      </c>
      <c r="I7" s="16" t="s">
        <v>258</v>
      </c>
      <c r="J7" s="19">
        <v>2</v>
      </c>
      <c r="M7" s="16" t="s">
        <v>236</v>
      </c>
      <c r="N7" s="19">
        <v>33</v>
      </c>
      <c r="P7" s="16" t="s">
        <v>14</v>
      </c>
      <c r="Q7" s="19">
        <v>124</v>
      </c>
    </row>
    <row r="8" spans="3:17" x14ac:dyDescent="0.25">
      <c r="F8" s="16" t="s">
        <v>190</v>
      </c>
      <c r="G8" s="19">
        <v>1</v>
      </c>
      <c r="I8" s="16" t="s">
        <v>230</v>
      </c>
      <c r="J8" s="19">
        <v>1</v>
      </c>
      <c r="M8" s="16" t="s">
        <v>234</v>
      </c>
      <c r="N8" s="19">
        <v>38</v>
      </c>
      <c r="P8" s="16" t="s">
        <v>10</v>
      </c>
      <c r="Q8" s="19">
        <v>193</v>
      </c>
    </row>
    <row r="9" spans="3:17" x14ac:dyDescent="0.25">
      <c r="F9" s="16" t="s">
        <v>3046</v>
      </c>
      <c r="G9" s="19">
        <v>1</v>
      </c>
      <c r="I9" s="16" t="s">
        <v>268</v>
      </c>
      <c r="J9" s="19">
        <v>1</v>
      </c>
      <c r="M9" s="16" t="s">
        <v>193</v>
      </c>
      <c r="N9" s="19">
        <v>45</v>
      </c>
    </row>
    <row r="10" spans="3:17" x14ac:dyDescent="0.25">
      <c r="F10" s="16" t="s">
        <v>280</v>
      </c>
      <c r="G10" s="19">
        <v>1</v>
      </c>
      <c r="I10" s="16" t="s">
        <v>186</v>
      </c>
      <c r="J10" s="19">
        <v>1</v>
      </c>
      <c r="M10" s="16" t="s">
        <v>185</v>
      </c>
      <c r="N10" s="19">
        <v>48</v>
      </c>
    </row>
    <row r="11" spans="3:17" x14ac:dyDescent="0.25">
      <c r="F11" s="16" t="s">
        <v>10</v>
      </c>
      <c r="G11" s="19">
        <v>193</v>
      </c>
      <c r="I11" s="16" t="s">
        <v>191</v>
      </c>
      <c r="J11" s="19">
        <v>1</v>
      </c>
      <c r="M11" s="16" t="s">
        <v>194</v>
      </c>
      <c r="N11" s="19">
        <v>56</v>
      </c>
    </row>
    <row r="12" spans="3:17" x14ac:dyDescent="0.25">
      <c r="I12" s="16" t="s">
        <v>188</v>
      </c>
      <c r="J12" s="19">
        <v>1</v>
      </c>
      <c r="M12" s="16" t="s">
        <v>190</v>
      </c>
      <c r="N12" s="19">
        <v>75</v>
      </c>
    </row>
    <row r="13" spans="3:17" x14ac:dyDescent="0.25">
      <c r="I13" s="16" t="s">
        <v>235</v>
      </c>
      <c r="J13" s="19">
        <v>1</v>
      </c>
      <c r="M13" s="16" t="s">
        <v>10</v>
      </c>
      <c r="N13" s="19">
        <v>410</v>
      </c>
    </row>
    <row r="14" spans="3:17" x14ac:dyDescent="0.25">
      <c r="I14" s="16" t="s">
        <v>192</v>
      </c>
      <c r="J14" s="19">
        <v>1</v>
      </c>
    </row>
    <row r="15" spans="3:17" x14ac:dyDescent="0.25">
      <c r="I15" s="16" t="s">
        <v>240</v>
      </c>
      <c r="J15" s="19">
        <v>1</v>
      </c>
    </row>
    <row r="16" spans="3:17" x14ac:dyDescent="0.25">
      <c r="I16" s="16" t="s">
        <v>195</v>
      </c>
      <c r="J16" s="19">
        <v>1</v>
      </c>
    </row>
    <row r="17" spans="9:10" x14ac:dyDescent="0.25">
      <c r="I17" s="16" t="s">
        <v>3052</v>
      </c>
      <c r="J17" s="19">
        <v>1</v>
      </c>
    </row>
    <row r="18" spans="9:10" x14ac:dyDescent="0.25">
      <c r="I18" s="16" t="s">
        <v>3048</v>
      </c>
      <c r="J18" s="19">
        <v>1</v>
      </c>
    </row>
    <row r="19" spans="9:10" x14ac:dyDescent="0.25">
      <c r="I19" s="16" t="s">
        <v>3046</v>
      </c>
      <c r="J19" s="19">
        <v>1</v>
      </c>
    </row>
    <row r="20" spans="9:10" x14ac:dyDescent="0.25">
      <c r="I20" s="16" t="s">
        <v>197</v>
      </c>
      <c r="J20" s="19">
        <v>1</v>
      </c>
    </row>
    <row r="21" spans="9:10" x14ac:dyDescent="0.25">
      <c r="I21" s="16" t="s">
        <v>3050</v>
      </c>
      <c r="J21" s="19">
        <v>1</v>
      </c>
    </row>
    <row r="22" spans="9:10" x14ac:dyDescent="0.25">
      <c r="I22" s="16" t="s">
        <v>196</v>
      </c>
      <c r="J22" s="19">
        <v>1</v>
      </c>
    </row>
    <row r="23" spans="9:10" x14ac:dyDescent="0.25">
      <c r="I23" s="16" t="s">
        <v>189</v>
      </c>
      <c r="J23" s="19">
        <v>1</v>
      </c>
    </row>
    <row r="24" spans="9:10" x14ac:dyDescent="0.25">
      <c r="I24" s="16" t="s">
        <v>10</v>
      </c>
      <c r="J24" s="19">
        <v>41</v>
      </c>
    </row>
  </sheetData>
  <pageMargins left="0.7" right="0.7" top="0.75" bottom="0.75" header="0.3" footer="0.3"/>
  <pageSetup orientation="portrait" horizontalDpi="4294967293" verticalDpi="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4:P118"/>
  <sheetViews>
    <sheetView showGridLines="0" topLeftCell="C1" workbookViewId="0">
      <selection activeCell="K13" sqref="K13:K23"/>
    </sheetView>
  </sheetViews>
  <sheetFormatPr defaultRowHeight="15" x14ac:dyDescent="0.25"/>
  <cols>
    <col min="1" max="2" width="0" hidden="1" customWidth="1"/>
    <col min="3" max="3" width="4.5703125" customWidth="1"/>
    <col min="4" max="4" width="36.28515625" customWidth="1"/>
    <col min="5" max="5" width="15.140625" bestFit="1" customWidth="1"/>
    <col min="6" max="6" width="16.85546875" bestFit="1" customWidth="1"/>
    <col min="7" max="7" width="25.7109375" bestFit="1" customWidth="1"/>
    <col min="8" max="8" width="24.5703125" bestFit="1" customWidth="1"/>
    <col min="9" max="9" width="14.7109375" bestFit="1" customWidth="1"/>
    <col min="10" max="16" width="14.7109375" customWidth="1"/>
  </cols>
  <sheetData>
    <row r="4" spans="4:16" x14ac:dyDescent="0.25">
      <c r="D4" t="s">
        <v>16</v>
      </c>
      <c r="E4" t="s">
        <v>17</v>
      </c>
      <c r="F4" t="s">
        <v>18</v>
      </c>
      <c r="G4" t="s">
        <v>19</v>
      </c>
      <c r="H4" t="s">
        <v>20</v>
      </c>
      <c r="I4" t="s">
        <v>21</v>
      </c>
      <c r="J4" t="s">
        <v>22</v>
      </c>
    </row>
    <row r="5" spans="4:16" x14ac:dyDescent="0.25">
      <c r="D5" t="s">
        <v>181</v>
      </c>
      <c r="E5" t="s">
        <v>182</v>
      </c>
      <c r="F5" t="s">
        <v>23</v>
      </c>
      <c r="G5" s="2">
        <v>44433.16309170139</v>
      </c>
      <c r="J5">
        <v>1550</v>
      </c>
    </row>
    <row r="7" spans="4:16" x14ac:dyDescent="0.25">
      <c r="D7" t="s">
        <v>24</v>
      </c>
      <c r="E7" t="s">
        <v>25</v>
      </c>
      <c r="F7" t="s">
        <v>26</v>
      </c>
      <c r="G7" t="s">
        <v>27</v>
      </c>
      <c r="H7" t="s">
        <v>28</v>
      </c>
      <c r="I7" t="s">
        <v>29</v>
      </c>
      <c r="J7" t="s">
        <v>30</v>
      </c>
      <c r="K7" t="s">
        <v>176</v>
      </c>
      <c r="L7" t="s">
        <v>177</v>
      </c>
      <c r="M7" t="s">
        <v>178</v>
      </c>
      <c r="N7" t="s">
        <v>179</v>
      </c>
      <c r="O7" t="s">
        <v>180</v>
      </c>
      <c r="P7" t="s">
        <v>31</v>
      </c>
    </row>
    <row r="8" spans="4:16" x14ac:dyDescent="0.25">
      <c r="D8" t="s">
        <v>32</v>
      </c>
      <c r="E8" t="s">
        <v>33</v>
      </c>
      <c r="F8" t="s">
        <v>34</v>
      </c>
      <c r="G8" s="2">
        <v>44306.878444560185</v>
      </c>
      <c r="H8" s="2">
        <v>44568.721168819444</v>
      </c>
      <c r="I8">
        <v>2</v>
      </c>
      <c r="J8" t="b">
        <v>0</v>
      </c>
      <c r="K8" t="b">
        <v>0</v>
      </c>
      <c r="L8">
        <v>0</v>
      </c>
      <c r="M8">
        <v>10</v>
      </c>
      <c r="N8" s="19" t="s">
        <v>33</v>
      </c>
      <c r="O8" s="19"/>
      <c r="P8">
        <v>1</v>
      </c>
    </row>
    <row r="9" spans="4:16" ht="3.75" customHeight="1" x14ac:dyDescent="0.25"/>
    <row r="10" spans="4:16" ht="7.5" customHeight="1" x14ac:dyDescent="0.25"/>
    <row r="11" spans="4:16" ht="7.5" customHeight="1" thickBot="1" x14ac:dyDescent="0.3"/>
    <row r="12" spans="4:16" ht="24" thickBot="1" x14ac:dyDescent="0.4">
      <c r="D12" s="8" t="s">
        <v>35</v>
      </c>
      <c r="E12" s="9" t="s">
        <v>36</v>
      </c>
      <c r="G12" s="14" t="s">
        <v>37</v>
      </c>
      <c r="H12" s="14" t="s">
        <v>38</v>
      </c>
      <c r="I12" s="14" t="s">
        <v>39</v>
      </c>
      <c r="J12" s="14"/>
      <c r="K12" s="14"/>
      <c r="L12" s="14"/>
      <c r="M12" s="14"/>
      <c r="N12" s="14"/>
      <c r="O12" s="14"/>
      <c r="P12" s="14"/>
    </row>
    <row r="13" spans="4:16" ht="23.25" x14ac:dyDescent="0.35">
      <c r="D13" s="10" t="s">
        <v>40</v>
      </c>
      <c r="E13" s="11">
        <f>COUNT(DataSourcesTbl[Data Source Index ID])</f>
        <v>0</v>
      </c>
      <c r="G13" s="19" t="s">
        <v>184</v>
      </c>
      <c r="H13" s="18">
        <v>3246781</v>
      </c>
      <c r="I13">
        <v>1</v>
      </c>
      <c r="K13" s="18"/>
      <c r="L13" s="18"/>
      <c r="M13" s="18"/>
      <c r="N13" s="18"/>
      <c r="O13" s="18"/>
      <c r="P13" s="18"/>
    </row>
    <row r="14" spans="4:16" ht="23.25" x14ac:dyDescent="0.35">
      <c r="D14" s="10" t="s">
        <v>41</v>
      </c>
      <c r="E14" s="11">
        <f>COUNT(TablesTbl[Table Index ID])</f>
        <v>106</v>
      </c>
      <c r="G14" s="19" t="s">
        <v>183</v>
      </c>
      <c r="H14" s="18">
        <v>2958464</v>
      </c>
      <c r="I14">
        <v>1</v>
      </c>
      <c r="K14" s="18"/>
      <c r="L14" s="18"/>
      <c r="M14" s="18"/>
      <c r="N14" s="18"/>
      <c r="O14" s="18"/>
      <c r="P14" s="18"/>
    </row>
    <row r="15" spans="4:16" ht="23.25" x14ac:dyDescent="0.35">
      <c r="D15" s="10" t="s">
        <v>42</v>
      </c>
      <c r="E15" s="11">
        <f>COUNT(MeasuresTbl[Measure Index ID])</f>
        <v>193</v>
      </c>
      <c r="G15" s="19" t="s">
        <v>186</v>
      </c>
      <c r="H15" s="18">
        <v>1108075</v>
      </c>
      <c r="I15">
        <v>1</v>
      </c>
      <c r="K15" s="18"/>
      <c r="L15" s="18"/>
      <c r="M15" s="18"/>
      <c r="N15" s="18"/>
      <c r="O15" s="18"/>
      <c r="P15" s="18"/>
    </row>
    <row r="16" spans="4:16" ht="23.25" x14ac:dyDescent="0.35">
      <c r="D16" s="10" t="s">
        <v>43</v>
      </c>
      <c r="E16" s="11">
        <f>COUNT(RelationshipsTbl[Relationship Index ID])</f>
        <v>41</v>
      </c>
      <c r="G16" s="19" t="s">
        <v>188</v>
      </c>
      <c r="H16" s="18">
        <v>649449</v>
      </c>
      <c r="I16">
        <v>1</v>
      </c>
      <c r="K16" s="18"/>
      <c r="L16" s="18"/>
      <c r="M16" s="18"/>
      <c r="N16" s="18"/>
      <c r="O16" s="18"/>
      <c r="P16" s="18"/>
    </row>
    <row r="17" spans="4:16" ht="23.25" x14ac:dyDescent="0.35">
      <c r="D17" s="10" t="s">
        <v>44</v>
      </c>
      <c r="E17" s="11">
        <f>COUNT(ColumnsTbl[Column Index ID])</f>
        <v>1008</v>
      </c>
      <c r="G17" s="19" t="s">
        <v>185</v>
      </c>
      <c r="H17" s="18">
        <v>590608</v>
      </c>
      <c r="I17">
        <v>1</v>
      </c>
      <c r="K17" s="18"/>
      <c r="L17" s="18"/>
      <c r="M17" s="18"/>
      <c r="N17" s="18"/>
      <c r="O17" s="18"/>
      <c r="P17" s="18"/>
    </row>
    <row r="18" spans="4:16" ht="23.25" x14ac:dyDescent="0.35">
      <c r="D18" s="10" t="s">
        <v>45</v>
      </c>
      <c r="E18" s="11">
        <f>COUNT(RolesTbl[Role Index ID])</f>
        <v>0</v>
      </c>
      <c r="G18" s="19" t="s">
        <v>187</v>
      </c>
      <c r="H18" s="18">
        <v>590566</v>
      </c>
      <c r="I18">
        <v>1</v>
      </c>
      <c r="K18" s="18"/>
      <c r="L18" s="18"/>
      <c r="M18" s="18"/>
      <c r="N18" s="18"/>
      <c r="O18" s="18"/>
      <c r="P18" s="18"/>
    </row>
    <row r="19" spans="4:16" ht="23.25" x14ac:dyDescent="0.35">
      <c r="D19" s="10" t="s">
        <v>46</v>
      </c>
      <c r="E19" s="11">
        <f>COUNT(Role_Memberships[Role Membership Index ID])</f>
        <v>0</v>
      </c>
      <c r="G19" s="19" t="s">
        <v>190</v>
      </c>
      <c r="H19" s="18">
        <v>493004</v>
      </c>
      <c r="I19">
        <v>1</v>
      </c>
      <c r="K19" s="18"/>
      <c r="L19" s="18"/>
      <c r="M19" s="18"/>
      <c r="N19" s="18"/>
      <c r="O19" s="18"/>
      <c r="P19" s="18"/>
    </row>
    <row r="20" spans="4:16" ht="23.25" x14ac:dyDescent="0.35">
      <c r="D20" s="10" t="s">
        <v>47</v>
      </c>
      <c r="E20" s="11">
        <f>COUNT(Table_Permissions[Table Permission Index ID])</f>
        <v>0</v>
      </c>
      <c r="G20" s="19" t="s">
        <v>189</v>
      </c>
      <c r="H20" s="18">
        <v>396717</v>
      </c>
      <c r="I20">
        <v>1</v>
      </c>
      <c r="K20" s="18"/>
      <c r="L20" s="18"/>
      <c r="M20" s="18"/>
      <c r="N20" s="18"/>
      <c r="O20" s="18"/>
      <c r="P20" s="18"/>
    </row>
    <row r="21" spans="4:16" ht="23.25" x14ac:dyDescent="0.35">
      <c r="D21" s="10" t="s">
        <v>48</v>
      </c>
      <c r="E21" s="11">
        <f>COUNT(HierarchiesTbl[Hierarchy Index ID])</f>
        <v>71</v>
      </c>
      <c r="G21" s="19" t="s">
        <v>191</v>
      </c>
      <c r="H21" s="18">
        <v>234106</v>
      </c>
      <c r="I21">
        <v>1</v>
      </c>
      <c r="K21" s="18"/>
      <c r="L21" s="18"/>
      <c r="M21" s="18"/>
      <c r="N21" s="18"/>
      <c r="O21" s="18"/>
      <c r="P21" s="18"/>
    </row>
    <row r="22" spans="4:16" ht="23.25" x14ac:dyDescent="0.35">
      <c r="D22" s="10" t="s">
        <v>49</v>
      </c>
      <c r="E22" s="11">
        <f>COUNT(DetailRowsTbl[Detail Row Index ID])</f>
        <v>0</v>
      </c>
      <c r="G22" s="19" t="s">
        <v>192</v>
      </c>
      <c r="H22" s="18">
        <v>228075</v>
      </c>
      <c r="I22">
        <v>1</v>
      </c>
      <c r="K22" s="18"/>
      <c r="L22" s="18"/>
      <c r="M22" s="18"/>
      <c r="N22" s="18"/>
      <c r="O22" s="18"/>
      <c r="P22" s="18"/>
    </row>
    <row r="23" spans="4:16" ht="23.25" x14ac:dyDescent="0.35">
      <c r="D23" s="10" t="s">
        <v>39</v>
      </c>
      <c r="E23" s="11">
        <f>COUNT(Partitions[Partition Index ID])</f>
        <v>106</v>
      </c>
      <c r="G23" s="19" t="s">
        <v>194</v>
      </c>
      <c r="H23" s="18">
        <v>175374</v>
      </c>
      <c r="I23">
        <v>1</v>
      </c>
      <c r="K23" s="18"/>
      <c r="L23" s="18"/>
      <c r="M23" s="18"/>
      <c r="N23" s="18"/>
      <c r="O23" s="18"/>
      <c r="P23" s="18"/>
    </row>
    <row r="24" spans="4:16" ht="23.25" x14ac:dyDescent="0.35">
      <c r="D24" s="10" t="s">
        <v>50</v>
      </c>
      <c r="E24" s="11">
        <f>COUNT(KPIs[KPI Index ID])</f>
        <v>0</v>
      </c>
      <c r="G24" s="19" t="s">
        <v>193</v>
      </c>
      <c r="H24" s="18">
        <v>175374</v>
      </c>
      <c r="I24">
        <v>1</v>
      </c>
    </row>
    <row r="25" spans="4:16" ht="23.25" x14ac:dyDescent="0.35">
      <c r="D25" s="10" t="s">
        <v>51</v>
      </c>
      <c r="E25" s="11">
        <f>COUNT(M_Expressions[M Expression Index ID])</f>
        <v>0</v>
      </c>
      <c r="G25" s="19" t="s">
        <v>3052</v>
      </c>
      <c r="H25" s="18">
        <v>161790</v>
      </c>
      <c r="I25">
        <v>1</v>
      </c>
    </row>
    <row r="26" spans="4:16" ht="23.25" x14ac:dyDescent="0.35">
      <c r="D26" s="10" t="s">
        <v>52</v>
      </c>
      <c r="E26" s="11">
        <f>COUNT(Translations[Translation Index ID])</f>
        <v>1</v>
      </c>
      <c r="G26" s="19" t="s">
        <v>195</v>
      </c>
      <c r="H26" s="18">
        <v>110794</v>
      </c>
      <c r="I26">
        <v>1</v>
      </c>
    </row>
    <row r="27" spans="4:16" ht="23.25" x14ac:dyDescent="0.35">
      <c r="D27" s="10" t="s">
        <v>53</v>
      </c>
      <c r="E27" s="11">
        <f>COUNT(Perspective_Columns[Perspective Column Index ID])</f>
        <v>0</v>
      </c>
      <c r="G27" s="19" t="s">
        <v>196</v>
      </c>
      <c r="H27" s="18">
        <v>74976</v>
      </c>
      <c r="I27">
        <v>1</v>
      </c>
    </row>
    <row r="28" spans="4:16" ht="24" thickBot="1" x14ac:dyDescent="0.4">
      <c r="D28" s="12" t="s">
        <v>54</v>
      </c>
      <c r="E28" s="13">
        <f>COUNT(Perspective_Measures[Perspective Measure Index ID])</f>
        <v>0</v>
      </c>
      <c r="G28" s="19" t="s">
        <v>197</v>
      </c>
      <c r="H28" s="18">
        <v>59429</v>
      </c>
      <c r="I28">
        <v>1</v>
      </c>
    </row>
    <row r="29" spans="4:16" x14ac:dyDescent="0.25">
      <c r="G29" s="19" t="s">
        <v>199</v>
      </c>
      <c r="H29" s="18">
        <v>46021</v>
      </c>
      <c r="I29">
        <v>1</v>
      </c>
    </row>
    <row r="30" spans="4:16" x14ac:dyDescent="0.25">
      <c r="G30" s="19" t="s">
        <v>198</v>
      </c>
      <c r="H30" s="18">
        <v>46021</v>
      </c>
      <c r="I30">
        <v>1</v>
      </c>
    </row>
    <row r="31" spans="4:16" x14ac:dyDescent="0.25">
      <c r="G31" s="19" t="s">
        <v>200</v>
      </c>
      <c r="H31" s="18">
        <v>46021</v>
      </c>
      <c r="I31">
        <v>1</v>
      </c>
    </row>
    <row r="32" spans="4:16" x14ac:dyDescent="0.25">
      <c r="G32" s="19" t="s">
        <v>201</v>
      </c>
      <c r="H32" s="18">
        <v>46021</v>
      </c>
      <c r="I32">
        <v>1</v>
      </c>
    </row>
    <row r="33" spans="7:9" x14ac:dyDescent="0.25">
      <c r="G33" s="19" t="s">
        <v>202</v>
      </c>
      <c r="H33" s="18">
        <v>46021</v>
      </c>
      <c r="I33">
        <v>1</v>
      </c>
    </row>
    <row r="34" spans="7:9" x14ac:dyDescent="0.25">
      <c r="G34" s="19" t="s">
        <v>203</v>
      </c>
      <c r="H34" s="18">
        <v>46021</v>
      </c>
      <c r="I34">
        <v>1</v>
      </c>
    </row>
    <row r="35" spans="7:9" x14ac:dyDescent="0.25">
      <c r="G35" s="19" t="s">
        <v>204</v>
      </c>
      <c r="H35" s="18">
        <v>46021</v>
      </c>
      <c r="I35">
        <v>1</v>
      </c>
    </row>
    <row r="36" spans="7:9" x14ac:dyDescent="0.25">
      <c r="G36" s="19" t="s">
        <v>205</v>
      </c>
      <c r="H36" s="18">
        <v>46021</v>
      </c>
      <c r="I36">
        <v>1</v>
      </c>
    </row>
    <row r="37" spans="7:9" x14ac:dyDescent="0.25">
      <c r="G37" s="19" t="s">
        <v>206</v>
      </c>
      <c r="H37" s="18">
        <v>46021</v>
      </c>
      <c r="I37">
        <v>1</v>
      </c>
    </row>
    <row r="38" spans="7:9" x14ac:dyDescent="0.25">
      <c r="G38" s="19" t="s">
        <v>207</v>
      </c>
      <c r="H38" s="18">
        <v>46021</v>
      </c>
      <c r="I38">
        <v>1</v>
      </c>
    </row>
    <row r="39" spans="7:9" x14ac:dyDescent="0.25">
      <c r="G39" s="19" t="s">
        <v>208</v>
      </c>
      <c r="H39" s="18">
        <v>46021</v>
      </c>
      <c r="I39">
        <v>1</v>
      </c>
    </row>
    <row r="40" spans="7:9" x14ac:dyDescent="0.25">
      <c r="G40" s="19" t="s">
        <v>209</v>
      </c>
      <c r="H40" s="18">
        <v>46021</v>
      </c>
      <c r="I40">
        <v>1</v>
      </c>
    </row>
    <row r="41" spans="7:9" x14ac:dyDescent="0.25">
      <c r="G41" s="19" t="s">
        <v>210</v>
      </c>
      <c r="H41" s="18">
        <v>46021</v>
      </c>
      <c r="I41">
        <v>1</v>
      </c>
    </row>
    <row r="42" spans="7:9" x14ac:dyDescent="0.25">
      <c r="G42" s="19" t="s">
        <v>211</v>
      </c>
      <c r="H42" s="18">
        <v>46021</v>
      </c>
      <c r="I42">
        <v>1</v>
      </c>
    </row>
    <row r="43" spans="7:9" x14ac:dyDescent="0.25">
      <c r="G43" s="19" t="s">
        <v>212</v>
      </c>
      <c r="H43" s="18">
        <v>46021</v>
      </c>
      <c r="I43">
        <v>1</v>
      </c>
    </row>
    <row r="44" spans="7:9" x14ac:dyDescent="0.25">
      <c r="G44" s="19" t="s">
        <v>213</v>
      </c>
      <c r="H44" s="18">
        <v>46021</v>
      </c>
      <c r="I44">
        <v>1</v>
      </c>
    </row>
    <row r="45" spans="7:9" x14ac:dyDescent="0.25">
      <c r="G45" s="19" t="s">
        <v>214</v>
      </c>
      <c r="H45" s="18">
        <v>46021</v>
      </c>
      <c r="I45">
        <v>1</v>
      </c>
    </row>
    <row r="46" spans="7:9" x14ac:dyDescent="0.25">
      <c r="G46" s="19" t="s">
        <v>215</v>
      </c>
      <c r="H46" s="18">
        <v>46021</v>
      </c>
      <c r="I46">
        <v>1</v>
      </c>
    </row>
    <row r="47" spans="7:9" x14ac:dyDescent="0.25">
      <c r="G47" s="19" t="s">
        <v>216</v>
      </c>
      <c r="H47" s="18">
        <v>46021</v>
      </c>
      <c r="I47">
        <v>1</v>
      </c>
    </row>
    <row r="48" spans="7:9" x14ac:dyDescent="0.25">
      <c r="G48" s="19" t="s">
        <v>217</v>
      </c>
      <c r="H48" s="18">
        <v>46021</v>
      </c>
      <c r="I48">
        <v>1</v>
      </c>
    </row>
    <row r="49" spans="7:9" x14ac:dyDescent="0.25">
      <c r="G49" s="19" t="s">
        <v>218</v>
      </c>
      <c r="H49" s="18">
        <v>46021</v>
      </c>
      <c r="I49">
        <v>1</v>
      </c>
    </row>
    <row r="50" spans="7:9" x14ac:dyDescent="0.25">
      <c r="G50" s="19" t="s">
        <v>219</v>
      </c>
      <c r="H50" s="18">
        <v>46021</v>
      </c>
      <c r="I50">
        <v>1</v>
      </c>
    </row>
    <row r="51" spans="7:9" x14ac:dyDescent="0.25">
      <c r="G51" s="19" t="s">
        <v>220</v>
      </c>
      <c r="H51" s="18">
        <v>46021</v>
      </c>
      <c r="I51">
        <v>1</v>
      </c>
    </row>
    <row r="52" spans="7:9" x14ac:dyDescent="0.25">
      <c r="G52" s="19" t="s">
        <v>221</v>
      </c>
      <c r="H52" s="18">
        <v>46021</v>
      </c>
      <c r="I52">
        <v>1</v>
      </c>
    </row>
    <row r="53" spans="7:9" x14ac:dyDescent="0.25">
      <c r="G53" s="19" t="s">
        <v>224</v>
      </c>
      <c r="H53" s="18">
        <v>44925</v>
      </c>
      <c r="I53">
        <v>1</v>
      </c>
    </row>
    <row r="54" spans="7:9" x14ac:dyDescent="0.25">
      <c r="G54" s="19" t="s">
        <v>222</v>
      </c>
      <c r="H54" s="18">
        <v>44925</v>
      </c>
      <c r="I54">
        <v>1</v>
      </c>
    </row>
    <row r="55" spans="7:9" x14ac:dyDescent="0.25">
      <c r="G55" s="19" t="s">
        <v>223</v>
      </c>
      <c r="H55" s="18">
        <v>44560</v>
      </c>
      <c r="I55">
        <v>1</v>
      </c>
    </row>
    <row r="56" spans="7:9" x14ac:dyDescent="0.25">
      <c r="G56" s="19" t="s">
        <v>225</v>
      </c>
      <c r="H56" s="18">
        <v>39446</v>
      </c>
      <c r="I56">
        <v>1</v>
      </c>
    </row>
    <row r="57" spans="7:9" x14ac:dyDescent="0.25">
      <c r="G57" s="19" t="s">
        <v>226</v>
      </c>
      <c r="H57" s="18">
        <v>35369</v>
      </c>
      <c r="I57">
        <v>1</v>
      </c>
    </row>
    <row r="58" spans="7:9" x14ac:dyDescent="0.25">
      <c r="G58" s="19" t="s">
        <v>227</v>
      </c>
      <c r="H58" s="18">
        <v>33229</v>
      </c>
      <c r="I58">
        <v>1</v>
      </c>
    </row>
    <row r="59" spans="7:9" x14ac:dyDescent="0.25">
      <c r="G59" s="19" t="s">
        <v>3048</v>
      </c>
      <c r="H59" s="18">
        <v>33190</v>
      </c>
      <c r="I59">
        <v>1</v>
      </c>
    </row>
    <row r="60" spans="7:9" x14ac:dyDescent="0.25">
      <c r="G60" s="19" t="s">
        <v>229</v>
      </c>
      <c r="H60" s="18">
        <v>21208</v>
      </c>
      <c r="I60">
        <v>1</v>
      </c>
    </row>
    <row r="61" spans="7:9" x14ac:dyDescent="0.25">
      <c r="G61" s="19" t="s">
        <v>231</v>
      </c>
      <c r="H61" s="18">
        <v>21184</v>
      </c>
      <c r="I61">
        <v>1</v>
      </c>
    </row>
    <row r="62" spans="7:9" x14ac:dyDescent="0.25">
      <c r="G62" s="19" t="s">
        <v>228</v>
      </c>
      <c r="H62" s="18">
        <v>21184</v>
      </c>
      <c r="I62">
        <v>1</v>
      </c>
    </row>
    <row r="63" spans="7:9" x14ac:dyDescent="0.25">
      <c r="G63" s="19" t="s">
        <v>230</v>
      </c>
      <c r="H63" s="18">
        <v>20974</v>
      </c>
      <c r="I63">
        <v>1</v>
      </c>
    </row>
    <row r="64" spans="7:9" x14ac:dyDescent="0.25">
      <c r="G64" s="19" t="s">
        <v>232</v>
      </c>
      <c r="H64" s="18">
        <v>12053</v>
      </c>
      <c r="I64">
        <v>1</v>
      </c>
    </row>
    <row r="65" spans="7:9" x14ac:dyDescent="0.25">
      <c r="G65" s="19" t="s">
        <v>233</v>
      </c>
      <c r="H65" s="18">
        <v>11323</v>
      </c>
      <c r="I65">
        <v>1</v>
      </c>
    </row>
    <row r="66" spans="7:9" x14ac:dyDescent="0.25">
      <c r="G66" s="19" t="s">
        <v>3050</v>
      </c>
      <c r="H66" s="18">
        <v>11081</v>
      </c>
      <c r="I66">
        <v>1</v>
      </c>
    </row>
    <row r="67" spans="7:9" x14ac:dyDescent="0.25">
      <c r="G67" s="19" t="s">
        <v>236</v>
      </c>
      <c r="H67" s="18">
        <v>9498</v>
      </c>
      <c r="I67">
        <v>1</v>
      </c>
    </row>
    <row r="68" spans="7:9" x14ac:dyDescent="0.25">
      <c r="G68" s="19" t="s">
        <v>235</v>
      </c>
      <c r="H68" s="18">
        <v>9498</v>
      </c>
      <c r="I68">
        <v>1</v>
      </c>
    </row>
    <row r="69" spans="7:9" x14ac:dyDescent="0.25">
      <c r="G69" s="19" t="s">
        <v>234</v>
      </c>
      <c r="H69" s="18">
        <v>9498</v>
      </c>
      <c r="I69">
        <v>1</v>
      </c>
    </row>
    <row r="70" spans="7:9" x14ac:dyDescent="0.25">
      <c r="G70" s="19" t="s">
        <v>237</v>
      </c>
      <c r="H70" s="18">
        <v>8401</v>
      </c>
      <c r="I70">
        <v>1</v>
      </c>
    </row>
    <row r="71" spans="7:9" x14ac:dyDescent="0.25">
      <c r="G71" s="19" t="s">
        <v>238</v>
      </c>
      <c r="H71" s="18">
        <v>7199</v>
      </c>
      <c r="I71">
        <v>1</v>
      </c>
    </row>
    <row r="72" spans="7:9" x14ac:dyDescent="0.25">
      <c r="G72" s="19" t="s">
        <v>243</v>
      </c>
      <c r="H72" s="18">
        <v>4748</v>
      </c>
      <c r="I72">
        <v>1</v>
      </c>
    </row>
    <row r="73" spans="7:9" x14ac:dyDescent="0.25">
      <c r="G73" s="19" t="s">
        <v>241</v>
      </c>
      <c r="H73" s="18">
        <v>4748</v>
      </c>
      <c r="I73">
        <v>1</v>
      </c>
    </row>
    <row r="74" spans="7:9" x14ac:dyDescent="0.25">
      <c r="G74" s="19" t="s">
        <v>242</v>
      </c>
      <c r="H74" s="18">
        <v>4748</v>
      </c>
      <c r="I74">
        <v>1</v>
      </c>
    </row>
    <row r="75" spans="7:9" x14ac:dyDescent="0.25">
      <c r="G75" s="19" t="s">
        <v>244</v>
      </c>
      <c r="H75" s="18">
        <v>4748</v>
      </c>
      <c r="I75">
        <v>1</v>
      </c>
    </row>
    <row r="76" spans="7:9" x14ac:dyDescent="0.25">
      <c r="G76" s="19" t="s">
        <v>240</v>
      </c>
      <c r="H76" s="18">
        <v>4566</v>
      </c>
      <c r="I76">
        <v>1</v>
      </c>
    </row>
    <row r="77" spans="7:9" x14ac:dyDescent="0.25">
      <c r="G77" s="19" t="s">
        <v>247</v>
      </c>
      <c r="H77" s="18">
        <v>3287</v>
      </c>
      <c r="I77">
        <v>1</v>
      </c>
    </row>
    <row r="78" spans="7:9" x14ac:dyDescent="0.25">
      <c r="G78" s="19" t="s">
        <v>246</v>
      </c>
      <c r="H78" s="18">
        <v>3287</v>
      </c>
      <c r="I78">
        <v>1</v>
      </c>
    </row>
    <row r="79" spans="7:9" x14ac:dyDescent="0.25">
      <c r="G79" s="19" t="s">
        <v>248</v>
      </c>
      <c r="H79" s="18">
        <v>3287</v>
      </c>
      <c r="I79">
        <v>1</v>
      </c>
    </row>
    <row r="80" spans="7:9" x14ac:dyDescent="0.25">
      <c r="G80" s="19" t="s">
        <v>245</v>
      </c>
      <c r="H80" s="18">
        <v>3287</v>
      </c>
      <c r="I80">
        <v>1</v>
      </c>
    </row>
    <row r="81" spans="7:9" x14ac:dyDescent="0.25">
      <c r="G81" s="19" t="s">
        <v>249</v>
      </c>
      <c r="H81" s="18">
        <v>2557</v>
      </c>
      <c r="I81">
        <v>1</v>
      </c>
    </row>
    <row r="82" spans="7:9" x14ac:dyDescent="0.25">
      <c r="G82" s="19" t="s">
        <v>250</v>
      </c>
      <c r="H82" s="18">
        <v>2557</v>
      </c>
      <c r="I82">
        <v>1</v>
      </c>
    </row>
    <row r="83" spans="7:9" x14ac:dyDescent="0.25">
      <c r="G83" s="19" t="s">
        <v>251</v>
      </c>
      <c r="H83" s="18">
        <v>2557</v>
      </c>
      <c r="I83">
        <v>1</v>
      </c>
    </row>
    <row r="84" spans="7:9" x14ac:dyDescent="0.25">
      <c r="G84" s="19" t="s">
        <v>254</v>
      </c>
      <c r="H84" s="18">
        <v>2191</v>
      </c>
      <c r="I84">
        <v>1</v>
      </c>
    </row>
    <row r="85" spans="7:9" x14ac:dyDescent="0.25">
      <c r="G85" s="19" t="s">
        <v>252</v>
      </c>
      <c r="H85" s="18">
        <v>2191</v>
      </c>
      <c r="I85">
        <v>1</v>
      </c>
    </row>
    <row r="86" spans="7:9" x14ac:dyDescent="0.25">
      <c r="G86" s="19" t="s">
        <v>253</v>
      </c>
      <c r="H86" s="18">
        <v>2191</v>
      </c>
      <c r="I86">
        <v>1</v>
      </c>
    </row>
    <row r="87" spans="7:9" x14ac:dyDescent="0.25">
      <c r="G87" s="19" t="s">
        <v>255</v>
      </c>
      <c r="H87" s="18">
        <v>1826</v>
      </c>
      <c r="I87">
        <v>1</v>
      </c>
    </row>
    <row r="88" spans="7:9" x14ac:dyDescent="0.25">
      <c r="G88" s="19" t="s">
        <v>256</v>
      </c>
      <c r="H88" s="18">
        <v>1350</v>
      </c>
      <c r="I88">
        <v>1</v>
      </c>
    </row>
    <row r="89" spans="7:9" x14ac:dyDescent="0.25">
      <c r="G89" s="19" t="s">
        <v>257</v>
      </c>
      <c r="H89" s="18">
        <v>1153</v>
      </c>
      <c r="I89">
        <v>1</v>
      </c>
    </row>
    <row r="90" spans="7:9" x14ac:dyDescent="0.25">
      <c r="G90" s="19" t="s">
        <v>258</v>
      </c>
      <c r="H90" s="18">
        <v>914</v>
      </c>
      <c r="I90">
        <v>1</v>
      </c>
    </row>
    <row r="91" spans="7:9" x14ac:dyDescent="0.25">
      <c r="G91" s="19" t="s">
        <v>261</v>
      </c>
      <c r="H91" s="18">
        <v>731</v>
      </c>
      <c r="I91">
        <v>1</v>
      </c>
    </row>
    <row r="92" spans="7:9" x14ac:dyDescent="0.25">
      <c r="G92" s="19" t="s">
        <v>259</v>
      </c>
      <c r="H92" s="18">
        <v>731</v>
      </c>
      <c r="I92">
        <v>1</v>
      </c>
    </row>
    <row r="93" spans="7:9" x14ac:dyDescent="0.25">
      <c r="G93" s="19" t="s">
        <v>260</v>
      </c>
      <c r="H93" s="18">
        <v>731</v>
      </c>
      <c r="I93">
        <v>1</v>
      </c>
    </row>
    <row r="94" spans="7:9" x14ac:dyDescent="0.25">
      <c r="G94" s="19" t="s">
        <v>262</v>
      </c>
      <c r="H94" s="18">
        <v>494</v>
      </c>
      <c r="I94">
        <v>1</v>
      </c>
    </row>
    <row r="95" spans="7:9" x14ac:dyDescent="0.25">
      <c r="G95" s="19" t="s">
        <v>264</v>
      </c>
      <c r="H95" s="18">
        <v>365</v>
      </c>
      <c r="I95">
        <v>1</v>
      </c>
    </row>
    <row r="96" spans="7:9" x14ac:dyDescent="0.25">
      <c r="G96" s="19" t="s">
        <v>263</v>
      </c>
      <c r="H96" s="18">
        <v>365</v>
      </c>
      <c r="I96">
        <v>1</v>
      </c>
    </row>
    <row r="97" spans="7:9" x14ac:dyDescent="0.25">
      <c r="G97" s="19" t="s">
        <v>265</v>
      </c>
      <c r="H97" s="18">
        <v>365</v>
      </c>
      <c r="I97">
        <v>1</v>
      </c>
    </row>
    <row r="98" spans="7:9" x14ac:dyDescent="0.25">
      <c r="G98" s="19" t="s">
        <v>266</v>
      </c>
      <c r="H98" s="18">
        <v>365</v>
      </c>
      <c r="I98">
        <v>1</v>
      </c>
    </row>
    <row r="99" spans="7:9" x14ac:dyDescent="0.25">
      <c r="G99" s="19" t="s">
        <v>267</v>
      </c>
      <c r="H99" s="18">
        <v>171</v>
      </c>
      <c r="I99">
        <v>1</v>
      </c>
    </row>
    <row r="100" spans="7:9" x14ac:dyDescent="0.25">
      <c r="G100" s="19" t="s">
        <v>268</v>
      </c>
      <c r="H100" s="18">
        <v>120</v>
      </c>
      <c r="I100">
        <v>1</v>
      </c>
    </row>
    <row r="101" spans="7:9" x14ac:dyDescent="0.25">
      <c r="G101" s="19" t="s">
        <v>3046</v>
      </c>
      <c r="H101" s="18">
        <v>117</v>
      </c>
      <c r="I101">
        <v>1</v>
      </c>
    </row>
    <row r="102" spans="7:9" x14ac:dyDescent="0.25">
      <c r="G102" s="19" t="s">
        <v>269</v>
      </c>
      <c r="H102" s="18">
        <v>61</v>
      </c>
      <c r="I102">
        <v>1</v>
      </c>
    </row>
    <row r="103" spans="7:9" x14ac:dyDescent="0.25">
      <c r="G103" s="19" t="s">
        <v>270</v>
      </c>
      <c r="H103" s="18">
        <v>55</v>
      </c>
      <c r="I103">
        <v>1</v>
      </c>
    </row>
    <row r="104" spans="7:9" x14ac:dyDescent="0.25">
      <c r="G104" s="19" t="s">
        <v>271</v>
      </c>
      <c r="H104" s="18">
        <v>45</v>
      </c>
      <c r="I104">
        <v>1</v>
      </c>
    </row>
    <row r="105" spans="7:9" x14ac:dyDescent="0.25">
      <c r="G105" s="19" t="s">
        <v>3044</v>
      </c>
      <c r="H105" s="18">
        <v>33</v>
      </c>
      <c r="I105">
        <v>1</v>
      </c>
    </row>
    <row r="106" spans="7:9" x14ac:dyDescent="0.25">
      <c r="G106" s="19" t="s">
        <v>272</v>
      </c>
      <c r="H106" s="18">
        <v>19</v>
      </c>
      <c r="I106">
        <v>1</v>
      </c>
    </row>
    <row r="107" spans="7:9" x14ac:dyDescent="0.25">
      <c r="G107" s="19" t="s">
        <v>273</v>
      </c>
      <c r="H107" s="18">
        <v>16</v>
      </c>
      <c r="I107">
        <v>1</v>
      </c>
    </row>
    <row r="108" spans="7:9" x14ac:dyDescent="0.25">
      <c r="G108" s="19" t="s">
        <v>275</v>
      </c>
      <c r="H108" s="18">
        <v>11</v>
      </c>
      <c r="I108">
        <v>1</v>
      </c>
    </row>
    <row r="109" spans="7:9" x14ac:dyDescent="0.25">
      <c r="G109" s="19" t="s">
        <v>274</v>
      </c>
      <c r="H109" s="18">
        <v>11</v>
      </c>
      <c r="I109">
        <v>1</v>
      </c>
    </row>
    <row r="110" spans="7:9" x14ac:dyDescent="0.25">
      <c r="G110" s="19" t="s">
        <v>276</v>
      </c>
      <c r="H110" s="18">
        <v>8</v>
      </c>
      <c r="I110">
        <v>1</v>
      </c>
    </row>
    <row r="111" spans="7:9" x14ac:dyDescent="0.25">
      <c r="G111" s="19" t="s">
        <v>277</v>
      </c>
      <c r="H111" s="18">
        <v>4</v>
      </c>
      <c r="I111">
        <v>1</v>
      </c>
    </row>
    <row r="112" spans="7:9" x14ac:dyDescent="0.25">
      <c r="G112" s="19" t="s">
        <v>278</v>
      </c>
      <c r="H112" s="18">
        <v>1</v>
      </c>
      <c r="I112">
        <v>1</v>
      </c>
    </row>
    <row r="113" spans="7:9" x14ac:dyDescent="0.25">
      <c r="G113" s="19" t="s">
        <v>279</v>
      </c>
      <c r="H113" s="18">
        <v>1</v>
      </c>
      <c r="I113">
        <v>1</v>
      </c>
    </row>
    <row r="114" spans="7:9" x14ac:dyDescent="0.25">
      <c r="G114" s="19" t="s">
        <v>280</v>
      </c>
      <c r="H114" s="18">
        <v>0</v>
      </c>
      <c r="I114">
        <v>1</v>
      </c>
    </row>
    <row r="115" spans="7:9" x14ac:dyDescent="0.25">
      <c r="G115" s="19" t="s">
        <v>281</v>
      </c>
      <c r="H115" s="18">
        <v>0</v>
      </c>
      <c r="I115">
        <v>1</v>
      </c>
    </row>
    <row r="116" spans="7:9" x14ac:dyDescent="0.25">
      <c r="G116" s="19" t="s">
        <v>239</v>
      </c>
      <c r="H116" s="18">
        <v>0</v>
      </c>
      <c r="I116">
        <v>1</v>
      </c>
    </row>
    <row r="117" spans="7:9" x14ac:dyDescent="0.25">
      <c r="G117" s="19" t="s">
        <v>282</v>
      </c>
      <c r="H117" s="18">
        <v>0</v>
      </c>
      <c r="I117">
        <v>1</v>
      </c>
    </row>
    <row r="118" spans="7:9" x14ac:dyDescent="0.25">
      <c r="G118" s="19" t="s">
        <v>283</v>
      </c>
      <c r="H118" s="18">
        <v>0</v>
      </c>
      <c r="I118">
        <v>1</v>
      </c>
    </row>
  </sheetData>
  <phoneticPr fontId="8" type="noConversion"/>
  <hyperlinks>
    <hyperlink ref="D13" location="'Data Sources'!A1" display="Data Sources" xr:uid="{00000000-0004-0000-0200-000000000000}"/>
    <hyperlink ref="D14" location="Tables!A1" display="Tables" xr:uid="{00000000-0004-0000-0200-000001000000}"/>
    <hyperlink ref="D15" location="Measures!A1" display="Measures" xr:uid="{00000000-0004-0000-0200-000002000000}"/>
    <hyperlink ref="D16" location="Relationships!A1" display="Relationships" xr:uid="{00000000-0004-0000-0200-000003000000}"/>
    <hyperlink ref="D17" location="Columns!A1" display="Columns" xr:uid="{00000000-0004-0000-0200-000004000000}"/>
    <hyperlink ref="D18" location="Roles!A1" display="Roles" xr:uid="{00000000-0004-0000-0200-000005000000}"/>
    <hyperlink ref="D19" location="'Role Members'!A1" display="Role Members" xr:uid="{00000000-0004-0000-0200-000006000000}"/>
    <hyperlink ref="D20" location="'Table Permissions'!A1" display="Permissions" xr:uid="{00000000-0004-0000-0200-000007000000}"/>
    <hyperlink ref="D21" location="Hierarchies!A1" display="Hierarchies" xr:uid="{00000000-0004-0000-0200-000008000000}"/>
    <hyperlink ref="D22" location="'Detail Rows'!A1" display="Detail Row Definitions" xr:uid="{00000000-0004-0000-0200-000009000000}"/>
    <hyperlink ref="D23" location="Partitions!A1" display="Partitions" xr:uid="{00000000-0004-0000-0200-00000A000000}"/>
    <hyperlink ref="D24" location="KPIs!A1" display="KPIs" xr:uid="{00000000-0004-0000-0200-00000B000000}"/>
    <hyperlink ref="D26" location="Translations!A1" display="Translations" xr:uid="{00000000-0004-0000-0200-00000C000000}"/>
    <hyperlink ref="D27" location="'Perspective Columns'!A1" display="Perspective Columns" xr:uid="{00000000-0004-0000-0200-00000D000000}"/>
    <hyperlink ref="D28" location="'Perspective Measures'!A1" display="Perspective Measures" xr:uid="{00000000-0004-0000-0200-00000E000000}"/>
    <hyperlink ref="D25" location="'M Expressions'!A1" display="M Expressions" xr:uid="{00000000-0004-0000-0200-00000F000000}"/>
  </hyperlinks>
  <pageMargins left="0.7" right="0.7" top="0.75" bottom="0.75" header="0.3" footer="0.3"/>
  <pageSetup orientation="portrait" horizontalDpi="4294967293" verticalDpi="0"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B8"/>
  <sheetViews>
    <sheetView showGridLines="0" showRowColHeaders="0" workbookViewId="0"/>
  </sheetViews>
  <sheetFormatPr defaultRowHeight="15" x14ac:dyDescent="0.25"/>
  <cols>
    <col min="1" max="1" width="1.85546875" customWidth="1"/>
    <col min="4" max="4" width="25.7109375" bestFit="1" customWidth="1"/>
    <col min="5" max="5" width="24" bestFit="1" customWidth="1"/>
    <col min="6" max="6" width="23" bestFit="1" customWidth="1"/>
    <col min="7" max="7" width="17.42578125" bestFit="1" customWidth="1"/>
    <col min="8" max="8" width="25" bestFit="1" customWidth="1"/>
    <col min="12" max="12" width="20.42578125" bestFit="1" customWidth="1"/>
    <col min="13" max="13" width="28.42578125" bestFit="1" customWidth="1"/>
  </cols>
  <sheetData>
    <row r="5" spans="2:2" x14ac:dyDescent="0.25">
      <c r="B5" s="17" t="s">
        <v>41</v>
      </c>
    </row>
    <row r="6" spans="2:2" x14ac:dyDescent="0.25">
      <c r="B6" s="17" t="s">
        <v>44</v>
      </c>
    </row>
    <row r="7" spans="2:2" x14ac:dyDescent="0.25">
      <c r="B7" s="17" t="s">
        <v>42</v>
      </c>
    </row>
    <row r="8" spans="2:2" x14ac:dyDescent="0.25">
      <c r="B8" s="17" t="s">
        <v>43</v>
      </c>
    </row>
  </sheetData>
  <hyperlinks>
    <hyperlink ref="B5" location="Tables!A1" display="Tables" xr:uid="{00000000-0004-0000-0300-000000000000}"/>
    <hyperlink ref="B6" location="Columns!A1" display="Columns" xr:uid="{00000000-0004-0000-0300-000001000000}"/>
    <hyperlink ref="B7" location="Measures!A1" display="Measures" xr:uid="{00000000-0004-0000-0300-000002000000}"/>
    <hyperlink ref="B8" location="Relationships!A1" display="Relationships" xr:uid="{00000000-0004-0000-0300-000003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5:R198"/>
  <sheetViews>
    <sheetView showGridLines="0" workbookViewId="0"/>
  </sheetViews>
  <sheetFormatPr defaultRowHeight="15" x14ac:dyDescent="0.25"/>
  <cols>
    <col min="2" max="2" width="13.85546875" customWidth="1"/>
    <col min="3" max="3" width="6.140625" customWidth="1"/>
    <col min="4" max="4" width="1.5703125" customWidth="1"/>
    <col min="5" max="5" width="19" bestFit="1" customWidth="1"/>
    <col min="6" max="6" width="21.85546875" bestFit="1" customWidth="1"/>
    <col min="7" max="7" width="23.5703125" bestFit="1" customWidth="1"/>
    <col min="8" max="8" width="30.5703125" bestFit="1" customWidth="1"/>
    <col min="9" max="9" width="21.7109375" customWidth="1"/>
    <col min="10" max="10" width="81.140625" bestFit="1" customWidth="1"/>
    <col min="11" max="11" width="25" bestFit="1" customWidth="1"/>
    <col min="12" max="12" width="81.140625" bestFit="1" customWidth="1"/>
    <col min="13" max="13" width="11.140625" bestFit="1" customWidth="1"/>
    <col min="14" max="14" width="16.140625" bestFit="1" customWidth="1"/>
    <col min="15" max="18" width="16.140625" customWidth="1"/>
    <col min="19" max="20" width="16.140625" bestFit="1" customWidth="1"/>
    <col min="21" max="21" width="23.5703125" bestFit="1" customWidth="1"/>
    <col min="22" max="22" width="7.85546875" bestFit="1" customWidth="1"/>
    <col min="23" max="23" width="16.140625" bestFit="1" customWidth="1"/>
    <col min="24" max="24" width="24.5703125" bestFit="1" customWidth="1"/>
    <col min="25" max="25" width="8" bestFit="1" customWidth="1"/>
    <col min="26" max="26" width="18.85546875" bestFit="1" customWidth="1"/>
    <col min="27" max="27" width="15.5703125" bestFit="1" customWidth="1"/>
    <col min="28" max="28" width="23.5703125" customWidth="1"/>
    <col min="29" max="30" width="24.5703125" bestFit="1" customWidth="1"/>
    <col min="31" max="31" width="15.5703125" bestFit="1" customWidth="1"/>
    <col min="32" max="33" width="24.5703125" bestFit="1" customWidth="1"/>
  </cols>
  <sheetData>
    <row r="5" spans="5:18" x14ac:dyDescent="0.25">
      <c r="E5" t="s">
        <v>55</v>
      </c>
      <c r="F5" t="s">
        <v>56</v>
      </c>
      <c r="G5" t="s">
        <v>57</v>
      </c>
      <c r="H5" t="s">
        <v>58</v>
      </c>
      <c r="I5" t="s">
        <v>59</v>
      </c>
      <c r="J5" t="s">
        <v>60</v>
      </c>
      <c r="K5" t="s">
        <v>61</v>
      </c>
      <c r="L5" t="s">
        <v>62</v>
      </c>
      <c r="M5" t="s">
        <v>286</v>
      </c>
      <c r="N5" t="s">
        <v>287</v>
      </c>
      <c r="O5" t="s">
        <v>63</v>
      </c>
      <c r="P5" t="s">
        <v>64</v>
      </c>
      <c r="Q5" t="s">
        <v>65</v>
      </c>
      <c r="R5" t="s">
        <v>27</v>
      </c>
    </row>
    <row r="6" spans="5:18" x14ac:dyDescent="0.25">
      <c r="E6">
        <v>1</v>
      </c>
      <c r="F6" t="s">
        <v>258</v>
      </c>
      <c r="H6" t="s">
        <v>570</v>
      </c>
      <c r="J6" t="s">
        <v>571</v>
      </c>
      <c r="K6" t="s">
        <v>14</v>
      </c>
      <c r="M6" t="s">
        <v>572</v>
      </c>
      <c r="O6" t="s">
        <v>573</v>
      </c>
      <c r="Q6" t="b">
        <v>0</v>
      </c>
      <c r="R6" s="2">
        <v>44336.440043171293</v>
      </c>
    </row>
    <row r="7" spans="5:18" x14ac:dyDescent="0.25">
      <c r="E7">
        <v>2</v>
      </c>
      <c r="F7" t="s">
        <v>258</v>
      </c>
      <c r="H7" t="s">
        <v>574</v>
      </c>
      <c r="J7" t="s">
        <v>575</v>
      </c>
      <c r="K7" t="s">
        <v>14</v>
      </c>
      <c r="M7" t="s">
        <v>576</v>
      </c>
      <c r="Q7" t="b">
        <v>0</v>
      </c>
      <c r="R7" s="2">
        <v>44336.440043171293</v>
      </c>
    </row>
    <row r="8" spans="5:18" x14ac:dyDescent="0.25">
      <c r="E8">
        <v>3</v>
      </c>
      <c r="F8" t="s">
        <v>3046</v>
      </c>
      <c r="H8" t="s">
        <v>577</v>
      </c>
      <c r="J8" t="s">
        <v>578</v>
      </c>
      <c r="K8" t="s">
        <v>14</v>
      </c>
      <c r="M8" t="s">
        <v>579</v>
      </c>
      <c r="O8" t="s">
        <v>91</v>
      </c>
      <c r="Q8" t="b">
        <v>0</v>
      </c>
      <c r="R8" s="2">
        <v>44336.440043171293</v>
      </c>
    </row>
    <row r="9" spans="5:18" x14ac:dyDescent="0.25">
      <c r="E9">
        <v>4</v>
      </c>
      <c r="F9" t="s">
        <v>234</v>
      </c>
      <c r="H9" t="s">
        <v>580</v>
      </c>
      <c r="J9" t="s">
        <v>581</v>
      </c>
      <c r="K9" t="s">
        <v>14</v>
      </c>
      <c r="M9" t="s">
        <v>582</v>
      </c>
      <c r="O9" t="s">
        <v>88</v>
      </c>
      <c r="P9" t="s">
        <v>3047</v>
      </c>
      <c r="Q9" t="b">
        <v>0</v>
      </c>
      <c r="R9" s="2">
        <v>44433.163113310184</v>
      </c>
    </row>
    <row r="10" spans="5:18" x14ac:dyDescent="0.25">
      <c r="E10">
        <v>5</v>
      </c>
      <c r="F10" t="s">
        <v>234</v>
      </c>
      <c r="H10" t="s">
        <v>583</v>
      </c>
      <c r="J10" t="s">
        <v>584</v>
      </c>
      <c r="K10" t="s">
        <v>14</v>
      </c>
      <c r="M10" t="s">
        <v>585</v>
      </c>
      <c r="O10" t="s">
        <v>91</v>
      </c>
      <c r="P10" t="s">
        <v>3047</v>
      </c>
      <c r="Q10" t="b">
        <v>0</v>
      </c>
      <c r="R10" s="2">
        <v>44433.163113310184</v>
      </c>
    </row>
    <row r="11" spans="5:18" x14ac:dyDescent="0.25">
      <c r="E11">
        <v>6</v>
      </c>
      <c r="F11" t="s">
        <v>234</v>
      </c>
      <c r="H11" t="s">
        <v>586</v>
      </c>
      <c r="J11" t="s">
        <v>587</v>
      </c>
      <c r="K11" t="s">
        <v>14</v>
      </c>
      <c r="M11" t="s">
        <v>588</v>
      </c>
      <c r="O11" t="s">
        <v>91</v>
      </c>
      <c r="P11" t="s">
        <v>3047</v>
      </c>
      <c r="Q11" t="b">
        <v>0</v>
      </c>
      <c r="R11" s="2">
        <v>44363.608967199078</v>
      </c>
    </row>
    <row r="12" spans="5:18" x14ac:dyDescent="0.25">
      <c r="E12">
        <v>7</v>
      </c>
      <c r="F12" t="s">
        <v>234</v>
      </c>
      <c r="H12" t="s">
        <v>589</v>
      </c>
      <c r="J12" t="s">
        <v>590</v>
      </c>
      <c r="K12" t="s">
        <v>14</v>
      </c>
      <c r="M12" t="s">
        <v>591</v>
      </c>
      <c r="O12" t="s">
        <v>91</v>
      </c>
      <c r="P12" t="s">
        <v>3047</v>
      </c>
      <c r="Q12" t="b">
        <v>0</v>
      </c>
      <c r="R12" s="2">
        <v>44336.440043171293</v>
      </c>
    </row>
    <row r="13" spans="5:18" x14ac:dyDescent="0.25">
      <c r="E13">
        <v>8</v>
      </c>
      <c r="F13" t="s">
        <v>234</v>
      </c>
      <c r="H13" t="s">
        <v>592</v>
      </c>
      <c r="I13" t="s">
        <v>3092</v>
      </c>
      <c r="J13" t="s">
        <v>593</v>
      </c>
      <c r="K13" t="s">
        <v>13</v>
      </c>
      <c r="M13" t="s">
        <v>594</v>
      </c>
      <c r="O13" t="s">
        <v>91</v>
      </c>
      <c r="P13" t="s">
        <v>3047</v>
      </c>
      <c r="Q13" t="b">
        <v>0</v>
      </c>
      <c r="R13" s="2">
        <v>44600.131456087962</v>
      </c>
    </row>
    <row r="14" spans="5:18" x14ac:dyDescent="0.25">
      <c r="E14">
        <v>9</v>
      </c>
      <c r="F14" t="s">
        <v>190</v>
      </c>
      <c r="H14" t="s">
        <v>595</v>
      </c>
      <c r="J14" t="s">
        <v>596</v>
      </c>
      <c r="K14" t="s">
        <v>12</v>
      </c>
      <c r="M14" t="s">
        <v>597</v>
      </c>
      <c r="Q14" t="b">
        <v>0</v>
      </c>
      <c r="R14" s="2">
        <v>44433.163113310184</v>
      </c>
    </row>
    <row r="15" spans="5:18" x14ac:dyDescent="0.25">
      <c r="E15">
        <v>10</v>
      </c>
      <c r="F15" t="s">
        <v>283</v>
      </c>
      <c r="H15" t="s">
        <v>598</v>
      </c>
      <c r="J15" t="s">
        <v>599</v>
      </c>
      <c r="K15" t="s">
        <v>14</v>
      </c>
      <c r="M15" t="s">
        <v>600</v>
      </c>
      <c r="O15" t="s">
        <v>573</v>
      </c>
      <c r="P15" t="s">
        <v>3054</v>
      </c>
      <c r="Q15" t="b">
        <v>0</v>
      </c>
      <c r="R15" s="2">
        <v>44433.163113310184</v>
      </c>
    </row>
    <row r="16" spans="5:18" x14ac:dyDescent="0.25">
      <c r="E16">
        <v>11</v>
      </c>
      <c r="F16" t="s">
        <v>283</v>
      </c>
      <c r="H16" t="s">
        <v>601</v>
      </c>
      <c r="J16" t="s">
        <v>602</v>
      </c>
      <c r="K16" t="s">
        <v>14</v>
      </c>
      <c r="M16" t="s">
        <v>603</v>
      </c>
      <c r="P16" t="s">
        <v>3054</v>
      </c>
      <c r="Q16" t="b">
        <v>0</v>
      </c>
      <c r="R16" s="2">
        <v>44489.635433483796</v>
      </c>
    </row>
    <row r="17" spans="5:18" x14ac:dyDescent="0.25">
      <c r="E17">
        <v>12</v>
      </c>
      <c r="F17" t="s">
        <v>283</v>
      </c>
      <c r="H17" t="s">
        <v>604</v>
      </c>
      <c r="J17" t="s">
        <v>605</v>
      </c>
      <c r="K17" t="s">
        <v>12</v>
      </c>
      <c r="M17" t="s">
        <v>606</v>
      </c>
      <c r="O17" t="s">
        <v>91</v>
      </c>
      <c r="P17" t="s">
        <v>3054</v>
      </c>
      <c r="Q17" t="b">
        <v>0</v>
      </c>
      <c r="R17" s="2">
        <v>44336.440043171293</v>
      </c>
    </row>
    <row r="18" spans="5:18" x14ac:dyDescent="0.25">
      <c r="E18">
        <v>13</v>
      </c>
      <c r="F18" t="s">
        <v>283</v>
      </c>
      <c r="H18" t="s">
        <v>607</v>
      </c>
      <c r="I18" t="s">
        <v>3093</v>
      </c>
      <c r="J18" t="s">
        <v>608</v>
      </c>
      <c r="K18" t="s">
        <v>12</v>
      </c>
      <c r="M18" t="s">
        <v>609</v>
      </c>
      <c r="O18" t="s">
        <v>91</v>
      </c>
      <c r="P18" t="s">
        <v>3054</v>
      </c>
      <c r="Q18" t="b">
        <v>0</v>
      </c>
      <c r="R18" s="2">
        <v>44595.088782476851</v>
      </c>
    </row>
    <row r="19" spans="5:18" x14ac:dyDescent="0.25">
      <c r="E19">
        <v>14</v>
      </c>
      <c r="F19" t="s">
        <v>283</v>
      </c>
      <c r="H19" t="s">
        <v>610</v>
      </c>
      <c r="J19" t="s">
        <v>611</v>
      </c>
      <c r="K19" t="s">
        <v>14</v>
      </c>
      <c r="M19" t="s">
        <v>612</v>
      </c>
      <c r="O19" t="s">
        <v>91</v>
      </c>
      <c r="P19" t="s">
        <v>3054</v>
      </c>
      <c r="Q19" t="b">
        <v>0</v>
      </c>
      <c r="R19" s="2">
        <v>44489.635433483796</v>
      </c>
    </row>
    <row r="20" spans="5:18" x14ac:dyDescent="0.25">
      <c r="E20">
        <v>15</v>
      </c>
      <c r="F20" t="s">
        <v>283</v>
      </c>
      <c r="H20" t="s">
        <v>613</v>
      </c>
      <c r="J20" t="s">
        <v>614</v>
      </c>
      <c r="K20" t="s">
        <v>9</v>
      </c>
      <c r="M20" t="s">
        <v>615</v>
      </c>
      <c r="P20" t="s">
        <v>3054</v>
      </c>
      <c r="Q20" t="b">
        <v>0</v>
      </c>
      <c r="R20" s="2">
        <v>44524.115444444447</v>
      </c>
    </row>
    <row r="21" spans="5:18" x14ac:dyDescent="0.25">
      <c r="E21">
        <v>16</v>
      </c>
      <c r="F21" t="s">
        <v>283</v>
      </c>
      <c r="H21" t="s">
        <v>616</v>
      </c>
      <c r="J21" t="s">
        <v>617</v>
      </c>
      <c r="K21" t="s">
        <v>9</v>
      </c>
      <c r="M21" t="s">
        <v>618</v>
      </c>
      <c r="P21" t="s">
        <v>3054</v>
      </c>
      <c r="Q21" t="b">
        <v>0</v>
      </c>
      <c r="R21" s="2">
        <v>44524.116239270836</v>
      </c>
    </row>
    <row r="22" spans="5:18" x14ac:dyDescent="0.25">
      <c r="E22">
        <v>17</v>
      </c>
      <c r="F22" t="s">
        <v>283</v>
      </c>
      <c r="H22" t="s">
        <v>619</v>
      </c>
      <c r="J22" t="s">
        <v>620</v>
      </c>
      <c r="K22" t="s">
        <v>9</v>
      </c>
      <c r="M22" t="s">
        <v>621</v>
      </c>
      <c r="O22" t="s">
        <v>88</v>
      </c>
      <c r="P22" t="s">
        <v>3054</v>
      </c>
      <c r="Q22" t="b">
        <v>0</v>
      </c>
      <c r="R22" s="2">
        <v>44489.647781284722</v>
      </c>
    </row>
    <row r="23" spans="5:18" x14ac:dyDescent="0.25">
      <c r="E23">
        <v>18</v>
      </c>
      <c r="F23" t="s">
        <v>283</v>
      </c>
      <c r="H23" t="s">
        <v>622</v>
      </c>
      <c r="J23" t="s">
        <v>623</v>
      </c>
      <c r="K23" t="s">
        <v>9</v>
      </c>
      <c r="M23" t="s">
        <v>624</v>
      </c>
      <c r="P23" t="s">
        <v>3054</v>
      </c>
      <c r="Q23" t="b">
        <v>0</v>
      </c>
      <c r="R23" s="2">
        <v>44524.114531898151</v>
      </c>
    </row>
    <row r="24" spans="5:18" x14ac:dyDescent="0.25">
      <c r="E24">
        <v>19</v>
      </c>
      <c r="F24" t="s">
        <v>283</v>
      </c>
      <c r="H24" t="s">
        <v>625</v>
      </c>
      <c r="J24" t="s">
        <v>626</v>
      </c>
      <c r="K24" t="s">
        <v>14</v>
      </c>
      <c r="M24" t="s">
        <v>627</v>
      </c>
      <c r="O24" t="s">
        <v>91</v>
      </c>
      <c r="P24" t="s">
        <v>3054</v>
      </c>
      <c r="Q24" t="b">
        <v>0</v>
      </c>
      <c r="R24" s="2">
        <v>44433.163113310184</v>
      </c>
    </row>
    <row r="25" spans="5:18" x14ac:dyDescent="0.25">
      <c r="E25">
        <v>20</v>
      </c>
      <c r="F25" t="s">
        <v>283</v>
      </c>
      <c r="H25" t="s">
        <v>628</v>
      </c>
      <c r="J25" t="s">
        <v>629</v>
      </c>
      <c r="K25" t="s">
        <v>14</v>
      </c>
      <c r="M25" t="s">
        <v>630</v>
      </c>
      <c r="O25" t="s">
        <v>91</v>
      </c>
      <c r="P25" t="s">
        <v>3054</v>
      </c>
      <c r="Q25" t="b">
        <v>0</v>
      </c>
      <c r="R25" s="2">
        <v>44433.163113310184</v>
      </c>
    </row>
    <row r="26" spans="5:18" x14ac:dyDescent="0.25">
      <c r="E26">
        <v>21</v>
      </c>
      <c r="F26" t="s">
        <v>283</v>
      </c>
      <c r="H26" t="s">
        <v>631</v>
      </c>
      <c r="J26" t="s">
        <v>632</v>
      </c>
      <c r="K26" t="s">
        <v>14</v>
      </c>
      <c r="M26" t="s">
        <v>633</v>
      </c>
      <c r="P26" t="s">
        <v>3054</v>
      </c>
      <c r="Q26" t="b">
        <v>0</v>
      </c>
      <c r="R26" s="2">
        <v>44433.163113310184</v>
      </c>
    </row>
    <row r="27" spans="5:18" x14ac:dyDescent="0.25">
      <c r="E27">
        <v>22</v>
      </c>
      <c r="F27" t="s">
        <v>283</v>
      </c>
      <c r="H27" t="s">
        <v>634</v>
      </c>
      <c r="J27" t="s">
        <v>635</v>
      </c>
      <c r="K27" t="s">
        <v>11</v>
      </c>
      <c r="M27" t="s">
        <v>636</v>
      </c>
      <c r="P27" t="s">
        <v>3054</v>
      </c>
      <c r="Q27" t="b">
        <v>0</v>
      </c>
      <c r="R27" s="2">
        <v>44433.163113310184</v>
      </c>
    </row>
    <row r="28" spans="5:18" x14ac:dyDescent="0.25">
      <c r="E28">
        <v>23</v>
      </c>
      <c r="F28" t="s">
        <v>283</v>
      </c>
      <c r="H28" t="s">
        <v>637</v>
      </c>
      <c r="J28" t="s">
        <v>638</v>
      </c>
      <c r="K28" t="s">
        <v>14</v>
      </c>
      <c r="M28" t="s">
        <v>639</v>
      </c>
      <c r="O28" t="s">
        <v>573</v>
      </c>
      <c r="P28" t="s">
        <v>3054</v>
      </c>
      <c r="Q28" t="b">
        <v>0</v>
      </c>
      <c r="R28" s="2">
        <v>44433.163113310184</v>
      </c>
    </row>
    <row r="29" spans="5:18" x14ac:dyDescent="0.25">
      <c r="E29">
        <v>24</v>
      </c>
      <c r="F29" t="s">
        <v>283</v>
      </c>
      <c r="H29" t="s">
        <v>640</v>
      </c>
      <c r="J29" t="s">
        <v>641</v>
      </c>
      <c r="K29" t="s">
        <v>14</v>
      </c>
      <c r="M29" t="s">
        <v>642</v>
      </c>
      <c r="O29" t="s">
        <v>91</v>
      </c>
      <c r="P29" t="s">
        <v>3054</v>
      </c>
      <c r="Q29" t="b">
        <v>0</v>
      </c>
      <c r="R29" s="2">
        <v>44336.440043171293</v>
      </c>
    </row>
    <row r="30" spans="5:18" x14ac:dyDescent="0.25">
      <c r="E30">
        <v>25</v>
      </c>
      <c r="F30" t="s">
        <v>283</v>
      </c>
      <c r="H30" t="s">
        <v>643</v>
      </c>
      <c r="J30" t="s">
        <v>644</v>
      </c>
      <c r="K30" t="s">
        <v>14</v>
      </c>
      <c r="M30" t="s">
        <v>645</v>
      </c>
      <c r="P30" t="s">
        <v>3054</v>
      </c>
      <c r="Q30" t="b">
        <v>0</v>
      </c>
      <c r="R30" s="2">
        <v>44336.440043171293</v>
      </c>
    </row>
    <row r="31" spans="5:18" x14ac:dyDescent="0.25">
      <c r="E31">
        <v>26</v>
      </c>
      <c r="F31" t="s">
        <v>283</v>
      </c>
      <c r="H31" t="s">
        <v>646</v>
      </c>
      <c r="J31" t="s">
        <v>647</v>
      </c>
      <c r="K31" t="s">
        <v>12</v>
      </c>
      <c r="M31" t="s">
        <v>648</v>
      </c>
      <c r="O31" t="s">
        <v>573</v>
      </c>
      <c r="P31" t="s">
        <v>3054</v>
      </c>
      <c r="Q31" t="b">
        <v>0</v>
      </c>
      <c r="R31" s="2">
        <v>44336.440043171293</v>
      </c>
    </row>
    <row r="32" spans="5:18" x14ac:dyDescent="0.25">
      <c r="E32">
        <v>27</v>
      </c>
      <c r="F32" t="s">
        <v>283</v>
      </c>
      <c r="H32" t="s">
        <v>649</v>
      </c>
      <c r="J32" t="s">
        <v>650</v>
      </c>
      <c r="K32" t="s">
        <v>14</v>
      </c>
      <c r="M32" t="s">
        <v>651</v>
      </c>
      <c r="O32" t="s">
        <v>91</v>
      </c>
      <c r="P32" t="s">
        <v>3054</v>
      </c>
      <c r="Q32" t="b">
        <v>0</v>
      </c>
      <c r="R32" s="2">
        <v>44336.440043171293</v>
      </c>
    </row>
    <row r="33" spans="5:18" x14ac:dyDescent="0.25">
      <c r="E33">
        <v>28</v>
      </c>
      <c r="F33" t="s">
        <v>281</v>
      </c>
      <c r="H33" t="s">
        <v>652</v>
      </c>
      <c r="J33" t="s">
        <v>653</v>
      </c>
      <c r="K33" t="s">
        <v>14</v>
      </c>
      <c r="M33" t="s">
        <v>654</v>
      </c>
      <c r="O33" t="s">
        <v>91</v>
      </c>
      <c r="Q33" t="b">
        <v>0</v>
      </c>
      <c r="R33" s="2">
        <v>44336.440043171293</v>
      </c>
    </row>
    <row r="34" spans="5:18" x14ac:dyDescent="0.25">
      <c r="E34">
        <v>29</v>
      </c>
      <c r="F34" t="s">
        <v>281</v>
      </c>
      <c r="H34" t="s">
        <v>655</v>
      </c>
      <c r="J34" t="s">
        <v>656</v>
      </c>
      <c r="K34" t="s">
        <v>12</v>
      </c>
      <c r="M34" t="s">
        <v>657</v>
      </c>
      <c r="O34" t="s">
        <v>91</v>
      </c>
      <c r="Q34" t="b">
        <v>0</v>
      </c>
      <c r="R34" s="2">
        <v>44336.440043171293</v>
      </c>
    </row>
    <row r="35" spans="5:18" x14ac:dyDescent="0.25">
      <c r="E35">
        <v>30</v>
      </c>
      <c r="F35" t="s">
        <v>281</v>
      </c>
      <c r="H35" t="s">
        <v>658</v>
      </c>
      <c r="J35" t="s">
        <v>659</v>
      </c>
      <c r="K35" t="s">
        <v>13</v>
      </c>
      <c r="M35" t="s">
        <v>660</v>
      </c>
      <c r="O35" t="s">
        <v>573</v>
      </c>
      <c r="Q35" t="b">
        <v>0</v>
      </c>
      <c r="R35" s="2">
        <v>44336.440043171293</v>
      </c>
    </row>
    <row r="36" spans="5:18" x14ac:dyDescent="0.25">
      <c r="E36">
        <v>31</v>
      </c>
      <c r="F36" t="s">
        <v>281</v>
      </c>
      <c r="H36" t="s">
        <v>661</v>
      </c>
      <c r="J36" t="s">
        <v>662</v>
      </c>
      <c r="K36" t="s">
        <v>14</v>
      </c>
      <c r="M36" t="s">
        <v>663</v>
      </c>
      <c r="O36" t="s">
        <v>91</v>
      </c>
      <c r="Q36" t="b">
        <v>0</v>
      </c>
      <c r="R36" s="2">
        <v>44336.440043171293</v>
      </c>
    </row>
    <row r="37" spans="5:18" x14ac:dyDescent="0.25">
      <c r="E37">
        <v>32</v>
      </c>
      <c r="F37" t="s">
        <v>281</v>
      </c>
      <c r="H37" t="s">
        <v>664</v>
      </c>
      <c r="J37" t="s">
        <v>665</v>
      </c>
      <c r="K37" t="s">
        <v>14</v>
      </c>
      <c r="M37" t="s">
        <v>666</v>
      </c>
      <c r="O37" t="s">
        <v>91</v>
      </c>
      <c r="Q37" t="b">
        <v>0</v>
      </c>
      <c r="R37" s="2">
        <v>44336.440043171293</v>
      </c>
    </row>
    <row r="38" spans="5:18" x14ac:dyDescent="0.25">
      <c r="E38">
        <v>33</v>
      </c>
      <c r="F38" t="s">
        <v>281</v>
      </c>
      <c r="H38" t="s">
        <v>667</v>
      </c>
      <c r="J38" t="s">
        <v>668</v>
      </c>
      <c r="K38" t="s">
        <v>14</v>
      </c>
      <c r="M38" t="s">
        <v>669</v>
      </c>
      <c r="O38" t="s">
        <v>91</v>
      </c>
      <c r="Q38" t="b">
        <v>0</v>
      </c>
      <c r="R38" s="2">
        <v>44336.440043171293</v>
      </c>
    </row>
    <row r="39" spans="5:18" x14ac:dyDescent="0.25">
      <c r="E39">
        <v>34</v>
      </c>
      <c r="F39" t="s">
        <v>281</v>
      </c>
      <c r="H39" t="s">
        <v>670</v>
      </c>
      <c r="J39" t="s">
        <v>671</v>
      </c>
      <c r="K39" t="s">
        <v>14</v>
      </c>
      <c r="M39" t="s">
        <v>672</v>
      </c>
      <c r="O39" t="s">
        <v>673</v>
      </c>
      <c r="Q39" t="b">
        <v>0</v>
      </c>
      <c r="R39" s="2">
        <v>44433.174274456018</v>
      </c>
    </row>
    <row r="40" spans="5:18" x14ac:dyDescent="0.25">
      <c r="E40">
        <v>35</v>
      </c>
      <c r="F40" t="s">
        <v>281</v>
      </c>
      <c r="H40" t="s">
        <v>674</v>
      </c>
      <c r="J40" t="s">
        <v>675</v>
      </c>
      <c r="K40" t="s">
        <v>14</v>
      </c>
      <c r="M40" t="s">
        <v>676</v>
      </c>
      <c r="O40" t="s">
        <v>673</v>
      </c>
      <c r="Q40" t="b">
        <v>0</v>
      </c>
      <c r="R40" s="2">
        <v>44449.675606631943</v>
      </c>
    </row>
    <row r="41" spans="5:18" x14ac:dyDescent="0.25">
      <c r="E41">
        <v>36</v>
      </c>
      <c r="F41" t="s">
        <v>281</v>
      </c>
      <c r="H41" t="s">
        <v>677</v>
      </c>
      <c r="J41" t="s">
        <v>678</v>
      </c>
      <c r="K41" t="s">
        <v>14</v>
      </c>
      <c r="M41" t="s">
        <v>679</v>
      </c>
      <c r="Q41" t="b">
        <v>0</v>
      </c>
      <c r="R41" s="2">
        <v>44449.690488379631</v>
      </c>
    </row>
    <row r="42" spans="5:18" x14ac:dyDescent="0.25">
      <c r="E42">
        <v>37</v>
      </c>
      <c r="F42" t="s">
        <v>281</v>
      </c>
      <c r="H42" t="s">
        <v>680</v>
      </c>
      <c r="J42" t="s">
        <v>681</v>
      </c>
      <c r="K42" t="s">
        <v>14</v>
      </c>
      <c r="M42" t="s">
        <v>682</v>
      </c>
      <c r="O42" t="s">
        <v>573</v>
      </c>
      <c r="Q42" t="b">
        <v>0</v>
      </c>
      <c r="R42" s="2">
        <v>44336.440043171293</v>
      </c>
    </row>
    <row r="43" spans="5:18" x14ac:dyDescent="0.25">
      <c r="E43">
        <v>38</v>
      </c>
      <c r="F43" t="s">
        <v>281</v>
      </c>
      <c r="H43" t="s">
        <v>683</v>
      </c>
      <c r="J43" t="s">
        <v>684</v>
      </c>
      <c r="K43" t="s">
        <v>14</v>
      </c>
      <c r="M43" t="s">
        <v>685</v>
      </c>
      <c r="Q43" t="b">
        <v>0</v>
      </c>
      <c r="R43" s="2">
        <v>44336.440043171293</v>
      </c>
    </row>
    <row r="44" spans="5:18" x14ac:dyDescent="0.25">
      <c r="E44">
        <v>39</v>
      </c>
      <c r="F44" t="s">
        <v>281</v>
      </c>
      <c r="H44" t="s">
        <v>686</v>
      </c>
      <c r="J44" t="s">
        <v>687</v>
      </c>
      <c r="K44" t="s">
        <v>14</v>
      </c>
      <c r="M44" t="s">
        <v>688</v>
      </c>
      <c r="O44" t="s">
        <v>91</v>
      </c>
      <c r="Q44" t="b">
        <v>0</v>
      </c>
      <c r="R44" s="2">
        <v>44336.440043171293</v>
      </c>
    </row>
    <row r="45" spans="5:18" x14ac:dyDescent="0.25">
      <c r="E45">
        <v>40</v>
      </c>
      <c r="F45" t="s">
        <v>281</v>
      </c>
      <c r="H45" t="s">
        <v>689</v>
      </c>
      <c r="J45" t="s">
        <v>690</v>
      </c>
      <c r="K45" t="s">
        <v>12</v>
      </c>
      <c r="M45" t="s">
        <v>691</v>
      </c>
      <c r="Q45" t="b">
        <v>0</v>
      </c>
      <c r="R45" s="2">
        <v>44336.440043171293</v>
      </c>
    </row>
    <row r="46" spans="5:18" x14ac:dyDescent="0.25">
      <c r="E46">
        <v>41</v>
      </c>
      <c r="F46" t="s">
        <v>281</v>
      </c>
      <c r="H46" t="s">
        <v>692</v>
      </c>
      <c r="J46" t="s">
        <v>693</v>
      </c>
      <c r="K46" t="s">
        <v>13</v>
      </c>
      <c r="M46" t="s">
        <v>694</v>
      </c>
      <c r="O46" t="s">
        <v>573</v>
      </c>
      <c r="Q46" t="b">
        <v>0</v>
      </c>
      <c r="R46" s="2">
        <v>44336.440043171293</v>
      </c>
    </row>
    <row r="47" spans="5:18" x14ac:dyDescent="0.25">
      <c r="E47">
        <v>42</v>
      </c>
      <c r="F47" t="s">
        <v>281</v>
      </c>
      <c r="H47" t="s">
        <v>695</v>
      </c>
      <c r="J47" t="s">
        <v>696</v>
      </c>
      <c r="K47" t="s">
        <v>12</v>
      </c>
      <c r="M47" t="s">
        <v>697</v>
      </c>
      <c r="O47" t="s">
        <v>91</v>
      </c>
      <c r="Q47" t="b">
        <v>0</v>
      </c>
      <c r="R47" s="2">
        <v>44336.440043171293</v>
      </c>
    </row>
    <row r="48" spans="5:18" x14ac:dyDescent="0.25">
      <c r="E48">
        <v>43</v>
      </c>
      <c r="F48" t="s">
        <v>281</v>
      </c>
      <c r="H48" t="s">
        <v>698</v>
      </c>
      <c r="J48" t="s">
        <v>699</v>
      </c>
      <c r="K48" t="s">
        <v>12</v>
      </c>
      <c r="M48" t="s">
        <v>700</v>
      </c>
      <c r="O48" t="s">
        <v>91</v>
      </c>
      <c r="Q48" t="b">
        <v>0</v>
      </c>
      <c r="R48" s="2">
        <v>44336.440043171293</v>
      </c>
    </row>
    <row r="49" spans="5:18" x14ac:dyDescent="0.25">
      <c r="E49">
        <v>44</v>
      </c>
      <c r="F49" t="s">
        <v>281</v>
      </c>
      <c r="H49" t="s">
        <v>701</v>
      </c>
      <c r="J49" t="s">
        <v>702</v>
      </c>
      <c r="K49" t="s">
        <v>12</v>
      </c>
      <c r="M49" t="s">
        <v>703</v>
      </c>
      <c r="O49" t="s">
        <v>91</v>
      </c>
      <c r="Q49" t="b">
        <v>0</v>
      </c>
      <c r="R49" s="2">
        <v>44336.440043171293</v>
      </c>
    </row>
    <row r="50" spans="5:18" x14ac:dyDescent="0.25">
      <c r="E50">
        <v>45</v>
      </c>
      <c r="F50" t="s">
        <v>281</v>
      </c>
      <c r="H50" t="s">
        <v>704</v>
      </c>
      <c r="J50" t="s">
        <v>705</v>
      </c>
      <c r="K50" t="s">
        <v>14</v>
      </c>
      <c r="M50" t="s">
        <v>706</v>
      </c>
      <c r="O50" t="s">
        <v>91</v>
      </c>
      <c r="Q50" t="b">
        <v>0</v>
      </c>
      <c r="R50" s="2">
        <v>44336.440043171293</v>
      </c>
    </row>
    <row r="51" spans="5:18" x14ac:dyDescent="0.25">
      <c r="E51">
        <v>46</v>
      </c>
      <c r="F51" t="s">
        <v>281</v>
      </c>
      <c r="H51" t="s">
        <v>707</v>
      </c>
      <c r="J51" t="s">
        <v>708</v>
      </c>
      <c r="K51" t="s">
        <v>14</v>
      </c>
      <c r="M51" t="s">
        <v>709</v>
      </c>
      <c r="O51" t="s">
        <v>573</v>
      </c>
      <c r="Q51" t="b">
        <v>0</v>
      </c>
      <c r="R51" s="2">
        <v>44376.58861013889</v>
      </c>
    </row>
    <row r="52" spans="5:18" x14ac:dyDescent="0.25">
      <c r="E52">
        <v>47</v>
      </c>
      <c r="F52" t="s">
        <v>281</v>
      </c>
      <c r="H52" t="s">
        <v>710</v>
      </c>
      <c r="J52" t="s">
        <v>711</v>
      </c>
      <c r="K52" t="s">
        <v>11</v>
      </c>
      <c r="M52" t="s">
        <v>712</v>
      </c>
      <c r="Q52" t="b">
        <v>0</v>
      </c>
      <c r="R52" s="2">
        <v>44336.440043171293</v>
      </c>
    </row>
    <row r="53" spans="5:18" x14ac:dyDescent="0.25">
      <c r="E53">
        <v>48</v>
      </c>
      <c r="F53" t="s">
        <v>281</v>
      </c>
      <c r="H53" t="s">
        <v>713</v>
      </c>
      <c r="J53" t="s">
        <v>714</v>
      </c>
      <c r="K53" t="s">
        <v>14</v>
      </c>
      <c r="M53" t="s">
        <v>715</v>
      </c>
      <c r="O53" t="s">
        <v>91</v>
      </c>
      <c r="Q53" t="b">
        <v>0</v>
      </c>
      <c r="R53" s="2">
        <v>44336.440043171293</v>
      </c>
    </row>
    <row r="54" spans="5:18" x14ac:dyDescent="0.25">
      <c r="E54">
        <v>49</v>
      </c>
      <c r="F54" t="s">
        <v>281</v>
      </c>
      <c r="H54" t="s">
        <v>716</v>
      </c>
      <c r="J54" t="s">
        <v>717</v>
      </c>
      <c r="K54" t="s">
        <v>14</v>
      </c>
      <c r="M54" t="s">
        <v>718</v>
      </c>
      <c r="O54" t="s">
        <v>91</v>
      </c>
      <c r="Q54" t="b">
        <v>0</v>
      </c>
      <c r="R54" s="2">
        <v>44336.440043171293</v>
      </c>
    </row>
    <row r="55" spans="5:18" x14ac:dyDescent="0.25">
      <c r="E55">
        <v>50</v>
      </c>
      <c r="F55" t="s">
        <v>281</v>
      </c>
      <c r="H55" t="s">
        <v>719</v>
      </c>
      <c r="J55" t="s">
        <v>720</v>
      </c>
      <c r="K55" t="s">
        <v>14</v>
      </c>
      <c r="M55" t="s">
        <v>721</v>
      </c>
      <c r="O55" t="s">
        <v>91</v>
      </c>
      <c r="Q55" t="b">
        <v>0</v>
      </c>
      <c r="R55" s="2">
        <v>44336.440043171293</v>
      </c>
    </row>
    <row r="56" spans="5:18" x14ac:dyDescent="0.25">
      <c r="E56">
        <v>51</v>
      </c>
      <c r="F56" t="s">
        <v>281</v>
      </c>
      <c r="H56" t="s">
        <v>722</v>
      </c>
      <c r="J56" t="s">
        <v>723</v>
      </c>
      <c r="K56" t="s">
        <v>14</v>
      </c>
      <c r="M56" t="s">
        <v>724</v>
      </c>
      <c r="Q56" t="b">
        <v>0</v>
      </c>
      <c r="R56" s="2">
        <v>44449.688096990743</v>
      </c>
    </row>
    <row r="57" spans="5:18" x14ac:dyDescent="0.25">
      <c r="E57">
        <v>52</v>
      </c>
      <c r="F57" t="s">
        <v>281</v>
      </c>
      <c r="H57" t="s">
        <v>725</v>
      </c>
      <c r="J57" t="s">
        <v>726</v>
      </c>
      <c r="K57" t="s">
        <v>13</v>
      </c>
      <c r="M57" t="s">
        <v>727</v>
      </c>
      <c r="O57" t="s">
        <v>573</v>
      </c>
      <c r="Q57" t="b">
        <v>0</v>
      </c>
      <c r="R57" s="2">
        <v>44433.163113310184</v>
      </c>
    </row>
    <row r="58" spans="5:18" x14ac:dyDescent="0.25">
      <c r="E58">
        <v>53</v>
      </c>
      <c r="F58" t="s">
        <v>281</v>
      </c>
      <c r="H58" t="s">
        <v>728</v>
      </c>
      <c r="J58" t="s">
        <v>729</v>
      </c>
      <c r="K58" t="s">
        <v>14</v>
      </c>
      <c r="M58" t="s">
        <v>730</v>
      </c>
      <c r="O58" t="s">
        <v>573</v>
      </c>
      <c r="Q58" t="b">
        <v>0</v>
      </c>
      <c r="R58" s="2">
        <v>44433.163113310184</v>
      </c>
    </row>
    <row r="59" spans="5:18" x14ac:dyDescent="0.25">
      <c r="E59">
        <v>54</v>
      </c>
      <c r="F59" t="s">
        <v>281</v>
      </c>
      <c r="H59" t="s">
        <v>731</v>
      </c>
      <c r="J59" t="s">
        <v>732</v>
      </c>
      <c r="K59" t="s">
        <v>14</v>
      </c>
      <c r="M59" t="s">
        <v>733</v>
      </c>
      <c r="Q59" t="b">
        <v>0</v>
      </c>
      <c r="R59" s="2">
        <v>44433.163113310184</v>
      </c>
    </row>
    <row r="60" spans="5:18" x14ac:dyDescent="0.25">
      <c r="E60">
        <v>55</v>
      </c>
      <c r="F60" t="s">
        <v>281</v>
      </c>
      <c r="H60" t="s">
        <v>734</v>
      </c>
      <c r="J60" t="s">
        <v>735</v>
      </c>
      <c r="K60" t="s">
        <v>14</v>
      </c>
      <c r="M60" t="s">
        <v>736</v>
      </c>
      <c r="O60" t="s">
        <v>737</v>
      </c>
      <c r="Q60" t="b">
        <v>0</v>
      </c>
      <c r="R60" s="2">
        <v>44433.163113310184</v>
      </c>
    </row>
    <row r="61" spans="5:18" x14ac:dyDescent="0.25">
      <c r="E61">
        <v>56</v>
      </c>
      <c r="F61" t="s">
        <v>281</v>
      </c>
      <c r="H61" t="s">
        <v>738</v>
      </c>
      <c r="J61" t="s">
        <v>739</v>
      </c>
      <c r="K61" t="s">
        <v>12</v>
      </c>
      <c r="M61" t="s">
        <v>740</v>
      </c>
      <c r="Q61" t="b">
        <v>0</v>
      </c>
      <c r="R61" s="2">
        <v>44433.163113310184</v>
      </c>
    </row>
    <row r="62" spans="5:18" x14ac:dyDescent="0.25">
      <c r="E62">
        <v>57</v>
      </c>
      <c r="F62" t="s">
        <v>281</v>
      </c>
      <c r="H62" t="s">
        <v>741</v>
      </c>
      <c r="J62" t="s">
        <v>742</v>
      </c>
      <c r="K62" t="s">
        <v>14</v>
      </c>
      <c r="M62" t="s">
        <v>743</v>
      </c>
      <c r="O62" t="s">
        <v>737</v>
      </c>
      <c r="Q62" t="b">
        <v>0</v>
      </c>
      <c r="R62" s="2">
        <v>44433.163113310184</v>
      </c>
    </row>
    <row r="63" spans="5:18" x14ac:dyDescent="0.25">
      <c r="E63">
        <v>58</v>
      </c>
      <c r="F63" t="s">
        <v>281</v>
      </c>
      <c r="H63" t="s">
        <v>744</v>
      </c>
      <c r="J63" t="s">
        <v>745</v>
      </c>
      <c r="K63" t="s">
        <v>14</v>
      </c>
      <c r="M63" t="s">
        <v>746</v>
      </c>
      <c r="O63" t="s">
        <v>747</v>
      </c>
      <c r="Q63" t="b">
        <v>0</v>
      </c>
      <c r="R63" s="2">
        <v>44433.163113310184</v>
      </c>
    </row>
    <row r="64" spans="5:18" x14ac:dyDescent="0.25">
      <c r="E64">
        <v>59</v>
      </c>
      <c r="F64" t="s">
        <v>281</v>
      </c>
      <c r="H64" t="s">
        <v>748</v>
      </c>
      <c r="J64" t="s">
        <v>749</v>
      </c>
      <c r="K64" t="s">
        <v>14</v>
      </c>
      <c r="M64" t="s">
        <v>750</v>
      </c>
      <c r="O64" t="s">
        <v>91</v>
      </c>
      <c r="Q64" t="b">
        <v>0</v>
      </c>
      <c r="R64" s="2">
        <v>44532.766302581018</v>
      </c>
    </row>
    <row r="65" spans="5:18" x14ac:dyDescent="0.25">
      <c r="E65">
        <v>60</v>
      </c>
      <c r="F65" t="s">
        <v>281</v>
      </c>
      <c r="H65" t="s">
        <v>751</v>
      </c>
      <c r="J65" t="s">
        <v>742</v>
      </c>
      <c r="K65" t="s">
        <v>14</v>
      </c>
      <c r="M65" t="s">
        <v>752</v>
      </c>
      <c r="O65" t="s">
        <v>737</v>
      </c>
      <c r="Q65" t="b">
        <v>0</v>
      </c>
      <c r="R65" s="2">
        <v>44433.163113310184</v>
      </c>
    </row>
    <row r="66" spans="5:18" x14ac:dyDescent="0.25">
      <c r="E66">
        <v>61</v>
      </c>
      <c r="F66" t="s">
        <v>281</v>
      </c>
      <c r="H66" t="s">
        <v>753</v>
      </c>
      <c r="J66" t="s">
        <v>754</v>
      </c>
      <c r="K66" t="s">
        <v>14</v>
      </c>
      <c r="M66" t="s">
        <v>755</v>
      </c>
      <c r="Q66" t="b">
        <v>0</v>
      </c>
      <c r="R66" s="2">
        <v>44433.163113310184</v>
      </c>
    </row>
    <row r="67" spans="5:18" x14ac:dyDescent="0.25">
      <c r="E67">
        <v>62</v>
      </c>
      <c r="F67" t="s">
        <v>281</v>
      </c>
      <c r="H67" t="s">
        <v>756</v>
      </c>
      <c r="J67" t="s">
        <v>757</v>
      </c>
      <c r="K67" t="s">
        <v>14</v>
      </c>
      <c r="M67" t="s">
        <v>758</v>
      </c>
      <c r="O67" t="s">
        <v>573</v>
      </c>
      <c r="Q67" t="b">
        <v>0</v>
      </c>
      <c r="R67" s="2">
        <v>44433.163113310184</v>
      </c>
    </row>
    <row r="68" spans="5:18" x14ac:dyDescent="0.25">
      <c r="E68">
        <v>63</v>
      </c>
      <c r="F68" t="s">
        <v>281</v>
      </c>
      <c r="H68" t="s">
        <v>759</v>
      </c>
      <c r="J68" t="s">
        <v>760</v>
      </c>
      <c r="K68" t="s">
        <v>14</v>
      </c>
      <c r="M68" t="s">
        <v>761</v>
      </c>
      <c r="O68" t="s">
        <v>737</v>
      </c>
      <c r="Q68" t="b">
        <v>0</v>
      </c>
      <c r="R68" s="2">
        <v>44433.163113310184</v>
      </c>
    </row>
    <row r="69" spans="5:18" x14ac:dyDescent="0.25">
      <c r="E69">
        <v>64</v>
      </c>
      <c r="F69" t="s">
        <v>281</v>
      </c>
      <c r="H69" t="s">
        <v>762</v>
      </c>
      <c r="J69" t="s">
        <v>763</v>
      </c>
      <c r="K69" t="s">
        <v>14</v>
      </c>
      <c r="M69" t="s">
        <v>764</v>
      </c>
      <c r="O69" t="s">
        <v>91</v>
      </c>
      <c r="Q69" t="b">
        <v>0</v>
      </c>
      <c r="R69" s="2">
        <v>44433.163113310184</v>
      </c>
    </row>
    <row r="70" spans="5:18" x14ac:dyDescent="0.25">
      <c r="E70">
        <v>65</v>
      </c>
      <c r="F70" t="s">
        <v>281</v>
      </c>
      <c r="H70" t="s">
        <v>765</v>
      </c>
      <c r="J70" t="s">
        <v>766</v>
      </c>
      <c r="K70" t="s">
        <v>14</v>
      </c>
      <c r="M70" t="s">
        <v>767</v>
      </c>
      <c r="O70" t="s">
        <v>737</v>
      </c>
      <c r="Q70" t="b">
        <v>0</v>
      </c>
      <c r="R70" s="2">
        <v>44433.163113310184</v>
      </c>
    </row>
    <row r="71" spans="5:18" x14ac:dyDescent="0.25">
      <c r="E71">
        <v>66</v>
      </c>
      <c r="F71" t="s">
        <v>281</v>
      </c>
      <c r="H71" t="s">
        <v>768</v>
      </c>
      <c r="J71" t="s">
        <v>769</v>
      </c>
      <c r="K71" t="s">
        <v>14</v>
      </c>
      <c r="M71" t="s">
        <v>770</v>
      </c>
      <c r="O71" t="s">
        <v>91</v>
      </c>
      <c r="Q71" t="b">
        <v>0</v>
      </c>
      <c r="R71" s="2">
        <v>44433.163113310184</v>
      </c>
    </row>
    <row r="72" spans="5:18" x14ac:dyDescent="0.25">
      <c r="E72">
        <v>67</v>
      </c>
      <c r="F72" t="s">
        <v>281</v>
      </c>
      <c r="H72" t="s">
        <v>771</v>
      </c>
      <c r="J72" t="s">
        <v>772</v>
      </c>
      <c r="K72" t="s">
        <v>14</v>
      </c>
      <c r="M72" t="s">
        <v>773</v>
      </c>
      <c r="O72" t="s">
        <v>91</v>
      </c>
      <c r="Q72" t="b">
        <v>0</v>
      </c>
      <c r="R72" s="2">
        <v>44433.163113310184</v>
      </c>
    </row>
    <row r="73" spans="5:18" x14ac:dyDescent="0.25">
      <c r="E73">
        <v>68</v>
      </c>
      <c r="F73" t="s">
        <v>281</v>
      </c>
      <c r="H73" t="s">
        <v>774</v>
      </c>
      <c r="J73" t="s">
        <v>775</v>
      </c>
      <c r="K73" t="s">
        <v>14</v>
      </c>
      <c r="M73" t="s">
        <v>776</v>
      </c>
      <c r="O73" t="s">
        <v>91</v>
      </c>
      <c r="Q73" t="b">
        <v>0</v>
      </c>
      <c r="R73" s="2">
        <v>44433.163113310184</v>
      </c>
    </row>
    <row r="74" spans="5:18" x14ac:dyDescent="0.25">
      <c r="E74">
        <v>69</v>
      </c>
      <c r="F74" t="s">
        <v>281</v>
      </c>
      <c r="H74" t="s">
        <v>777</v>
      </c>
      <c r="J74" t="s">
        <v>778</v>
      </c>
      <c r="K74" t="s">
        <v>14</v>
      </c>
      <c r="M74" t="s">
        <v>779</v>
      </c>
      <c r="O74" t="s">
        <v>737</v>
      </c>
      <c r="Q74" t="b">
        <v>0</v>
      </c>
      <c r="R74" s="2">
        <v>44433.163113310184</v>
      </c>
    </row>
    <row r="75" spans="5:18" x14ac:dyDescent="0.25">
      <c r="E75">
        <v>70</v>
      </c>
      <c r="F75" t="s">
        <v>281</v>
      </c>
      <c r="H75" t="s">
        <v>780</v>
      </c>
      <c r="J75" t="s">
        <v>781</v>
      </c>
      <c r="K75" t="s">
        <v>13</v>
      </c>
      <c r="M75" t="s">
        <v>782</v>
      </c>
      <c r="O75" t="s">
        <v>783</v>
      </c>
      <c r="Q75" t="b">
        <v>0</v>
      </c>
      <c r="R75" s="2">
        <v>44433.163113310184</v>
      </c>
    </row>
    <row r="76" spans="5:18" x14ac:dyDescent="0.25">
      <c r="E76">
        <v>71</v>
      </c>
      <c r="F76" t="s">
        <v>281</v>
      </c>
      <c r="H76" t="s">
        <v>784</v>
      </c>
      <c r="J76" t="s">
        <v>785</v>
      </c>
      <c r="K76" t="s">
        <v>14</v>
      </c>
      <c r="M76" t="s">
        <v>786</v>
      </c>
      <c r="O76" t="s">
        <v>783</v>
      </c>
      <c r="Q76" t="b">
        <v>0</v>
      </c>
      <c r="R76" s="2">
        <v>44433.163113310184</v>
      </c>
    </row>
    <row r="77" spans="5:18" x14ac:dyDescent="0.25">
      <c r="E77">
        <v>72</v>
      </c>
      <c r="F77" t="s">
        <v>281</v>
      </c>
      <c r="H77" t="s">
        <v>787</v>
      </c>
      <c r="J77" t="s">
        <v>788</v>
      </c>
      <c r="K77" t="s">
        <v>13</v>
      </c>
      <c r="M77" t="s">
        <v>789</v>
      </c>
      <c r="O77" t="s">
        <v>737</v>
      </c>
      <c r="Q77" t="b">
        <v>0</v>
      </c>
      <c r="R77" s="2">
        <v>44433.163113310184</v>
      </c>
    </row>
    <row r="78" spans="5:18" x14ac:dyDescent="0.25">
      <c r="E78">
        <v>73</v>
      </c>
      <c r="F78" t="s">
        <v>281</v>
      </c>
      <c r="H78" t="s">
        <v>790</v>
      </c>
      <c r="J78" t="s">
        <v>791</v>
      </c>
      <c r="K78" t="s">
        <v>14</v>
      </c>
      <c r="M78" t="s">
        <v>792</v>
      </c>
      <c r="O78" t="s">
        <v>737</v>
      </c>
      <c r="Q78" t="b">
        <v>0</v>
      </c>
      <c r="R78" s="2">
        <v>44433.163113310184</v>
      </c>
    </row>
    <row r="79" spans="5:18" x14ac:dyDescent="0.25">
      <c r="E79">
        <v>74</v>
      </c>
      <c r="F79" t="s">
        <v>281</v>
      </c>
      <c r="H79" t="s">
        <v>793</v>
      </c>
      <c r="J79" t="s">
        <v>794</v>
      </c>
      <c r="K79" t="s">
        <v>14</v>
      </c>
      <c r="M79" t="s">
        <v>795</v>
      </c>
      <c r="O79" t="s">
        <v>737</v>
      </c>
      <c r="Q79" t="b">
        <v>0</v>
      </c>
      <c r="R79" s="2">
        <v>44433.163113310184</v>
      </c>
    </row>
    <row r="80" spans="5:18" x14ac:dyDescent="0.25">
      <c r="E80">
        <v>75</v>
      </c>
      <c r="F80" t="s">
        <v>281</v>
      </c>
      <c r="H80" t="s">
        <v>796</v>
      </c>
      <c r="J80" t="s">
        <v>797</v>
      </c>
      <c r="K80" t="s">
        <v>14</v>
      </c>
      <c r="M80" t="s">
        <v>798</v>
      </c>
      <c r="O80" t="s">
        <v>573</v>
      </c>
      <c r="Q80" t="b">
        <v>0</v>
      </c>
      <c r="R80" s="2">
        <v>44336.440043171293</v>
      </c>
    </row>
    <row r="81" spans="5:18" x14ac:dyDescent="0.25">
      <c r="E81">
        <v>76</v>
      </c>
      <c r="F81" t="s">
        <v>281</v>
      </c>
      <c r="H81" t="s">
        <v>799</v>
      </c>
      <c r="J81" t="s">
        <v>800</v>
      </c>
      <c r="K81" t="s">
        <v>14</v>
      </c>
      <c r="M81" t="s">
        <v>801</v>
      </c>
      <c r="O81" t="s">
        <v>573</v>
      </c>
      <c r="Q81" t="b">
        <v>0</v>
      </c>
      <c r="R81" s="2">
        <v>44336.440043171293</v>
      </c>
    </row>
    <row r="82" spans="5:18" x14ac:dyDescent="0.25">
      <c r="E82">
        <v>77</v>
      </c>
      <c r="F82" t="s">
        <v>281</v>
      </c>
      <c r="H82" t="s">
        <v>802</v>
      </c>
      <c r="J82" t="s">
        <v>803</v>
      </c>
      <c r="K82" t="s">
        <v>14</v>
      </c>
      <c r="M82" t="s">
        <v>804</v>
      </c>
      <c r="O82" t="s">
        <v>91</v>
      </c>
      <c r="Q82" t="b">
        <v>0</v>
      </c>
      <c r="R82" s="2">
        <v>44336.440043171293</v>
      </c>
    </row>
    <row r="83" spans="5:18" x14ac:dyDescent="0.25">
      <c r="E83">
        <v>78</v>
      </c>
      <c r="F83" t="s">
        <v>281</v>
      </c>
      <c r="H83" t="s">
        <v>805</v>
      </c>
      <c r="J83" t="s">
        <v>806</v>
      </c>
      <c r="K83" t="s">
        <v>13</v>
      </c>
      <c r="M83" t="s">
        <v>807</v>
      </c>
      <c r="O83" t="s">
        <v>573</v>
      </c>
      <c r="Q83" t="b">
        <v>0</v>
      </c>
      <c r="R83" s="2">
        <v>44336.440043171293</v>
      </c>
    </row>
    <row r="84" spans="5:18" x14ac:dyDescent="0.25">
      <c r="E84">
        <v>79</v>
      </c>
      <c r="F84" t="s">
        <v>281</v>
      </c>
      <c r="H84" t="s">
        <v>808</v>
      </c>
      <c r="J84" t="s">
        <v>809</v>
      </c>
      <c r="K84" t="s">
        <v>13</v>
      </c>
      <c r="M84" t="s">
        <v>810</v>
      </c>
      <c r="O84" t="s">
        <v>811</v>
      </c>
      <c r="Q84" t="b">
        <v>0</v>
      </c>
      <c r="R84" s="2">
        <v>44336.440043171293</v>
      </c>
    </row>
    <row r="85" spans="5:18" x14ac:dyDescent="0.25">
      <c r="E85">
        <v>80</v>
      </c>
      <c r="F85" t="s">
        <v>281</v>
      </c>
      <c r="H85" t="s">
        <v>812</v>
      </c>
      <c r="J85" t="s">
        <v>813</v>
      </c>
      <c r="K85" t="s">
        <v>14</v>
      </c>
      <c r="M85" t="s">
        <v>814</v>
      </c>
      <c r="O85" t="s">
        <v>573</v>
      </c>
      <c r="Q85" t="b">
        <v>0</v>
      </c>
      <c r="R85" s="2">
        <v>44336.440043171293</v>
      </c>
    </row>
    <row r="86" spans="5:18" x14ac:dyDescent="0.25">
      <c r="E86">
        <v>81</v>
      </c>
      <c r="F86" t="s">
        <v>281</v>
      </c>
      <c r="H86" t="s">
        <v>815</v>
      </c>
      <c r="J86" t="s">
        <v>816</v>
      </c>
      <c r="K86" t="s">
        <v>14</v>
      </c>
      <c r="M86" t="s">
        <v>817</v>
      </c>
      <c r="O86" t="s">
        <v>91</v>
      </c>
      <c r="Q86" t="b">
        <v>0</v>
      </c>
      <c r="R86" s="2">
        <v>44336.440043171293</v>
      </c>
    </row>
    <row r="87" spans="5:18" x14ac:dyDescent="0.25">
      <c r="E87">
        <v>82</v>
      </c>
      <c r="F87" t="s">
        <v>281</v>
      </c>
      <c r="H87" t="s">
        <v>818</v>
      </c>
      <c r="J87" t="s">
        <v>819</v>
      </c>
      <c r="K87" t="s">
        <v>14</v>
      </c>
      <c r="M87" t="s">
        <v>820</v>
      </c>
      <c r="O87" t="s">
        <v>91</v>
      </c>
      <c r="Q87" t="b">
        <v>0</v>
      </c>
      <c r="R87" s="2">
        <v>44336.440043171293</v>
      </c>
    </row>
    <row r="88" spans="5:18" x14ac:dyDescent="0.25">
      <c r="E88">
        <v>83</v>
      </c>
      <c r="F88" t="s">
        <v>281</v>
      </c>
      <c r="H88" t="s">
        <v>821</v>
      </c>
      <c r="J88" t="s">
        <v>822</v>
      </c>
      <c r="K88" t="s">
        <v>14</v>
      </c>
      <c r="M88" t="s">
        <v>823</v>
      </c>
      <c r="O88" t="s">
        <v>811</v>
      </c>
      <c r="Q88" t="b">
        <v>0</v>
      </c>
      <c r="R88" s="2">
        <v>44336.440043171293</v>
      </c>
    </row>
    <row r="89" spans="5:18" x14ac:dyDescent="0.25">
      <c r="E89">
        <v>84</v>
      </c>
      <c r="F89" t="s">
        <v>281</v>
      </c>
      <c r="H89" t="s">
        <v>824</v>
      </c>
      <c r="J89" t="s">
        <v>825</v>
      </c>
      <c r="K89" t="s">
        <v>14</v>
      </c>
      <c r="M89" t="s">
        <v>826</v>
      </c>
      <c r="O89" t="s">
        <v>91</v>
      </c>
      <c r="Q89" t="b">
        <v>0</v>
      </c>
      <c r="R89" s="2">
        <v>44336.440043171293</v>
      </c>
    </row>
    <row r="90" spans="5:18" x14ac:dyDescent="0.25">
      <c r="E90">
        <v>85</v>
      </c>
      <c r="F90" t="s">
        <v>281</v>
      </c>
      <c r="H90" t="s">
        <v>827</v>
      </c>
      <c r="J90" t="s">
        <v>828</v>
      </c>
      <c r="K90" t="s">
        <v>14</v>
      </c>
      <c r="M90" t="s">
        <v>829</v>
      </c>
      <c r="O90" t="s">
        <v>811</v>
      </c>
      <c r="Q90" t="b">
        <v>0</v>
      </c>
      <c r="R90" s="2">
        <v>44336.440043171293</v>
      </c>
    </row>
    <row r="91" spans="5:18" x14ac:dyDescent="0.25">
      <c r="E91">
        <v>86</v>
      </c>
      <c r="F91" t="s">
        <v>281</v>
      </c>
      <c r="H91" t="s">
        <v>830</v>
      </c>
      <c r="J91" t="s">
        <v>831</v>
      </c>
      <c r="K91" t="s">
        <v>14</v>
      </c>
      <c r="M91" t="s">
        <v>832</v>
      </c>
      <c r="O91" t="s">
        <v>811</v>
      </c>
      <c r="Q91" t="b">
        <v>0</v>
      </c>
      <c r="R91" s="2">
        <v>44336.440043171293</v>
      </c>
    </row>
    <row r="92" spans="5:18" x14ac:dyDescent="0.25">
      <c r="E92">
        <v>87</v>
      </c>
      <c r="F92" t="s">
        <v>281</v>
      </c>
      <c r="H92" t="s">
        <v>833</v>
      </c>
      <c r="J92" t="s">
        <v>834</v>
      </c>
      <c r="K92" t="s">
        <v>14</v>
      </c>
      <c r="M92" t="s">
        <v>835</v>
      </c>
      <c r="O92" t="s">
        <v>573</v>
      </c>
      <c r="Q92" t="b">
        <v>0</v>
      </c>
      <c r="R92" s="2">
        <v>44336.440043171293</v>
      </c>
    </row>
    <row r="93" spans="5:18" x14ac:dyDescent="0.25">
      <c r="E93">
        <v>88</v>
      </c>
      <c r="F93" t="s">
        <v>281</v>
      </c>
      <c r="H93" t="s">
        <v>836</v>
      </c>
      <c r="J93" t="s">
        <v>837</v>
      </c>
      <c r="K93" t="s">
        <v>13</v>
      </c>
      <c r="M93" t="s">
        <v>838</v>
      </c>
      <c r="O93" t="s">
        <v>811</v>
      </c>
      <c r="Q93" t="b">
        <v>0</v>
      </c>
      <c r="R93" s="2">
        <v>44336.440043171293</v>
      </c>
    </row>
    <row r="94" spans="5:18" x14ac:dyDescent="0.25">
      <c r="E94">
        <v>89</v>
      </c>
      <c r="F94" t="s">
        <v>281</v>
      </c>
      <c r="H94" t="s">
        <v>839</v>
      </c>
      <c r="J94" t="s">
        <v>840</v>
      </c>
      <c r="K94" t="s">
        <v>14</v>
      </c>
      <c r="M94" t="s">
        <v>841</v>
      </c>
      <c r="O94" t="s">
        <v>811</v>
      </c>
      <c r="Q94" t="b">
        <v>0</v>
      </c>
      <c r="R94" s="2">
        <v>44336.440043171293</v>
      </c>
    </row>
    <row r="95" spans="5:18" x14ac:dyDescent="0.25">
      <c r="E95">
        <v>90</v>
      </c>
      <c r="F95" t="s">
        <v>281</v>
      </c>
      <c r="H95" t="s">
        <v>842</v>
      </c>
      <c r="J95" t="s">
        <v>843</v>
      </c>
      <c r="K95" t="s">
        <v>13</v>
      </c>
      <c r="M95" t="s">
        <v>844</v>
      </c>
      <c r="O95" t="s">
        <v>573</v>
      </c>
      <c r="Q95" t="b">
        <v>0</v>
      </c>
      <c r="R95" s="2">
        <v>44336.440043171293</v>
      </c>
    </row>
    <row r="96" spans="5:18" x14ac:dyDescent="0.25">
      <c r="E96">
        <v>91</v>
      </c>
      <c r="F96" t="s">
        <v>281</v>
      </c>
      <c r="H96" t="s">
        <v>845</v>
      </c>
      <c r="J96" t="s">
        <v>846</v>
      </c>
      <c r="K96" t="s">
        <v>14</v>
      </c>
      <c r="M96" t="s">
        <v>847</v>
      </c>
      <c r="O96" t="s">
        <v>573</v>
      </c>
      <c r="Q96" t="b">
        <v>0</v>
      </c>
      <c r="R96" s="2">
        <v>44336.440043171293</v>
      </c>
    </row>
    <row r="97" spans="5:18" x14ac:dyDescent="0.25">
      <c r="E97">
        <v>92</v>
      </c>
      <c r="F97" t="s">
        <v>281</v>
      </c>
      <c r="H97" t="s">
        <v>848</v>
      </c>
      <c r="J97" t="s">
        <v>849</v>
      </c>
      <c r="K97" t="s">
        <v>14</v>
      </c>
      <c r="M97" t="s">
        <v>850</v>
      </c>
      <c r="O97" t="s">
        <v>811</v>
      </c>
      <c r="Q97" t="b">
        <v>0</v>
      </c>
      <c r="R97" s="2">
        <v>44336.440043171293</v>
      </c>
    </row>
    <row r="98" spans="5:18" x14ac:dyDescent="0.25">
      <c r="E98">
        <v>93</v>
      </c>
      <c r="F98" t="s">
        <v>281</v>
      </c>
      <c r="H98" t="s">
        <v>851</v>
      </c>
      <c r="J98" t="s">
        <v>852</v>
      </c>
      <c r="K98" t="s">
        <v>14</v>
      </c>
      <c r="M98" t="s">
        <v>853</v>
      </c>
      <c r="O98" t="s">
        <v>811</v>
      </c>
      <c r="Q98" t="b">
        <v>0</v>
      </c>
      <c r="R98" s="2">
        <v>44336.440043171293</v>
      </c>
    </row>
    <row r="99" spans="5:18" x14ac:dyDescent="0.25">
      <c r="E99">
        <v>94</v>
      </c>
      <c r="F99" t="s">
        <v>281</v>
      </c>
      <c r="H99" t="s">
        <v>854</v>
      </c>
      <c r="J99" t="s">
        <v>855</v>
      </c>
      <c r="K99" t="s">
        <v>12</v>
      </c>
      <c r="M99" t="s">
        <v>856</v>
      </c>
      <c r="O99" t="s">
        <v>573</v>
      </c>
      <c r="Q99" t="b">
        <v>0</v>
      </c>
      <c r="R99" s="2">
        <v>44336.440043171293</v>
      </c>
    </row>
    <row r="100" spans="5:18" x14ac:dyDescent="0.25">
      <c r="E100">
        <v>95</v>
      </c>
      <c r="F100" t="s">
        <v>281</v>
      </c>
      <c r="H100" t="s">
        <v>857</v>
      </c>
      <c r="J100" t="s">
        <v>858</v>
      </c>
      <c r="K100" t="s">
        <v>12</v>
      </c>
      <c r="M100" t="s">
        <v>859</v>
      </c>
      <c r="O100" t="s">
        <v>91</v>
      </c>
      <c r="Q100" t="b">
        <v>0</v>
      </c>
      <c r="R100" s="2">
        <v>44336.440043171293</v>
      </c>
    </row>
    <row r="101" spans="5:18" x14ac:dyDescent="0.25">
      <c r="E101">
        <v>96</v>
      </c>
      <c r="F101" t="s">
        <v>281</v>
      </c>
      <c r="H101" t="s">
        <v>860</v>
      </c>
      <c r="J101" t="s">
        <v>861</v>
      </c>
      <c r="K101" t="s">
        <v>14</v>
      </c>
      <c r="M101" t="s">
        <v>862</v>
      </c>
      <c r="O101" t="s">
        <v>91</v>
      </c>
      <c r="Q101" t="b">
        <v>0</v>
      </c>
      <c r="R101" s="2">
        <v>44336.440043171293</v>
      </c>
    </row>
    <row r="102" spans="5:18" x14ac:dyDescent="0.25">
      <c r="E102">
        <v>97</v>
      </c>
      <c r="F102" t="s">
        <v>281</v>
      </c>
      <c r="H102" t="s">
        <v>863</v>
      </c>
      <c r="J102" t="s">
        <v>864</v>
      </c>
      <c r="K102" t="s">
        <v>13</v>
      </c>
      <c r="M102" t="s">
        <v>865</v>
      </c>
      <c r="O102" t="s">
        <v>91</v>
      </c>
      <c r="Q102" t="b">
        <v>0</v>
      </c>
      <c r="R102" s="2">
        <v>44336.440043171293</v>
      </c>
    </row>
    <row r="103" spans="5:18" x14ac:dyDescent="0.25">
      <c r="E103">
        <v>98</v>
      </c>
      <c r="F103" t="s">
        <v>281</v>
      </c>
      <c r="H103" t="s">
        <v>866</v>
      </c>
      <c r="J103" t="s">
        <v>867</v>
      </c>
      <c r="K103" t="s">
        <v>13</v>
      </c>
      <c r="M103" t="s">
        <v>868</v>
      </c>
      <c r="O103" t="s">
        <v>91</v>
      </c>
      <c r="Q103" t="b">
        <v>0</v>
      </c>
      <c r="R103" s="2">
        <v>44336.440043171293</v>
      </c>
    </row>
    <row r="104" spans="5:18" x14ac:dyDescent="0.25">
      <c r="E104">
        <v>99</v>
      </c>
      <c r="F104" t="s">
        <v>281</v>
      </c>
      <c r="H104" t="s">
        <v>869</v>
      </c>
      <c r="J104" t="s">
        <v>870</v>
      </c>
      <c r="K104" t="s">
        <v>14</v>
      </c>
      <c r="M104" t="s">
        <v>871</v>
      </c>
      <c r="O104" t="s">
        <v>91</v>
      </c>
      <c r="Q104" t="b">
        <v>0</v>
      </c>
      <c r="R104" s="2">
        <v>44336.440043171293</v>
      </c>
    </row>
    <row r="105" spans="5:18" x14ac:dyDescent="0.25">
      <c r="E105">
        <v>100</v>
      </c>
      <c r="F105" t="s">
        <v>281</v>
      </c>
      <c r="H105" t="s">
        <v>872</v>
      </c>
      <c r="J105" t="s">
        <v>873</v>
      </c>
      <c r="K105" t="s">
        <v>14</v>
      </c>
      <c r="M105" t="s">
        <v>874</v>
      </c>
      <c r="O105" t="s">
        <v>91</v>
      </c>
      <c r="Q105" t="b">
        <v>0</v>
      </c>
      <c r="R105" s="2">
        <v>44336.440043171293</v>
      </c>
    </row>
    <row r="106" spans="5:18" x14ac:dyDescent="0.25">
      <c r="E106">
        <v>101</v>
      </c>
      <c r="F106" t="s">
        <v>281</v>
      </c>
      <c r="H106" t="s">
        <v>875</v>
      </c>
      <c r="J106" t="s">
        <v>876</v>
      </c>
      <c r="K106" t="s">
        <v>14</v>
      </c>
      <c r="M106" t="s">
        <v>877</v>
      </c>
      <c r="O106" t="s">
        <v>91</v>
      </c>
      <c r="Q106" t="b">
        <v>0</v>
      </c>
      <c r="R106" s="2">
        <v>44336.440043171293</v>
      </c>
    </row>
    <row r="107" spans="5:18" x14ac:dyDescent="0.25">
      <c r="E107">
        <v>102</v>
      </c>
      <c r="F107" t="s">
        <v>281</v>
      </c>
      <c r="H107" t="s">
        <v>878</v>
      </c>
      <c r="J107" t="s">
        <v>879</v>
      </c>
      <c r="K107" t="s">
        <v>14</v>
      </c>
      <c r="M107" t="s">
        <v>880</v>
      </c>
      <c r="O107" t="s">
        <v>91</v>
      </c>
      <c r="Q107" t="b">
        <v>0</v>
      </c>
      <c r="R107" s="2">
        <v>44336.440043171293</v>
      </c>
    </row>
    <row r="108" spans="5:18" x14ac:dyDescent="0.25">
      <c r="E108">
        <v>103</v>
      </c>
      <c r="F108" t="s">
        <v>281</v>
      </c>
      <c r="H108" t="s">
        <v>881</v>
      </c>
      <c r="J108" t="s">
        <v>882</v>
      </c>
      <c r="K108" t="s">
        <v>14</v>
      </c>
      <c r="M108" t="s">
        <v>883</v>
      </c>
      <c r="O108" t="s">
        <v>573</v>
      </c>
      <c r="Q108" t="b">
        <v>0</v>
      </c>
      <c r="R108" s="2">
        <v>44336.440043171293</v>
      </c>
    </row>
    <row r="109" spans="5:18" x14ac:dyDescent="0.25">
      <c r="E109">
        <v>104</v>
      </c>
      <c r="F109" t="s">
        <v>281</v>
      </c>
      <c r="H109" t="s">
        <v>884</v>
      </c>
      <c r="J109" t="s">
        <v>885</v>
      </c>
      <c r="K109" t="s">
        <v>14</v>
      </c>
      <c r="M109" t="s">
        <v>886</v>
      </c>
      <c r="O109" t="s">
        <v>91</v>
      </c>
      <c r="Q109" t="b">
        <v>0</v>
      </c>
      <c r="R109" s="2">
        <v>44336.440043171293</v>
      </c>
    </row>
    <row r="110" spans="5:18" x14ac:dyDescent="0.25">
      <c r="E110">
        <v>105</v>
      </c>
      <c r="F110" t="s">
        <v>281</v>
      </c>
      <c r="H110" t="s">
        <v>887</v>
      </c>
      <c r="J110" t="s">
        <v>888</v>
      </c>
      <c r="K110" t="s">
        <v>14</v>
      </c>
      <c r="M110" t="s">
        <v>889</v>
      </c>
      <c r="O110" t="s">
        <v>91</v>
      </c>
      <c r="Q110" t="b">
        <v>0</v>
      </c>
      <c r="R110" s="2">
        <v>44336.440043171293</v>
      </c>
    </row>
    <row r="111" spans="5:18" x14ac:dyDescent="0.25">
      <c r="E111">
        <v>106</v>
      </c>
      <c r="F111" t="s">
        <v>281</v>
      </c>
      <c r="H111" t="s">
        <v>890</v>
      </c>
      <c r="J111" t="s">
        <v>891</v>
      </c>
      <c r="K111" t="s">
        <v>13</v>
      </c>
      <c r="M111" t="s">
        <v>892</v>
      </c>
      <c r="O111" t="s">
        <v>573</v>
      </c>
      <c r="Q111" t="b">
        <v>0</v>
      </c>
      <c r="R111" s="2">
        <v>44336.440043171293</v>
      </c>
    </row>
    <row r="112" spans="5:18" x14ac:dyDescent="0.25">
      <c r="E112">
        <v>107</v>
      </c>
      <c r="F112" t="s">
        <v>281</v>
      </c>
      <c r="H112" t="s">
        <v>893</v>
      </c>
      <c r="J112" t="s">
        <v>894</v>
      </c>
      <c r="K112" t="s">
        <v>14</v>
      </c>
      <c r="M112" t="s">
        <v>895</v>
      </c>
      <c r="O112" t="s">
        <v>573</v>
      </c>
      <c r="Q112" t="b">
        <v>0</v>
      </c>
      <c r="R112" s="2">
        <v>44363.650358101855</v>
      </c>
    </row>
    <row r="113" spans="5:18" x14ac:dyDescent="0.25">
      <c r="E113">
        <v>108</v>
      </c>
      <c r="F113" t="s">
        <v>281</v>
      </c>
      <c r="H113" t="s">
        <v>896</v>
      </c>
      <c r="J113" t="s">
        <v>897</v>
      </c>
      <c r="K113" t="s">
        <v>13</v>
      </c>
      <c r="M113" t="s">
        <v>898</v>
      </c>
      <c r="O113" t="s">
        <v>91</v>
      </c>
      <c r="Q113" t="b">
        <v>0</v>
      </c>
      <c r="R113" s="2">
        <v>44336.440043171293</v>
      </c>
    </row>
    <row r="114" spans="5:18" x14ac:dyDescent="0.25">
      <c r="E114">
        <v>109</v>
      </c>
      <c r="F114" t="s">
        <v>281</v>
      </c>
      <c r="H114" t="s">
        <v>899</v>
      </c>
      <c r="J114" t="s">
        <v>900</v>
      </c>
      <c r="K114" t="s">
        <v>14</v>
      </c>
      <c r="M114" t="s">
        <v>901</v>
      </c>
      <c r="O114" t="s">
        <v>91</v>
      </c>
      <c r="Q114" t="b">
        <v>0</v>
      </c>
      <c r="R114" s="2">
        <v>44336.440043171293</v>
      </c>
    </row>
    <row r="115" spans="5:18" x14ac:dyDescent="0.25">
      <c r="E115">
        <v>110</v>
      </c>
      <c r="F115" t="s">
        <v>281</v>
      </c>
      <c r="H115" t="s">
        <v>902</v>
      </c>
      <c r="J115" t="s">
        <v>903</v>
      </c>
      <c r="K115" t="s">
        <v>14</v>
      </c>
      <c r="M115" t="s">
        <v>904</v>
      </c>
      <c r="O115" t="s">
        <v>91</v>
      </c>
      <c r="Q115" t="b">
        <v>0</v>
      </c>
      <c r="R115" s="2">
        <v>44336.440043171293</v>
      </c>
    </row>
    <row r="116" spans="5:18" x14ac:dyDescent="0.25">
      <c r="E116">
        <v>111</v>
      </c>
      <c r="F116" t="s">
        <v>281</v>
      </c>
      <c r="H116" t="s">
        <v>905</v>
      </c>
      <c r="J116" t="s">
        <v>906</v>
      </c>
      <c r="K116" t="s">
        <v>14</v>
      </c>
      <c r="M116" t="s">
        <v>907</v>
      </c>
      <c r="O116" t="s">
        <v>573</v>
      </c>
      <c r="Q116" t="b">
        <v>0</v>
      </c>
      <c r="R116" s="2">
        <v>44363.649223032407</v>
      </c>
    </row>
    <row r="117" spans="5:18" x14ac:dyDescent="0.25">
      <c r="E117">
        <v>112</v>
      </c>
      <c r="F117" t="s">
        <v>281</v>
      </c>
      <c r="H117" t="s">
        <v>908</v>
      </c>
      <c r="J117" t="s">
        <v>909</v>
      </c>
      <c r="K117" t="s">
        <v>13</v>
      </c>
      <c r="M117" t="s">
        <v>910</v>
      </c>
      <c r="O117" t="s">
        <v>573</v>
      </c>
      <c r="Q117" t="b">
        <v>0</v>
      </c>
      <c r="R117" s="2">
        <v>44336.440043171293</v>
      </c>
    </row>
    <row r="118" spans="5:18" x14ac:dyDescent="0.25">
      <c r="E118">
        <v>113</v>
      </c>
      <c r="F118" t="s">
        <v>281</v>
      </c>
      <c r="H118" t="s">
        <v>911</v>
      </c>
      <c r="J118" t="s">
        <v>912</v>
      </c>
      <c r="K118" t="s">
        <v>14</v>
      </c>
      <c r="M118" t="s">
        <v>913</v>
      </c>
      <c r="O118" t="s">
        <v>91</v>
      </c>
      <c r="Q118" t="b">
        <v>0</v>
      </c>
      <c r="R118" s="2">
        <v>44336.440043171293</v>
      </c>
    </row>
    <row r="119" spans="5:18" x14ac:dyDescent="0.25">
      <c r="E119">
        <v>114</v>
      </c>
      <c r="F119" t="s">
        <v>281</v>
      </c>
      <c r="H119" t="s">
        <v>914</v>
      </c>
      <c r="J119" t="s">
        <v>915</v>
      </c>
      <c r="K119" t="s">
        <v>13</v>
      </c>
      <c r="M119" t="s">
        <v>916</v>
      </c>
      <c r="O119" t="s">
        <v>573</v>
      </c>
      <c r="Q119" t="b">
        <v>0</v>
      </c>
      <c r="R119" s="2">
        <v>44336.440043171293</v>
      </c>
    </row>
    <row r="120" spans="5:18" x14ac:dyDescent="0.25">
      <c r="E120">
        <v>115</v>
      </c>
      <c r="F120" t="s">
        <v>281</v>
      </c>
      <c r="H120" t="s">
        <v>917</v>
      </c>
      <c r="J120" t="s">
        <v>918</v>
      </c>
      <c r="K120" t="s">
        <v>13</v>
      </c>
      <c r="M120" t="s">
        <v>919</v>
      </c>
      <c r="O120" t="s">
        <v>573</v>
      </c>
      <c r="Q120" t="b">
        <v>0</v>
      </c>
      <c r="R120" s="2">
        <v>44336.440043171293</v>
      </c>
    </row>
    <row r="121" spans="5:18" x14ac:dyDescent="0.25">
      <c r="E121">
        <v>116</v>
      </c>
      <c r="F121" t="s">
        <v>281</v>
      </c>
      <c r="H121" t="s">
        <v>920</v>
      </c>
      <c r="J121" t="s">
        <v>921</v>
      </c>
      <c r="K121" t="s">
        <v>13</v>
      </c>
      <c r="M121" t="s">
        <v>922</v>
      </c>
      <c r="O121" t="s">
        <v>91</v>
      </c>
      <c r="Q121" t="b">
        <v>0</v>
      </c>
      <c r="R121" s="2">
        <v>44336.440043171293</v>
      </c>
    </row>
    <row r="122" spans="5:18" x14ac:dyDescent="0.25">
      <c r="E122">
        <v>117</v>
      </c>
      <c r="F122" t="s">
        <v>281</v>
      </c>
      <c r="H122" t="s">
        <v>923</v>
      </c>
      <c r="J122" t="s">
        <v>924</v>
      </c>
      <c r="K122" t="s">
        <v>13</v>
      </c>
      <c r="M122" t="s">
        <v>925</v>
      </c>
      <c r="O122" t="s">
        <v>573</v>
      </c>
      <c r="Q122" t="b">
        <v>0</v>
      </c>
      <c r="R122" s="2">
        <v>44336.440043171293</v>
      </c>
    </row>
    <row r="123" spans="5:18" x14ac:dyDescent="0.25">
      <c r="E123">
        <v>118</v>
      </c>
      <c r="F123" t="s">
        <v>281</v>
      </c>
      <c r="H123" t="s">
        <v>926</v>
      </c>
      <c r="J123" t="s">
        <v>927</v>
      </c>
      <c r="K123" t="s">
        <v>13</v>
      </c>
      <c r="M123" t="s">
        <v>928</v>
      </c>
      <c r="O123" t="s">
        <v>573</v>
      </c>
      <c r="Q123" t="b">
        <v>0</v>
      </c>
      <c r="R123" s="2">
        <v>44336.440043171293</v>
      </c>
    </row>
    <row r="124" spans="5:18" x14ac:dyDescent="0.25">
      <c r="E124">
        <v>119</v>
      </c>
      <c r="F124" t="s">
        <v>281</v>
      </c>
      <c r="H124" t="s">
        <v>929</v>
      </c>
      <c r="J124" t="s">
        <v>930</v>
      </c>
      <c r="K124" t="s">
        <v>14</v>
      </c>
      <c r="M124" t="s">
        <v>931</v>
      </c>
      <c r="O124" t="s">
        <v>91</v>
      </c>
      <c r="Q124" t="b">
        <v>0</v>
      </c>
      <c r="R124" s="2">
        <v>44336.440043171293</v>
      </c>
    </row>
    <row r="125" spans="5:18" x14ac:dyDescent="0.25">
      <c r="E125">
        <v>120</v>
      </c>
      <c r="F125" t="s">
        <v>281</v>
      </c>
      <c r="H125" t="s">
        <v>932</v>
      </c>
      <c r="J125" t="s">
        <v>933</v>
      </c>
      <c r="K125" t="s">
        <v>13</v>
      </c>
      <c r="M125" t="s">
        <v>934</v>
      </c>
      <c r="O125" t="s">
        <v>573</v>
      </c>
      <c r="Q125" t="b">
        <v>0</v>
      </c>
      <c r="R125" s="2">
        <v>44336.440043171293</v>
      </c>
    </row>
    <row r="126" spans="5:18" x14ac:dyDescent="0.25">
      <c r="E126">
        <v>121</v>
      </c>
      <c r="F126" t="s">
        <v>281</v>
      </c>
      <c r="H126" t="s">
        <v>935</v>
      </c>
      <c r="J126" t="s">
        <v>936</v>
      </c>
      <c r="K126" t="s">
        <v>14</v>
      </c>
      <c r="M126" t="s">
        <v>937</v>
      </c>
      <c r="O126" t="s">
        <v>573</v>
      </c>
      <c r="Q126" t="b">
        <v>0</v>
      </c>
      <c r="R126" s="2">
        <v>44336.440043171293</v>
      </c>
    </row>
    <row r="127" spans="5:18" x14ac:dyDescent="0.25">
      <c r="E127">
        <v>122</v>
      </c>
      <c r="F127" t="s">
        <v>281</v>
      </c>
      <c r="H127" t="s">
        <v>938</v>
      </c>
      <c r="J127" t="s">
        <v>939</v>
      </c>
      <c r="K127" t="s">
        <v>14</v>
      </c>
      <c r="M127" t="s">
        <v>940</v>
      </c>
      <c r="O127" t="s">
        <v>573</v>
      </c>
      <c r="Q127" t="b">
        <v>0</v>
      </c>
      <c r="R127" s="2">
        <v>44336.440043171293</v>
      </c>
    </row>
    <row r="128" spans="5:18" x14ac:dyDescent="0.25">
      <c r="E128">
        <v>123</v>
      </c>
      <c r="F128" t="s">
        <v>281</v>
      </c>
      <c r="H128" t="s">
        <v>941</v>
      </c>
      <c r="J128" t="s">
        <v>942</v>
      </c>
      <c r="K128" t="s">
        <v>14</v>
      </c>
      <c r="M128" t="s">
        <v>943</v>
      </c>
      <c r="O128" t="s">
        <v>573</v>
      </c>
      <c r="Q128" t="b">
        <v>0</v>
      </c>
      <c r="R128" s="2">
        <v>44336.440043171293</v>
      </c>
    </row>
    <row r="129" spans="5:18" x14ac:dyDescent="0.25">
      <c r="E129">
        <v>124</v>
      </c>
      <c r="F129" t="s">
        <v>281</v>
      </c>
      <c r="H129" t="s">
        <v>944</v>
      </c>
      <c r="J129" t="s">
        <v>945</v>
      </c>
      <c r="K129" t="s">
        <v>14</v>
      </c>
      <c r="M129" t="s">
        <v>946</v>
      </c>
      <c r="O129" t="s">
        <v>573</v>
      </c>
      <c r="Q129" t="b">
        <v>0</v>
      </c>
      <c r="R129" s="2">
        <v>44336.440043171293</v>
      </c>
    </row>
    <row r="130" spans="5:18" x14ac:dyDescent="0.25">
      <c r="E130">
        <v>125</v>
      </c>
      <c r="F130" t="s">
        <v>281</v>
      </c>
      <c r="H130" t="s">
        <v>947</v>
      </c>
      <c r="J130" t="s">
        <v>948</v>
      </c>
      <c r="K130" t="s">
        <v>14</v>
      </c>
      <c r="M130" t="s">
        <v>949</v>
      </c>
      <c r="O130" t="s">
        <v>573</v>
      </c>
      <c r="Q130" t="b">
        <v>0</v>
      </c>
      <c r="R130" s="2">
        <v>44336.440043171293</v>
      </c>
    </row>
    <row r="131" spans="5:18" x14ac:dyDescent="0.25">
      <c r="E131">
        <v>126</v>
      </c>
      <c r="F131" t="s">
        <v>281</v>
      </c>
      <c r="H131" t="s">
        <v>950</v>
      </c>
      <c r="J131" t="s">
        <v>951</v>
      </c>
      <c r="K131" t="s">
        <v>14</v>
      </c>
      <c r="M131" t="s">
        <v>952</v>
      </c>
      <c r="O131" t="s">
        <v>573</v>
      </c>
      <c r="Q131" t="b">
        <v>0</v>
      </c>
      <c r="R131" s="2">
        <v>44336.440043171293</v>
      </c>
    </row>
    <row r="132" spans="5:18" x14ac:dyDescent="0.25">
      <c r="E132">
        <v>127</v>
      </c>
      <c r="F132" t="s">
        <v>281</v>
      </c>
      <c r="H132" t="s">
        <v>953</v>
      </c>
      <c r="J132" t="s">
        <v>954</v>
      </c>
      <c r="K132" t="s">
        <v>13</v>
      </c>
      <c r="M132" t="s">
        <v>955</v>
      </c>
      <c r="O132" t="s">
        <v>573</v>
      </c>
      <c r="Q132" t="b">
        <v>0</v>
      </c>
      <c r="R132" s="2">
        <v>44336.440043171293</v>
      </c>
    </row>
    <row r="133" spans="5:18" x14ac:dyDescent="0.25">
      <c r="E133">
        <v>128</v>
      </c>
      <c r="F133" t="s">
        <v>281</v>
      </c>
      <c r="H133" t="s">
        <v>956</v>
      </c>
      <c r="J133" t="s">
        <v>957</v>
      </c>
      <c r="K133" t="s">
        <v>14</v>
      </c>
      <c r="M133" t="s">
        <v>958</v>
      </c>
      <c r="O133" t="s">
        <v>573</v>
      </c>
      <c r="Q133" t="b">
        <v>0</v>
      </c>
      <c r="R133" s="2">
        <v>44336.440043171293</v>
      </c>
    </row>
    <row r="134" spans="5:18" x14ac:dyDescent="0.25">
      <c r="E134">
        <v>129</v>
      </c>
      <c r="F134" t="s">
        <v>281</v>
      </c>
      <c r="H134" t="s">
        <v>959</v>
      </c>
      <c r="J134" t="s">
        <v>960</v>
      </c>
      <c r="K134" t="s">
        <v>13</v>
      </c>
      <c r="M134" t="s">
        <v>961</v>
      </c>
      <c r="O134" t="s">
        <v>573</v>
      </c>
      <c r="Q134" t="b">
        <v>0</v>
      </c>
      <c r="R134" s="2">
        <v>44336.440043171293</v>
      </c>
    </row>
    <row r="135" spans="5:18" x14ac:dyDescent="0.25">
      <c r="E135">
        <v>130</v>
      </c>
      <c r="F135" t="s">
        <v>281</v>
      </c>
      <c r="H135" t="s">
        <v>962</v>
      </c>
      <c r="J135" t="s">
        <v>3094</v>
      </c>
      <c r="K135" t="s">
        <v>14</v>
      </c>
      <c r="M135" t="s">
        <v>963</v>
      </c>
      <c r="O135" t="s">
        <v>91</v>
      </c>
      <c r="Q135" t="b">
        <v>0</v>
      </c>
      <c r="R135" s="2">
        <v>44600.839835567131</v>
      </c>
    </row>
    <row r="136" spans="5:18" x14ac:dyDescent="0.25">
      <c r="E136">
        <v>131</v>
      </c>
      <c r="F136" t="s">
        <v>281</v>
      </c>
      <c r="H136" t="s">
        <v>964</v>
      </c>
      <c r="J136" t="s">
        <v>965</v>
      </c>
      <c r="K136" t="s">
        <v>13</v>
      </c>
      <c r="M136" t="s">
        <v>966</v>
      </c>
      <c r="O136" t="s">
        <v>573</v>
      </c>
      <c r="Q136" t="b">
        <v>0</v>
      </c>
      <c r="R136" s="2">
        <v>44365.604199027781</v>
      </c>
    </row>
    <row r="137" spans="5:18" x14ac:dyDescent="0.25">
      <c r="E137">
        <v>132</v>
      </c>
      <c r="F137" t="s">
        <v>281</v>
      </c>
      <c r="H137" t="s">
        <v>967</v>
      </c>
      <c r="J137" t="s">
        <v>968</v>
      </c>
      <c r="K137" t="s">
        <v>12</v>
      </c>
      <c r="M137" t="s">
        <v>969</v>
      </c>
      <c r="O137" t="s">
        <v>91</v>
      </c>
      <c r="Q137" t="b">
        <v>0</v>
      </c>
      <c r="R137" s="2">
        <v>44336.440043171293</v>
      </c>
    </row>
    <row r="138" spans="5:18" x14ac:dyDescent="0.25">
      <c r="E138">
        <v>133</v>
      </c>
      <c r="F138" t="s">
        <v>281</v>
      </c>
      <c r="H138" t="s">
        <v>970</v>
      </c>
      <c r="J138" t="s">
        <v>971</v>
      </c>
      <c r="K138" t="s">
        <v>13</v>
      </c>
      <c r="M138" t="s">
        <v>972</v>
      </c>
      <c r="O138" t="s">
        <v>573</v>
      </c>
      <c r="Q138" t="b">
        <v>0</v>
      </c>
      <c r="R138" s="2">
        <v>44336.440043171293</v>
      </c>
    </row>
    <row r="139" spans="5:18" x14ac:dyDescent="0.25">
      <c r="E139">
        <v>134</v>
      </c>
      <c r="F139" t="s">
        <v>281</v>
      </c>
      <c r="H139" t="s">
        <v>973</v>
      </c>
      <c r="J139" t="s">
        <v>726</v>
      </c>
      <c r="K139" t="s">
        <v>13</v>
      </c>
      <c r="M139" t="s">
        <v>974</v>
      </c>
      <c r="O139" t="s">
        <v>573</v>
      </c>
      <c r="Q139" t="b">
        <v>0</v>
      </c>
      <c r="R139" s="2">
        <v>44336.440043171293</v>
      </c>
    </row>
    <row r="140" spans="5:18" x14ac:dyDescent="0.25">
      <c r="E140">
        <v>135</v>
      </c>
      <c r="F140" t="s">
        <v>281</v>
      </c>
      <c r="H140" t="s">
        <v>975</v>
      </c>
      <c r="J140" t="s">
        <v>976</v>
      </c>
      <c r="K140" t="s">
        <v>13</v>
      </c>
      <c r="M140" t="s">
        <v>977</v>
      </c>
      <c r="O140" t="s">
        <v>811</v>
      </c>
      <c r="Q140" t="b">
        <v>0</v>
      </c>
      <c r="R140" s="2">
        <v>44336.440043171293</v>
      </c>
    </row>
    <row r="141" spans="5:18" x14ac:dyDescent="0.25">
      <c r="E141">
        <v>136</v>
      </c>
      <c r="F141" t="s">
        <v>281</v>
      </c>
      <c r="H141" t="s">
        <v>978</v>
      </c>
      <c r="J141" t="s">
        <v>979</v>
      </c>
      <c r="K141" t="s">
        <v>14</v>
      </c>
      <c r="M141" t="s">
        <v>980</v>
      </c>
      <c r="O141" t="s">
        <v>91</v>
      </c>
      <c r="Q141" t="b">
        <v>0</v>
      </c>
      <c r="R141" s="2">
        <v>44336.440043171293</v>
      </c>
    </row>
    <row r="142" spans="5:18" x14ac:dyDescent="0.25">
      <c r="E142">
        <v>137</v>
      </c>
      <c r="F142" t="s">
        <v>281</v>
      </c>
      <c r="H142" t="s">
        <v>981</v>
      </c>
      <c r="J142" t="s">
        <v>982</v>
      </c>
      <c r="K142" t="s">
        <v>14</v>
      </c>
      <c r="M142" t="s">
        <v>983</v>
      </c>
      <c r="O142" t="s">
        <v>91</v>
      </c>
      <c r="Q142" t="b">
        <v>0</v>
      </c>
      <c r="R142" s="2">
        <v>44336.440043171293</v>
      </c>
    </row>
    <row r="143" spans="5:18" x14ac:dyDescent="0.25">
      <c r="E143">
        <v>138</v>
      </c>
      <c r="F143" t="s">
        <v>281</v>
      </c>
      <c r="H143" t="s">
        <v>984</v>
      </c>
      <c r="J143" t="s">
        <v>985</v>
      </c>
      <c r="K143" t="s">
        <v>12</v>
      </c>
      <c r="M143" t="s">
        <v>986</v>
      </c>
      <c r="O143" t="s">
        <v>91</v>
      </c>
      <c r="Q143" t="b">
        <v>0</v>
      </c>
      <c r="R143" s="2">
        <v>44336.440043171293</v>
      </c>
    </row>
    <row r="144" spans="5:18" x14ac:dyDescent="0.25">
      <c r="E144">
        <v>139</v>
      </c>
      <c r="F144" t="s">
        <v>281</v>
      </c>
      <c r="H144" t="s">
        <v>987</v>
      </c>
      <c r="J144" t="s">
        <v>988</v>
      </c>
      <c r="K144" t="s">
        <v>13</v>
      </c>
      <c r="M144" t="s">
        <v>989</v>
      </c>
      <c r="O144" t="s">
        <v>573</v>
      </c>
      <c r="Q144" t="b">
        <v>0</v>
      </c>
      <c r="R144" s="2">
        <v>44336.440043171293</v>
      </c>
    </row>
    <row r="145" spans="5:18" x14ac:dyDescent="0.25">
      <c r="E145">
        <v>140</v>
      </c>
      <c r="F145" t="s">
        <v>281</v>
      </c>
      <c r="H145" t="s">
        <v>990</v>
      </c>
      <c r="J145" t="s">
        <v>991</v>
      </c>
      <c r="K145" t="s">
        <v>14</v>
      </c>
      <c r="M145" t="s">
        <v>992</v>
      </c>
      <c r="Q145" t="b">
        <v>0</v>
      </c>
      <c r="R145" s="2">
        <v>44336.440043171293</v>
      </c>
    </row>
    <row r="146" spans="5:18" x14ac:dyDescent="0.25">
      <c r="E146">
        <v>141</v>
      </c>
      <c r="F146" t="s">
        <v>281</v>
      </c>
      <c r="H146" t="s">
        <v>993</v>
      </c>
      <c r="J146" t="s">
        <v>994</v>
      </c>
      <c r="K146" t="s">
        <v>12</v>
      </c>
      <c r="M146" t="s">
        <v>995</v>
      </c>
      <c r="O146" t="s">
        <v>91</v>
      </c>
      <c r="Q146" t="b">
        <v>0</v>
      </c>
      <c r="R146" s="2">
        <v>44336.440043171293</v>
      </c>
    </row>
    <row r="147" spans="5:18" x14ac:dyDescent="0.25">
      <c r="E147">
        <v>142</v>
      </c>
      <c r="F147" t="s">
        <v>281</v>
      </c>
      <c r="H147" t="s">
        <v>996</v>
      </c>
      <c r="J147" t="s">
        <v>997</v>
      </c>
      <c r="K147" t="s">
        <v>13</v>
      </c>
      <c r="M147" t="s">
        <v>998</v>
      </c>
      <c r="O147" t="s">
        <v>91</v>
      </c>
      <c r="Q147" t="b">
        <v>0</v>
      </c>
      <c r="R147" s="2">
        <v>44336.440043171293</v>
      </c>
    </row>
    <row r="148" spans="5:18" x14ac:dyDescent="0.25">
      <c r="E148">
        <v>143</v>
      </c>
      <c r="F148" t="s">
        <v>281</v>
      </c>
      <c r="H148" t="s">
        <v>999</v>
      </c>
      <c r="J148" t="s">
        <v>1000</v>
      </c>
      <c r="K148" t="s">
        <v>14</v>
      </c>
      <c r="M148" t="s">
        <v>1001</v>
      </c>
      <c r="Q148" t="b">
        <v>0</v>
      </c>
      <c r="R148" s="2">
        <v>44336.440043171293</v>
      </c>
    </row>
    <row r="149" spans="5:18" x14ac:dyDescent="0.25">
      <c r="E149">
        <v>144</v>
      </c>
      <c r="F149" t="s">
        <v>281</v>
      </c>
      <c r="H149" t="s">
        <v>1002</v>
      </c>
      <c r="J149" t="s">
        <v>1003</v>
      </c>
      <c r="K149" t="s">
        <v>13</v>
      </c>
      <c r="M149" t="s">
        <v>1004</v>
      </c>
      <c r="O149" t="s">
        <v>573</v>
      </c>
      <c r="Q149" t="b">
        <v>0</v>
      </c>
      <c r="R149" s="2">
        <v>44336.440043171293</v>
      </c>
    </row>
    <row r="150" spans="5:18" x14ac:dyDescent="0.25">
      <c r="E150">
        <v>145</v>
      </c>
      <c r="F150" t="s">
        <v>281</v>
      </c>
      <c r="H150" t="s">
        <v>1005</v>
      </c>
      <c r="J150" t="s">
        <v>1006</v>
      </c>
      <c r="K150" t="s">
        <v>13</v>
      </c>
      <c r="M150" t="s">
        <v>1007</v>
      </c>
      <c r="O150" t="s">
        <v>573</v>
      </c>
      <c r="Q150" t="b">
        <v>0</v>
      </c>
      <c r="R150" s="2">
        <v>44336.440043171293</v>
      </c>
    </row>
    <row r="151" spans="5:18" x14ac:dyDescent="0.25">
      <c r="E151">
        <v>146</v>
      </c>
      <c r="F151" t="s">
        <v>281</v>
      </c>
      <c r="H151" t="s">
        <v>1008</v>
      </c>
      <c r="J151" t="s">
        <v>1009</v>
      </c>
      <c r="K151" t="s">
        <v>12</v>
      </c>
      <c r="M151" t="s">
        <v>1010</v>
      </c>
      <c r="Q151" t="b">
        <v>0</v>
      </c>
      <c r="R151" s="2">
        <v>44336.440043171293</v>
      </c>
    </row>
    <row r="152" spans="5:18" x14ac:dyDescent="0.25">
      <c r="E152">
        <v>147</v>
      </c>
      <c r="F152" t="s">
        <v>281</v>
      </c>
      <c r="H152" t="s">
        <v>1011</v>
      </c>
      <c r="J152" t="s">
        <v>1012</v>
      </c>
      <c r="K152" t="s">
        <v>14</v>
      </c>
      <c r="M152" t="s">
        <v>1013</v>
      </c>
      <c r="O152" t="s">
        <v>91</v>
      </c>
      <c r="Q152" t="b">
        <v>0</v>
      </c>
      <c r="R152" s="2">
        <v>44336.440043171293</v>
      </c>
    </row>
    <row r="153" spans="5:18" x14ac:dyDescent="0.25">
      <c r="E153">
        <v>148</v>
      </c>
      <c r="F153" t="s">
        <v>280</v>
      </c>
      <c r="H153" t="s">
        <v>1014</v>
      </c>
      <c r="J153" t="s">
        <v>1015</v>
      </c>
      <c r="K153" t="s">
        <v>9</v>
      </c>
      <c r="M153" t="s">
        <v>1016</v>
      </c>
      <c r="O153" t="s">
        <v>91</v>
      </c>
      <c r="Q153" t="b">
        <v>0</v>
      </c>
      <c r="R153" s="2">
        <v>44568.72605153935</v>
      </c>
    </row>
    <row r="154" spans="5:18" x14ac:dyDescent="0.25">
      <c r="E154">
        <v>149</v>
      </c>
      <c r="F154" t="s">
        <v>282</v>
      </c>
      <c r="H154" t="s">
        <v>1017</v>
      </c>
      <c r="J154" t="s">
        <v>1018</v>
      </c>
      <c r="K154" t="s">
        <v>13</v>
      </c>
      <c r="M154" t="s">
        <v>1019</v>
      </c>
      <c r="O154" t="s">
        <v>91</v>
      </c>
      <c r="Q154" t="b">
        <v>0</v>
      </c>
      <c r="R154" s="2">
        <v>44336.440043171293</v>
      </c>
    </row>
    <row r="155" spans="5:18" x14ac:dyDescent="0.25">
      <c r="E155">
        <v>150</v>
      </c>
      <c r="F155" t="s">
        <v>282</v>
      </c>
      <c r="H155" t="s">
        <v>1020</v>
      </c>
      <c r="J155" t="s">
        <v>1021</v>
      </c>
      <c r="K155" t="s">
        <v>14</v>
      </c>
      <c r="M155" t="s">
        <v>1022</v>
      </c>
      <c r="O155" t="s">
        <v>91</v>
      </c>
      <c r="Q155" t="b">
        <v>0</v>
      </c>
      <c r="R155" s="2">
        <v>44336.440043171293</v>
      </c>
    </row>
    <row r="156" spans="5:18" x14ac:dyDescent="0.25">
      <c r="E156">
        <v>151</v>
      </c>
      <c r="F156" t="s">
        <v>282</v>
      </c>
      <c r="H156" t="s">
        <v>1023</v>
      </c>
      <c r="J156" t="s">
        <v>1024</v>
      </c>
      <c r="K156" t="s">
        <v>14</v>
      </c>
      <c r="M156" t="s">
        <v>1025</v>
      </c>
      <c r="Q156" t="b">
        <v>0</v>
      </c>
      <c r="R156" s="2">
        <v>44336.440043171293</v>
      </c>
    </row>
    <row r="157" spans="5:18" x14ac:dyDescent="0.25">
      <c r="E157">
        <v>152</v>
      </c>
      <c r="F157" t="s">
        <v>282</v>
      </c>
      <c r="H157" t="s">
        <v>1026</v>
      </c>
      <c r="J157" t="s">
        <v>1027</v>
      </c>
      <c r="K157" t="s">
        <v>14</v>
      </c>
      <c r="M157" t="s">
        <v>1028</v>
      </c>
      <c r="Q157" t="b">
        <v>0</v>
      </c>
      <c r="R157" s="2">
        <v>44336.440043171293</v>
      </c>
    </row>
    <row r="158" spans="5:18" x14ac:dyDescent="0.25">
      <c r="E158">
        <v>153</v>
      </c>
      <c r="F158" t="s">
        <v>282</v>
      </c>
      <c r="H158" t="s">
        <v>1029</v>
      </c>
      <c r="J158" t="s">
        <v>1030</v>
      </c>
      <c r="K158" t="s">
        <v>14</v>
      </c>
      <c r="M158" t="s">
        <v>1031</v>
      </c>
      <c r="O158" t="s">
        <v>91</v>
      </c>
      <c r="Q158" t="b">
        <v>0</v>
      </c>
      <c r="R158" s="2">
        <v>44336.440043171293</v>
      </c>
    </row>
    <row r="159" spans="5:18" x14ac:dyDescent="0.25">
      <c r="E159">
        <v>154</v>
      </c>
      <c r="F159" t="s">
        <v>282</v>
      </c>
      <c r="H159" t="s">
        <v>1032</v>
      </c>
      <c r="J159" t="s">
        <v>1033</v>
      </c>
      <c r="K159" t="s">
        <v>14</v>
      </c>
      <c r="M159" t="s">
        <v>1034</v>
      </c>
      <c r="Q159" t="b">
        <v>0</v>
      </c>
      <c r="R159" s="2">
        <v>44336.440043171293</v>
      </c>
    </row>
    <row r="160" spans="5:18" x14ac:dyDescent="0.25">
      <c r="E160">
        <v>155</v>
      </c>
      <c r="F160" t="s">
        <v>282</v>
      </c>
      <c r="H160" t="s">
        <v>1035</v>
      </c>
      <c r="J160" t="s">
        <v>1036</v>
      </c>
      <c r="K160" t="s">
        <v>14</v>
      </c>
      <c r="M160" t="s">
        <v>1037</v>
      </c>
      <c r="O160" t="s">
        <v>573</v>
      </c>
      <c r="Q160" t="b">
        <v>0</v>
      </c>
      <c r="R160" s="2">
        <v>44530.916068055558</v>
      </c>
    </row>
    <row r="161" spans="5:18" x14ac:dyDescent="0.25">
      <c r="E161">
        <v>156</v>
      </c>
      <c r="F161" t="s">
        <v>282</v>
      </c>
      <c r="H161" t="s">
        <v>1038</v>
      </c>
      <c r="J161" t="s">
        <v>1039</v>
      </c>
      <c r="K161" t="s">
        <v>14</v>
      </c>
      <c r="M161" t="s">
        <v>1040</v>
      </c>
      <c r="Q161" t="b">
        <v>0</v>
      </c>
      <c r="R161" s="2">
        <v>44530.653005243053</v>
      </c>
    </row>
    <row r="162" spans="5:18" x14ac:dyDescent="0.25">
      <c r="E162">
        <v>157</v>
      </c>
      <c r="F162" t="s">
        <v>282</v>
      </c>
      <c r="H162" t="s">
        <v>1041</v>
      </c>
      <c r="J162" t="s">
        <v>1042</v>
      </c>
      <c r="K162" t="s">
        <v>14</v>
      </c>
      <c r="M162" t="s">
        <v>1043</v>
      </c>
      <c r="Q162" t="b">
        <v>0</v>
      </c>
      <c r="R162" s="2">
        <v>44531.611346481484</v>
      </c>
    </row>
    <row r="163" spans="5:18" x14ac:dyDescent="0.25">
      <c r="E163">
        <v>158</v>
      </c>
      <c r="F163" t="s">
        <v>282</v>
      </c>
      <c r="H163" t="s">
        <v>1044</v>
      </c>
      <c r="J163" t="s">
        <v>1045</v>
      </c>
      <c r="K163" t="s">
        <v>14</v>
      </c>
      <c r="M163" t="s">
        <v>1046</v>
      </c>
      <c r="Q163" t="b">
        <v>0</v>
      </c>
      <c r="R163" s="2">
        <v>44530.651939930554</v>
      </c>
    </row>
    <row r="164" spans="5:18" x14ac:dyDescent="0.25">
      <c r="E164">
        <v>159</v>
      </c>
      <c r="F164" t="s">
        <v>282</v>
      </c>
      <c r="H164" t="s">
        <v>1047</v>
      </c>
      <c r="J164" t="s">
        <v>1048</v>
      </c>
      <c r="K164" t="s">
        <v>14</v>
      </c>
      <c r="M164" t="s">
        <v>1049</v>
      </c>
      <c r="O164" t="s">
        <v>91</v>
      </c>
      <c r="Q164" t="b">
        <v>0</v>
      </c>
      <c r="R164" s="2">
        <v>44336.440043171293</v>
      </c>
    </row>
    <row r="165" spans="5:18" x14ac:dyDescent="0.25">
      <c r="E165">
        <v>160</v>
      </c>
      <c r="F165" t="s">
        <v>282</v>
      </c>
      <c r="H165" t="s">
        <v>1050</v>
      </c>
      <c r="J165" t="s">
        <v>1051</v>
      </c>
      <c r="K165" t="s">
        <v>12</v>
      </c>
      <c r="M165" t="s">
        <v>1052</v>
      </c>
      <c r="O165" t="s">
        <v>91</v>
      </c>
      <c r="Q165" t="b">
        <v>0</v>
      </c>
      <c r="R165" s="2">
        <v>44336.440043171293</v>
      </c>
    </row>
    <row r="166" spans="5:18" x14ac:dyDescent="0.25">
      <c r="E166">
        <v>161</v>
      </c>
      <c r="F166" t="s">
        <v>282</v>
      </c>
      <c r="H166" t="s">
        <v>1053</v>
      </c>
      <c r="J166" t="s">
        <v>1054</v>
      </c>
      <c r="K166" t="s">
        <v>14</v>
      </c>
      <c r="M166" t="s">
        <v>1055</v>
      </c>
      <c r="O166" t="s">
        <v>91</v>
      </c>
      <c r="Q166" t="b">
        <v>0</v>
      </c>
      <c r="R166" s="2">
        <v>44336.440043171293</v>
      </c>
    </row>
    <row r="167" spans="5:18" x14ac:dyDescent="0.25">
      <c r="E167">
        <v>162</v>
      </c>
      <c r="F167" t="s">
        <v>282</v>
      </c>
      <c r="H167" t="s">
        <v>1056</v>
      </c>
      <c r="J167" t="s">
        <v>1057</v>
      </c>
      <c r="K167" t="s">
        <v>12</v>
      </c>
      <c r="M167" t="s">
        <v>1058</v>
      </c>
      <c r="O167" t="s">
        <v>91</v>
      </c>
      <c r="Q167" t="b">
        <v>0</v>
      </c>
      <c r="R167" s="2">
        <v>44336.440043171293</v>
      </c>
    </row>
    <row r="168" spans="5:18" x14ac:dyDescent="0.25">
      <c r="E168">
        <v>163</v>
      </c>
      <c r="F168" t="s">
        <v>282</v>
      </c>
      <c r="H168" t="s">
        <v>1059</v>
      </c>
      <c r="J168" t="s">
        <v>1060</v>
      </c>
      <c r="K168" t="s">
        <v>11</v>
      </c>
      <c r="M168" t="s">
        <v>1061</v>
      </c>
      <c r="Q168" t="b">
        <v>0</v>
      </c>
      <c r="R168" s="2">
        <v>44336.440043171293</v>
      </c>
    </row>
    <row r="169" spans="5:18" x14ac:dyDescent="0.25">
      <c r="E169">
        <v>164</v>
      </c>
      <c r="F169" t="s">
        <v>282</v>
      </c>
      <c r="H169" t="s">
        <v>1062</v>
      </c>
      <c r="J169" t="s">
        <v>1063</v>
      </c>
      <c r="K169" t="s">
        <v>14</v>
      </c>
      <c r="M169" t="s">
        <v>1064</v>
      </c>
      <c r="O169" t="s">
        <v>91</v>
      </c>
      <c r="Q169" t="b">
        <v>0</v>
      </c>
      <c r="R169" s="2">
        <v>44336.440043171293</v>
      </c>
    </row>
    <row r="170" spans="5:18" x14ac:dyDescent="0.25">
      <c r="E170">
        <v>165</v>
      </c>
      <c r="F170" t="s">
        <v>282</v>
      </c>
      <c r="H170" t="s">
        <v>1065</v>
      </c>
      <c r="J170" t="s">
        <v>1066</v>
      </c>
      <c r="K170" t="s">
        <v>14</v>
      </c>
      <c r="M170" t="s">
        <v>1067</v>
      </c>
      <c r="O170" t="s">
        <v>91</v>
      </c>
      <c r="Q170" t="b">
        <v>0</v>
      </c>
      <c r="R170" s="2">
        <v>44365.61181412037</v>
      </c>
    </row>
    <row r="171" spans="5:18" x14ac:dyDescent="0.25">
      <c r="E171">
        <v>166</v>
      </c>
      <c r="F171" t="s">
        <v>282</v>
      </c>
      <c r="H171" t="s">
        <v>1068</v>
      </c>
      <c r="J171" t="s">
        <v>1069</v>
      </c>
      <c r="K171" t="s">
        <v>14</v>
      </c>
      <c r="M171" t="s">
        <v>1070</v>
      </c>
      <c r="Q171" t="b">
        <v>0</v>
      </c>
      <c r="R171" s="2">
        <v>44336.440043171293</v>
      </c>
    </row>
    <row r="172" spans="5:18" x14ac:dyDescent="0.25">
      <c r="E172">
        <v>167</v>
      </c>
      <c r="F172" t="s">
        <v>282</v>
      </c>
      <c r="H172" t="s">
        <v>1071</v>
      </c>
      <c r="J172" t="s">
        <v>1072</v>
      </c>
      <c r="K172" t="s">
        <v>14</v>
      </c>
      <c r="M172" t="s">
        <v>1073</v>
      </c>
      <c r="O172" t="s">
        <v>91</v>
      </c>
      <c r="Q172" t="b">
        <v>0</v>
      </c>
      <c r="R172" s="2">
        <v>44336.440043171293</v>
      </c>
    </row>
    <row r="173" spans="5:18" x14ac:dyDescent="0.25">
      <c r="E173">
        <v>168</v>
      </c>
      <c r="F173" t="s">
        <v>282</v>
      </c>
      <c r="H173" t="s">
        <v>1074</v>
      </c>
      <c r="J173" t="s">
        <v>1075</v>
      </c>
      <c r="K173" t="s">
        <v>14</v>
      </c>
      <c r="M173" t="s">
        <v>1076</v>
      </c>
      <c r="O173" t="s">
        <v>91</v>
      </c>
      <c r="Q173" t="b">
        <v>0</v>
      </c>
      <c r="R173" s="2">
        <v>44336.440043171293</v>
      </c>
    </row>
    <row r="174" spans="5:18" x14ac:dyDescent="0.25">
      <c r="E174">
        <v>169</v>
      </c>
      <c r="F174" t="s">
        <v>282</v>
      </c>
      <c r="H174" t="s">
        <v>1077</v>
      </c>
      <c r="J174" t="s">
        <v>1078</v>
      </c>
      <c r="K174" t="s">
        <v>11</v>
      </c>
      <c r="M174" t="s">
        <v>1079</v>
      </c>
      <c r="Q174" t="b">
        <v>0</v>
      </c>
      <c r="R174" s="2">
        <v>44336.440043171293</v>
      </c>
    </row>
    <row r="175" spans="5:18" x14ac:dyDescent="0.25">
      <c r="E175">
        <v>170</v>
      </c>
      <c r="F175" t="s">
        <v>282</v>
      </c>
      <c r="H175" t="s">
        <v>1080</v>
      </c>
      <c r="J175" t="s">
        <v>1081</v>
      </c>
      <c r="K175" t="s">
        <v>14</v>
      </c>
      <c r="M175" t="s">
        <v>1082</v>
      </c>
      <c r="O175" t="s">
        <v>91</v>
      </c>
      <c r="Q175" t="b">
        <v>0</v>
      </c>
      <c r="R175" s="2">
        <v>44336.440043171293</v>
      </c>
    </row>
    <row r="176" spans="5:18" x14ac:dyDescent="0.25">
      <c r="E176">
        <v>171</v>
      </c>
      <c r="F176" t="s">
        <v>282</v>
      </c>
      <c r="H176" t="s">
        <v>1083</v>
      </c>
      <c r="J176" t="s">
        <v>1084</v>
      </c>
      <c r="K176" t="s">
        <v>14</v>
      </c>
      <c r="M176" t="s">
        <v>1085</v>
      </c>
      <c r="O176" t="s">
        <v>573</v>
      </c>
      <c r="Q176" t="b">
        <v>0</v>
      </c>
      <c r="R176" s="2">
        <v>44336.440043171293</v>
      </c>
    </row>
    <row r="177" spans="5:18" x14ac:dyDescent="0.25">
      <c r="E177">
        <v>172</v>
      </c>
      <c r="F177" t="s">
        <v>282</v>
      </c>
      <c r="H177" t="s">
        <v>1086</v>
      </c>
      <c r="J177" t="s">
        <v>1087</v>
      </c>
      <c r="K177" t="s">
        <v>11</v>
      </c>
      <c r="M177" t="s">
        <v>1088</v>
      </c>
      <c r="Q177" t="b">
        <v>0</v>
      </c>
      <c r="R177" s="2">
        <v>44336.440043171293</v>
      </c>
    </row>
    <row r="178" spans="5:18" x14ac:dyDescent="0.25">
      <c r="E178">
        <v>173</v>
      </c>
      <c r="F178" t="s">
        <v>282</v>
      </c>
      <c r="H178" t="s">
        <v>1089</v>
      </c>
      <c r="J178" t="s">
        <v>1090</v>
      </c>
      <c r="K178" t="s">
        <v>14</v>
      </c>
      <c r="M178" t="s">
        <v>1091</v>
      </c>
      <c r="O178" t="s">
        <v>1092</v>
      </c>
      <c r="Q178" t="b">
        <v>0</v>
      </c>
      <c r="R178" s="2">
        <v>44336.440043171293</v>
      </c>
    </row>
    <row r="179" spans="5:18" x14ac:dyDescent="0.25">
      <c r="E179">
        <v>174</v>
      </c>
      <c r="F179" t="s">
        <v>282</v>
      </c>
      <c r="H179" t="s">
        <v>1093</v>
      </c>
      <c r="J179" t="s">
        <v>1094</v>
      </c>
      <c r="K179" t="s">
        <v>11</v>
      </c>
      <c r="M179" t="s">
        <v>1095</v>
      </c>
      <c r="Q179" t="b">
        <v>0</v>
      </c>
      <c r="R179" s="2">
        <v>44336.440043171293</v>
      </c>
    </row>
    <row r="180" spans="5:18" x14ac:dyDescent="0.25">
      <c r="E180">
        <v>175</v>
      </c>
      <c r="F180" t="s">
        <v>282</v>
      </c>
      <c r="H180" t="s">
        <v>1096</v>
      </c>
      <c r="J180" t="s">
        <v>1097</v>
      </c>
      <c r="K180" t="s">
        <v>12</v>
      </c>
      <c r="M180" t="s">
        <v>1098</v>
      </c>
      <c r="O180" t="s">
        <v>573</v>
      </c>
      <c r="Q180" t="b">
        <v>0</v>
      </c>
      <c r="R180" s="2">
        <v>44336.440043171293</v>
      </c>
    </row>
    <row r="181" spans="5:18" x14ac:dyDescent="0.25">
      <c r="E181">
        <v>176</v>
      </c>
      <c r="F181" t="s">
        <v>282</v>
      </c>
      <c r="H181" t="s">
        <v>1099</v>
      </c>
      <c r="J181" t="s">
        <v>1100</v>
      </c>
      <c r="K181" t="s">
        <v>14</v>
      </c>
      <c r="M181" t="s">
        <v>1101</v>
      </c>
      <c r="O181" t="s">
        <v>573</v>
      </c>
      <c r="Q181" t="b">
        <v>0</v>
      </c>
      <c r="R181" s="2">
        <v>44336.440043171293</v>
      </c>
    </row>
    <row r="182" spans="5:18" x14ac:dyDescent="0.25">
      <c r="E182">
        <v>177</v>
      </c>
      <c r="F182" t="s">
        <v>282</v>
      </c>
      <c r="H182" t="s">
        <v>1102</v>
      </c>
      <c r="J182" t="s">
        <v>1103</v>
      </c>
      <c r="K182" t="s">
        <v>14</v>
      </c>
      <c r="M182" t="s">
        <v>1104</v>
      </c>
      <c r="Q182" t="b">
        <v>0</v>
      </c>
      <c r="R182" s="2">
        <v>44336.440043171293</v>
      </c>
    </row>
    <row r="183" spans="5:18" x14ac:dyDescent="0.25">
      <c r="E183">
        <v>178</v>
      </c>
      <c r="F183" t="s">
        <v>282</v>
      </c>
      <c r="H183" t="s">
        <v>1105</v>
      </c>
      <c r="J183" t="s">
        <v>1106</v>
      </c>
      <c r="K183" t="s">
        <v>14</v>
      </c>
      <c r="M183" t="s">
        <v>1107</v>
      </c>
      <c r="Q183" t="b">
        <v>0</v>
      </c>
      <c r="R183" s="2">
        <v>44336.440043171293</v>
      </c>
    </row>
    <row r="184" spans="5:18" x14ac:dyDescent="0.25">
      <c r="E184">
        <v>179</v>
      </c>
      <c r="F184" t="s">
        <v>282</v>
      </c>
      <c r="H184" t="s">
        <v>1108</v>
      </c>
      <c r="J184" t="s">
        <v>1109</v>
      </c>
      <c r="K184" t="s">
        <v>14</v>
      </c>
      <c r="M184" t="s">
        <v>1110</v>
      </c>
      <c r="O184" t="s">
        <v>91</v>
      </c>
      <c r="Q184" t="b">
        <v>0</v>
      </c>
      <c r="R184" s="2">
        <v>44336.440043171293</v>
      </c>
    </row>
    <row r="185" spans="5:18" x14ac:dyDescent="0.25">
      <c r="E185">
        <v>180</v>
      </c>
      <c r="F185" t="s">
        <v>282</v>
      </c>
      <c r="H185" t="s">
        <v>1111</v>
      </c>
      <c r="J185" t="s">
        <v>1112</v>
      </c>
      <c r="K185" t="s">
        <v>14</v>
      </c>
      <c r="M185" t="s">
        <v>1113</v>
      </c>
      <c r="Q185" t="b">
        <v>0</v>
      </c>
      <c r="R185" s="2">
        <v>44336.440043171293</v>
      </c>
    </row>
    <row r="186" spans="5:18" x14ac:dyDescent="0.25">
      <c r="E186">
        <v>181</v>
      </c>
      <c r="F186" t="s">
        <v>282</v>
      </c>
      <c r="H186" t="s">
        <v>1114</v>
      </c>
      <c r="J186" t="s">
        <v>1115</v>
      </c>
      <c r="K186" t="s">
        <v>14</v>
      </c>
      <c r="M186" t="s">
        <v>1116</v>
      </c>
      <c r="O186" t="s">
        <v>91</v>
      </c>
      <c r="Q186" t="b">
        <v>0</v>
      </c>
      <c r="R186" s="2">
        <v>44336.440043171293</v>
      </c>
    </row>
    <row r="187" spans="5:18" x14ac:dyDescent="0.25">
      <c r="E187">
        <v>182</v>
      </c>
      <c r="F187" t="s">
        <v>282</v>
      </c>
      <c r="H187" t="s">
        <v>1117</v>
      </c>
      <c r="J187" t="s">
        <v>1118</v>
      </c>
      <c r="K187" t="s">
        <v>11</v>
      </c>
      <c r="M187" t="s">
        <v>1119</v>
      </c>
      <c r="Q187" t="b">
        <v>0</v>
      </c>
      <c r="R187" s="2">
        <v>44336.440043171293</v>
      </c>
    </row>
    <row r="188" spans="5:18" x14ac:dyDescent="0.25">
      <c r="E188">
        <v>183</v>
      </c>
      <c r="F188" t="s">
        <v>282</v>
      </c>
      <c r="H188" t="s">
        <v>1120</v>
      </c>
      <c r="J188" t="s">
        <v>1121</v>
      </c>
      <c r="K188" t="s">
        <v>14</v>
      </c>
      <c r="M188" t="s">
        <v>1122</v>
      </c>
      <c r="O188" t="s">
        <v>91</v>
      </c>
      <c r="Q188" t="b">
        <v>0</v>
      </c>
      <c r="R188" s="2">
        <v>44527.14553814815</v>
      </c>
    </row>
    <row r="189" spans="5:18" x14ac:dyDescent="0.25">
      <c r="E189">
        <v>184</v>
      </c>
      <c r="F189" t="s">
        <v>282</v>
      </c>
      <c r="H189" t="s">
        <v>1123</v>
      </c>
      <c r="J189" t="s">
        <v>1124</v>
      </c>
      <c r="K189" t="s">
        <v>14</v>
      </c>
      <c r="M189" t="s">
        <v>1125</v>
      </c>
      <c r="Q189" t="b">
        <v>0</v>
      </c>
      <c r="R189" s="2">
        <v>44527.150728587963</v>
      </c>
    </row>
    <row r="190" spans="5:18" x14ac:dyDescent="0.25">
      <c r="E190">
        <v>185</v>
      </c>
      <c r="F190" t="s">
        <v>282</v>
      </c>
      <c r="H190" t="s">
        <v>1126</v>
      </c>
      <c r="J190" t="s">
        <v>1127</v>
      </c>
      <c r="K190" t="s">
        <v>12</v>
      </c>
      <c r="M190" t="s">
        <v>1128</v>
      </c>
      <c r="O190" t="s">
        <v>573</v>
      </c>
      <c r="Q190" t="b">
        <v>0</v>
      </c>
      <c r="R190" s="2">
        <v>44527.150728587963</v>
      </c>
    </row>
    <row r="191" spans="5:18" x14ac:dyDescent="0.25">
      <c r="E191">
        <v>186</v>
      </c>
      <c r="F191" t="s">
        <v>282</v>
      </c>
      <c r="H191" t="s">
        <v>1129</v>
      </c>
      <c r="J191" t="s">
        <v>1130</v>
      </c>
      <c r="K191" t="s">
        <v>14</v>
      </c>
      <c r="M191" t="s">
        <v>1131</v>
      </c>
      <c r="O191" t="s">
        <v>573</v>
      </c>
      <c r="Q191" t="b">
        <v>0</v>
      </c>
      <c r="R191" s="2">
        <v>44530.627937731479</v>
      </c>
    </row>
    <row r="192" spans="5:18" x14ac:dyDescent="0.25">
      <c r="E192">
        <v>187</v>
      </c>
      <c r="F192" t="s">
        <v>282</v>
      </c>
      <c r="H192" t="s">
        <v>1132</v>
      </c>
      <c r="J192" t="s">
        <v>1133</v>
      </c>
      <c r="K192" t="s">
        <v>14</v>
      </c>
      <c r="M192" t="s">
        <v>1134</v>
      </c>
      <c r="O192" t="s">
        <v>573</v>
      </c>
      <c r="Q192" t="b">
        <v>0</v>
      </c>
      <c r="R192" s="2">
        <v>44530.627713611109</v>
      </c>
    </row>
    <row r="193" spans="5:18" x14ac:dyDescent="0.25">
      <c r="E193">
        <v>188</v>
      </c>
      <c r="F193" t="s">
        <v>282</v>
      </c>
      <c r="H193" t="s">
        <v>1135</v>
      </c>
      <c r="J193" t="s">
        <v>1136</v>
      </c>
      <c r="K193" t="s">
        <v>11</v>
      </c>
      <c r="M193" t="s">
        <v>1137</v>
      </c>
      <c r="Q193" t="b">
        <v>0</v>
      </c>
      <c r="R193" s="2">
        <v>44524.177537187497</v>
      </c>
    </row>
    <row r="194" spans="5:18" x14ac:dyDescent="0.25">
      <c r="E194">
        <v>189</v>
      </c>
      <c r="F194" t="s">
        <v>282</v>
      </c>
      <c r="H194" t="s">
        <v>1138</v>
      </c>
      <c r="J194" t="s">
        <v>1139</v>
      </c>
      <c r="K194" t="s">
        <v>14</v>
      </c>
      <c r="M194" t="s">
        <v>1140</v>
      </c>
      <c r="O194" t="s">
        <v>91</v>
      </c>
      <c r="Q194" t="b">
        <v>0</v>
      </c>
      <c r="R194" s="2">
        <v>44527.073730787037</v>
      </c>
    </row>
    <row r="195" spans="5:18" x14ac:dyDescent="0.25">
      <c r="E195">
        <v>190</v>
      </c>
      <c r="F195" t="s">
        <v>282</v>
      </c>
      <c r="H195" t="s">
        <v>1141</v>
      </c>
      <c r="J195" t="s">
        <v>1142</v>
      </c>
      <c r="K195" t="s">
        <v>11</v>
      </c>
      <c r="M195" t="s">
        <v>1143</v>
      </c>
      <c r="Q195" t="b">
        <v>0</v>
      </c>
      <c r="R195" s="2">
        <v>44336.440043171293</v>
      </c>
    </row>
    <row r="196" spans="5:18" x14ac:dyDescent="0.25">
      <c r="E196">
        <v>191</v>
      </c>
      <c r="F196" t="s">
        <v>282</v>
      </c>
      <c r="H196" t="s">
        <v>1144</v>
      </c>
      <c r="J196" t="s">
        <v>1145</v>
      </c>
      <c r="K196" t="s">
        <v>12</v>
      </c>
      <c r="M196" t="s">
        <v>1146</v>
      </c>
      <c r="O196" t="s">
        <v>91</v>
      </c>
      <c r="Q196" t="b">
        <v>0</v>
      </c>
      <c r="R196" s="2">
        <v>44524.847386956018</v>
      </c>
    </row>
    <row r="197" spans="5:18" x14ac:dyDescent="0.25">
      <c r="E197">
        <v>192</v>
      </c>
      <c r="F197" t="s">
        <v>282</v>
      </c>
      <c r="H197" t="s">
        <v>1147</v>
      </c>
      <c r="J197" t="s">
        <v>1148</v>
      </c>
      <c r="K197" t="s">
        <v>11</v>
      </c>
      <c r="M197" t="s">
        <v>1149</v>
      </c>
      <c r="O197" t="s">
        <v>91</v>
      </c>
      <c r="Q197" t="b">
        <v>0</v>
      </c>
      <c r="R197" s="2">
        <v>44524.171751886577</v>
      </c>
    </row>
    <row r="198" spans="5:18" x14ac:dyDescent="0.25">
      <c r="E198">
        <v>193</v>
      </c>
      <c r="F198" t="s">
        <v>282</v>
      </c>
      <c r="H198" t="s">
        <v>1150</v>
      </c>
      <c r="J198" t="s">
        <v>1151</v>
      </c>
      <c r="K198" t="s">
        <v>13</v>
      </c>
      <c r="M198" t="s">
        <v>1152</v>
      </c>
      <c r="O198" t="s">
        <v>573</v>
      </c>
      <c r="Q198" t="b">
        <v>0</v>
      </c>
      <c r="R198" s="2">
        <v>44530.146552777776</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5:P111"/>
  <sheetViews>
    <sheetView showGridLines="0" workbookViewId="0">
      <selection activeCell="E5" sqref="E5:P111"/>
    </sheetView>
  </sheetViews>
  <sheetFormatPr defaultRowHeight="15" x14ac:dyDescent="0.25"/>
  <cols>
    <col min="1" max="1" width="4.7109375" customWidth="1"/>
    <col min="3" max="3" width="5.85546875" customWidth="1"/>
    <col min="4" max="4" width="4.140625" customWidth="1"/>
    <col min="5" max="5" width="16" bestFit="1" customWidth="1"/>
    <col min="6" max="6" width="56" bestFit="1" customWidth="1"/>
    <col min="7" max="7" width="81.140625" bestFit="1" customWidth="1"/>
    <col min="8" max="8" width="11.140625" bestFit="1" customWidth="1"/>
    <col min="9" max="9" width="16.140625" bestFit="1" customWidth="1"/>
    <col min="10" max="10" width="28.7109375" bestFit="1" customWidth="1"/>
    <col min="11" max="11" width="17.42578125" bestFit="1" customWidth="1"/>
    <col min="12" max="12" width="20.85546875" bestFit="1" customWidth="1"/>
    <col min="13" max="13" width="28" bestFit="1" customWidth="1"/>
    <col min="14" max="14" width="38.42578125" bestFit="1" customWidth="1"/>
    <col min="15" max="15" width="19.28515625" bestFit="1" customWidth="1"/>
    <col min="16" max="16" width="24.5703125" customWidth="1"/>
    <col min="17" max="17" width="11.140625" bestFit="1" customWidth="1"/>
    <col min="18" max="18" width="16.85546875" bestFit="1" customWidth="1"/>
    <col min="19" max="19" width="16.140625" bestFit="1" customWidth="1"/>
    <col min="20" max="20" width="24.5703125" bestFit="1" customWidth="1"/>
    <col min="21" max="21" width="14.140625" bestFit="1" customWidth="1"/>
    <col min="22" max="22" width="23.85546875" bestFit="1" customWidth="1"/>
    <col min="23" max="23" width="11" bestFit="1" customWidth="1"/>
    <col min="24" max="24" width="31.28515625" bestFit="1" customWidth="1"/>
    <col min="25" max="25" width="11" bestFit="1" customWidth="1"/>
    <col min="26" max="26" width="31.28515625" bestFit="1" customWidth="1"/>
    <col min="27" max="27" width="21.42578125" bestFit="1" customWidth="1"/>
    <col min="28" max="28" width="10.42578125" bestFit="1" customWidth="1"/>
    <col min="29" max="29" width="7.42578125" bestFit="1" customWidth="1"/>
    <col min="30" max="30" width="14.7109375" bestFit="1" customWidth="1"/>
    <col min="31" max="31" width="22.7109375" bestFit="1" customWidth="1"/>
    <col min="32" max="32" width="7.5703125" bestFit="1" customWidth="1"/>
    <col min="33" max="33" width="17.42578125" bestFit="1" customWidth="1"/>
    <col min="34" max="34" width="14.5703125" bestFit="1" customWidth="1"/>
    <col min="35" max="35" width="32.85546875" bestFit="1" customWidth="1"/>
    <col min="36" max="36" width="22.7109375" bestFit="1" customWidth="1"/>
  </cols>
  <sheetData>
    <row r="5" spans="5:16" x14ac:dyDescent="0.25">
      <c r="E5" t="s">
        <v>66</v>
      </c>
      <c r="F5" t="s">
        <v>56</v>
      </c>
      <c r="G5" t="s">
        <v>64</v>
      </c>
      <c r="H5" t="s">
        <v>65</v>
      </c>
      <c r="I5" t="s">
        <v>27</v>
      </c>
      <c r="J5" t="s">
        <v>67</v>
      </c>
      <c r="K5" t="s">
        <v>68</v>
      </c>
      <c r="L5" t="s">
        <v>284</v>
      </c>
      <c r="M5" t="s">
        <v>285</v>
      </c>
      <c r="N5" t="s">
        <v>286</v>
      </c>
      <c r="O5" t="s">
        <v>287</v>
      </c>
      <c r="P5" t="s">
        <v>28</v>
      </c>
    </row>
    <row r="6" spans="5:16" hidden="1" x14ac:dyDescent="0.25">
      <c r="E6">
        <v>1</v>
      </c>
      <c r="F6" s="19" t="s">
        <v>279</v>
      </c>
      <c r="G6" s="19"/>
      <c r="H6" t="b">
        <v>1</v>
      </c>
      <c r="I6" s="2">
        <v>44336.440043171293</v>
      </c>
      <c r="J6">
        <v>0</v>
      </c>
      <c r="M6" t="b">
        <v>0</v>
      </c>
      <c r="N6" s="19" t="s">
        <v>288</v>
      </c>
      <c r="O6" s="19"/>
      <c r="P6" s="2">
        <v>44291.885143206018</v>
      </c>
    </row>
    <row r="7" spans="5:16" x14ac:dyDescent="0.25">
      <c r="E7">
        <v>2</v>
      </c>
      <c r="F7" s="19" t="s">
        <v>190</v>
      </c>
      <c r="G7" s="19"/>
      <c r="H7" t="b">
        <v>0</v>
      </c>
      <c r="I7" s="2">
        <v>44336.440043171293</v>
      </c>
      <c r="J7">
        <v>0</v>
      </c>
      <c r="M7" t="b">
        <v>0</v>
      </c>
      <c r="N7" s="19" t="s">
        <v>289</v>
      </c>
      <c r="O7" s="19"/>
      <c r="P7" s="2">
        <v>44532.092775381941</v>
      </c>
    </row>
    <row r="8" spans="5:16" hidden="1" x14ac:dyDescent="0.25">
      <c r="E8">
        <v>3</v>
      </c>
      <c r="F8" s="19" t="s">
        <v>244</v>
      </c>
      <c r="G8" s="19"/>
      <c r="H8" t="b">
        <v>1</v>
      </c>
      <c r="I8" s="2">
        <v>44336.440043171293</v>
      </c>
      <c r="J8">
        <v>0</v>
      </c>
      <c r="M8" t="b">
        <v>0</v>
      </c>
      <c r="N8" s="19" t="s">
        <v>290</v>
      </c>
      <c r="O8" s="19"/>
      <c r="P8" s="2">
        <v>44291.885143206018</v>
      </c>
    </row>
    <row r="9" spans="5:16" hidden="1" x14ac:dyDescent="0.25">
      <c r="E9">
        <v>4</v>
      </c>
      <c r="F9" s="19" t="s">
        <v>241</v>
      </c>
      <c r="G9" s="19"/>
      <c r="H9" t="b">
        <v>1</v>
      </c>
      <c r="I9" s="2">
        <v>44336.440043171293</v>
      </c>
      <c r="J9">
        <v>0</v>
      </c>
      <c r="M9" t="b">
        <v>0</v>
      </c>
      <c r="N9" s="19" t="s">
        <v>291</v>
      </c>
      <c r="O9" s="19"/>
      <c r="P9" s="2">
        <v>44291.885143206018</v>
      </c>
    </row>
    <row r="10" spans="5:16" hidden="1" x14ac:dyDescent="0.25">
      <c r="E10">
        <v>5</v>
      </c>
      <c r="F10" s="19" t="s">
        <v>251</v>
      </c>
      <c r="G10" s="19"/>
      <c r="H10" t="b">
        <v>1</v>
      </c>
      <c r="I10" s="2">
        <v>44336.440043171293</v>
      </c>
      <c r="J10">
        <v>0</v>
      </c>
      <c r="M10" t="b">
        <v>0</v>
      </c>
      <c r="N10" s="19" t="s">
        <v>292</v>
      </c>
      <c r="O10" s="19"/>
      <c r="P10" s="2">
        <v>44291.885143206018</v>
      </c>
    </row>
    <row r="11" spans="5:16" hidden="1" x14ac:dyDescent="0.25">
      <c r="E11">
        <v>6</v>
      </c>
      <c r="F11" s="19" t="s">
        <v>243</v>
      </c>
      <c r="G11" s="19"/>
      <c r="H11" t="b">
        <v>1</v>
      </c>
      <c r="I11" s="2">
        <v>44336.440043171293</v>
      </c>
      <c r="J11">
        <v>0</v>
      </c>
      <c r="M11" t="b">
        <v>0</v>
      </c>
      <c r="N11" s="19" t="s">
        <v>293</v>
      </c>
      <c r="O11" s="19"/>
      <c r="P11" s="2">
        <v>44291.885143206018</v>
      </c>
    </row>
    <row r="12" spans="5:16" hidden="1" x14ac:dyDescent="0.25">
      <c r="E12">
        <v>7</v>
      </c>
      <c r="F12" s="19" t="s">
        <v>254</v>
      </c>
      <c r="G12" s="19"/>
      <c r="H12" t="b">
        <v>1</v>
      </c>
      <c r="I12" s="2">
        <v>44336.440043171293</v>
      </c>
      <c r="J12">
        <v>0</v>
      </c>
      <c r="M12" t="b">
        <v>0</v>
      </c>
      <c r="N12" s="19" t="s">
        <v>294</v>
      </c>
      <c r="O12" s="19"/>
      <c r="P12" s="2">
        <v>44291.885143206018</v>
      </c>
    </row>
    <row r="13" spans="5:16" x14ac:dyDescent="0.25">
      <c r="E13">
        <v>8</v>
      </c>
      <c r="F13" s="19" t="s">
        <v>185</v>
      </c>
      <c r="G13" s="19"/>
      <c r="H13" t="b">
        <v>0</v>
      </c>
      <c r="I13" s="2">
        <v>44336.440043171293</v>
      </c>
      <c r="J13">
        <v>0</v>
      </c>
      <c r="M13" t="b">
        <v>0</v>
      </c>
      <c r="N13" s="19" t="s">
        <v>295</v>
      </c>
      <c r="O13" s="19"/>
      <c r="P13" s="2">
        <v>44567.176200613423</v>
      </c>
    </row>
    <row r="14" spans="5:16" x14ac:dyDescent="0.25">
      <c r="E14">
        <v>9</v>
      </c>
      <c r="F14" s="19" t="s">
        <v>226</v>
      </c>
      <c r="G14" s="19"/>
      <c r="H14" t="b">
        <v>0</v>
      </c>
      <c r="I14" s="2">
        <v>44544.135045023148</v>
      </c>
      <c r="J14">
        <v>0</v>
      </c>
      <c r="M14" t="b">
        <v>0</v>
      </c>
      <c r="N14" s="19" t="s">
        <v>296</v>
      </c>
      <c r="O14" s="19"/>
      <c r="P14" s="2">
        <v>44291.885143206018</v>
      </c>
    </row>
    <row r="15" spans="5:16" hidden="1" x14ac:dyDescent="0.25">
      <c r="E15">
        <v>10</v>
      </c>
      <c r="F15" s="19" t="s">
        <v>252</v>
      </c>
      <c r="G15" s="19"/>
      <c r="H15" t="b">
        <v>1</v>
      </c>
      <c r="I15" s="2">
        <v>44336.440043171293</v>
      </c>
      <c r="J15">
        <v>0</v>
      </c>
      <c r="M15" t="b">
        <v>0</v>
      </c>
      <c r="N15" s="19" t="s">
        <v>297</v>
      </c>
      <c r="O15" s="19"/>
      <c r="P15" s="2">
        <v>44291.885143206018</v>
      </c>
    </row>
    <row r="16" spans="5:16" x14ac:dyDescent="0.25">
      <c r="E16">
        <v>11</v>
      </c>
      <c r="F16" s="19" t="s">
        <v>3044</v>
      </c>
      <c r="G16" s="19" t="s">
        <v>3045</v>
      </c>
      <c r="H16" t="b">
        <v>0</v>
      </c>
      <c r="I16" s="2">
        <v>44600.842351458334</v>
      </c>
      <c r="J16">
        <v>0</v>
      </c>
      <c r="M16" t="b">
        <v>1</v>
      </c>
      <c r="N16" s="19" t="s">
        <v>298</v>
      </c>
      <c r="O16" s="19"/>
      <c r="P16" s="2">
        <v>44291.885143206018</v>
      </c>
    </row>
    <row r="17" spans="5:16" hidden="1" x14ac:dyDescent="0.25">
      <c r="E17">
        <v>12</v>
      </c>
      <c r="F17" s="19" t="s">
        <v>223</v>
      </c>
      <c r="G17" s="19"/>
      <c r="H17" t="b">
        <v>1</v>
      </c>
      <c r="I17" s="2">
        <v>44336.440043171293</v>
      </c>
      <c r="J17">
        <v>0</v>
      </c>
      <c r="M17" t="b">
        <v>0</v>
      </c>
      <c r="N17" s="19" t="s">
        <v>299</v>
      </c>
      <c r="O17" s="19"/>
      <c r="P17" s="2">
        <v>44291.885143206018</v>
      </c>
    </row>
    <row r="18" spans="5:16" hidden="1" x14ac:dyDescent="0.25">
      <c r="E18">
        <v>13</v>
      </c>
      <c r="F18" s="19" t="s">
        <v>183</v>
      </c>
      <c r="G18" s="19"/>
      <c r="H18" t="b">
        <v>1</v>
      </c>
      <c r="I18" s="2">
        <v>44336.440043171293</v>
      </c>
      <c r="J18">
        <v>0</v>
      </c>
      <c r="M18" t="b">
        <v>0</v>
      </c>
      <c r="N18" s="19" t="s">
        <v>300</v>
      </c>
      <c r="O18" s="19"/>
      <c r="P18" s="2">
        <v>44291.885143206018</v>
      </c>
    </row>
    <row r="19" spans="5:16" hidden="1" x14ac:dyDescent="0.25">
      <c r="E19">
        <v>14</v>
      </c>
      <c r="F19" s="19" t="s">
        <v>249</v>
      </c>
      <c r="G19" s="19"/>
      <c r="H19" t="b">
        <v>1</v>
      </c>
      <c r="I19" s="2">
        <v>44336.440043171293</v>
      </c>
      <c r="J19">
        <v>0</v>
      </c>
      <c r="M19" t="b">
        <v>0</v>
      </c>
      <c r="N19" s="19" t="s">
        <v>301</v>
      </c>
      <c r="O19" s="19"/>
      <c r="P19" s="2">
        <v>44291.885143206018</v>
      </c>
    </row>
    <row r="20" spans="5:16" x14ac:dyDescent="0.25">
      <c r="E20">
        <v>15</v>
      </c>
      <c r="F20" s="19" t="s">
        <v>262</v>
      </c>
      <c r="G20" s="19"/>
      <c r="H20" t="b">
        <v>0</v>
      </c>
      <c r="I20" s="2">
        <v>44336.440043171293</v>
      </c>
      <c r="J20">
        <v>0</v>
      </c>
      <c r="M20" t="b">
        <v>0</v>
      </c>
      <c r="N20" s="19" t="s">
        <v>302</v>
      </c>
      <c r="O20" s="19"/>
      <c r="P20" s="2">
        <v>44307.05048888889</v>
      </c>
    </row>
    <row r="21" spans="5:16" hidden="1" x14ac:dyDescent="0.25">
      <c r="E21">
        <v>16</v>
      </c>
      <c r="F21" s="19" t="s">
        <v>246</v>
      </c>
      <c r="G21" s="19"/>
      <c r="H21" t="b">
        <v>1</v>
      </c>
      <c r="I21" s="2">
        <v>44336.440043171293</v>
      </c>
      <c r="J21">
        <v>0</v>
      </c>
      <c r="M21" t="b">
        <v>0</v>
      </c>
      <c r="N21" s="19" t="s">
        <v>303</v>
      </c>
      <c r="O21" s="19"/>
      <c r="P21" s="2">
        <v>44291.885143206018</v>
      </c>
    </row>
    <row r="22" spans="5:16" hidden="1" x14ac:dyDescent="0.25">
      <c r="E22">
        <v>17</v>
      </c>
      <c r="F22" s="19" t="s">
        <v>245</v>
      </c>
      <c r="G22" s="19"/>
      <c r="H22" t="b">
        <v>1</v>
      </c>
      <c r="I22" s="2">
        <v>44336.440043171293</v>
      </c>
      <c r="J22">
        <v>0</v>
      </c>
      <c r="M22" t="b">
        <v>0</v>
      </c>
      <c r="N22" s="19" t="s">
        <v>304</v>
      </c>
      <c r="O22" s="19"/>
      <c r="P22" s="2">
        <v>44291.885143206018</v>
      </c>
    </row>
    <row r="23" spans="5:16" hidden="1" x14ac:dyDescent="0.25">
      <c r="E23">
        <v>18</v>
      </c>
      <c r="F23" s="19" t="s">
        <v>247</v>
      </c>
      <c r="G23" s="19"/>
      <c r="H23" t="b">
        <v>1</v>
      </c>
      <c r="I23" s="2">
        <v>44336.440043171293</v>
      </c>
      <c r="J23">
        <v>0</v>
      </c>
      <c r="M23" t="b">
        <v>0</v>
      </c>
      <c r="N23" s="19" t="s">
        <v>305</v>
      </c>
      <c r="O23" s="19"/>
      <c r="P23" s="2">
        <v>44291.885143206018</v>
      </c>
    </row>
    <row r="24" spans="5:16" hidden="1" x14ac:dyDescent="0.25">
      <c r="E24">
        <v>19</v>
      </c>
      <c r="F24" s="19" t="s">
        <v>248</v>
      </c>
      <c r="G24" s="19"/>
      <c r="H24" t="b">
        <v>1</v>
      </c>
      <c r="I24" s="2">
        <v>44336.440043171293</v>
      </c>
      <c r="J24">
        <v>0</v>
      </c>
      <c r="M24" t="b">
        <v>0</v>
      </c>
      <c r="N24" s="19" t="s">
        <v>306</v>
      </c>
      <c r="O24" s="19"/>
      <c r="P24" s="2">
        <v>44291.885143206018</v>
      </c>
    </row>
    <row r="25" spans="5:16" hidden="1" x14ac:dyDescent="0.25">
      <c r="E25">
        <v>20</v>
      </c>
      <c r="F25" s="19" t="s">
        <v>265</v>
      </c>
      <c r="G25" s="19"/>
      <c r="H25" t="b">
        <v>1</v>
      </c>
      <c r="I25" s="2">
        <v>44336.440043171293</v>
      </c>
      <c r="J25">
        <v>0</v>
      </c>
      <c r="M25" t="b">
        <v>0</v>
      </c>
      <c r="N25" s="19" t="s">
        <v>307</v>
      </c>
      <c r="O25" s="19"/>
      <c r="P25" s="2">
        <v>44291.885143206018</v>
      </c>
    </row>
    <row r="26" spans="5:16" x14ac:dyDescent="0.25">
      <c r="E26">
        <v>21</v>
      </c>
      <c r="F26" s="19" t="s">
        <v>238</v>
      </c>
      <c r="G26" s="19"/>
      <c r="H26" t="b">
        <v>0</v>
      </c>
      <c r="I26" s="2">
        <v>44544.135045023148</v>
      </c>
      <c r="J26">
        <v>0</v>
      </c>
      <c r="M26" t="b">
        <v>0</v>
      </c>
      <c r="N26" s="19" t="s">
        <v>308</v>
      </c>
      <c r="O26" s="19"/>
      <c r="P26" s="2">
        <v>44291.885143206018</v>
      </c>
    </row>
    <row r="27" spans="5:16" hidden="1" x14ac:dyDescent="0.25">
      <c r="E27">
        <v>22</v>
      </c>
      <c r="F27" s="19" t="s">
        <v>253</v>
      </c>
      <c r="G27" s="19"/>
      <c r="H27" t="b">
        <v>1</v>
      </c>
      <c r="I27" s="2">
        <v>44336.440043171293</v>
      </c>
      <c r="J27">
        <v>0</v>
      </c>
      <c r="M27" t="b">
        <v>0</v>
      </c>
      <c r="N27" s="19" t="s">
        <v>309</v>
      </c>
      <c r="O27" s="19"/>
      <c r="P27" s="2">
        <v>44291.885143206018</v>
      </c>
    </row>
    <row r="28" spans="5:16" x14ac:dyDescent="0.25">
      <c r="E28">
        <v>23</v>
      </c>
      <c r="F28" s="19" t="s">
        <v>3046</v>
      </c>
      <c r="G28" s="19"/>
      <c r="H28" t="b">
        <v>0</v>
      </c>
      <c r="I28" s="2">
        <v>44600.839824189818</v>
      </c>
      <c r="J28">
        <v>0</v>
      </c>
      <c r="M28" t="b">
        <v>0</v>
      </c>
      <c r="N28" s="19" t="s">
        <v>310</v>
      </c>
      <c r="O28" s="19"/>
      <c r="P28" s="2">
        <v>44350.744337916665</v>
      </c>
    </row>
    <row r="29" spans="5:16" hidden="1" x14ac:dyDescent="0.25">
      <c r="E29">
        <v>24</v>
      </c>
      <c r="F29" s="19" t="s">
        <v>263</v>
      </c>
      <c r="G29" s="19"/>
      <c r="H29" t="b">
        <v>1</v>
      </c>
      <c r="I29" s="2">
        <v>44336.440043171293</v>
      </c>
      <c r="J29">
        <v>0</v>
      </c>
      <c r="M29" t="b">
        <v>0</v>
      </c>
      <c r="N29" s="19" t="s">
        <v>311</v>
      </c>
      <c r="O29" s="19"/>
      <c r="P29" s="2">
        <v>44291.885143206018</v>
      </c>
    </row>
    <row r="30" spans="5:16" hidden="1" x14ac:dyDescent="0.25">
      <c r="E30">
        <v>25</v>
      </c>
      <c r="F30" s="19" t="s">
        <v>266</v>
      </c>
      <c r="G30" s="19"/>
      <c r="H30" t="b">
        <v>1</v>
      </c>
      <c r="I30" s="2">
        <v>44336.440043171293</v>
      </c>
      <c r="J30">
        <v>0</v>
      </c>
      <c r="M30" t="b">
        <v>0</v>
      </c>
      <c r="N30" s="19" t="s">
        <v>312</v>
      </c>
      <c r="O30" s="19"/>
      <c r="P30" s="2">
        <v>44291.885143206018</v>
      </c>
    </row>
    <row r="31" spans="5:16" x14ac:dyDescent="0.25">
      <c r="E31">
        <v>26</v>
      </c>
      <c r="F31" s="19" t="s">
        <v>194</v>
      </c>
      <c r="G31" s="19"/>
      <c r="H31" t="b">
        <v>0</v>
      </c>
      <c r="I31" s="2">
        <v>44336.440043171293</v>
      </c>
      <c r="J31">
        <v>0</v>
      </c>
      <c r="M31" t="b">
        <v>0</v>
      </c>
      <c r="N31" s="19" t="s">
        <v>313</v>
      </c>
      <c r="O31" s="19"/>
      <c r="P31" s="2">
        <v>44291.885143206018</v>
      </c>
    </row>
    <row r="32" spans="5:16" hidden="1" x14ac:dyDescent="0.25">
      <c r="E32">
        <v>27</v>
      </c>
      <c r="F32" s="19" t="s">
        <v>231</v>
      </c>
      <c r="G32" s="19"/>
      <c r="H32" t="b">
        <v>1</v>
      </c>
      <c r="I32" s="2">
        <v>44336.440043171293</v>
      </c>
      <c r="J32">
        <v>0</v>
      </c>
      <c r="M32" t="b">
        <v>0</v>
      </c>
      <c r="N32" s="19" t="s">
        <v>314</v>
      </c>
      <c r="O32" s="19"/>
      <c r="P32" s="2">
        <v>44291.885143206018</v>
      </c>
    </row>
    <row r="33" spans="5:16" hidden="1" x14ac:dyDescent="0.25">
      <c r="E33">
        <v>28</v>
      </c>
      <c r="F33" s="19" t="s">
        <v>224</v>
      </c>
      <c r="G33" s="19"/>
      <c r="H33" t="b">
        <v>1</v>
      </c>
      <c r="I33" s="2">
        <v>44336.440043171293</v>
      </c>
      <c r="J33">
        <v>0</v>
      </c>
      <c r="M33" t="b">
        <v>0</v>
      </c>
      <c r="N33" s="19" t="s">
        <v>315</v>
      </c>
      <c r="O33" s="19"/>
      <c r="P33" s="2">
        <v>44291.885143287036</v>
      </c>
    </row>
    <row r="34" spans="5:16" x14ac:dyDescent="0.25">
      <c r="E34">
        <v>29</v>
      </c>
      <c r="F34" s="19" t="s">
        <v>189</v>
      </c>
      <c r="G34" s="19"/>
      <c r="H34" t="b">
        <v>0</v>
      </c>
      <c r="I34" s="2">
        <v>44336.440043171293</v>
      </c>
      <c r="J34">
        <v>0</v>
      </c>
      <c r="M34" t="b">
        <v>0</v>
      </c>
      <c r="N34" s="19" t="s">
        <v>316</v>
      </c>
      <c r="O34" s="19"/>
      <c r="P34" s="2">
        <v>44291.885143287036</v>
      </c>
    </row>
    <row r="35" spans="5:16" x14ac:dyDescent="0.25">
      <c r="E35">
        <v>30</v>
      </c>
      <c r="F35" s="19" t="s">
        <v>269</v>
      </c>
      <c r="G35" s="19"/>
      <c r="H35" t="b">
        <v>0</v>
      </c>
      <c r="I35" s="2">
        <v>44336.440043171293</v>
      </c>
      <c r="J35">
        <v>0</v>
      </c>
      <c r="M35" t="b">
        <v>0</v>
      </c>
      <c r="N35" s="19" t="s">
        <v>317</v>
      </c>
      <c r="O35" s="19"/>
      <c r="P35" s="2">
        <v>44307.523439189812</v>
      </c>
    </row>
    <row r="36" spans="5:16" x14ac:dyDescent="0.25">
      <c r="E36">
        <v>31</v>
      </c>
      <c r="F36" s="19" t="s">
        <v>281</v>
      </c>
      <c r="G36" s="19"/>
      <c r="H36" t="b">
        <v>0</v>
      </c>
      <c r="I36" s="2">
        <v>44336.440043171293</v>
      </c>
      <c r="J36">
        <v>0</v>
      </c>
      <c r="M36" t="b">
        <v>0</v>
      </c>
      <c r="N36" s="19" t="s">
        <v>318</v>
      </c>
      <c r="O36" s="19"/>
      <c r="P36" s="2">
        <v>44568.727363194441</v>
      </c>
    </row>
    <row r="37" spans="5:16" x14ac:dyDescent="0.25">
      <c r="E37">
        <v>32</v>
      </c>
      <c r="F37" s="19" t="s">
        <v>276</v>
      </c>
      <c r="G37" s="19"/>
      <c r="H37" t="b">
        <v>0</v>
      </c>
      <c r="I37" s="2">
        <v>44336.440043171293</v>
      </c>
      <c r="J37">
        <v>0</v>
      </c>
      <c r="M37" t="b">
        <v>0</v>
      </c>
      <c r="N37" s="19" t="s">
        <v>319</v>
      </c>
      <c r="O37" s="19"/>
      <c r="P37" s="2">
        <v>44291.885143287036</v>
      </c>
    </row>
    <row r="38" spans="5:16" x14ac:dyDescent="0.25">
      <c r="E38">
        <v>33</v>
      </c>
      <c r="F38" s="19" t="s">
        <v>257</v>
      </c>
      <c r="G38" s="19"/>
      <c r="H38" t="b">
        <v>0</v>
      </c>
      <c r="I38" s="2">
        <v>44336.440043171293</v>
      </c>
      <c r="J38">
        <v>0</v>
      </c>
      <c r="M38" t="b">
        <v>0</v>
      </c>
      <c r="N38" s="19" t="s">
        <v>320</v>
      </c>
      <c r="O38" s="19"/>
      <c r="P38" s="2">
        <v>44291.885143287036</v>
      </c>
    </row>
    <row r="39" spans="5:16" x14ac:dyDescent="0.25">
      <c r="E39">
        <v>34</v>
      </c>
      <c r="F39" s="19" t="s">
        <v>230</v>
      </c>
      <c r="G39" s="19"/>
      <c r="H39" t="b">
        <v>0</v>
      </c>
      <c r="I39" s="2">
        <v>44336.440043171293</v>
      </c>
      <c r="J39">
        <v>0</v>
      </c>
      <c r="M39" t="b">
        <v>0</v>
      </c>
      <c r="N39" s="19" t="s">
        <v>321</v>
      </c>
      <c r="O39" s="19"/>
      <c r="P39" s="2">
        <v>44291.885143287036</v>
      </c>
    </row>
    <row r="40" spans="5:16" x14ac:dyDescent="0.25">
      <c r="E40">
        <v>35</v>
      </c>
      <c r="F40" s="19" t="s">
        <v>278</v>
      </c>
      <c r="G40" s="19"/>
      <c r="H40" t="b">
        <v>0</v>
      </c>
      <c r="I40" s="2">
        <v>44336.440043171293</v>
      </c>
      <c r="J40">
        <v>0</v>
      </c>
      <c r="M40" t="b">
        <v>0</v>
      </c>
      <c r="N40" s="19" t="s">
        <v>322</v>
      </c>
      <c r="O40" s="19"/>
      <c r="P40" s="2">
        <v>44291.885143287036</v>
      </c>
    </row>
    <row r="41" spans="5:16" hidden="1" x14ac:dyDescent="0.25">
      <c r="E41">
        <v>36</v>
      </c>
      <c r="F41" s="19" t="s">
        <v>264</v>
      </c>
      <c r="G41" s="19"/>
      <c r="H41" t="b">
        <v>1</v>
      </c>
      <c r="I41" s="2">
        <v>44336.440043171293</v>
      </c>
      <c r="J41">
        <v>0</v>
      </c>
      <c r="M41" t="b">
        <v>0</v>
      </c>
      <c r="N41" s="19" t="s">
        <v>323</v>
      </c>
      <c r="O41" s="19"/>
      <c r="P41" s="2">
        <v>44291.885143287036</v>
      </c>
    </row>
    <row r="42" spans="5:16" x14ac:dyDescent="0.25">
      <c r="E42">
        <v>37</v>
      </c>
      <c r="F42" s="19" t="s">
        <v>236</v>
      </c>
      <c r="G42" s="19"/>
      <c r="H42" t="b">
        <v>0</v>
      </c>
      <c r="I42" s="2">
        <v>44336.440043171293</v>
      </c>
      <c r="J42">
        <v>0</v>
      </c>
      <c r="M42" t="b">
        <v>0</v>
      </c>
      <c r="N42" s="19" t="s">
        <v>324</v>
      </c>
      <c r="O42" s="19"/>
      <c r="P42" s="2">
        <v>44291.885143287036</v>
      </c>
    </row>
    <row r="43" spans="5:16" hidden="1" x14ac:dyDescent="0.25">
      <c r="E43">
        <v>38</v>
      </c>
      <c r="F43" s="19" t="s">
        <v>221</v>
      </c>
      <c r="G43" s="19"/>
      <c r="H43" t="b">
        <v>1</v>
      </c>
      <c r="I43" s="2">
        <v>44336.440043171293</v>
      </c>
      <c r="J43">
        <v>0</v>
      </c>
      <c r="M43" t="b">
        <v>0</v>
      </c>
      <c r="N43" s="19" t="s">
        <v>325</v>
      </c>
      <c r="O43" s="19"/>
      <c r="P43" s="2">
        <v>44291.885143287036</v>
      </c>
    </row>
    <row r="44" spans="5:16" hidden="1" x14ac:dyDescent="0.25">
      <c r="E44">
        <v>39</v>
      </c>
      <c r="F44" s="19" t="s">
        <v>199</v>
      </c>
      <c r="G44" s="19"/>
      <c r="H44" t="b">
        <v>1</v>
      </c>
      <c r="I44" s="2">
        <v>44336.440043171293</v>
      </c>
      <c r="J44">
        <v>0</v>
      </c>
      <c r="M44" t="b">
        <v>0</v>
      </c>
      <c r="N44" s="19" t="s">
        <v>326</v>
      </c>
      <c r="O44" s="19"/>
      <c r="P44" s="2">
        <v>44291.885143287036</v>
      </c>
    </row>
    <row r="45" spans="5:16" hidden="1" x14ac:dyDescent="0.25">
      <c r="E45">
        <v>40</v>
      </c>
      <c r="F45" s="19" t="s">
        <v>202</v>
      </c>
      <c r="G45" s="19"/>
      <c r="H45" t="b">
        <v>1</v>
      </c>
      <c r="I45" s="2">
        <v>44336.440043171293</v>
      </c>
      <c r="J45">
        <v>0</v>
      </c>
      <c r="M45" t="b">
        <v>0</v>
      </c>
      <c r="N45" s="19" t="s">
        <v>327</v>
      </c>
      <c r="O45" s="19"/>
      <c r="P45" s="2">
        <v>44291.885143287036</v>
      </c>
    </row>
    <row r="46" spans="5:16" hidden="1" x14ac:dyDescent="0.25">
      <c r="E46">
        <v>41</v>
      </c>
      <c r="F46" s="19" t="s">
        <v>203</v>
      </c>
      <c r="G46" s="19"/>
      <c r="H46" t="b">
        <v>1</v>
      </c>
      <c r="I46" s="2">
        <v>44336.440043171293</v>
      </c>
      <c r="J46">
        <v>0</v>
      </c>
      <c r="M46" t="b">
        <v>0</v>
      </c>
      <c r="N46" s="19" t="s">
        <v>328</v>
      </c>
      <c r="O46" s="19"/>
      <c r="P46" s="2">
        <v>44291.885143287036</v>
      </c>
    </row>
    <row r="47" spans="5:16" hidden="1" x14ac:dyDescent="0.25">
      <c r="E47">
        <v>42</v>
      </c>
      <c r="F47" s="19" t="s">
        <v>200</v>
      </c>
      <c r="G47" s="19"/>
      <c r="H47" t="b">
        <v>1</v>
      </c>
      <c r="I47" s="2">
        <v>44336.440043171293</v>
      </c>
      <c r="J47">
        <v>0</v>
      </c>
      <c r="M47" t="b">
        <v>0</v>
      </c>
      <c r="N47" s="19" t="s">
        <v>329</v>
      </c>
      <c r="O47" s="19"/>
      <c r="P47" s="2">
        <v>44291.885143287036</v>
      </c>
    </row>
    <row r="48" spans="5:16" hidden="1" x14ac:dyDescent="0.25">
      <c r="E48">
        <v>43</v>
      </c>
      <c r="F48" s="19" t="s">
        <v>201</v>
      </c>
      <c r="G48" s="19"/>
      <c r="H48" t="b">
        <v>1</v>
      </c>
      <c r="I48" s="2">
        <v>44336.440043171293</v>
      </c>
      <c r="J48">
        <v>0</v>
      </c>
      <c r="M48" t="b">
        <v>0</v>
      </c>
      <c r="N48" s="19" t="s">
        <v>330</v>
      </c>
      <c r="O48" s="19"/>
      <c r="P48" s="2">
        <v>44291.885143287036</v>
      </c>
    </row>
    <row r="49" spans="5:16" hidden="1" x14ac:dyDescent="0.25">
      <c r="E49">
        <v>44</v>
      </c>
      <c r="F49" s="19" t="s">
        <v>206</v>
      </c>
      <c r="G49" s="19"/>
      <c r="H49" t="b">
        <v>1</v>
      </c>
      <c r="I49" s="2">
        <v>44336.440043171293</v>
      </c>
      <c r="J49">
        <v>0</v>
      </c>
      <c r="M49" t="b">
        <v>0</v>
      </c>
      <c r="N49" s="19" t="s">
        <v>331</v>
      </c>
      <c r="O49" s="19"/>
      <c r="P49" s="2">
        <v>44291.885143287036</v>
      </c>
    </row>
    <row r="50" spans="5:16" hidden="1" x14ac:dyDescent="0.25">
      <c r="E50">
        <v>45</v>
      </c>
      <c r="F50" s="19" t="s">
        <v>261</v>
      </c>
      <c r="G50" s="19"/>
      <c r="H50" t="b">
        <v>1</v>
      </c>
      <c r="I50" s="2">
        <v>44336.440043171293</v>
      </c>
      <c r="J50">
        <v>0</v>
      </c>
      <c r="M50" t="b">
        <v>0</v>
      </c>
      <c r="N50" s="19" t="s">
        <v>332</v>
      </c>
      <c r="O50" s="19"/>
      <c r="P50" s="2">
        <v>44291.885143287036</v>
      </c>
    </row>
    <row r="51" spans="5:16" x14ac:dyDescent="0.25">
      <c r="E51">
        <v>46</v>
      </c>
      <c r="F51" s="19" t="s">
        <v>234</v>
      </c>
      <c r="G51" s="19" t="s">
        <v>3047</v>
      </c>
      <c r="H51" t="b">
        <v>0</v>
      </c>
      <c r="I51" s="2">
        <v>44600.133888078701</v>
      </c>
      <c r="J51">
        <v>0</v>
      </c>
      <c r="M51" t="b">
        <v>0</v>
      </c>
      <c r="N51" s="19" t="s">
        <v>333</v>
      </c>
      <c r="O51" s="19"/>
      <c r="P51" s="2">
        <v>44377.670082523146</v>
      </c>
    </row>
    <row r="52" spans="5:16" hidden="1" x14ac:dyDescent="0.25">
      <c r="E52">
        <v>47</v>
      </c>
      <c r="F52" s="19" t="s">
        <v>207</v>
      </c>
      <c r="G52" s="19"/>
      <c r="H52" t="b">
        <v>1</v>
      </c>
      <c r="I52" s="2">
        <v>44336.440043171293</v>
      </c>
      <c r="J52">
        <v>0</v>
      </c>
      <c r="M52" t="b">
        <v>0</v>
      </c>
      <c r="N52" s="19" t="s">
        <v>334</v>
      </c>
      <c r="O52" s="19"/>
      <c r="P52" s="2">
        <v>44291.885143287036</v>
      </c>
    </row>
    <row r="53" spans="5:16" hidden="1" x14ac:dyDescent="0.25">
      <c r="E53">
        <v>48</v>
      </c>
      <c r="F53" s="19" t="s">
        <v>204</v>
      </c>
      <c r="G53" s="19"/>
      <c r="H53" t="b">
        <v>1</v>
      </c>
      <c r="I53" s="2">
        <v>44336.440043171293</v>
      </c>
      <c r="J53">
        <v>0</v>
      </c>
      <c r="M53" t="b">
        <v>0</v>
      </c>
      <c r="N53" s="19" t="s">
        <v>335</v>
      </c>
      <c r="O53" s="19"/>
      <c r="P53" s="2">
        <v>44291.885143287036</v>
      </c>
    </row>
    <row r="54" spans="5:16" hidden="1" x14ac:dyDescent="0.25">
      <c r="E54">
        <v>49</v>
      </c>
      <c r="F54" s="19" t="s">
        <v>205</v>
      </c>
      <c r="G54" s="19"/>
      <c r="H54" t="b">
        <v>1</v>
      </c>
      <c r="I54" s="2">
        <v>44336.440043171293</v>
      </c>
      <c r="J54">
        <v>0</v>
      </c>
      <c r="M54" t="b">
        <v>0</v>
      </c>
      <c r="N54" s="19" t="s">
        <v>336</v>
      </c>
      <c r="O54" s="19"/>
      <c r="P54" s="2">
        <v>44291.885143287036</v>
      </c>
    </row>
    <row r="55" spans="5:16" hidden="1" x14ac:dyDescent="0.25">
      <c r="E55">
        <v>50</v>
      </c>
      <c r="F55" s="19" t="s">
        <v>198</v>
      </c>
      <c r="G55" s="19"/>
      <c r="H55" t="b">
        <v>1</v>
      </c>
      <c r="I55" s="2">
        <v>44336.440043171293</v>
      </c>
      <c r="J55">
        <v>0</v>
      </c>
      <c r="M55" t="b">
        <v>0</v>
      </c>
      <c r="N55" s="19" t="s">
        <v>337</v>
      </c>
      <c r="O55" s="19"/>
      <c r="P55" s="2">
        <v>44291.885143287036</v>
      </c>
    </row>
    <row r="56" spans="5:16" hidden="1" x14ac:dyDescent="0.25">
      <c r="E56">
        <v>51</v>
      </c>
      <c r="F56" s="19" t="s">
        <v>208</v>
      </c>
      <c r="G56" s="19"/>
      <c r="H56" t="b">
        <v>1</v>
      </c>
      <c r="I56" s="2">
        <v>44336.440043171293</v>
      </c>
      <c r="J56">
        <v>0</v>
      </c>
      <c r="M56" t="b">
        <v>0</v>
      </c>
      <c r="N56" s="19" t="s">
        <v>338</v>
      </c>
      <c r="O56" s="19"/>
      <c r="P56" s="2">
        <v>44291.885143287036</v>
      </c>
    </row>
    <row r="57" spans="5:16" hidden="1" x14ac:dyDescent="0.25">
      <c r="E57">
        <v>52</v>
      </c>
      <c r="F57" s="19" t="s">
        <v>216</v>
      </c>
      <c r="G57" s="19"/>
      <c r="H57" t="b">
        <v>1</v>
      </c>
      <c r="I57" s="2">
        <v>44336.440043171293</v>
      </c>
      <c r="J57">
        <v>0</v>
      </c>
      <c r="M57" t="b">
        <v>0</v>
      </c>
      <c r="N57" s="19" t="s">
        <v>339</v>
      </c>
      <c r="O57" s="19"/>
      <c r="P57" s="2">
        <v>44291.885143287036</v>
      </c>
    </row>
    <row r="58" spans="5:16" hidden="1" x14ac:dyDescent="0.25">
      <c r="E58">
        <v>53</v>
      </c>
      <c r="F58" s="19" t="s">
        <v>220</v>
      </c>
      <c r="G58" s="19"/>
      <c r="H58" t="b">
        <v>1</v>
      </c>
      <c r="I58" s="2">
        <v>44336.440043171293</v>
      </c>
      <c r="J58">
        <v>0</v>
      </c>
      <c r="M58" t="b">
        <v>0</v>
      </c>
      <c r="N58" s="19" t="s">
        <v>340</v>
      </c>
      <c r="O58" s="19"/>
      <c r="P58" s="2">
        <v>44291.885143287036</v>
      </c>
    </row>
    <row r="59" spans="5:16" hidden="1" x14ac:dyDescent="0.25">
      <c r="E59">
        <v>54</v>
      </c>
      <c r="F59" s="19" t="s">
        <v>260</v>
      </c>
      <c r="G59" s="19"/>
      <c r="H59" t="b">
        <v>1</v>
      </c>
      <c r="I59" s="2">
        <v>44336.440043171293</v>
      </c>
      <c r="J59">
        <v>0</v>
      </c>
      <c r="M59" t="b">
        <v>0</v>
      </c>
      <c r="N59" s="19" t="s">
        <v>341</v>
      </c>
      <c r="O59" s="19"/>
      <c r="P59" s="2">
        <v>44291.885143287036</v>
      </c>
    </row>
    <row r="60" spans="5:16" x14ac:dyDescent="0.25">
      <c r="E60">
        <v>55</v>
      </c>
      <c r="F60" s="19" t="s">
        <v>3048</v>
      </c>
      <c r="G60" s="19" t="s">
        <v>3049</v>
      </c>
      <c r="H60" t="b">
        <v>0</v>
      </c>
      <c r="I60" s="2">
        <v>44600.844848101849</v>
      </c>
      <c r="J60">
        <v>0</v>
      </c>
      <c r="M60" t="b">
        <v>0</v>
      </c>
      <c r="N60" s="19" t="s">
        <v>342</v>
      </c>
      <c r="O60" s="19"/>
      <c r="P60" s="2">
        <v>44291.885143287036</v>
      </c>
    </row>
    <row r="61" spans="5:16" x14ac:dyDescent="0.25">
      <c r="E61">
        <v>56</v>
      </c>
      <c r="F61" s="19" t="s">
        <v>258</v>
      </c>
      <c r="G61" s="19"/>
      <c r="H61" t="b">
        <v>0</v>
      </c>
      <c r="I61" s="2">
        <v>44336.440043171293</v>
      </c>
      <c r="J61">
        <v>0</v>
      </c>
      <c r="M61" t="b">
        <v>0</v>
      </c>
      <c r="N61" s="19" t="s">
        <v>343</v>
      </c>
      <c r="O61" s="19"/>
      <c r="P61" s="2">
        <v>44348.666332060187</v>
      </c>
    </row>
    <row r="62" spans="5:16" x14ac:dyDescent="0.25">
      <c r="E62">
        <v>57</v>
      </c>
      <c r="F62" s="19" t="s">
        <v>196</v>
      </c>
      <c r="G62" s="19"/>
      <c r="H62" t="b">
        <v>0</v>
      </c>
      <c r="I62" s="2">
        <v>44336.440043171293</v>
      </c>
      <c r="J62">
        <v>0</v>
      </c>
      <c r="M62" t="b">
        <v>0</v>
      </c>
      <c r="N62" s="19" t="s">
        <v>344</v>
      </c>
      <c r="O62" s="19"/>
      <c r="P62" s="2">
        <v>44291.885143287036</v>
      </c>
    </row>
    <row r="63" spans="5:16" x14ac:dyDescent="0.25">
      <c r="E63">
        <v>58</v>
      </c>
      <c r="F63" s="19" t="s">
        <v>282</v>
      </c>
      <c r="G63" s="19"/>
      <c r="H63" t="b">
        <v>0</v>
      </c>
      <c r="I63" s="2">
        <v>44568.720003773145</v>
      </c>
      <c r="J63">
        <v>0</v>
      </c>
      <c r="M63" t="b">
        <v>0</v>
      </c>
      <c r="N63" s="19" t="s">
        <v>345</v>
      </c>
      <c r="O63" s="19"/>
      <c r="P63" s="2">
        <v>44532.914132523147</v>
      </c>
    </row>
    <row r="64" spans="5:16" x14ac:dyDescent="0.25">
      <c r="E64">
        <v>59</v>
      </c>
      <c r="F64" s="19" t="s">
        <v>274</v>
      </c>
      <c r="G64" s="19"/>
      <c r="H64" t="b">
        <v>0</v>
      </c>
      <c r="I64" s="2">
        <v>44336.440043171293</v>
      </c>
      <c r="J64">
        <v>0</v>
      </c>
      <c r="M64" t="b">
        <v>0</v>
      </c>
      <c r="N64" s="19" t="s">
        <v>346</v>
      </c>
      <c r="O64" s="19"/>
      <c r="P64" s="2">
        <v>44291.889580856485</v>
      </c>
    </row>
    <row r="65" spans="5:16" x14ac:dyDescent="0.25">
      <c r="E65">
        <v>60</v>
      </c>
      <c r="F65" s="19" t="s">
        <v>271</v>
      </c>
      <c r="G65" s="19"/>
      <c r="H65" t="b">
        <v>0</v>
      </c>
      <c r="I65" s="2">
        <v>44336.440043171293</v>
      </c>
      <c r="J65">
        <v>0</v>
      </c>
      <c r="M65" t="b">
        <v>0</v>
      </c>
      <c r="N65" s="19" t="s">
        <v>347</v>
      </c>
      <c r="O65" s="19"/>
      <c r="P65" s="2">
        <v>44291.885143287036</v>
      </c>
    </row>
    <row r="66" spans="5:16" x14ac:dyDescent="0.25">
      <c r="E66">
        <v>61</v>
      </c>
      <c r="F66" s="19" t="s">
        <v>197</v>
      </c>
      <c r="G66" s="19"/>
      <c r="H66" t="b">
        <v>0</v>
      </c>
      <c r="I66" s="2">
        <v>44336.440043171293</v>
      </c>
      <c r="J66">
        <v>0</v>
      </c>
      <c r="M66" t="b">
        <v>0</v>
      </c>
      <c r="N66" s="19" t="s">
        <v>348</v>
      </c>
      <c r="O66" s="19"/>
      <c r="P66" s="2">
        <v>44291.885143287036</v>
      </c>
    </row>
    <row r="67" spans="5:16" x14ac:dyDescent="0.25">
      <c r="E67">
        <v>62</v>
      </c>
      <c r="F67" s="19" t="s">
        <v>192</v>
      </c>
      <c r="G67" s="19"/>
      <c r="H67" t="b">
        <v>0</v>
      </c>
      <c r="I67" s="2">
        <v>44336.440043171293</v>
      </c>
      <c r="J67">
        <v>0</v>
      </c>
      <c r="M67" t="b">
        <v>0</v>
      </c>
      <c r="N67" s="19" t="s">
        <v>349</v>
      </c>
      <c r="O67" s="19"/>
      <c r="P67" s="2">
        <v>44291.885143287036</v>
      </c>
    </row>
    <row r="68" spans="5:16" x14ac:dyDescent="0.25">
      <c r="E68">
        <v>63</v>
      </c>
      <c r="F68" s="19" t="s">
        <v>184</v>
      </c>
      <c r="G68" s="19"/>
      <c r="H68" t="b">
        <v>0</v>
      </c>
      <c r="I68" s="2">
        <v>44426.64506141204</v>
      </c>
      <c r="J68">
        <v>0</v>
      </c>
      <c r="M68" t="b">
        <v>0</v>
      </c>
      <c r="N68" s="19" t="s">
        <v>350</v>
      </c>
      <c r="O68" s="19"/>
      <c r="P68" s="2">
        <v>44291.885143287036</v>
      </c>
    </row>
    <row r="69" spans="5:16" x14ac:dyDescent="0.25">
      <c r="E69">
        <v>64</v>
      </c>
      <c r="F69" s="19" t="s">
        <v>275</v>
      </c>
      <c r="G69" s="19"/>
      <c r="H69" t="b">
        <v>0</v>
      </c>
      <c r="I69" s="2">
        <v>44336.440043171293</v>
      </c>
      <c r="J69">
        <v>0</v>
      </c>
      <c r="M69" t="b">
        <v>0</v>
      </c>
      <c r="N69" s="19" t="s">
        <v>351</v>
      </c>
      <c r="O69" s="19"/>
      <c r="P69" s="2">
        <v>44291.885143287036</v>
      </c>
    </row>
    <row r="70" spans="5:16" x14ac:dyDescent="0.25">
      <c r="E70">
        <v>65</v>
      </c>
      <c r="F70" s="19" t="s">
        <v>272</v>
      </c>
      <c r="G70" s="19"/>
      <c r="H70" t="b">
        <v>0</v>
      </c>
      <c r="I70" s="2">
        <v>44336.440043171293</v>
      </c>
      <c r="J70">
        <v>0</v>
      </c>
      <c r="M70" t="b">
        <v>0</v>
      </c>
      <c r="N70" s="19" t="s">
        <v>352</v>
      </c>
      <c r="O70" s="19"/>
      <c r="P70" s="2">
        <v>44291.885143287036</v>
      </c>
    </row>
    <row r="71" spans="5:16" x14ac:dyDescent="0.25">
      <c r="E71">
        <v>66</v>
      </c>
      <c r="F71" s="19" t="s">
        <v>227</v>
      </c>
      <c r="G71" s="19"/>
      <c r="H71" t="b">
        <v>0</v>
      </c>
      <c r="I71" s="2">
        <v>44336.440043171293</v>
      </c>
      <c r="J71">
        <v>0</v>
      </c>
      <c r="M71" t="b">
        <v>1</v>
      </c>
      <c r="N71" s="19" t="s">
        <v>353</v>
      </c>
      <c r="O71" s="19"/>
      <c r="P71" s="2">
        <v>44291.885143287036</v>
      </c>
    </row>
    <row r="72" spans="5:16" x14ac:dyDescent="0.25">
      <c r="E72">
        <v>67</v>
      </c>
      <c r="F72" s="19" t="s">
        <v>191</v>
      </c>
      <c r="G72" s="19"/>
      <c r="H72" t="b">
        <v>0</v>
      </c>
      <c r="I72" s="2">
        <v>44336.440043171293</v>
      </c>
      <c r="J72">
        <v>0</v>
      </c>
      <c r="M72" t="b">
        <v>0</v>
      </c>
      <c r="N72" s="19" t="s">
        <v>354</v>
      </c>
      <c r="O72" s="19"/>
      <c r="P72" s="2">
        <v>44291.889602233794</v>
      </c>
    </row>
    <row r="73" spans="5:16" x14ac:dyDescent="0.25">
      <c r="E73">
        <v>68</v>
      </c>
      <c r="F73" s="19" t="s">
        <v>3050</v>
      </c>
      <c r="G73" s="19" t="s">
        <v>3051</v>
      </c>
      <c r="H73" t="b">
        <v>0</v>
      </c>
      <c r="I73" s="2">
        <v>44600.840540810183</v>
      </c>
      <c r="J73">
        <v>0</v>
      </c>
      <c r="M73" t="b">
        <v>0</v>
      </c>
      <c r="N73" s="19" t="s">
        <v>355</v>
      </c>
      <c r="O73" s="19"/>
      <c r="P73" s="2">
        <v>44291.885143287036</v>
      </c>
    </row>
    <row r="74" spans="5:16" x14ac:dyDescent="0.25">
      <c r="E74">
        <v>69</v>
      </c>
      <c r="F74" s="19" t="s">
        <v>188</v>
      </c>
      <c r="G74" s="19"/>
      <c r="H74" t="b">
        <v>0</v>
      </c>
      <c r="I74" s="2">
        <v>44336.440043171293</v>
      </c>
      <c r="J74">
        <v>0</v>
      </c>
      <c r="M74" t="b">
        <v>0</v>
      </c>
      <c r="N74" s="19" t="s">
        <v>356</v>
      </c>
      <c r="O74" s="19"/>
      <c r="P74" s="2">
        <v>44291.885143287036</v>
      </c>
    </row>
    <row r="75" spans="5:16" x14ac:dyDescent="0.25">
      <c r="E75">
        <v>70</v>
      </c>
      <c r="F75" s="19" t="s">
        <v>240</v>
      </c>
      <c r="G75" s="19"/>
      <c r="H75" t="b">
        <v>0</v>
      </c>
      <c r="I75" s="2">
        <v>44336.440043171293</v>
      </c>
      <c r="J75">
        <v>0</v>
      </c>
      <c r="M75" t="b">
        <v>0</v>
      </c>
      <c r="N75" s="19" t="s">
        <v>357</v>
      </c>
      <c r="O75" s="19"/>
      <c r="P75" s="2">
        <v>44291.885143287036</v>
      </c>
    </row>
    <row r="76" spans="5:16" hidden="1" x14ac:dyDescent="0.25">
      <c r="E76">
        <v>71</v>
      </c>
      <c r="F76" s="19" t="s">
        <v>233</v>
      </c>
      <c r="G76" s="19"/>
      <c r="H76" t="b">
        <v>1</v>
      </c>
      <c r="I76" s="2">
        <v>44336.440043171293</v>
      </c>
      <c r="J76">
        <v>0</v>
      </c>
      <c r="M76" t="b">
        <v>0</v>
      </c>
      <c r="N76" s="19" t="s">
        <v>358</v>
      </c>
      <c r="O76" s="19"/>
      <c r="P76" s="2">
        <v>44291.885143287036</v>
      </c>
    </row>
    <row r="77" spans="5:16" x14ac:dyDescent="0.25">
      <c r="E77">
        <v>72</v>
      </c>
      <c r="F77" s="19" t="s">
        <v>273</v>
      </c>
      <c r="G77" s="19"/>
      <c r="H77" t="b">
        <v>0</v>
      </c>
      <c r="I77" s="2">
        <v>44336.440043171293</v>
      </c>
      <c r="J77">
        <v>0</v>
      </c>
      <c r="M77" t="b">
        <v>0</v>
      </c>
      <c r="N77" s="19" t="s">
        <v>359</v>
      </c>
      <c r="O77" s="19"/>
      <c r="P77" s="2">
        <v>44291.885143287036</v>
      </c>
    </row>
    <row r="78" spans="5:16" x14ac:dyDescent="0.25">
      <c r="E78">
        <v>73</v>
      </c>
      <c r="F78" s="19" t="s">
        <v>235</v>
      </c>
      <c r="G78" s="19"/>
      <c r="H78" t="b">
        <v>0</v>
      </c>
      <c r="I78" s="2">
        <v>44336.440043171293</v>
      </c>
      <c r="J78">
        <v>0</v>
      </c>
      <c r="M78" t="b">
        <v>0</v>
      </c>
      <c r="N78" s="19" t="s">
        <v>360</v>
      </c>
      <c r="O78" s="19"/>
      <c r="P78" s="2">
        <v>44291.885143287036</v>
      </c>
    </row>
    <row r="79" spans="5:16" hidden="1" x14ac:dyDescent="0.25">
      <c r="E79">
        <v>74</v>
      </c>
      <c r="F79" s="19" t="s">
        <v>217</v>
      </c>
      <c r="G79" s="19"/>
      <c r="H79" t="b">
        <v>1</v>
      </c>
      <c r="I79" s="2">
        <v>44336.440043171293</v>
      </c>
      <c r="J79">
        <v>0</v>
      </c>
      <c r="M79" t="b">
        <v>0</v>
      </c>
      <c r="N79" s="19" t="s">
        <v>361</v>
      </c>
      <c r="O79" s="19"/>
      <c r="P79" s="2">
        <v>44291.885143287036</v>
      </c>
    </row>
    <row r="80" spans="5:16" hidden="1" x14ac:dyDescent="0.25">
      <c r="E80">
        <v>75</v>
      </c>
      <c r="F80" s="19" t="s">
        <v>219</v>
      </c>
      <c r="G80" s="19"/>
      <c r="H80" t="b">
        <v>1</v>
      </c>
      <c r="I80" s="2">
        <v>44336.440043171293</v>
      </c>
      <c r="J80">
        <v>0</v>
      </c>
      <c r="M80" t="b">
        <v>0</v>
      </c>
      <c r="N80" s="19" t="s">
        <v>362</v>
      </c>
      <c r="O80" s="19"/>
      <c r="P80" s="2">
        <v>44291.885143287036</v>
      </c>
    </row>
    <row r="81" spans="5:16" hidden="1" x14ac:dyDescent="0.25">
      <c r="E81">
        <v>76</v>
      </c>
      <c r="F81" s="19" t="s">
        <v>218</v>
      </c>
      <c r="G81" s="19"/>
      <c r="H81" t="b">
        <v>1</v>
      </c>
      <c r="I81" s="2">
        <v>44336.440043171293</v>
      </c>
      <c r="J81">
        <v>0</v>
      </c>
      <c r="M81" t="b">
        <v>0</v>
      </c>
      <c r="N81" s="19" t="s">
        <v>363</v>
      </c>
      <c r="O81" s="19"/>
      <c r="P81" s="2">
        <v>44291.885143287036</v>
      </c>
    </row>
    <row r="82" spans="5:16" hidden="1" x14ac:dyDescent="0.25">
      <c r="E82">
        <v>77</v>
      </c>
      <c r="F82" s="19" t="s">
        <v>214</v>
      </c>
      <c r="G82" s="19"/>
      <c r="H82" t="b">
        <v>1</v>
      </c>
      <c r="I82" s="2">
        <v>44336.440043171293</v>
      </c>
      <c r="J82">
        <v>0</v>
      </c>
      <c r="M82" t="b">
        <v>0</v>
      </c>
      <c r="N82" s="19" t="s">
        <v>364</v>
      </c>
      <c r="O82" s="19"/>
      <c r="P82" s="2">
        <v>44291.885143287036</v>
      </c>
    </row>
    <row r="83" spans="5:16" hidden="1" x14ac:dyDescent="0.25">
      <c r="E83">
        <v>78</v>
      </c>
      <c r="F83" s="19" t="s">
        <v>210</v>
      </c>
      <c r="G83" s="19"/>
      <c r="H83" t="b">
        <v>1</v>
      </c>
      <c r="I83" s="2">
        <v>44336.440043171293</v>
      </c>
      <c r="J83">
        <v>0</v>
      </c>
      <c r="M83" t="b">
        <v>0</v>
      </c>
      <c r="N83" s="19" t="s">
        <v>365</v>
      </c>
      <c r="O83" s="19"/>
      <c r="P83" s="2">
        <v>44291.885143287036</v>
      </c>
    </row>
    <row r="84" spans="5:16" hidden="1" x14ac:dyDescent="0.25">
      <c r="E84">
        <v>79</v>
      </c>
      <c r="F84" s="19" t="s">
        <v>209</v>
      </c>
      <c r="G84" s="19"/>
      <c r="H84" t="b">
        <v>1</v>
      </c>
      <c r="I84" s="2">
        <v>44336.440043171293</v>
      </c>
      <c r="J84">
        <v>0</v>
      </c>
      <c r="M84" t="b">
        <v>0</v>
      </c>
      <c r="N84" s="19" t="s">
        <v>366</v>
      </c>
      <c r="O84" s="19"/>
      <c r="P84" s="2">
        <v>44291.885143287036</v>
      </c>
    </row>
    <row r="85" spans="5:16" hidden="1" x14ac:dyDescent="0.25">
      <c r="E85">
        <v>80</v>
      </c>
      <c r="F85" s="19" t="s">
        <v>211</v>
      </c>
      <c r="G85" s="19"/>
      <c r="H85" t="b">
        <v>1</v>
      </c>
      <c r="I85" s="2">
        <v>44336.440043171293</v>
      </c>
      <c r="J85">
        <v>0</v>
      </c>
      <c r="M85" t="b">
        <v>0</v>
      </c>
      <c r="N85" s="19" t="s">
        <v>367</v>
      </c>
      <c r="O85" s="19"/>
      <c r="P85" s="2">
        <v>44291.885143287036</v>
      </c>
    </row>
    <row r="86" spans="5:16" hidden="1" x14ac:dyDescent="0.25">
      <c r="E86">
        <v>81</v>
      </c>
      <c r="F86" s="19" t="s">
        <v>259</v>
      </c>
      <c r="G86" s="19"/>
      <c r="H86" t="b">
        <v>1</v>
      </c>
      <c r="I86" s="2">
        <v>44336.440043171293</v>
      </c>
      <c r="J86">
        <v>0</v>
      </c>
      <c r="M86" t="b">
        <v>0</v>
      </c>
      <c r="N86" s="19" t="s">
        <v>368</v>
      </c>
      <c r="O86" s="19"/>
      <c r="P86" s="2">
        <v>44291.885143287036</v>
      </c>
    </row>
    <row r="87" spans="5:16" x14ac:dyDescent="0.25">
      <c r="E87">
        <v>82</v>
      </c>
      <c r="F87" s="19" t="s">
        <v>3052</v>
      </c>
      <c r="G87" s="19" t="s">
        <v>3053</v>
      </c>
      <c r="H87" t="b">
        <v>0</v>
      </c>
      <c r="I87" s="2">
        <v>44600.843856481479</v>
      </c>
      <c r="J87">
        <v>0</v>
      </c>
      <c r="M87" t="b">
        <v>0</v>
      </c>
      <c r="N87" s="19" t="s">
        <v>369</v>
      </c>
      <c r="O87" s="19"/>
      <c r="P87" s="2">
        <v>44291.885143287036</v>
      </c>
    </row>
    <row r="88" spans="5:16" x14ac:dyDescent="0.25">
      <c r="E88">
        <v>83</v>
      </c>
      <c r="F88" s="19" t="s">
        <v>195</v>
      </c>
      <c r="G88" s="19"/>
      <c r="H88" t="b">
        <v>0</v>
      </c>
      <c r="I88" s="2">
        <v>44532.739810023151</v>
      </c>
      <c r="J88">
        <v>0</v>
      </c>
      <c r="M88" t="b">
        <v>1</v>
      </c>
      <c r="N88" s="19" t="s">
        <v>370</v>
      </c>
      <c r="O88" s="19"/>
      <c r="P88" s="2">
        <v>44363.556760763888</v>
      </c>
    </row>
    <row r="89" spans="5:16" x14ac:dyDescent="0.25">
      <c r="E89">
        <v>84</v>
      </c>
      <c r="F89" s="19" t="s">
        <v>283</v>
      </c>
      <c r="G89" s="19" t="s">
        <v>3054</v>
      </c>
      <c r="H89" t="b">
        <v>0</v>
      </c>
      <c r="I89" s="2">
        <v>44595.089271099539</v>
      </c>
      <c r="J89">
        <v>0</v>
      </c>
      <c r="M89" t="b">
        <v>0</v>
      </c>
      <c r="N89" s="19" t="s">
        <v>371</v>
      </c>
      <c r="O89" s="19"/>
      <c r="P89" s="2">
        <v>44524.115678078706</v>
      </c>
    </row>
    <row r="90" spans="5:16" hidden="1" x14ac:dyDescent="0.25">
      <c r="E90">
        <v>85</v>
      </c>
      <c r="F90" s="19" t="s">
        <v>255</v>
      </c>
      <c r="G90" s="19"/>
      <c r="H90" t="b">
        <v>1</v>
      </c>
      <c r="I90" s="2">
        <v>44336.440043171293</v>
      </c>
      <c r="J90">
        <v>0</v>
      </c>
      <c r="M90" t="b">
        <v>0</v>
      </c>
      <c r="N90" s="19" t="s">
        <v>372</v>
      </c>
      <c r="O90" s="19"/>
      <c r="P90" s="2">
        <v>44291.885143287036</v>
      </c>
    </row>
    <row r="91" spans="5:16" hidden="1" x14ac:dyDescent="0.25">
      <c r="E91">
        <v>86</v>
      </c>
      <c r="F91" s="19" t="s">
        <v>225</v>
      </c>
      <c r="G91" s="19"/>
      <c r="H91" t="b">
        <v>1</v>
      </c>
      <c r="I91" s="2">
        <v>44336.440043171293</v>
      </c>
      <c r="J91">
        <v>0</v>
      </c>
      <c r="M91" t="b">
        <v>0</v>
      </c>
      <c r="N91" s="19" t="s">
        <v>373</v>
      </c>
      <c r="O91" s="19"/>
      <c r="P91" s="2">
        <v>44291.885143287036</v>
      </c>
    </row>
    <row r="92" spans="5:16" hidden="1" x14ac:dyDescent="0.25">
      <c r="E92">
        <v>87</v>
      </c>
      <c r="F92" s="19" t="s">
        <v>242</v>
      </c>
      <c r="G92" s="19"/>
      <c r="H92" t="b">
        <v>1</v>
      </c>
      <c r="I92" s="2">
        <v>44336.440043171293</v>
      </c>
      <c r="J92">
        <v>0</v>
      </c>
      <c r="M92" t="b">
        <v>0</v>
      </c>
      <c r="N92" s="19" t="s">
        <v>374</v>
      </c>
      <c r="O92" s="19"/>
      <c r="P92" s="2">
        <v>44291.885143287036</v>
      </c>
    </row>
    <row r="93" spans="5:16" x14ac:dyDescent="0.25">
      <c r="E93">
        <v>88</v>
      </c>
      <c r="F93" s="19" t="s">
        <v>186</v>
      </c>
      <c r="G93" s="19"/>
      <c r="H93" t="b">
        <v>0</v>
      </c>
      <c r="I93" s="2">
        <v>44336.440043171293</v>
      </c>
      <c r="J93">
        <v>0</v>
      </c>
      <c r="M93" t="b">
        <v>1</v>
      </c>
      <c r="N93" s="19" t="s">
        <v>375</v>
      </c>
      <c r="O93" s="19"/>
      <c r="P93" s="2">
        <v>44291.885143287036</v>
      </c>
    </row>
    <row r="94" spans="5:16" hidden="1" x14ac:dyDescent="0.25">
      <c r="E94">
        <v>89</v>
      </c>
      <c r="F94" s="19" t="s">
        <v>250</v>
      </c>
      <c r="G94" s="19"/>
      <c r="H94" t="b">
        <v>1</v>
      </c>
      <c r="I94" s="2">
        <v>44336.440043171293</v>
      </c>
      <c r="J94">
        <v>0</v>
      </c>
      <c r="M94" t="b">
        <v>0</v>
      </c>
      <c r="N94" s="19" t="s">
        <v>376</v>
      </c>
      <c r="O94" s="19"/>
      <c r="P94" s="2">
        <v>44291.885143287036</v>
      </c>
    </row>
    <row r="95" spans="5:16" x14ac:dyDescent="0.25">
      <c r="E95">
        <v>90</v>
      </c>
      <c r="F95" s="19" t="s">
        <v>268</v>
      </c>
      <c r="G95" s="19"/>
      <c r="H95" t="b">
        <v>0</v>
      </c>
      <c r="I95" s="2">
        <v>44336.440043171293</v>
      </c>
      <c r="J95">
        <v>0</v>
      </c>
      <c r="M95" t="b">
        <v>0</v>
      </c>
      <c r="N95" s="19" t="s">
        <v>377</v>
      </c>
      <c r="O95" s="19"/>
      <c r="P95" s="2">
        <v>44489.637047291668</v>
      </c>
    </row>
    <row r="96" spans="5:16" x14ac:dyDescent="0.25">
      <c r="E96">
        <v>91</v>
      </c>
      <c r="F96" s="19" t="s">
        <v>267</v>
      </c>
      <c r="G96" s="19"/>
      <c r="H96" t="b">
        <v>0</v>
      </c>
      <c r="I96" s="2">
        <v>44336.440043171293</v>
      </c>
      <c r="J96">
        <v>0</v>
      </c>
      <c r="M96" t="b">
        <v>0</v>
      </c>
      <c r="N96" s="19" t="s">
        <v>378</v>
      </c>
      <c r="O96" s="19"/>
      <c r="P96" s="2">
        <v>44291.885143287036</v>
      </c>
    </row>
    <row r="97" spans="5:16" x14ac:dyDescent="0.25">
      <c r="E97">
        <v>92</v>
      </c>
      <c r="F97" s="19" t="s">
        <v>270</v>
      </c>
      <c r="G97" s="19"/>
      <c r="H97" t="b">
        <v>0</v>
      </c>
      <c r="I97" s="2">
        <v>44336.440043171293</v>
      </c>
      <c r="J97">
        <v>0</v>
      </c>
      <c r="M97" t="b">
        <v>0</v>
      </c>
      <c r="N97" s="19" t="s">
        <v>379</v>
      </c>
      <c r="O97" s="19"/>
      <c r="P97" s="2">
        <v>44291.885143287036</v>
      </c>
    </row>
    <row r="98" spans="5:16" x14ac:dyDescent="0.25">
      <c r="E98">
        <v>93</v>
      </c>
      <c r="F98" s="19" t="s">
        <v>256</v>
      </c>
      <c r="G98" s="19"/>
      <c r="H98" t="b">
        <v>0</v>
      </c>
      <c r="I98" s="2">
        <v>44336.440043171293</v>
      </c>
      <c r="J98">
        <v>0</v>
      </c>
      <c r="M98" t="b">
        <v>0</v>
      </c>
      <c r="N98" s="19" t="s">
        <v>380</v>
      </c>
      <c r="O98" s="19"/>
      <c r="P98" s="2">
        <v>44489.636978159724</v>
      </c>
    </row>
    <row r="99" spans="5:16" hidden="1" x14ac:dyDescent="0.25">
      <c r="E99">
        <v>94</v>
      </c>
      <c r="F99" s="19" t="s">
        <v>213</v>
      </c>
      <c r="G99" s="19"/>
      <c r="H99" t="b">
        <v>1</v>
      </c>
      <c r="I99" s="2">
        <v>44336.440043171293</v>
      </c>
      <c r="J99">
        <v>0</v>
      </c>
      <c r="M99" t="b">
        <v>0</v>
      </c>
      <c r="N99" s="19" t="s">
        <v>381</v>
      </c>
      <c r="O99" s="19"/>
      <c r="P99" s="2">
        <v>44291.885143287036</v>
      </c>
    </row>
    <row r="100" spans="5:16" hidden="1" x14ac:dyDescent="0.25">
      <c r="E100">
        <v>95</v>
      </c>
      <c r="F100" s="19" t="s">
        <v>212</v>
      </c>
      <c r="G100" s="19"/>
      <c r="H100" t="b">
        <v>1</v>
      </c>
      <c r="I100" s="2">
        <v>44336.440043171293</v>
      </c>
      <c r="J100">
        <v>0</v>
      </c>
      <c r="M100" t="b">
        <v>0</v>
      </c>
      <c r="N100" s="19" t="s">
        <v>382</v>
      </c>
      <c r="O100" s="19"/>
      <c r="P100" s="2">
        <v>44291.885143287036</v>
      </c>
    </row>
    <row r="101" spans="5:16" hidden="1" x14ac:dyDescent="0.25">
      <c r="E101">
        <v>96</v>
      </c>
      <c r="F101" s="19" t="s">
        <v>215</v>
      </c>
      <c r="G101" s="19"/>
      <c r="H101" t="b">
        <v>1</v>
      </c>
      <c r="I101" s="2">
        <v>44336.440043171293</v>
      </c>
      <c r="J101">
        <v>0</v>
      </c>
      <c r="M101" t="b">
        <v>0</v>
      </c>
      <c r="N101" s="19" t="s">
        <v>383</v>
      </c>
      <c r="O101" s="19"/>
      <c r="P101" s="2">
        <v>44291.885143287036</v>
      </c>
    </row>
    <row r="102" spans="5:16" x14ac:dyDescent="0.25">
      <c r="E102">
        <v>97</v>
      </c>
      <c r="F102" s="19" t="s">
        <v>277</v>
      </c>
      <c r="G102" s="19"/>
      <c r="H102" t="b">
        <v>0</v>
      </c>
      <c r="I102" s="2">
        <v>44336.440043171293</v>
      </c>
      <c r="J102">
        <v>0</v>
      </c>
      <c r="M102" t="b">
        <v>0</v>
      </c>
      <c r="N102" s="19" t="s">
        <v>384</v>
      </c>
      <c r="O102" s="19"/>
      <c r="P102" s="2">
        <v>44291.885143287036</v>
      </c>
    </row>
    <row r="103" spans="5:16" x14ac:dyDescent="0.25">
      <c r="E103">
        <v>98</v>
      </c>
      <c r="F103" s="19" t="s">
        <v>229</v>
      </c>
      <c r="G103" s="19"/>
      <c r="H103" t="b">
        <v>0</v>
      </c>
      <c r="I103" s="2">
        <v>44522.954203969908</v>
      </c>
      <c r="J103">
        <v>0</v>
      </c>
      <c r="M103" t="b">
        <v>0</v>
      </c>
      <c r="N103" s="19" t="s">
        <v>385</v>
      </c>
      <c r="O103" s="19"/>
      <c r="P103" s="2">
        <v>44522.954203969908</v>
      </c>
    </row>
    <row r="104" spans="5:16" hidden="1" x14ac:dyDescent="0.25">
      <c r="E104">
        <v>99</v>
      </c>
      <c r="F104" s="19" t="s">
        <v>237</v>
      </c>
      <c r="G104" s="19"/>
      <c r="H104" t="b">
        <v>1</v>
      </c>
      <c r="I104" s="2">
        <v>44522.954204004629</v>
      </c>
      <c r="J104">
        <v>0</v>
      </c>
      <c r="M104" t="b">
        <v>0</v>
      </c>
      <c r="N104" s="19" t="s">
        <v>386</v>
      </c>
      <c r="O104" s="19"/>
      <c r="P104" s="2">
        <v>44522.954204004629</v>
      </c>
    </row>
    <row r="105" spans="5:16" hidden="1" x14ac:dyDescent="0.25">
      <c r="E105">
        <v>100</v>
      </c>
      <c r="F105" s="19" t="s">
        <v>232</v>
      </c>
      <c r="G105" s="19"/>
      <c r="H105" t="b">
        <v>1</v>
      </c>
      <c r="I105" s="2">
        <v>44522.954204004629</v>
      </c>
      <c r="J105">
        <v>0</v>
      </c>
      <c r="M105" t="b">
        <v>0</v>
      </c>
      <c r="N105" s="19" t="s">
        <v>387</v>
      </c>
      <c r="O105" s="19"/>
      <c r="P105" s="2">
        <v>44522.954204004629</v>
      </c>
    </row>
    <row r="106" spans="5:16" x14ac:dyDescent="0.25">
      <c r="E106">
        <v>101</v>
      </c>
      <c r="F106" s="19" t="s">
        <v>239</v>
      </c>
      <c r="G106" s="19"/>
      <c r="H106" t="b">
        <v>0</v>
      </c>
      <c r="I106" s="2">
        <v>44524.936369444447</v>
      </c>
      <c r="J106">
        <v>0</v>
      </c>
      <c r="M106" t="b">
        <v>0</v>
      </c>
      <c r="N106" s="19" t="s">
        <v>388</v>
      </c>
      <c r="O106" s="19"/>
      <c r="P106" s="2">
        <v>44524.936369444447</v>
      </c>
    </row>
    <row r="107" spans="5:16" x14ac:dyDescent="0.25">
      <c r="E107">
        <v>102</v>
      </c>
      <c r="F107" s="19" t="s">
        <v>187</v>
      </c>
      <c r="G107" s="19"/>
      <c r="H107" t="b">
        <v>0</v>
      </c>
      <c r="I107" s="2">
        <v>44539.748166435187</v>
      </c>
      <c r="J107">
        <v>0</v>
      </c>
      <c r="M107" t="b">
        <v>0</v>
      </c>
      <c r="N107" s="19" t="s">
        <v>389</v>
      </c>
      <c r="O107" s="19"/>
      <c r="P107" s="2">
        <v>44539.755845671294</v>
      </c>
    </row>
    <row r="108" spans="5:16" x14ac:dyDescent="0.25">
      <c r="E108">
        <v>103</v>
      </c>
      <c r="F108" s="19" t="s">
        <v>193</v>
      </c>
      <c r="G108" s="19"/>
      <c r="H108" t="b">
        <v>0</v>
      </c>
      <c r="I108" s="2">
        <v>44566.623451273146</v>
      </c>
      <c r="J108">
        <v>0</v>
      </c>
      <c r="M108" t="b">
        <v>0</v>
      </c>
      <c r="N108" s="19" t="s">
        <v>390</v>
      </c>
      <c r="O108" s="19"/>
      <c r="P108" s="2">
        <v>44566.623451273146</v>
      </c>
    </row>
    <row r="109" spans="5:16" hidden="1" x14ac:dyDescent="0.25">
      <c r="E109">
        <v>104</v>
      </c>
      <c r="F109" s="19" t="s">
        <v>228</v>
      </c>
      <c r="G109" s="19"/>
      <c r="H109" t="b">
        <v>1</v>
      </c>
      <c r="I109" s="2">
        <v>44566.623451273146</v>
      </c>
      <c r="J109">
        <v>0</v>
      </c>
      <c r="M109" t="b">
        <v>0</v>
      </c>
      <c r="N109" s="19" t="s">
        <v>391</v>
      </c>
      <c r="O109" s="19"/>
      <c r="P109" s="2">
        <v>44566.623451273146</v>
      </c>
    </row>
    <row r="110" spans="5:16" hidden="1" x14ac:dyDescent="0.25">
      <c r="E110">
        <v>105</v>
      </c>
      <c r="F110" s="19" t="s">
        <v>222</v>
      </c>
      <c r="G110" s="19"/>
      <c r="H110" t="b">
        <v>1</v>
      </c>
      <c r="I110" s="2">
        <v>44566.623451273146</v>
      </c>
      <c r="J110">
        <v>0</v>
      </c>
      <c r="M110" t="b">
        <v>0</v>
      </c>
      <c r="N110" s="19" t="s">
        <v>392</v>
      </c>
      <c r="O110" s="19"/>
      <c r="P110" s="2">
        <v>44566.623451273146</v>
      </c>
    </row>
    <row r="111" spans="5:16" x14ac:dyDescent="0.25">
      <c r="E111">
        <v>106</v>
      </c>
      <c r="F111" s="19" t="s">
        <v>280</v>
      </c>
      <c r="G111" s="19"/>
      <c r="H111" t="b">
        <v>0</v>
      </c>
      <c r="I111" s="2">
        <v>44568.721168819444</v>
      </c>
      <c r="J111">
        <v>0</v>
      </c>
      <c r="M111" t="b">
        <v>0</v>
      </c>
      <c r="N111" s="19" t="s">
        <v>393</v>
      </c>
      <c r="O111" s="19"/>
      <c r="P111" s="2">
        <v>44568.726239583331</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6:Y1014"/>
  <sheetViews>
    <sheetView showGridLines="0" workbookViewId="0"/>
  </sheetViews>
  <sheetFormatPr defaultRowHeight="15" x14ac:dyDescent="0.25"/>
  <cols>
    <col min="1" max="1" width="20.42578125" customWidth="1"/>
    <col min="3" max="3" width="19.85546875" customWidth="1"/>
    <col min="4" max="4" width="34.7109375" bestFit="1" customWidth="1"/>
    <col min="5" max="5" width="21.5703125" bestFit="1" customWidth="1"/>
    <col min="6" max="6" width="25.7109375" bestFit="1" customWidth="1"/>
    <col min="7" max="7" width="21" bestFit="1" customWidth="1"/>
    <col min="8" max="8" width="11.140625" bestFit="1" customWidth="1"/>
    <col min="9" max="9" width="34.7109375" bestFit="1" customWidth="1"/>
    <col min="10" max="10" width="16.85546875" bestFit="1" customWidth="1"/>
    <col min="11" max="11" width="15.42578125" bestFit="1" customWidth="1"/>
    <col min="12" max="12" width="7.5703125" bestFit="1" customWidth="1"/>
    <col min="13" max="13" width="34.7109375" bestFit="1" customWidth="1"/>
    <col min="14" max="14" width="81.140625" bestFit="1" customWidth="1"/>
    <col min="15" max="15" width="17" bestFit="1" customWidth="1"/>
    <col min="16" max="16" width="19.140625" bestFit="1" customWidth="1"/>
    <col min="17" max="17" width="16.140625" bestFit="1" customWidth="1"/>
    <col min="18" max="18" width="24.5703125" bestFit="1" customWidth="1"/>
    <col min="19" max="19" width="16" bestFit="1" customWidth="1"/>
    <col min="20" max="20" width="15" bestFit="1" customWidth="1"/>
    <col min="21" max="21" width="34.7109375" bestFit="1" customWidth="1"/>
    <col min="22" max="32" width="34.7109375" customWidth="1"/>
    <col min="33" max="33" width="81.140625" bestFit="1" customWidth="1"/>
    <col min="34" max="35" width="81.140625" customWidth="1"/>
    <col min="36" max="37" width="18" bestFit="1" customWidth="1"/>
    <col min="38" max="38" width="18.85546875" bestFit="1" customWidth="1"/>
    <col min="39" max="39" width="7.5703125" bestFit="1" customWidth="1"/>
    <col min="40" max="40" width="34.7109375" bestFit="1" customWidth="1"/>
    <col min="41" max="41" width="17.5703125" bestFit="1" customWidth="1"/>
    <col min="42" max="42" width="81.140625" bestFit="1" customWidth="1"/>
    <col min="43" max="43" width="17" bestFit="1" customWidth="1"/>
    <col min="44" max="44" width="19.140625" bestFit="1" customWidth="1"/>
    <col min="45" max="45" width="17.85546875" bestFit="1" customWidth="1"/>
    <col min="46" max="46" width="22" bestFit="1" customWidth="1"/>
    <col min="47" max="47" width="16.140625" bestFit="1" customWidth="1"/>
    <col min="48" max="48" width="24.5703125" bestFit="1" customWidth="1"/>
    <col min="49" max="49" width="17" bestFit="1" customWidth="1"/>
    <col min="50" max="50" width="14.140625" bestFit="1" customWidth="1"/>
    <col min="51" max="51" width="19.28515625" bestFit="1" customWidth="1"/>
    <col min="52" max="52" width="16.42578125" bestFit="1" customWidth="1"/>
    <col min="53" max="53" width="15.5703125" bestFit="1" customWidth="1"/>
    <col min="54" max="54" width="21.42578125" bestFit="1" customWidth="1"/>
    <col min="55" max="55" width="16" bestFit="1" customWidth="1"/>
    <col min="56" max="56" width="15" bestFit="1" customWidth="1"/>
    <col min="57" max="57" width="34.7109375" bestFit="1" customWidth="1"/>
    <col min="58" max="58" width="81.140625" bestFit="1" customWidth="1"/>
    <col min="59" max="59" width="15" bestFit="1" customWidth="1"/>
    <col min="60" max="60" width="34.7109375" bestFit="1" customWidth="1"/>
    <col min="61" max="61" width="15.5703125" bestFit="1" customWidth="1"/>
    <col min="62" max="62" width="15" bestFit="1" customWidth="1"/>
    <col min="63" max="64" width="25.42578125" bestFit="1" customWidth="1"/>
    <col min="65" max="65" width="14.7109375" bestFit="1" customWidth="1"/>
    <col min="66" max="66" width="22.7109375" bestFit="1" customWidth="1"/>
    <col min="67" max="67" width="13.140625" bestFit="1" customWidth="1"/>
    <col min="68" max="68" width="22.140625" bestFit="1" customWidth="1"/>
    <col min="69" max="69" width="10.42578125" bestFit="1" customWidth="1"/>
    <col min="70" max="70" width="29.140625" bestFit="1" customWidth="1"/>
  </cols>
  <sheetData>
    <row r="6" spans="3:25" x14ac:dyDescent="0.25">
      <c r="C6" t="s">
        <v>69</v>
      </c>
      <c r="D6" t="s">
        <v>70</v>
      </c>
      <c r="E6" t="s">
        <v>71</v>
      </c>
      <c r="F6" t="s">
        <v>56</v>
      </c>
      <c r="G6" t="s">
        <v>72</v>
      </c>
      <c r="H6" t="s">
        <v>65</v>
      </c>
      <c r="I6" t="s">
        <v>73</v>
      </c>
      <c r="J6" t="s">
        <v>74</v>
      </c>
      <c r="K6" t="s">
        <v>75</v>
      </c>
      <c r="L6" t="s">
        <v>76</v>
      </c>
      <c r="M6" t="s">
        <v>77</v>
      </c>
      <c r="N6" t="s">
        <v>78</v>
      </c>
      <c r="O6" t="s">
        <v>79</v>
      </c>
      <c r="P6" t="s">
        <v>286</v>
      </c>
      <c r="Q6" t="s">
        <v>287</v>
      </c>
      <c r="R6" t="s">
        <v>27</v>
      </c>
      <c r="S6" t="s">
        <v>28</v>
      </c>
      <c r="T6" t="s">
        <v>57</v>
      </c>
      <c r="U6" t="s">
        <v>80</v>
      </c>
      <c r="V6" t="s">
        <v>64</v>
      </c>
      <c r="W6" t="s">
        <v>81</v>
      </c>
      <c r="X6" t="s">
        <v>82</v>
      </c>
      <c r="Y6" t="s">
        <v>83</v>
      </c>
    </row>
    <row r="7" spans="3:25" x14ac:dyDescent="0.25">
      <c r="C7">
        <v>1</v>
      </c>
      <c r="D7" s="19" t="s">
        <v>3095</v>
      </c>
      <c r="E7" s="19"/>
      <c r="F7" s="19" t="s">
        <v>3048</v>
      </c>
      <c r="G7" s="19"/>
      <c r="H7" t="b">
        <v>0</v>
      </c>
      <c r="I7" s="19" t="s">
        <v>3095</v>
      </c>
      <c r="J7" s="19"/>
      <c r="K7" s="19"/>
      <c r="L7" t="b">
        <v>1</v>
      </c>
      <c r="M7" t="s">
        <v>84</v>
      </c>
      <c r="P7" s="19" t="s">
        <v>2696</v>
      </c>
      <c r="Q7" s="19"/>
      <c r="R7" s="2">
        <v>44600.949914039353</v>
      </c>
      <c r="S7" s="2">
        <v>44291.885143321757</v>
      </c>
      <c r="T7" s="19"/>
      <c r="U7" s="19"/>
      <c r="V7" s="19" t="s">
        <v>3049</v>
      </c>
      <c r="W7" s="19" t="s">
        <v>85</v>
      </c>
      <c r="X7" t="s">
        <v>86</v>
      </c>
      <c r="Y7" t="s">
        <v>87</v>
      </c>
    </row>
    <row r="8" spans="3:25" x14ac:dyDescent="0.25">
      <c r="C8">
        <v>2</v>
      </c>
      <c r="D8" s="19" t="s">
        <v>1319</v>
      </c>
      <c r="E8" s="19"/>
      <c r="F8" s="19" t="s">
        <v>3048</v>
      </c>
      <c r="G8" s="19"/>
      <c r="H8" t="b">
        <v>0</v>
      </c>
      <c r="I8" s="19" t="s">
        <v>1319</v>
      </c>
      <c r="J8" s="19"/>
      <c r="K8" s="19" t="s">
        <v>91</v>
      </c>
      <c r="L8" t="b">
        <v>1</v>
      </c>
      <c r="M8" t="s">
        <v>84</v>
      </c>
      <c r="P8" s="19" t="s">
        <v>2697</v>
      </c>
      <c r="Q8" s="19"/>
      <c r="R8" s="2">
        <v>44336.440043171293</v>
      </c>
      <c r="S8" s="2">
        <v>44291.885143321757</v>
      </c>
      <c r="T8" s="19"/>
      <c r="U8" s="19"/>
      <c r="V8" s="19" t="s">
        <v>3049</v>
      </c>
      <c r="W8" s="19" t="s">
        <v>93</v>
      </c>
      <c r="X8" t="s">
        <v>86</v>
      </c>
      <c r="Y8" t="s">
        <v>87</v>
      </c>
    </row>
    <row r="9" spans="3:25" x14ac:dyDescent="0.25">
      <c r="C9">
        <v>3</v>
      </c>
      <c r="D9" s="19" t="s">
        <v>3096</v>
      </c>
      <c r="E9" s="19"/>
      <c r="F9" s="19" t="s">
        <v>3048</v>
      </c>
      <c r="G9" s="19"/>
      <c r="H9" t="b">
        <v>0</v>
      </c>
      <c r="I9" s="19" t="s">
        <v>3096</v>
      </c>
      <c r="J9" s="19"/>
      <c r="K9" s="19" t="s">
        <v>89</v>
      </c>
      <c r="L9" t="b">
        <v>1</v>
      </c>
      <c r="M9" t="s">
        <v>84</v>
      </c>
      <c r="P9" s="19" t="s">
        <v>2698</v>
      </c>
      <c r="Q9" s="19"/>
      <c r="R9" s="2">
        <v>44600.950385763892</v>
      </c>
      <c r="S9" s="2">
        <v>44291.885143321757</v>
      </c>
      <c r="T9" s="19"/>
      <c r="U9" s="19"/>
      <c r="V9" s="19" t="s">
        <v>3049</v>
      </c>
      <c r="W9" s="19" t="s">
        <v>90</v>
      </c>
      <c r="X9" t="s">
        <v>86</v>
      </c>
      <c r="Y9" t="s">
        <v>87</v>
      </c>
    </row>
    <row r="10" spans="3:25" x14ac:dyDescent="0.25">
      <c r="C10">
        <v>4</v>
      </c>
      <c r="D10" s="19" t="s">
        <v>1153</v>
      </c>
      <c r="E10" s="19"/>
      <c r="F10" s="19" t="s">
        <v>196</v>
      </c>
      <c r="G10" s="19"/>
      <c r="H10" t="b">
        <v>0</v>
      </c>
      <c r="I10" s="19" t="s">
        <v>1153</v>
      </c>
      <c r="J10" s="19"/>
      <c r="K10" s="19"/>
      <c r="L10" t="b">
        <v>1</v>
      </c>
      <c r="M10" t="s">
        <v>84</v>
      </c>
      <c r="P10" s="19" t="s">
        <v>1154</v>
      </c>
      <c r="Q10" s="19"/>
      <c r="R10" s="2">
        <v>44336.440043171293</v>
      </c>
      <c r="S10" s="2">
        <v>44291.885143321757</v>
      </c>
      <c r="T10" s="19"/>
      <c r="U10" s="19"/>
      <c r="V10" s="19"/>
      <c r="W10" s="19" t="s">
        <v>85</v>
      </c>
      <c r="X10" t="s">
        <v>86</v>
      </c>
      <c r="Y10" t="s">
        <v>87</v>
      </c>
    </row>
    <row r="11" spans="3:25" x14ac:dyDescent="0.25">
      <c r="C11">
        <v>5</v>
      </c>
      <c r="D11" s="19" t="s">
        <v>1155</v>
      </c>
      <c r="E11" s="19"/>
      <c r="F11" s="19" t="s">
        <v>196</v>
      </c>
      <c r="G11" s="19"/>
      <c r="H11" t="b">
        <v>0</v>
      </c>
      <c r="I11" s="19" t="s">
        <v>1155</v>
      </c>
      <c r="J11" s="19"/>
      <c r="K11" s="19"/>
      <c r="L11" t="b">
        <v>1</v>
      </c>
      <c r="M11" t="s">
        <v>84</v>
      </c>
      <c r="P11" s="19" t="s">
        <v>1156</v>
      </c>
      <c r="Q11" s="19"/>
      <c r="R11" s="2">
        <v>44336.440043171293</v>
      </c>
      <c r="S11" s="2">
        <v>44291.885143321757</v>
      </c>
      <c r="T11" s="19"/>
      <c r="U11" s="19"/>
      <c r="V11" s="19"/>
      <c r="W11" s="19" t="s">
        <v>85</v>
      </c>
      <c r="X11" t="s">
        <v>86</v>
      </c>
      <c r="Y11" t="s">
        <v>87</v>
      </c>
    </row>
    <row r="12" spans="3:25" x14ac:dyDescent="0.25">
      <c r="C12">
        <v>6</v>
      </c>
      <c r="D12" s="19" t="s">
        <v>1157</v>
      </c>
      <c r="E12" s="19"/>
      <c r="F12" s="19" t="s">
        <v>196</v>
      </c>
      <c r="G12" s="19"/>
      <c r="H12" t="b">
        <v>0</v>
      </c>
      <c r="I12" s="19" t="s">
        <v>1157</v>
      </c>
      <c r="J12" s="19"/>
      <c r="K12" s="19"/>
      <c r="L12" t="b">
        <v>1</v>
      </c>
      <c r="M12" t="s">
        <v>84</v>
      </c>
      <c r="P12" s="19" t="s">
        <v>1158</v>
      </c>
      <c r="Q12" s="19"/>
      <c r="R12" s="2">
        <v>44336.440043171293</v>
      </c>
      <c r="S12" s="2">
        <v>44291.885143321757</v>
      </c>
      <c r="T12" s="19"/>
      <c r="U12" s="19"/>
      <c r="V12" s="19"/>
      <c r="W12" s="19" t="s">
        <v>85</v>
      </c>
      <c r="X12" t="s">
        <v>86</v>
      </c>
      <c r="Y12" t="s">
        <v>87</v>
      </c>
    </row>
    <row r="13" spans="3:25" x14ac:dyDescent="0.25">
      <c r="C13">
        <v>7</v>
      </c>
      <c r="D13" s="19" t="s">
        <v>1159</v>
      </c>
      <c r="E13" s="19"/>
      <c r="F13" s="19" t="s">
        <v>196</v>
      </c>
      <c r="G13" s="19"/>
      <c r="H13" t="b">
        <v>0</v>
      </c>
      <c r="I13" s="19" t="s">
        <v>1159</v>
      </c>
      <c r="J13" s="19"/>
      <c r="K13" s="19"/>
      <c r="L13" t="b">
        <v>1</v>
      </c>
      <c r="M13" t="s">
        <v>84</v>
      </c>
      <c r="P13" s="19" t="s">
        <v>1160</v>
      </c>
      <c r="Q13" s="19"/>
      <c r="R13" s="2">
        <v>44336.440043171293</v>
      </c>
      <c r="S13" s="2">
        <v>44291.885143321757</v>
      </c>
      <c r="T13" s="19"/>
      <c r="U13" s="19"/>
      <c r="V13" s="19"/>
      <c r="W13" s="19" t="s">
        <v>85</v>
      </c>
      <c r="X13" t="s">
        <v>86</v>
      </c>
      <c r="Y13" t="s">
        <v>87</v>
      </c>
    </row>
    <row r="14" spans="3:25" x14ac:dyDescent="0.25">
      <c r="C14">
        <v>8</v>
      </c>
      <c r="D14" s="19" t="s">
        <v>1161</v>
      </c>
      <c r="E14" s="19"/>
      <c r="F14" s="19" t="s">
        <v>196</v>
      </c>
      <c r="G14" s="19"/>
      <c r="H14" t="b">
        <v>0</v>
      </c>
      <c r="I14" s="19" t="s">
        <v>1161</v>
      </c>
      <c r="J14" s="19"/>
      <c r="K14" s="19"/>
      <c r="L14" t="b">
        <v>1</v>
      </c>
      <c r="M14" t="s">
        <v>84</v>
      </c>
      <c r="P14" s="19" t="s">
        <v>1162</v>
      </c>
      <c r="Q14" s="19"/>
      <c r="R14" s="2">
        <v>44336.440043171293</v>
      </c>
      <c r="S14" s="2">
        <v>44291.885143321757</v>
      </c>
      <c r="T14" s="19"/>
      <c r="U14" s="19"/>
      <c r="V14" s="19"/>
      <c r="W14" s="19" t="s">
        <v>85</v>
      </c>
      <c r="X14" t="s">
        <v>86</v>
      </c>
      <c r="Y14" t="s">
        <v>87</v>
      </c>
    </row>
    <row r="15" spans="3:25" x14ac:dyDescent="0.25">
      <c r="C15">
        <v>9</v>
      </c>
      <c r="D15" s="19" t="s">
        <v>1163</v>
      </c>
      <c r="E15" s="19"/>
      <c r="F15" s="19" t="s">
        <v>196</v>
      </c>
      <c r="G15" s="19"/>
      <c r="H15" t="b">
        <v>0</v>
      </c>
      <c r="I15" s="19" t="s">
        <v>1163</v>
      </c>
      <c r="J15" s="19"/>
      <c r="K15" s="19"/>
      <c r="L15" t="b">
        <v>1</v>
      </c>
      <c r="M15" t="s">
        <v>84</v>
      </c>
      <c r="P15" s="19" t="s">
        <v>1164</v>
      </c>
      <c r="Q15" s="19"/>
      <c r="R15" s="2">
        <v>44336.440043171293</v>
      </c>
      <c r="S15" s="2">
        <v>44291.885143321757</v>
      </c>
      <c r="T15" s="19"/>
      <c r="U15" s="19"/>
      <c r="V15" s="19"/>
      <c r="W15" s="19" t="s">
        <v>85</v>
      </c>
      <c r="X15" t="s">
        <v>86</v>
      </c>
      <c r="Y15" t="s">
        <v>87</v>
      </c>
    </row>
    <row r="16" spans="3:25" x14ac:dyDescent="0.25">
      <c r="C16">
        <v>10</v>
      </c>
      <c r="D16" s="19" t="s">
        <v>1165</v>
      </c>
      <c r="E16" s="19"/>
      <c r="F16" s="19" t="s">
        <v>196</v>
      </c>
      <c r="G16" s="19"/>
      <c r="H16" t="b">
        <v>0</v>
      </c>
      <c r="I16" s="19" t="s">
        <v>1165</v>
      </c>
      <c r="J16" s="19"/>
      <c r="K16" s="19"/>
      <c r="L16" t="b">
        <v>1</v>
      </c>
      <c r="M16" t="s">
        <v>84</v>
      </c>
      <c r="P16" s="19" t="s">
        <v>1166</v>
      </c>
      <c r="Q16" s="19"/>
      <c r="R16" s="2">
        <v>44336.440043171293</v>
      </c>
      <c r="S16" s="2">
        <v>44291.885143321757</v>
      </c>
      <c r="T16" s="19"/>
      <c r="U16" s="19"/>
      <c r="V16" s="19"/>
      <c r="W16" s="19" t="s">
        <v>85</v>
      </c>
      <c r="X16" t="s">
        <v>86</v>
      </c>
      <c r="Y16" t="s">
        <v>87</v>
      </c>
    </row>
    <row r="17" spans="3:25" x14ac:dyDescent="0.25">
      <c r="C17">
        <v>11</v>
      </c>
      <c r="D17" s="19" t="s">
        <v>1167</v>
      </c>
      <c r="E17" s="19"/>
      <c r="F17" s="19" t="s">
        <v>196</v>
      </c>
      <c r="G17" s="19"/>
      <c r="H17" t="b">
        <v>0</v>
      </c>
      <c r="I17" s="19" t="s">
        <v>1167</v>
      </c>
      <c r="J17" s="19"/>
      <c r="K17" s="19"/>
      <c r="L17" t="b">
        <v>1</v>
      </c>
      <c r="M17" t="s">
        <v>84</v>
      </c>
      <c r="P17" s="19" t="s">
        <v>1168</v>
      </c>
      <c r="Q17" s="19"/>
      <c r="R17" s="2">
        <v>44336.440043171293</v>
      </c>
      <c r="S17" s="2">
        <v>44291.885143321757</v>
      </c>
      <c r="T17" s="19"/>
      <c r="U17" s="19"/>
      <c r="V17" s="19"/>
      <c r="W17" s="19" t="s">
        <v>85</v>
      </c>
      <c r="X17" t="s">
        <v>86</v>
      </c>
      <c r="Y17" t="s">
        <v>87</v>
      </c>
    </row>
    <row r="18" spans="3:25" x14ac:dyDescent="0.25">
      <c r="C18">
        <v>12</v>
      </c>
      <c r="D18" s="19" t="s">
        <v>1169</v>
      </c>
      <c r="E18" s="19"/>
      <c r="F18" s="19" t="s">
        <v>196</v>
      </c>
      <c r="G18" s="19"/>
      <c r="H18" t="b">
        <v>0</v>
      </c>
      <c r="I18" s="19" t="s">
        <v>1169</v>
      </c>
      <c r="J18" s="19"/>
      <c r="K18" s="19"/>
      <c r="L18" t="b">
        <v>1</v>
      </c>
      <c r="M18" t="s">
        <v>84</v>
      </c>
      <c r="P18" s="19" t="s">
        <v>1170</v>
      </c>
      <c r="Q18" s="19"/>
      <c r="R18" s="2">
        <v>44336.440043171293</v>
      </c>
      <c r="S18" s="2">
        <v>44291.885143321757</v>
      </c>
      <c r="T18" s="19"/>
      <c r="U18" s="19"/>
      <c r="V18" s="19"/>
      <c r="W18" s="19" t="s">
        <v>85</v>
      </c>
      <c r="X18" t="s">
        <v>86</v>
      </c>
      <c r="Y18" t="s">
        <v>87</v>
      </c>
    </row>
    <row r="19" spans="3:25" x14ac:dyDescent="0.25">
      <c r="C19">
        <v>13</v>
      </c>
      <c r="D19" s="19" t="s">
        <v>1171</v>
      </c>
      <c r="E19" s="19"/>
      <c r="F19" s="19" t="s">
        <v>196</v>
      </c>
      <c r="G19" s="19"/>
      <c r="H19" t="b">
        <v>0</v>
      </c>
      <c r="I19" s="19" t="s">
        <v>1171</v>
      </c>
      <c r="J19" s="19"/>
      <c r="K19" s="19" t="s">
        <v>91</v>
      </c>
      <c r="L19" t="b">
        <v>1</v>
      </c>
      <c r="M19" t="s">
        <v>92</v>
      </c>
      <c r="P19" s="19" t="s">
        <v>1172</v>
      </c>
      <c r="Q19" s="19"/>
      <c r="R19" s="2">
        <v>44336.440043171293</v>
      </c>
      <c r="S19" s="2">
        <v>44291.885143321757</v>
      </c>
      <c r="T19" s="19"/>
      <c r="U19" s="19"/>
      <c r="V19" s="19"/>
      <c r="W19" s="19" t="s">
        <v>93</v>
      </c>
      <c r="X19" t="s">
        <v>86</v>
      </c>
      <c r="Y19" t="s">
        <v>87</v>
      </c>
    </row>
    <row r="20" spans="3:25" x14ac:dyDescent="0.25">
      <c r="C20">
        <v>14</v>
      </c>
      <c r="D20" s="19" t="s">
        <v>1173</v>
      </c>
      <c r="E20" s="19"/>
      <c r="F20" s="19" t="s">
        <v>277</v>
      </c>
      <c r="G20" s="19"/>
      <c r="H20" t="b">
        <v>0</v>
      </c>
      <c r="I20" s="19" t="s">
        <v>1173</v>
      </c>
      <c r="J20" s="19"/>
      <c r="K20" s="19"/>
      <c r="L20" t="b">
        <v>1</v>
      </c>
      <c r="M20" t="s">
        <v>84</v>
      </c>
      <c r="P20" s="19" t="s">
        <v>1174</v>
      </c>
      <c r="Q20" s="19"/>
      <c r="R20" s="2">
        <v>44336.440043171293</v>
      </c>
      <c r="S20" s="2">
        <v>44291.885143402775</v>
      </c>
      <c r="T20" s="19"/>
      <c r="U20" s="19"/>
      <c r="V20" s="19"/>
      <c r="W20" s="19" t="s">
        <v>85</v>
      </c>
      <c r="X20" t="s">
        <v>86</v>
      </c>
      <c r="Y20" t="s">
        <v>87</v>
      </c>
    </row>
    <row r="21" spans="3:25" x14ac:dyDescent="0.25">
      <c r="C21">
        <v>15</v>
      </c>
      <c r="D21" s="19" t="s">
        <v>1175</v>
      </c>
      <c r="E21" s="19"/>
      <c r="F21" s="19" t="s">
        <v>277</v>
      </c>
      <c r="G21" s="19"/>
      <c r="H21" t="b">
        <v>0</v>
      </c>
      <c r="I21" s="19"/>
      <c r="J21" s="19" t="s">
        <v>1176</v>
      </c>
      <c r="K21" s="19" t="s">
        <v>91</v>
      </c>
      <c r="L21" t="b">
        <v>1</v>
      </c>
      <c r="M21" t="s">
        <v>92</v>
      </c>
      <c r="P21" s="19" t="s">
        <v>1177</v>
      </c>
      <c r="Q21" s="19"/>
      <c r="R21" s="2">
        <v>44510.934293206017</v>
      </c>
      <c r="S21" s="2">
        <v>44291.885143402775</v>
      </c>
      <c r="T21" s="19"/>
      <c r="U21" s="19"/>
      <c r="V21" s="19"/>
      <c r="W21" s="19" t="s">
        <v>90</v>
      </c>
      <c r="X21" t="s">
        <v>1178</v>
      </c>
      <c r="Y21" t="s">
        <v>87</v>
      </c>
    </row>
    <row r="22" spans="3:25" x14ac:dyDescent="0.25">
      <c r="C22">
        <v>16</v>
      </c>
      <c r="D22" s="19" t="s">
        <v>1179</v>
      </c>
      <c r="E22" s="19"/>
      <c r="F22" s="19" t="s">
        <v>277</v>
      </c>
      <c r="G22" s="19"/>
      <c r="H22" t="b">
        <v>0</v>
      </c>
      <c r="I22" s="19" t="s">
        <v>1179</v>
      </c>
      <c r="J22" s="19"/>
      <c r="K22" s="19"/>
      <c r="L22" t="b">
        <v>1</v>
      </c>
      <c r="M22" t="s">
        <v>84</v>
      </c>
      <c r="P22" s="19" t="s">
        <v>1180</v>
      </c>
      <c r="Q22" s="19"/>
      <c r="R22" s="2">
        <v>44336.440043171293</v>
      </c>
      <c r="S22" s="2">
        <v>44291.885143402775</v>
      </c>
      <c r="T22" s="19"/>
      <c r="U22" s="19"/>
      <c r="V22" s="19"/>
      <c r="W22" s="19" t="s">
        <v>85</v>
      </c>
      <c r="X22" t="s">
        <v>86</v>
      </c>
      <c r="Y22" t="s">
        <v>87</v>
      </c>
    </row>
    <row r="23" spans="3:25" x14ac:dyDescent="0.25">
      <c r="C23">
        <v>17</v>
      </c>
      <c r="D23" s="19" t="s">
        <v>1181</v>
      </c>
      <c r="E23" s="19"/>
      <c r="F23" s="19" t="s">
        <v>277</v>
      </c>
      <c r="G23" s="19"/>
      <c r="H23" t="b">
        <v>0</v>
      </c>
      <c r="I23" s="19"/>
      <c r="J23" s="19" t="s">
        <v>1182</v>
      </c>
      <c r="K23" s="19" t="s">
        <v>91</v>
      </c>
      <c r="L23" t="b">
        <v>1</v>
      </c>
      <c r="M23" t="s">
        <v>92</v>
      </c>
      <c r="P23" s="19" t="s">
        <v>1183</v>
      </c>
      <c r="Q23" s="19"/>
      <c r="R23" s="2">
        <v>44581.195095601855</v>
      </c>
      <c r="S23" s="2">
        <v>44291.885143402775</v>
      </c>
      <c r="T23" s="19"/>
      <c r="U23" s="19"/>
      <c r="V23" s="19"/>
      <c r="W23" s="19" t="s">
        <v>90</v>
      </c>
      <c r="X23" t="s">
        <v>1178</v>
      </c>
      <c r="Y23" t="s">
        <v>87</v>
      </c>
    </row>
    <row r="24" spans="3:25" x14ac:dyDescent="0.25">
      <c r="C24">
        <v>18</v>
      </c>
      <c r="D24" s="19" t="s">
        <v>1184</v>
      </c>
      <c r="E24" s="19"/>
      <c r="F24" s="19" t="s">
        <v>258</v>
      </c>
      <c r="G24" s="19"/>
      <c r="H24" t="b">
        <v>0</v>
      </c>
      <c r="I24" s="19"/>
      <c r="J24" s="19" t="s">
        <v>1185</v>
      </c>
      <c r="K24" s="19"/>
      <c r="L24" t="b">
        <v>1</v>
      </c>
      <c r="M24" t="s">
        <v>84</v>
      </c>
      <c r="P24" s="19" t="s">
        <v>1186</v>
      </c>
      <c r="Q24" s="19"/>
      <c r="R24" s="2">
        <v>44581.195095601855</v>
      </c>
      <c r="S24" s="2">
        <v>44348.666332060187</v>
      </c>
      <c r="T24" s="19"/>
      <c r="U24" s="19"/>
      <c r="V24" s="19"/>
      <c r="W24" s="19" t="s">
        <v>90</v>
      </c>
      <c r="X24" t="s">
        <v>1178</v>
      </c>
      <c r="Y24" t="s">
        <v>87</v>
      </c>
    </row>
    <row r="25" spans="3:25" x14ac:dyDescent="0.25">
      <c r="C25">
        <v>19</v>
      </c>
      <c r="D25" s="19" t="s">
        <v>1187</v>
      </c>
      <c r="E25" s="19"/>
      <c r="F25" s="19" t="s">
        <v>258</v>
      </c>
      <c r="G25" s="19"/>
      <c r="H25" t="b">
        <v>0</v>
      </c>
      <c r="I25" s="19" t="s">
        <v>1187</v>
      </c>
      <c r="J25" s="19"/>
      <c r="K25" s="19"/>
      <c r="L25" t="b">
        <v>1</v>
      </c>
      <c r="M25" t="s">
        <v>84</v>
      </c>
      <c r="P25" s="19" t="s">
        <v>1188</v>
      </c>
      <c r="Q25" s="19"/>
      <c r="R25" s="2">
        <v>44336.440043171293</v>
      </c>
      <c r="S25" s="2">
        <v>44291.885143321757</v>
      </c>
      <c r="T25" s="19"/>
      <c r="U25" s="19"/>
      <c r="V25" s="19"/>
      <c r="W25" s="19" t="s">
        <v>85</v>
      </c>
      <c r="X25" t="s">
        <v>86</v>
      </c>
      <c r="Y25" t="s">
        <v>87</v>
      </c>
    </row>
    <row r="26" spans="3:25" x14ac:dyDescent="0.25">
      <c r="C26">
        <v>20</v>
      </c>
      <c r="D26" s="19" t="s">
        <v>1189</v>
      </c>
      <c r="E26" s="19"/>
      <c r="F26" s="19" t="s">
        <v>258</v>
      </c>
      <c r="G26" s="19"/>
      <c r="H26" t="b">
        <v>0</v>
      </c>
      <c r="I26" s="19" t="s">
        <v>1189</v>
      </c>
      <c r="J26" s="19"/>
      <c r="K26" s="19"/>
      <c r="L26" t="b">
        <v>1</v>
      </c>
      <c r="M26" t="s">
        <v>84</v>
      </c>
      <c r="P26" s="19" t="s">
        <v>1190</v>
      </c>
      <c r="Q26" s="19"/>
      <c r="R26" s="2">
        <v>44336.440043171293</v>
      </c>
      <c r="S26" s="2">
        <v>44291.885143321757</v>
      </c>
      <c r="T26" s="19"/>
      <c r="U26" s="19"/>
      <c r="V26" s="19"/>
      <c r="W26" s="19" t="s">
        <v>85</v>
      </c>
      <c r="X26" t="s">
        <v>86</v>
      </c>
      <c r="Y26" t="s">
        <v>87</v>
      </c>
    </row>
    <row r="27" spans="3:25" x14ac:dyDescent="0.25">
      <c r="C27">
        <v>21</v>
      </c>
      <c r="D27" s="19" t="s">
        <v>1191</v>
      </c>
      <c r="E27" s="19"/>
      <c r="F27" s="19" t="s">
        <v>258</v>
      </c>
      <c r="G27" s="19"/>
      <c r="H27" t="b">
        <v>0</v>
      </c>
      <c r="I27" s="19" t="s">
        <v>1191</v>
      </c>
      <c r="J27" s="19"/>
      <c r="K27" s="19"/>
      <c r="L27" t="b">
        <v>1</v>
      </c>
      <c r="M27" t="s">
        <v>84</v>
      </c>
      <c r="P27" s="19" t="s">
        <v>1192</v>
      </c>
      <c r="Q27" s="19"/>
      <c r="R27" s="2">
        <v>44336.440043171293</v>
      </c>
      <c r="S27" s="2">
        <v>44291.885143321757</v>
      </c>
      <c r="T27" s="19"/>
      <c r="U27" s="19"/>
      <c r="V27" s="19"/>
      <c r="W27" s="19" t="s">
        <v>85</v>
      </c>
      <c r="X27" t="s">
        <v>86</v>
      </c>
      <c r="Y27" t="s">
        <v>87</v>
      </c>
    </row>
    <row r="28" spans="3:25" x14ac:dyDescent="0.25">
      <c r="C28">
        <v>22</v>
      </c>
      <c r="D28" s="19" t="s">
        <v>1193</v>
      </c>
      <c r="E28" s="19"/>
      <c r="F28" s="19" t="s">
        <v>258</v>
      </c>
      <c r="G28" s="19"/>
      <c r="H28" t="b">
        <v>0</v>
      </c>
      <c r="I28" s="19"/>
      <c r="J28" s="19" t="s">
        <v>1194</v>
      </c>
      <c r="K28" s="19"/>
      <c r="L28" t="b">
        <v>1</v>
      </c>
      <c r="M28" t="s">
        <v>84</v>
      </c>
      <c r="P28" s="19" t="s">
        <v>1195</v>
      </c>
      <c r="Q28" s="19"/>
      <c r="R28" s="2">
        <v>44581.1950959838</v>
      </c>
      <c r="S28" s="2">
        <v>44307.023822685187</v>
      </c>
      <c r="T28" s="19"/>
      <c r="U28" s="19"/>
      <c r="V28" s="19"/>
      <c r="W28" s="19" t="s">
        <v>90</v>
      </c>
      <c r="X28" t="s">
        <v>1178</v>
      </c>
      <c r="Y28" t="s">
        <v>87</v>
      </c>
    </row>
    <row r="29" spans="3:25" x14ac:dyDescent="0.25">
      <c r="C29">
        <v>23</v>
      </c>
      <c r="D29" s="19" t="s">
        <v>1196</v>
      </c>
      <c r="E29" s="19"/>
      <c r="F29" s="19" t="s">
        <v>258</v>
      </c>
      <c r="G29" s="19"/>
      <c r="H29" t="b">
        <v>0</v>
      </c>
      <c r="I29" s="19" t="s">
        <v>1196</v>
      </c>
      <c r="J29" s="19"/>
      <c r="K29" s="19"/>
      <c r="L29" t="b">
        <v>1</v>
      </c>
      <c r="M29" t="s">
        <v>84</v>
      </c>
      <c r="P29" s="19" t="s">
        <v>1197</v>
      </c>
      <c r="Q29" s="19"/>
      <c r="R29" s="2">
        <v>44336.440043171293</v>
      </c>
      <c r="S29" s="2">
        <v>44291.885143321757</v>
      </c>
      <c r="T29" s="19"/>
      <c r="U29" s="19"/>
      <c r="V29" s="19"/>
      <c r="W29" s="19" t="s">
        <v>85</v>
      </c>
      <c r="X29" t="s">
        <v>86</v>
      </c>
      <c r="Y29" t="s">
        <v>87</v>
      </c>
    </row>
    <row r="30" spans="3:25" x14ac:dyDescent="0.25">
      <c r="C30">
        <v>24</v>
      </c>
      <c r="D30" s="19" t="s">
        <v>1198</v>
      </c>
      <c r="E30" s="19"/>
      <c r="F30" s="19" t="s">
        <v>258</v>
      </c>
      <c r="G30" s="19"/>
      <c r="H30" t="b">
        <v>0</v>
      </c>
      <c r="I30" s="19" t="s">
        <v>1198</v>
      </c>
      <c r="J30" s="19"/>
      <c r="K30" s="19"/>
      <c r="L30" t="b">
        <v>1</v>
      </c>
      <c r="M30" t="s">
        <v>84</v>
      </c>
      <c r="P30" s="19" t="s">
        <v>1199</v>
      </c>
      <c r="Q30" s="19"/>
      <c r="R30" s="2">
        <v>44336.440043171293</v>
      </c>
      <c r="S30" s="2">
        <v>44291.885143321757</v>
      </c>
      <c r="T30" s="19"/>
      <c r="U30" s="19"/>
      <c r="V30" s="19"/>
      <c r="W30" s="19" t="s">
        <v>85</v>
      </c>
      <c r="X30" t="s">
        <v>86</v>
      </c>
      <c r="Y30" t="s">
        <v>87</v>
      </c>
    </row>
    <row r="31" spans="3:25" x14ac:dyDescent="0.25">
      <c r="C31">
        <v>25</v>
      </c>
      <c r="D31" s="19" t="s">
        <v>1200</v>
      </c>
      <c r="E31" s="19"/>
      <c r="F31" s="19" t="s">
        <v>258</v>
      </c>
      <c r="G31" s="19"/>
      <c r="H31" t="b">
        <v>0</v>
      </c>
      <c r="I31" s="19" t="s">
        <v>1200</v>
      </c>
      <c r="J31" s="19"/>
      <c r="K31" s="19"/>
      <c r="L31" t="b">
        <v>1</v>
      </c>
      <c r="M31" t="s">
        <v>84</v>
      </c>
      <c r="P31" s="19" t="s">
        <v>1201</v>
      </c>
      <c r="Q31" s="19"/>
      <c r="R31" s="2">
        <v>44336.440043171293</v>
      </c>
      <c r="S31" s="2">
        <v>44291.885143321757</v>
      </c>
      <c r="T31" s="19"/>
      <c r="U31" s="19"/>
      <c r="V31" s="19"/>
      <c r="W31" s="19" t="s">
        <v>85</v>
      </c>
      <c r="X31" t="s">
        <v>86</v>
      </c>
      <c r="Y31" t="s">
        <v>87</v>
      </c>
    </row>
    <row r="32" spans="3:25" x14ac:dyDescent="0.25">
      <c r="C32">
        <v>26</v>
      </c>
      <c r="D32" s="19" t="s">
        <v>1202</v>
      </c>
      <c r="E32" s="19"/>
      <c r="F32" s="19" t="s">
        <v>258</v>
      </c>
      <c r="G32" s="19"/>
      <c r="H32" t="b">
        <v>0</v>
      </c>
      <c r="I32" s="19" t="s">
        <v>1202</v>
      </c>
      <c r="J32" s="19"/>
      <c r="K32" s="19"/>
      <c r="L32" t="b">
        <v>1</v>
      </c>
      <c r="M32" t="s">
        <v>84</v>
      </c>
      <c r="P32" s="19" t="s">
        <v>1203</v>
      </c>
      <c r="Q32" s="19"/>
      <c r="R32" s="2">
        <v>44336.440043171293</v>
      </c>
      <c r="S32" s="2">
        <v>44291.885143321757</v>
      </c>
      <c r="T32" s="19"/>
      <c r="U32" s="19"/>
      <c r="V32" s="19"/>
      <c r="W32" s="19" t="s">
        <v>85</v>
      </c>
      <c r="X32" t="s">
        <v>86</v>
      </c>
      <c r="Y32" t="s">
        <v>87</v>
      </c>
    </row>
    <row r="33" spans="3:25" x14ac:dyDescent="0.25">
      <c r="C33">
        <v>27</v>
      </c>
      <c r="D33" s="19" t="s">
        <v>1204</v>
      </c>
      <c r="E33" s="19"/>
      <c r="F33" s="19" t="s">
        <v>258</v>
      </c>
      <c r="G33" s="19"/>
      <c r="H33" t="b">
        <v>0</v>
      </c>
      <c r="I33" s="19" t="s">
        <v>1204</v>
      </c>
      <c r="J33" s="19"/>
      <c r="K33" s="19"/>
      <c r="L33" t="b">
        <v>1</v>
      </c>
      <c r="M33" t="s">
        <v>84</v>
      </c>
      <c r="P33" s="19" t="s">
        <v>1205</v>
      </c>
      <c r="Q33" s="19"/>
      <c r="R33" s="2">
        <v>44336.440043171293</v>
      </c>
      <c r="S33" s="2">
        <v>44291.885143321757</v>
      </c>
      <c r="T33" s="19"/>
      <c r="U33" s="19"/>
      <c r="V33" s="19"/>
      <c r="W33" s="19" t="s">
        <v>85</v>
      </c>
      <c r="X33" t="s">
        <v>86</v>
      </c>
      <c r="Y33" t="s">
        <v>87</v>
      </c>
    </row>
    <row r="34" spans="3:25" x14ac:dyDescent="0.25">
      <c r="C34">
        <v>28</v>
      </c>
      <c r="D34" s="19" t="s">
        <v>1206</v>
      </c>
      <c r="E34" s="19"/>
      <c r="F34" s="19" t="s">
        <v>258</v>
      </c>
      <c r="G34" s="19"/>
      <c r="H34" t="b">
        <v>0</v>
      </c>
      <c r="I34" s="19" t="s">
        <v>1206</v>
      </c>
      <c r="J34" s="19"/>
      <c r="K34" s="19"/>
      <c r="L34" t="b">
        <v>1</v>
      </c>
      <c r="M34" t="s">
        <v>84</v>
      </c>
      <c r="P34" s="19" t="s">
        <v>1207</v>
      </c>
      <c r="Q34" s="19"/>
      <c r="R34" s="2">
        <v>44336.440043171293</v>
      </c>
      <c r="S34" s="2">
        <v>44291.885143321757</v>
      </c>
      <c r="T34" s="19"/>
      <c r="U34" s="19"/>
      <c r="V34" s="19"/>
      <c r="W34" s="19" t="s">
        <v>85</v>
      </c>
      <c r="X34" t="s">
        <v>86</v>
      </c>
      <c r="Y34" t="s">
        <v>87</v>
      </c>
    </row>
    <row r="35" spans="3:25" x14ac:dyDescent="0.25">
      <c r="C35">
        <v>29</v>
      </c>
      <c r="D35" s="19" t="s">
        <v>1208</v>
      </c>
      <c r="E35" s="19"/>
      <c r="F35" s="19" t="s">
        <v>258</v>
      </c>
      <c r="G35" s="19"/>
      <c r="H35" t="b">
        <v>0</v>
      </c>
      <c r="I35" s="19" t="s">
        <v>1208</v>
      </c>
      <c r="J35" s="19"/>
      <c r="K35" s="19"/>
      <c r="L35" t="b">
        <v>1</v>
      </c>
      <c r="M35" t="s">
        <v>84</v>
      </c>
      <c r="P35" s="19" t="s">
        <v>1209</v>
      </c>
      <c r="Q35" s="19"/>
      <c r="R35" s="2">
        <v>44336.440043171293</v>
      </c>
      <c r="S35" s="2">
        <v>44291.885143321757</v>
      </c>
      <c r="T35" s="19"/>
      <c r="U35" s="19"/>
      <c r="V35" s="19"/>
      <c r="W35" s="19" t="s">
        <v>85</v>
      </c>
      <c r="X35" t="s">
        <v>86</v>
      </c>
      <c r="Y35" t="s">
        <v>87</v>
      </c>
    </row>
    <row r="36" spans="3:25" x14ac:dyDescent="0.25">
      <c r="C36">
        <v>30</v>
      </c>
      <c r="D36" s="19" t="s">
        <v>1210</v>
      </c>
      <c r="E36" s="19"/>
      <c r="F36" s="19" t="s">
        <v>258</v>
      </c>
      <c r="G36" s="19"/>
      <c r="H36" t="b">
        <v>0</v>
      </c>
      <c r="I36" s="19" t="s">
        <v>1210</v>
      </c>
      <c r="J36" s="19"/>
      <c r="K36" s="19"/>
      <c r="L36" t="b">
        <v>1</v>
      </c>
      <c r="M36" t="s">
        <v>84</v>
      </c>
      <c r="P36" s="19" t="s">
        <v>1211</v>
      </c>
      <c r="Q36" s="19"/>
      <c r="R36" s="2">
        <v>44336.440043171293</v>
      </c>
      <c r="S36" s="2">
        <v>44291.885143321757</v>
      </c>
      <c r="T36" s="19"/>
      <c r="U36" s="19"/>
      <c r="V36" s="19"/>
      <c r="W36" s="19" t="s">
        <v>85</v>
      </c>
      <c r="X36" t="s">
        <v>86</v>
      </c>
      <c r="Y36" t="s">
        <v>87</v>
      </c>
    </row>
    <row r="37" spans="3:25" x14ac:dyDescent="0.25">
      <c r="C37">
        <v>31</v>
      </c>
      <c r="D37" s="19" t="s">
        <v>1212</v>
      </c>
      <c r="E37" s="19"/>
      <c r="F37" s="19" t="s">
        <v>258</v>
      </c>
      <c r="G37" s="19"/>
      <c r="H37" t="b">
        <v>0</v>
      </c>
      <c r="I37" s="19" t="s">
        <v>1212</v>
      </c>
      <c r="J37" s="19"/>
      <c r="K37" s="19"/>
      <c r="L37" t="b">
        <v>1</v>
      </c>
      <c r="M37" t="s">
        <v>84</v>
      </c>
      <c r="P37" s="19" t="s">
        <v>1213</v>
      </c>
      <c r="Q37" s="19"/>
      <c r="R37" s="2">
        <v>44336.440043171293</v>
      </c>
      <c r="S37" s="2">
        <v>44291.885143321757</v>
      </c>
      <c r="T37" s="19"/>
      <c r="U37" s="19"/>
      <c r="V37" s="19"/>
      <c r="W37" s="19" t="s">
        <v>85</v>
      </c>
      <c r="X37" t="s">
        <v>86</v>
      </c>
      <c r="Y37" t="s">
        <v>87</v>
      </c>
    </row>
    <row r="38" spans="3:25" x14ac:dyDescent="0.25">
      <c r="C38">
        <v>32</v>
      </c>
      <c r="D38" s="19" t="s">
        <v>1214</v>
      </c>
      <c r="E38" s="19"/>
      <c r="F38" s="19" t="s">
        <v>258</v>
      </c>
      <c r="G38" s="19"/>
      <c r="H38" t="b">
        <v>0</v>
      </c>
      <c r="I38" s="19" t="s">
        <v>1214</v>
      </c>
      <c r="J38" s="19"/>
      <c r="K38" s="19"/>
      <c r="L38" t="b">
        <v>1</v>
      </c>
      <c r="M38" t="s">
        <v>84</v>
      </c>
      <c r="P38" s="19" t="s">
        <v>1215</v>
      </c>
      <c r="Q38" s="19"/>
      <c r="R38" s="2">
        <v>44336.440043171293</v>
      </c>
      <c r="S38" s="2">
        <v>44291.885143321757</v>
      </c>
      <c r="T38" s="19"/>
      <c r="U38" s="19"/>
      <c r="V38" s="19"/>
      <c r="W38" s="19" t="s">
        <v>85</v>
      </c>
      <c r="X38" t="s">
        <v>86</v>
      </c>
      <c r="Y38" t="s">
        <v>87</v>
      </c>
    </row>
    <row r="39" spans="3:25" x14ac:dyDescent="0.25">
      <c r="C39">
        <v>33</v>
      </c>
      <c r="D39" s="19" t="s">
        <v>1216</v>
      </c>
      <c r="E39" s="19"/>
      <c r="F39" s="19" t="s">
        <v>258</v>
      </c>
      <c r="G39" s="19"/>
      <c r="H39" t="b">
        <v>0</v>
      </c>
      <c r="I39" s="19" t="s">
        <v>1216</v>
      </c>
      <c r="J39" s="19"/>
      <c r="K39" s="19" t="s">
        <v>1217</v>
      </c>
      <c r="L39" t="b">
        <v>1</v>
      </c>
      <c r="M39" t="s">
        <v>84</v>
      </c>
      <c r="P39" s="19" t="s">
        <v>1218</v>
      </c>
      <c r="Q39" s="19"/>
      <c r="R39" s="2">
        <v>44336.440043171293</v>
      </c>
      <c r="S39" s="2">
        <v>44291.885143321757</v>
      </c>
      <c r="T39" s="19"/>
      <c r="U39" s="19"/>
      <c r="V39" s="19"/>
      <c r="W39" s="19" t="s">
        <v>15</v>
      </c>
      <c r="X39" t="s">
        <v>86</v>
      </c>
      <c r="Y39" t="s">
        <v>87</v>
      </c>
    </row>
    <row r="40" spans="3:25" x14ac:dyDescent="0.25">
      <c r="C40">
        <v>34</v>
      </c>
      <c r="D40" s="19" t="s">
        <v>1219</v>
      </c>
      <c r="E40" s="19"/>
      <c r="F40" s="19" t="s">
        <v>258</v>
      </c>
      <c r="G40" s="19"/>
      <c r="H40" t="b">
        <v>0</v>
      </c>
      <c r="I40" s="19"/>
      <c r="J40" s="19" t="s">
        <v>1220</v>
      </c>
      <c r="K40" s="19"/>
      <c r="L40" t="b">
        <v>1</v>
      </c>
      <c r="M40" t="s">
        <v>84</v>
      </c>
      <c r="P40" s="19" t="s">
        <v>1221</v>
      </c>
      <c r="Q40" s="19"/>
      <c r="R40" s="2">
        <v>44581.195095868054</v>
      </c>
      <c r="S40" s="2">
        <v>44307.02707275463</v>
      </c>
      <c r="T40" s="19"/>
      <c r="U40" s="19"/>
      <c r="V40" s="19"/>
      <c r="W40" s="19" t="s">
        <v>90</v>
      </c>
      <c r="X40" t="s">
        <v>1178</v>
      </c>
      <c r="Y40" t="s">
        <v>87</v>
      </c>
    </row>
    <row r="41" spans="3:25" x14ac:dyDescent="0.25">
      <c r="C41">
        <v>35</v>
      </c>
      <c r="D41" s="19" t="s">
        <v>1222</v>
      </c>
      <c r="E41" s="19"/>
      <c r="F41" s="19" t="s">
        <v>270</v>
      </c>
      <c r="G41" s="19"/>
      <c r="H41" t="b">
        <v>0</v>
      </c>
      <c r="I41" s="19" t="s">
        <v>1222</v>
      </c>
      <c r="J41" s="19"/>
      <c r="K41" s="19" t="s">
        <v>91</v>
      </c>
      <c r="L41" t="b">
        <v>1</v>
      </c>
      <c r="M41" t="s">
        <v>84</v>
      </c>
      <c r="P41" s="19" t="s">
        <v>1223</v>
      </c>
      <c r="Q41" s="19"/>
      <c r="R41" s="2">
        <v>44336.440043171293</v>
      </c>
      <c r="S41" s="2">
        <v>44291.885143321757</v>
      </c>
      <c r="T41" s="19"/>
      <c r="U41" s="19"/>
      <c r="V41" s="19"/>
      <c r="W41" s="19" t="s">
        <v>93</v>
      </c>
      <c r="X41" t="s">
        <v>86</v>
      </c>
      <c r="Y41" t="s">
        <v>87</v>
      </c>
    </row>
    <row r="42" spans="3:25" x14ac:dyDescent="0.25">
      <c r="C42">
        <v>36</v>
      </c>
      <c r="D42" s="19" t="s">
        <v>1224</v>
      </c>
      <c r="E42" s="19"/>
      <c r="F42" s="19" t="s">
        <v>270</v>
      </c>
      <c r="G42" s="19"/>
      <c r="H42" t="b">
        <v>0</v>
      </c>
      <c r="I42" s="19" t="s">
        <v>1224</v>
      </c>
      <c r="J42" s="19"/>
      <c r="K42" s="19"/>
      <c r="L42" t="b">
        <v>1</v>
      </c>
      <c r="M42" t="s">
        <v>84</v>
      </c>
      <c r="P42" s="19" t="s">
        <v>1225</v>
      </c>
      <c r="Q42" s="19"/>
      <c r="R42" s="2">
        <v>44336.440043171293</v>
      </c>
      <c r="S42" s="2">
        <v>44291.885143321757</v>
      </c>
      <c r="T42" s="19"/>
      <c r="U42" s="19"/>
      <c r="V42" s="19"/>
      <c r="W42" s="19" t="s">
        <v>85</v>
      </c>
      <c r="X42" t="s">
        <v>86</v>
      </c>
      <c r="Y42" t="s">
        <v>87</v>
      </c>
    </row>
    <row r="43" spans="3:25" x14ac:dyDescent="0.25">
      <c r="C43">
        <v>37</v>
      </c>
      <c r="D43" s="19" t="s">
        <v>1226</v>
      </c>
      <c r="E43" s="19"/>
      <c r="F43" s="19" t="s">
        <v>270</v>
      </c>
      <c r="G43" s="19"/>
      <c r="H43" t="b">
        <v>0</v>
      </c>
      <c r="I43" s="19" t="s">
        <v>1226</v>
      </c>
      <c r="J43" s="19"/>
      <c r="K43" s="19"/>
      <c r="L43" t="b">
        <v>1</v>
      </c>
      <c r="M43" t="s">
        <v>84</v>
      </c>
      <c r="P43" s="19" t="s">
        <v>1227</v>
      </c>
      <c r="Q43" s="19"/>
      <c r="R43" s="2">
        <v>44336.440043171293</v>
      </c>
      <c r="S43" s="2">
        <v>44291.885143321757</v>
      </c>
      <c r="T43" s="19"/>
      <c r="U43" s="19"/>
      <c r="V43" s="19"/>
      <c r="W43" s="19" t="s">
        <v>85</v>
      </c>
      <c r="X43" t="s">
        <v>86</v>
      </c>
      <c r="Y43" t="s">
        <v>87</v>
      </c>
    </row>
    <row r="44" spans="3:25" x14ac:dyDescent="0.25">
      <c r="C44">
        <v>38</v>
      </c>
      <c r="D44" s="19" t="s">
        <v>1169</v>
      </c>
      <c r="E44" s="19"/>
      <c r="F44" s="19" t="s">
        <v>270</v>
      </c>
      <c r="G44" s="19"/>
      <c r="H44" t="b">
        <v>0</v>
      </c>
      <c r="I44" s="19" t="s">
        <v>1169</v>
      </c>
      <c r="J44" s="19"/>
      <c r="K44" s="19"/>
      <c r="L44" t="b">
        <v>1</v>
      </c>
      <c r="M44" t="s">
        <v>84</v>
      </c>
      <c r="P44" s="19" t="s">
        <v>1228</v>
      </c>
      <c r="Q44" s="19"/>
      <c r="R44" s="2">
        <v>44336.440043171293</v>
      </c>
      <c r="S44" s="2">
        <v>44291.885143321757</v>
      </c>
      <c r="T44" s="19"/>
      <c r="U44" s="19"/>
      <c r="V44" s="19"/>
      <c r="W44" s="19" t="s">
        <v>85</v>
      </c>
      <c r="X44" t="s">
        <v>86</v>
      </c>
      <c r="Y44" t="s">
        <v>87</v>
      </c>
    </row>
    <row r="45" spans="3:25" x14ac:dyDescent="0.25">
      <c r="C45">
        <v>39</v>
      </c>
      <c r="D45" s="19" t="s">
        <v>1229</v>
      </c>
      <c r="E45" s="19"/>
      <c r="F45" s="19" t="s">
        <v>270</v>
      </c>
      <c r="G45" s="19"/>
      <c r="H45" t="b">
        <v>0</v>
      </c>
      <c r="I45" s="19" t="s">
        <v>1229</v>
      </c>
      <c r="J45" s="19"/>
      <c r="K45" s="19"/>
      <c r="L45" t="b">
        <v>1</v>
      </c>
      <c r="M45" t="s">
        <v>84</v>
      </c>
      <c r="P45" s="19" t="s">
        <v>1230</v>
      </c>
      <c r="Q45" s="19"/>
      <c r="R45" s="2">
        <v>44336.440043171293</v>
      </c>
      <c r="S45" s="2">
        <v>44291.885143321757</v>
      </c>
      <c r="T45" s="19"/>
      <c r="U45" s="19"/>
      <c r="V45" s="19"/>
      <c r="W45" s="19" t="s">
        <v>85</v>
      </c>
      <c r="X45" t="s">
        <v>86</v>
      </c>
      <c r="Y45" t="s">
        <v>87</v>
      </c>
    </row>
    <row r="46" spans="3:25" x14ac:dyDescent="0.25">
      <c r="C46">
        <v>40</v>
      </c>
      <c r="D46" s="19" t="s">
        <v>1231</v>
      </c>
      <c r="E46" s="19"/>
      <c r="F46" s="19" t="s">
        <v>270</v>
      </c>
      <c r="G46" s="19"/>
      <c r="H46" t="b">
        <v>0</v>
      </c>
      <c r="I46" s="19" t="s">
        <v>1231</v>
      </c>
      <c r="J46" s="19"/>
      <c r="K46" s="19"/>
      <c r="L46" t="b">
        <v>1</v>
      </c>
      <c r="M46" t="s">
        <v>84</v>
      </c>
      <c r="P46" s="19" t="s">
        <v>1232</v>
      </c>
      <c r="Q46" s="19"/>
      <c r="R46" s="2">
        <v>44336.440043171293</v>
      </c>
      <c r="S46" s="2">
        <v>44291.885143321757</v>
      </c>
      <c r="T46" s="19"/>
      <c r="U46" s="19"/>
      <c r="V46" s="19"/>
      <c r="W46" s="19" t="s">
        <v>85</v>
      </c>
      <c r="X46" t="s">
        <v>86</v>
      </c>
      <c r="Y46" t="s">
        <v>87</v>
      </c>
    </row>
    <row r="47" spans="3:25" x14ac:dyDescent="0.25">
      <c r="C47">
        <v>41</v>
      </c>
      <c r="D47" s="19" t="s">
        <v>1249</v>
      </c>
      <c r="E47" s="19"/>
      <c r="F47" s="19" t="s">
        <v>3052</v>
      </c>
      <c r="G47" s="19"/>
      <c r="H47" t="b">
        <v>0</v>
      </c>
      <c r="I47" s="19" t="s">
        <v>1249</v>
      </c>
      <c r="J47" s="19"/>
      <c r="K47" s="19" t="s">
        <v>91</v>
      </c>
      <c r="L47" t="b">
        <v>1</v>
      </c>
      <c r="M47" t="s">
        <v>94</v>
      </c>
      <c r="P47" s="19" t="s">
        <v>1250</v>
      </c>
      <c r="Q47" s="19"/>
      <c r="R47" s="2">
        <v>44336.440043171293</v>
      </c>
      <c r="S47" s="2">
        <v>44291.885143321757</v>
      </c>
      <c r="T47" s="19"/>
      <c r="U47" s="19"/>
      <c r="V47" s="19" t="s">
        <v>3053</v>
      </c>
      <c r="W47" s="19" t="s">
        <v>93</v>
      </c>
      <c r="X47" t="s">
        <v>86</v>
      </c>
      <c r="Y47" t="s">
        <v>87</v>
      </c>
    </row>
    <row r="48" spans="3:25" x14ac:dyDescent="0.25">
      <c r="C48">
        <v>42</v>
      </c>
      <c r="D48" s="19" t="s">
        <v>1251</v>
      </c>
      <c r="E48" s="19"/>
      <c r="F48" s="19" t="s">
        <v>3052</v>
      </c>
      <c r="G48" s="19"/>
      <c r="H48" t="b">
        <v>0</v>
      </c>
      <c r="I48" s="19" t="s">
        <v>1251</v>
      </c>
      <c r="J48" s="19"/>
      <c r="K48" s="19"/>
      <c r="L48" t="b">
        <v>1</v>
      </c>
      <c r="M48" t="s">
        <v>84</v>
      </c>
      <c r="P48" s="19" t="s">
        <v>1252</v>
      </c>
      <c r="Q48" s="19"/>
      <c r="R48" s="2">
        <v>44336.440043171293</v>
      </c>
      <c r="S48" s="2">
        <v>44291.885143321757</v>
      </c>
      <c r="T48" s="19"/>
      <c r="U48" s="19"/>
      <c r="V48" s="19" t="s">
        <v>3053</v>
      </c>
      <c r="W48" s="19" t="s">
        <v>85</v>
      </c>
      <c r="X48" t="s">
        <v>86</v>
      </c>
      <c r="Y48" t="s">
        <v>87</v>
      </c>
    </row>
    <row r="49" spans="3:25" x14ac:dyDescent="0.25">
      <c r="C49">
        <v>43</v>
      </c>
      <c r="D49" s="19" t="s">
        <v>1253</v>
      </c>
      <c r="E49" s="19"/>
      <c r="F49" s="19" t="s">
        <v>3052</v>
      </c>
      <c r="G49" s="19"/>
      <c r="H49" t="b">
        <v>0</v>
      </c>
      <c r="I49" s="19" t="s">
        <v>1253</v>
      </c>
      <c r="J49" s="19"/>
      <c r="K49" s="19" t="s">
        <v>89</v>
      </c>
      <c r="L49" t="b">
        <v>1</v>
      </c>
      <c r="M49" t="s">
        <v>84</v>
      </c>
      <c r="P49" s="19" t="s">
        <v>1254</v>
      </c>
      <c r="Q49" s="19"/>
      <c r="R49" s="2">
        <v>44336.440043171293</v>
      </c>
      <c r="S49" s="2">
        <v>44291.885143321757</v>
      </c>
      <c r="T49" s="19"/>
      <c r="U49" s="19"/>
      <c r="V49" s="19" t="s">
        <v>3053</v>
      </c>
      <c r="W49" s="19" t="s">
        <v>90</v>
      </c>
      <c r="X49" t="s">
        <v>86</v>
      </c>
      <c r="Y49" t="s">
        <v>87</v>
      </c>
    </row>
    <row r="50" spans="3:25" x14ac:dyDescent="0.25">
      <c r="C50">
        <v>44</v>
      </c>
      <c r="D50" s="19" t="s">
        <v>1245</v>
      </c>
      <c r="E50" s="19"/>
      <c r="F50" s="19" t="s">
        <v>3052</v>
      </c>
      <c r="G50" s="19"/>
      <c r="H50" t="b">
        <v>0</v>
      </c>
      <c r="I50" s="19" t="s">
        <v>1245</v>
      </c>
      <c r="J50" s="19"/>
      <c r="K50" s="19" t="s">
        <v>91</v>
      </c>
      <c r="L50" t="b">
        <v>1</v>
      </c>
      <c r="M50" t="s">
        <v>84</v>
      </c>
      <c r="P50" s="19" t="s">
        <v>1255</v>
      </c>
      <c r="Q50" s="19"/>
      <c r="R50" s="2">
        <v>44336.440043171293</v>
      </c>
      <c r="S50" s="2">
        <v>44291.885143321757</v>
      </c>
      <c r="T50" s="19"/>
      <c r="U50" s="19"/>
      <c r="V50" s="19" t="s">
        <v>3053</v>
      </c>
      <c r="W50" s="19" t="s">
        <v>93</v>
      </c>
      <c r="X50" t="s">
        <v>86</v>
      </c>
      <c r="Y50" t="s">
        <v>87</v>
      </c>
    </row>
    <row r="51" spans="3:25" x14ac:dyDescent="0.25">
      <c r="C51">
        <v>45</v>
      </c>
      <c r="D51" s="19" t="s">
        <v>1256</v>
      </c>
      <c r="E51" s="19"/>
      <c r="F51" s="19" t="s">
        <v>3052</v>
      </c>
      <c r="G51" s="19"/>
      <c r="H51" t="b">
        <v>0</v>
      </c>
      <c r="I51" s="19" t="s">
        <v>1256</v>
      </c>
      <c r="J51" s="19"/>
      <c r="K51" s="19"/>
      <c r="L51" t="b">
        <v>1</v>
      </c>
      <c r="M51" t="s">
        <v>84</v>
      </c>
      <c r="P51" s="19" t="s">
        <v>1257</v>
      </c>
      <c r="Q51" s="19"/>
      <c r="R51" s="2">
        <v>44336.440043171293</v>
      </c>
      <c r="S51" s="2">
        <v>44291.885143321757</v>
      </c>
      <c r="T51" s="19"/>
      <c r="U51" s="19"/>
      <c r="V51" s="19" t="s">
        <v>3053</v>
      </c>
      <c r="W51" s="19" t="s">
        <v>85</v>
      </c>
      <c r="X51" t="s">
        <v>86</v>
      </c>
      <c r="Y51" t="s">
        <v>87</v>
      </c>
    </row>
    <row r="52" spans="3:25" x14ac:dyDescent="0.25">
      <c r="C52">
        <v>46</v>
      </c>
      <c r="D52" s="19" t="s">
        <v>1258</v>
      </c>
      <c r="E52" s="19"/>
      <c r="F52" s="19" t="s">
        <v>3052</v>
      </c>
      <c r="G52" s="19"/>
      <c r="H52" t="b">
        <v>0</v>
      </c>
      <c r="I52" s="19" t="s">
        <v>1258</v>
      </c>
      <c r="J52" s="19"/>
      <c r="K52" s="19"/>
      <c r="L52" t="b">
        <v>1</v>
      </c>
      <c r="M52" t="s">
        <v>84</v>
      </c>
      <c r="P52" s="19" t="s">
        <v>1259</v>
      </c>
      <c r="Q52" s="19"/>
      <c r="R52" s="2">
        <v>44336.440043171293</v>
      </c>
      <c r="S52" s="2">
        <v>44291.885143321757</v>
      </c>
      <c r="T52" s="19"/>
      <c r="U52" s="19"/>
      <c r="V52" s="19" t="s">
        <v>3053</v>
      </c>
      <c r="W52" s="19" t="s">
        <v>85</v>
      </c>
      <c r="X52" t="s">
        <v>86</v>
      </c>
      <c r="Y52" t="s">
        <v>87</v>
      </c>
    </row>
    <row r="53" spans="3:25" x14ac:dyDescent="0.25">
      <c r="C53">
        <v>47</v>
      </c>
      <c r="D53" s="19" t="s">
        <v>1233</v>
      </c>
      <c r="E53" s="19"/>
      <c r="F53" s="19" t="s">
        <v>197</v>
      </c>
      <c r="G53" s="19"/>
      <c r="H53" t="b">
        <v>0</v>
      </c>
      <c r="I53" s="19" t="s">
        <v>1233</v>
      </c>
      <c r="J53" s="19"/>
      <c r="K53" s="19" t="s">
        <v>91</v>
      </c>
      <c r="L53" t="b">
        <v>1</v>
      </c>
      <c r="M53" t="s">
        <v>92</v>
      </c>
      <c r="P53" s="19" t="s">
        <v>1234</v>
      </c>
      <c r="Q53" s="19"/>
      <c r="R53" s="2">
        <v>44336.440043171293</v>
      </c>
      <c r="S53" s="2">
        <v>44291.885143321757</v>
      </c>
      <c r="T53" s="19"/>
      <c r="U53" s="19"/>
      <c r="V53" s="19"/>
      <c r="W53" s="19" t="s">
        <v>93</v>
      </c>
      <c r="X53" t="s">
        <v>86</v>
      </c>
      <c r="Y53" t="s">
        <v>87</v>
      </c>
    </row>
    <row r="54" spans="3:25" x14ac:dyDescent="0.25">
      <c r="C54">
        <v>48</v>
      </c>
      <c r="D54" s="19" t="s">
        <v>1235</v>
      </c>
      <c r="E54" s="19"/>
      <c r="F54" s="19" t="s">
        <v>197</v>
      </c>
      <c r="G54" s="19"/>
      <c r="H54" t="b">
        <v>0</v>
      </c>
      <c r="I54" s="19" t="s">
        <v>1235</v>
      </c>
      <c r="J54" s="19"/>
      <c r="K54" s="19"/>
      <c r="L54" t="b">
        <v>1</v>
      </c>
      <c r="M54" t="s">
        <v>84</v>
      </c>
      <c r="P54" s="19" t="s">
        <v>1236</v>
      </c>
      <c r="Q54" s="19"/>
      <c r="R54" s="2">
        <v>44336.440043171293</v>
      </c>
      <c r="S54" s="2">
        <v>44291.885143321757</v>
      </c>
      <c r="T54" s="19"/>
      <c r="U54" s="19"/>
      <c r="V54" s="19"/>
      <c r="W54" s="19" t="s">
        <v>85</v>
      </c>
      <c r="X54" t="s">
        <v>86</v>
      </c>
      <c r="Y54" t="s">
        <v>87</v>
      </c>
    </row>
    <row r="55" spans="3:25" x14ac:dyDescent="0.25">
      <c r="C55">
        <v>49</v>
      </c>
      <c r="D55" s="19" t="s">
        <v>1237</v>
      </c>
      <c r="E55" s="19"/>
      <c r="F55" s="19" t="s">
        <v>197</v>
      </c>
      <c r="G55" s="19"/>
      <c r="H55" t="b">
        <v>0</v>
      </c>
      <c r="I55" s="19" t="s">
        <v>1237</v>
      </c>
      <c r="J55" s="19"/>
      <c r="K55" s="19"/>
      <c r="L55" t="b">
        <v>1</v>
      </c>
      <c r="M55" t="s">
        <v>84</v>
      </c>
      <c r="P55" s="19" t="s">
        <v>1238</v>
      </c>
      <c r="Q55" s="19"/>
      <c r="R55" s="2">
        <v>44336.440043171293</v>
      </c>
      <c r="S55" s="2">
        <v>44291.885143321757</v>
      </c>
      <c r="T55" s="19"/>
      <c r="U55" s="19"/>
      <c r="V55" s="19"/>
      <c r="W55" s="19" t="s">
        <v>85</v>
      </c>
      <c r="X55" t="s">
        <v>86</v>
      </c>
      <c r="Y55" t="s">
        <v>87</v>
      </c>
    </row>
    <row r="56" spans="3:25" x14ac:dyDescent="0.25">
      <c r="C56">
        <v>50</v>
      </c>
      <c r="D56" s="19" t="s">
        <v>1239</v>
      </c>
      <c r="E56" s="19"/>
      <c r="F56" s="19" t="s">
        <v>197</v>
      </c>
      <c r="G56" s="19"/>
      <c r="H56" t="b">
        <v>0</v>
      </c>
      <c r="I56" s="19" t="s">
        <v>1239</v>
      </c>
      <c r="J56" s="19"/>
      <c r="K56" s="19"/>
      <c r="L56" t="b">
        <v>1</v>
      </c>
      <c r="M56" t="s">
        <v>84</v>
      </c>
      <c r="P56" s="19" t="s">
        <v>1240</v>
      </c>
      <c r="Q56" s="19"/>
      <c r="R56" s="2">
        <v>44336.440043171293</v>
      </c>
      <c r="S56" s="2">
        <v>44291.885143321757</v>
      </c>
      <c r="T56" s="19"/>
      <c r="U56" s="19"/>
      <c r="V56" s="19"/>
      <c r="W56" s="19" t="s">
        <v>85</v>
      </c>
      <c r="X56" t="s">
        <v>86</v>
      </c>
      <c r="Y56" t="s">
        <v>87</v>
      </c>
    </row>
    <row r="57" spans="3:25" x14ac:dyDescent="0.25">
      <c r="C57">
        <v>51</v>
      </c>
      <c r="D57" s="19" t="s">
        <v>1241</v>
      </c>
      <c r="E57" s="19"/>
      <c r="F57" s="19" t="s">
        <v>197</v>
      </c>
      <c r="G57" s="19"/>
      <c r="H57" t="b">
        <v>0</v>
      </c>
      <c r="I57" s="19" t="s">
        <v>1241</v>
      </c>
      <c r="J57" s="19"/>
      <c r="K57" s="19"/>
      <c r="L57" t="b">
        <v>1</v>
      </c>
      <c r="M57" t="s">
        <v>84</v>
      </c>
      <c r="P57" s="19" t="s">
        <v>1242</v>
      </c>
      <c r="Q57" s="19"/>
      <c r="R57" s="2">
        <v>44336.440043171293</v>
      </c>
      <c r="S57" s="2">
        <v>44291.885143321757</v>
      </c>
      <c r="T57" s="19"/>
      <c r="U57" s="19"/>
      <c r="V57" s="19"/>
      <c r="W57" s="19" t="s">
        <v>85</v>
      </c>
      <c r="X57" t="s">
        <v>86</v>
      </c>
      <c r="Y57" t="s">
        <v>87</v>
      </c>
    </row>
    <row r="58" spans="3:25" x14ac:dyDescent="0.25">
      <c r="C58">
        <v>52</v>
      </c>
      <c r="D58" s="19" t="s">
        <v>1243</v>
      </c>
      <c r="E58" s="19"/>
      <c r="F58" s="19" t="s">
        <v>197</v>
      </c>
      <c r="G58" s="19"/>
      <c r="H58" t="b">
        <v>0</v>
      </c>
      <c r="I58" s="19" t="s">
        <v>1243</v>
      </c>
      <c r="J58" s="19"/>
      <c r="K58" s="19" t="s">
        <v>91</v>
      </c>
      <c r="L58" t="b">
        <v>1</v>
      </c>
      <c r="M58" t="s">
        <v>92</v>
      </c>
      <c r="P58" s="19" t="s">
        <v>1244</v>
      </c>
      <c r="Q58" s="19"/>
      <c r="R58" s="2">
        <v>44336.440043171293</v>
      </c>
      <c r="S58" s="2">
        <v>44291.885143321757</v>
      </c>
      <c r="T58" s="19"/>
      <c r="U58" s="19"/>
      <c r="V58" s="19"/>
      <c r="W58" s="19" t="s">
        <v>93</v>
      </c>
      <c r="X58" t="s">
        <v>86</v>
      </c>
      <c r="Y58" t="s">
        <v>87</v>
      </c>
    </row>
    <row r="59" spans="3:25" x14ac:dyDescent="0.25">
      <c r="C59">
        <v>53</v>
      </c>
      <c r="D59" s="19" t="s">
        <v>1245</v>
      </c>
      <c r="E59" s="19"/>
      <c r="F59" s="19" t="s">
        <v>197</v>
      </c>
      <c r="G59" s="19"/>
      <c r="H59" t="b">
        <v>0</v>
      </c>
      <c r="I59" s="19" t="s">
        <v>1245</v>
      </c>
      <c r="J59" s="19"/>
      <c r="K59" s="19" t="s">
        <v>91</v>
      </c>
      <c r="L59" t="b">
        <v>1</v>
      </c>
      <c r="M59" t="s">
        <v>84</v>
      </c>
      <c r="P59" s="19" t="s">
        <v>1246</v>
      </c>
      <c r="Q59" s="19"/>
      <c r="R59" s="2">
        <v>44336.440043171293</v>
      </c>
      <c r="S59" s="2">
        <v>44291.885143321757</v>
      </c>
      <c r="T59" s="19"/>
      <c r="U59" s="19"/>
      <c r="V59" s="19"/>
      <c r="W59" s="19" t="s">
        <v>93</v>
      </c>
      <c r="X59" t="s">
        <v>86</v>
      </c>
      <c r="Y59" t="s">
        <v>87</v>
      </c>
    </row>
    <row r="60" spans="3:25" x14ac:dyDescent="0.25">
      <c r="C60">
        <v>54</v>
      </c>
      <c r="D60" s="19" t="s">
        <v>1247</v>
      </c>
      <c r="E60" s="19"/>
      <c r="F60" s="19" t="s">
        <v>197</v>
      </c>
      <c r="G60" s="19"/>
      <c r="H60" t="b">
        <v>0</v>
      </c>
      <c r="I60" s="19" t="s">
        <v>1247</v>
      </c>
      <c r="J60" s="19"/>
      <c r="K60" s="19"/>
      <c r="L60" t="b">
        <v>1</v>
      </c>
      <c r="M60" t="s">
        <v>84</v>
      </c>
      <c r="P60" s="19" t="s">
        <v>1248</v>
      </c>
      <c r="Q60" s="19"/>
      <c r="R60" s="2">
        <v>44336.440043171293</v>
      </c>
      <c r="S60" s="2">
        <v>44291.885143321757</v>
      </c>
      <c r="T60" s="19"/>
      <c r="U60" s="19"/>
      <c r="V60" s="19"/>
      <c r="W60" s="19" t="s">
        <v>85</v>
      </c>
      <c r="X60" t="s">
        <v>86</v>
      </c>
      <c r="Y60" t="s">
        <v>87</v>
      </c>
    </row>
    <row r="61" spans="3:25" x14ac:dyDescent="0.25">
      <c r="C61">
        <v>55</v>
      </c>
      <c r="D61" s="19" t="s">
        <v>1260</v>
      </c>
      <c r="E61" s="19"/>
      <c r="F61" s="19" t="s">
        <v>192</v>
      </c>
      <c r="G61" s="19"/>
      <c r="H61" t="b">
        <v>0</v>
      </c>
      <c r="I61" s="19" t="s">
        <v>1260</v>
      </c>
      <c r="J61" s="19"/>
      <c r="K61" s="19"/>
      <c r="L61" t="b">
        <v>1</v>
      </c>
      <c r="M61" t="s">
        <v>84</v>
      </c>
      <c r="P61" s="19" t="s">
        <v>1261</v>
      </c>
      <c r="Q61" s="19"/>
      <c r="R61" s="2">
        <v>44336.440043171293</v>
      </c>
      <c r="S61" s="2">
        <v>44291.885143321757</v>
      </c>
      <c r="T61" s="19"/>
      <c r="U61" s="19"/>
      <c r="V61" s="19"/>
      <c r="W61" s="19" t="s">
        <v>85</v>
      </c>
      <c r="X61" t="s">
        <v>86</v>
      </c>
      <c r="Y61" t="s">
        <v>87</v>
      </c>
    </row>
    <row r="62" spans="3:25" x14ac:dyDescent="0.25">
      <c r="C62">
        <v>56</v>
      </c>
      <c r="D62" s="19" t="s">
        <v>1262</v>
      </c>
      <c r="E62" s="19"/>
      <c r="F62" s="19" t="s">
        <v>192</v>
      </c>
      <c r="G62" s="19"/>
      <c r="H62" t="b">
        <v>0</v>
      </c>
      <c r="I62" s="19" t="s">
        <v>1262</v>
      </c>
      <c r="J62" s="19"/>
      <c r="K62" s="19"/>
      <c r="L62" t="b">
        <v>1</v>
      </c>
      <c r="M62" t="s">
        <v>84</v>
      </c>
      <c r="P62" s="19" t="s">
        <v>1263</v>
      </c>
      <c r="Q62" s="19"/>
      <c r="R62" s="2">
        <v>44336.440043171293</v>
      </c>
      <c r="S62" s="2">
        <v>44291.885143321757</v>
      </c>
      <c r="T62" s="19"/>
      <c r="U62" s="19"/>
      <c r="V62" s="19"/>
      <c r="W62" s="19" t="s">
        <v>85</v>
      </c>
      <c r="X62" t="s">
        <v>86</v>
      </c>
      <c r="Y62" t="s">
        <v>87</v>
      </c>
    </row>
    <row r="63" spans="3:25" x14ac:dyDescent="0.25">
      <c r="C63">
        <v>57</v>
      </c>
      <c r="D63" s="19" t="s">
        <v>1264</v>
      </c>
      <c r="E63" s="19"/>
      <c r="F63" s="19" t="s">
        <v>192</v>
      </c>
      <c r="G63" s="19"/>
      <c r="H63" t="b">
        <v>0</v>
      </c>
      <c r="I63" s="19" t="s">
        <v>1264</v>
      </c>
      <c r="J63" s="19"/>
      <c r="K63" s="19"/>
      <c r="L63" t="b">
        <v>1</v>
      </c>
      <c r="M63" t="s">
        <v>84</v>
      </c>
      <c r="P63" s="19" t="s">
        <v>1265</v>
      </c>
      <c r="Q63" s="19"/>
      <c r="R63" s="2">
        <v>44336.440043171293</v>
      </c>
      <c r="S63" s="2">
        <v>44291.885143321757</v>
      </c>
      <c r="T63" s="19"/>
      <c r="U63" s="19"/>
      <c r="V63" s="19"/>
      <c r="W63" s="19" t="s">
        <v>85</v>
      </c>
      <c r="X63" t="s">
        <v>86</v>
      </c>
      <c r="Y63" t="s">
        <v>87</v>
      </c>
    </row>
    <row r="64" spans="3:25" x14ac:dyDescent="0.25">
      <c r="C64">
        <v>58</v>
      </c>
      <c r="D64" s="19" t="s">
        <v>1241</v>
      </c>
      <c r="E64" s="19"/>
      <c r="F64" s="19" t="s">
        <v>192</v>
      </c>
      <c r="G64" s="19"/>
      <c r="H64" t="b">
        <v>0</v>
      </c>
      <c r="I64" s="19" t="s">
        <v>1241</v>
      </c>
      <c r="J64" s="19"/>
      <c r="K64" s="19"/>
      <c r="L64" t="b">
        <v>1</v>
      </c>
      <c r="M64" t="s">
        <v>84</v>
      </c>
      <c r="P64" s="19" t="s">
        <v>1266</v>
      </c>
      <c r="Q64" s="19"/>
      <c r="R64" s="2">
        <v>44336.440043171293</v>
      </c>
      <c r="S64" s="2">
        <v>44291.885143321757</v>
      </c>
      <c r="T64" s="19"/>
      <c r="U64" s="19"/>
      <c r="V64" s="19"/>
      <c r="W64" s="19" t="s">
        <v>85</v>
      </c>
      <c r="X64" t="s">
        <v>86</v>
      </c>
      <c r="Y64" t="s">
        <v>87</v>
      </c>
    </row>
    <row r="65" spans="3:25" x14ac:dyDescent="0.25">
      <c r="C65">
        <v>59</v>
      </c>
      <c r="D65" s="19" t="s">
        <v>1267</v>
      </c>
      <c r="E65" s="19"/>
      <c r="F65" s="19" t="s">
        <v>192</v>
      </c>
      <c r="G65" s="19"/>
      <c r="H65" t="b">
        <v>0</v>
      </c>
      <c r="I65" s="19" t="s">
        <v>1267</v>
      </c>
      <c r="J65" s="19"/>
      <c r="K65" s="19" t="s">
        <v>91</v>
      </c>
      <c r="L65" t="b">
        <v>1</v>
      </c>
      <c r="M65" t="s">
        <v>92</v>
      </c>
      <c r="P65" s="19" t="s">
        <v>1268</v>
      </c>
      <c r="Q65" s="19"/>
      <c r="R65" s="2">
        <v>44336.440043171293</v>
      </c>
      <c r="S65" s="2">
        <v>44291.885143321757</v>
      </c>
      <c r="T65" s="19"/>
      <c r="U65" s="19"/>
      <c r="V65" s="19"/>
      <c r="W65" s="19" t="s">
        <v>93</v>
      </c>
      <c r="X65" t="s">
        <v>86</v>
      </c>
      <c r="Y65" t="s">
        <v>87</v>
      </c>
    </row>
    <row r="66" spans="3:25" x14ac:dyDescent="0.25">
      <c r="C66">
        <v>60</v>
      </c>
      <c r="D66" s="19" t="s">
        <v>1245</v>
      </c>
      <c r="E66" s="19"/>
      <c r="F66" s="19" t="s">
        <v>192</v>
      </c>
      <c r="G66" s="19"/>
      <c r="H66" t="b">
        <v>0</v>
      </c>
      <c r="I66" s="19" t="s">
        <v>1245</v>
      </c>
      <c r="J66" s="19"/>
      <c r="K66" s="19" t="s">
        <v>91</v>
      </c>
      <c r="L66" t="b">
        <v>1</v>
      </c>
      <c r="M66" t="s">
        <v>84</v>
      </c>
      <c r="P66" s="19" t="s">
        <v>1269</v>
      </c>
      <c r="Q66" s="19"/>
      <c r="R66" s="2">
        <v>44336.440043171293</v>
      </c>
      <c r="S66" s="2">
        <v>44291.885143321757</v>
      </c>
      <c r="T66" s="19"/>
      <c r="U66" s="19"/>
      <c r="V66" s="19"/>
      <c r="W66" s="19" t="s">
        <v>93</v>
      </c>
      <c r="X66" t="s">
        <v>86</v>
      </c>
      <c r="Y66" t="s">
        <v>87</v>
      </c>
    </row>
    <row r="67" spans="3:25" x14ac:dyDescent="0.25">
      <c r="C67">
        <v>61</v>
      </c>
      <c r="D67" s="19" t="s">
        <v>1322</v>
      </c>
      <c r="E67" s="19"/>
      <c r="F67" s="19" t="s">
        <v>3046</v>
      </c>
      <c r="G67" s="19"/>
      <c r="H67" t="b">
        <v>0</v>
      </c>
      <c r="I67" s="19" t="s">
        <v>1322</v>
      </c>
      <c r="J67" s="19"/>
      <c r="K67" s="19"/>
      <c r="L67" t="b">
        <v>1</v>
      </c>
      <c r="M67" t="s">
        <v>84</v>
      </c>
      <c r="P67" s="19" t="s">
        <v>1323</v>
      </c>
      <c r="Q67" s="19"/>
      <c r="R67" s="2">
        <v>44336.440043171293</v>
      </c>
      <c r="S67" s="2">
        <v>44291.885143321757</v>
      </c>
      <c r="T67" s="19"/>
      <c r="U67" s="19"/>
      <c r="V67" s="19"/>
      <c r="W67" s="19" t="s">
        <v>85</v>
      </c>
      <c r="X67" t="s">
        <v>86</v>
      </c>
      <c r="Y67" t="s">
        <v>87</v>
      </c>
    </row>
    <row r="68" spans="3:25" x14ac:dyDescent="0.25">
      <c r="C68">
        <v>62</v>
      </c>
      <c r="D68" s="19" t="s">
        <v>1324</v>
      </c>
      <c r="E68" s="19"/>
      <c r="F68" s="19" t="s">
        <v>3046</v>
      </c>
      <c r="G68" s="19"/>
      <c r="H68" t="b">
        <v>0</v>
      </c>
      <c r="I68" s="19" t="s">
        <v>1324</v>
      </c>
      <c r="J68" s="19"/>
      <c r="K68" s="19"/>
      <c r="L68" t="b">
        <v>1</v>
      </c>
      <c r="M68" t="s">
        <v>84</v>
      </c>
      <c r="P68" s="19" t="s">
        <v>1325</v>
      </c>
      <c r="Q68" s="19"/>
      <c r="R68" s="2">
        <v>44336.440043171293</v>
      </c>
      <c r="S68" s="2">
        <v>44291.885143321757</v>
      </c>
      <c r="T68" s="19"/>
      <c r="U68" s="19"/>
      <c r="V68" s="19"/>
      <c r="W68" s="19" t="s">
        <v>85</v>
      </c>
      <c r="X68" t="s">
        <v>86</v>
      </c>
      <c r="Y68" t="s">
        <v>87</v>
      </c>
    </row>
    <row r="69" spans="3:25" x14ac:dyDescent="0.25">
      <c r="C69">
        <v>63</v>
      </c>
      <c r="D69" s="19" t="s">
        <v>1249</v>
      </c>
      <c r="E69" s="19"/>
      <c r="F69" s="19" t="s">
        <v>3046</v>
      </c>
      <c r="G69" s="19"/>
      <c r="H69" t="b">
        <v>0</v>
      </c>
      <c r="I69" s="19" t="s">
        <v>1249</v>
      </c>
      <c r="J69" s="19"/>
      <c r="K69" s="19" t="s">
        <v>91</v>
      </c>
      <c r="L69" t="b">
        <v>1</v>
      </c>
      <c r="M69" t="s">
        <v>94</v>
      </c>
      <c r="P69" s="19" t="s">
        <v>1326</v>
      </c>
      <c r="Q69" s="19"/>
      <c r="R69" s="2">
        <v>44336.440043171293</v>
      </c>
      <c r="S69" s="2">
        <v>44291.885143321757</v>
      </c>
      <c r="T69" s="19"/>
      <c r="U69" s="19"/>
      <c r="V69" s="19"/>
      <c r="W69" s="19" t="s">
        <v>93</v>
      </c>
      <c r="X69" t="s">
        <v>86</v>
      </c>
      <c r="Y69" t="s">
        <v>87</v>
      </c>
    </row>
    <row r="70" spans="3:25" x14ac:dyDescent="0.25">
      <c r="C70">
        <v>64</v>
      </c>
      <c r="D70" s="19" t="s">
        <v>1327</v>
      </c>
      <c r="E70" s="19"/>
      <c r="F70" s="19" t="s">
        <v>3046</v>
      </c>
      <c r="G70" s="19"/>
      <c r="H70" t="b">
        <v>0</v>
      </c>
      <c r="I70" s="19" t="s">
        <v>1327</v>
      </c>
      <c r="J70" s="19"/>
      <c r="K70" s="19"/>
      <c r="L70" t="b">
        <v>1</v>
      </c>
      <c r="M70" t="s">
        <v>84</v>
      </c>
      <c r="P70" s="19" t="s">
        <v>1328</v>
      </c>
      <c r="Q70" s="19"/>
      <c r="R70" s="2">
        <v>44336.440043171293</v>
      </c>
      <c r="S70" s="2">
        <v>44291.885143321757</v>
      </c>
      <c r="T70" s="19"/>
      <c r="U70" s="19"/>
      <c r="V70" s="19"/>
      <c r="W70" s="19" t="s">
        <v>85</v>
      </c>
      <c r="X70" t="s">
        <v>86</v>
      </c>
      <c r="Y70" t="s">
        <v>87</v>
      </c>
    </row>
    <row r="71" spans="3:25" x14ac:dyDescent="0.25">
      <c r="C71">
        <v>65</v>
      </c>
      <c r="D71" s="19" t="s">
        <v>1329</v>
      </c>
      <c r="E71" s="19"/>
      <c r="F71" s="19" t="s">
        <v>3046</v>
      </c>
      <c r="G71" s="19"/>
      <c r="H71" t="b">
        <v>0</v>
      </c>
      <c r="I71" s="19" t="s">
        <v>1329</v>
      </c>
      <c r="J71" s="19"/>
      <c r="K71" s="19"/>
      <c r="L71" t="b">
        <v>1</v>
      </c>
      <c r="M71" t="s">
        <v>84</v>
      </c>
      <c r="P71" s="19" t="s">
        <v>1330</v>
      </c>
      <c r="Q71" s="19"/>
      <c r="R71" s="2">
        <v>44336.440043171293</v>
      </c>
      <c r="S71" s="2">
        <v>44291.885143321757</v>
      </c>
      <c r="T71" s="19"/>
      <c r="U71" s="19"/>
      <c r="V71" s="19"/>
      <c r="W71" s="19" t="s">
        <v>85</v>
      </c>
      <c r="X71" t="s">
        <v>86</v>
      </c>
      <c r="Y71" t="s">
        <v>87</v>
      </c>
    </row>
    <row r="72" spans="3:25" x14ac:dyDescent="0.25">
      <c r="C72">
        <v>66</v>
      </c>
      <c r="D72" s="19" t="s">
        <v>1331</v>
      </c>
      <c r="E72" s="19"/>
      <c r="F72" s="19" t="s">
        <v>3046</v>
      </c>
      <c r="G72" s="19"/>
      <c r="H72" t="b">
        <v>0</v>
      </c>
      <c r="I72" s="19" t="s">
        <v>1331</v>
      </c>
      <c r="J72" s="19"/>
      <c r="K72" s="19"/>
      <c r="L72" t="b">
        <v>1</v>
      </c>
      <c r="M72" t="s">
        <v>84</v>
      </c>
      <c r="P72" s="19" t="s">
        <v>1332</v>
      </c>
      <c r="Q72" s="19"/>
      <c r="R72" s="2">
        <v>44336.440043171293</v>
      </c>
      <c r="S72" s="2">
        <v>44291.885143321757</v>
      </c>
      <c r="T72" s="19"/>
      <c r="U72" s="19"/>
      <c r="V72" s="19"/>
      <c r="W72" s="19" t="s">
        <v>85</v>
      </c>
      <c r="X72" t="s">
        <v>86</v>
      </c>
      <c r="Y72" t="s">
        <v>87</v>
      </c>
    </row>
    <row r="73" spans="3:25" x14ac:dyDescent="0.25">
      <c r="C73">
        <v>67</v>
      </c>
      <c r="D73" s="19" t="s">
        <v>1333</v>
      </c>
      <c r="E73" s="19"/>
      <c r="F73" s="19" t="s">
        <v>3046</v>
      </c>
      <c r="G73" s="19"/>
      <c r="H73" t="b">
        <v>0</v>
      </c>
      <c r="I73" s="19" t="s">
        <v>1333</v>
      </c>
      <c r="J73" s="19"/>
      <c r="K73" s="19"/>
      <c r="L73" t="b">
        <v>1</v>
      </c>
      <c r="M73" t="s">
        <v>84</v>
      </c>
      <c r="P73" s="19" t="s">
        <v>1334</v>
      </c>
      <c r="Q73" s="19"/>
      <c r="R73" s="2">
        <v>44336.440043171293</v>
      </c>
      <c r="S73" s="2">
        <v>44291.885143321757</v>
      </c>
      <c r="T73" s="19"/>
      <c r="U73" s="19"/>
      <c r="V73" s="19"/>
      <c r="W73" s="19" t="s">
        <v>85</v>
      </c>
      <c r="X73" t="s">
        <v>86</v>
      </c>
      <c r="Y73" t="s">
        <v>87</v>
      </c>
    </row>
    <row r="74" spans="3:25" x14ac:dyDescent="0.25">
      <c r="C74">
        <v>68</v>
      </c>
      <c r="D74" s="19" t="s">
        <v>1335</v>
      </c>
      <c r="E74" s="19"/>
      <c r="F74" s="19" t="s">
        <v>3046</v>
      </c>
      <c r="G74" s="19"/>
      <c r="H74" t="b">
        <v>0</v>
      </c>
      <c r="I74" s="19" t="s">
        <v>1335</v>
      </c>
      <c r="J74" s="19"/>
      <c r="K74" s="19" t="s">
        <v>88</v>
      </c>
      <c r="L74" t="b">
        <v>1</v>
      </c>
      <c r="M74" t="s">
        <v>84</v>
      </c>
      <c r="P74" s="19" t="s">
        <v>1336</v>
      </c>
      <c r="Q74" s="19"/>
      <c r="R74" s="2">
        <v>44336.440043171293</v>
      </c>
      <c r="S74" s="2">
        <v>44291.885143321757</v>
      </c>
      <c r="T74" s="19"/>
      <c r="U74" s="19"/>
      <c r="V74" s="19"/>
      <c r="W74" s="19" t="s">
        <v>15</v>
      </c>
      <c r="X74" t="s">
        <v>86</v>
      </c>
      <c r="Y74" t="s">
        <v>87</v>
      </c>
    </row>
    <row r="75" spans="3:25" x14ac:dyDescent="0.25">
      <c r="C75">
        <v>69</v>
      </c>
      <c r="D75" s="19" t="s">
        <v>1337</v>
      </c>
      <c r="E75" s="19"/>
      <c r="F75" s="19" t="s">
        <v>3046</v>
      </c>
      <c r="G75" s="19"/>
      <c r="H75" t="b">
        <v>0</v>
      </c>
      <c r="I75" s="19" t="s">
        <v>1337</v>
      </c>
      <c r="J75" s="19"/>
      <c r="K75" s="19" t="s">
        <v>88</v>
      </c>
      <c r="L75" t="b">
        <v>1</v>
      </c>
      <c r="M75" t="s">
        <v>84</v>
      </c>
      <c r="P75" s="19" t="s">
        <v>1338</v>
      </c>
      <c r="Q75" s="19"/>
      <c r="R75" s="2">
        <v>44336.440043171293</v>
      </c>
      <c r="S75" s="2">
        <v>44291.885143321757</v>
      </c>
      <c r="T75" s="19"/>
      <c r="U75" s="19"/>
      <c r="V75" s="19"/>
      <c r="W75" s="19" t="s">
        <v>15</v>
      </c>
      <c r="X75" t="s">
        <v>86</v>
      </c>
      <c r="Y75" t="s">
        <v>87</v>
      </c>
    </row>
    <row r="76" spans="3:25" x14ac:dyDescent="0.25">
      <c r="C76">
        <v>70</v>
      </c>
      <c r="D76" s="19" t="s">
        <v>1339</v>
      </c>
      <c r="E76" s="19"/>
      <c r="F76" s="19" t="s">
        <v>3046</v>
      </c>
      <c r="G76" s="19"/>
      <c r="H76" t="b">
        <v>0</v>
      </c>
      <c r="I76" s="19" t="s">
        <v>1339</v>
      </c>
      <c r="J76" s="19"/>
      <c r="K76" s="19"/>
      <c r="L76" t="b">
        <v>1</v>
      </c>
      <c r="M76" t="s">
        <v>84</v>
      </c>
      <c r="P76" s="19" t="s">
        <v>1340</v>
      </c>
      <c r="Q76" s="19"/>
      <c r="R76" s="2">
        <v>44336.440043171293</v>
      </c>
      <c r="S76" s="2">
        <v>44291.885143321757</v>
      </c>
      <c r="T76" s="19"/>
      <c r="U76" s="19"/>
      <c r="V76" s="19"/>
      <c r="W76" s="19" t="s">
        <v>85</v>
      </c>
      <c r="X76" t="s">
        <v>86</v>
      </c>
      <c r="Y76" t="s">
        <v>87</v>
      </c>
    </row>
    <row r="77" spans="3:25" x14ac:dyDescent="0.25">
      <c r="C77">
        <v>71</v>
      </c>
      <c r="D77" s="19" t="s">
        <v>1341</v>
      </c>
      <c r="E77" s="19"/>
      <c r="F77" s="19" t="s">
        <v>3046</v>
      </c>
      <c r="G77" s="19"/>
      <c r="H77" t="b">
        <v>0</v>
      </c>
      <c r="I77" s="19" t="s">
        <v>1341</v>
      </c>
      <c r="J77" s="19"/>
      <c r="K77" s="19"/>
      <c r="L77" t="b">
        <v>1</v>
      </c>
      <c r="M77" t="s">
        <v>84</v>
      </c>
      <c r="P77" s="19" t="s">
        <v>1342</v>
      </c>
      <c r="Q77" s="19"/>
      <c r="R77" s="2">
        <v>44336.440043171293</v>
      </c>
      <c r="S77" s="2">
        <v>44291.885143321757</v>
      </c>
      <c r="T77" s="19"/>
      <c r="U77" s="19"/>
      <c r="V77" s="19"/>
      <c r="W77" s="19" t="s">
        <v>85</v>
      </c>
      <c r="X77" t="s">
        <v>86</v>
      </c>
      <c r="Y77" t="s">
        <v>87</v>
      </c>
    </row>
    <row r="78" spans="3:25" x14ac:dyDescent="0.25">
      <c r="C78">
        <v>72</v>
      </c>
      <c r="D78" s="19" t="s">
        <v>1343</v>
      </c>
      <c r="E78" s="19"/>
      <c r="F78" s="19" t="s">
        <v>3046</v>
      </c>
      <c r="G78" s="19"/>
      <c r="H78" t="b">
        <v>0</v>
      </c>
      <c r="I78" s="19" t="s">
        <v>1343</v>
      </c>
      <c r="J78" s="19"/>
      <c r="K78" s="19"/>
      <c r="L78" t="b">
        <v>1</v>
      </c>
      <c r="M78" t="s">
        <v>84</v>
      </c>
      <c r="P78" s="19" t="s">
        <v>1344</v>
      </c>
      <c r="Q78" s="19"/>
      <c r="R78" s="2">
        <v>44336.440043171293</v>
      </c>
      <c r="S78" s="2">
        <v>44291.885143321757</v>
      </c>
      <c r="T78" s="19"/>
      <c r="U78" s="19"/>
      <c r="V78" s="19"/>
      <c r="W78" s="19" t="s">
        <v>85</v>
      </c>
      <c r="X78" t="s">
        <v>86</v>
      </c>
      <c r="Y78" t="s">
        <v>87</v>
      </c>
    </row>
    <row r="79" spans="3:25" x14ac:dyDescent="0.25">
      <c r="C79">
        <v>73</v>
      </c>
      <c r="D79" s="19" t="s">
        <v>1345</v>
      </c>
      <c r="E79" s="19"/>
      <c r="F79" s="19" t="s">
        <v>3046</v>
      </c>
      <c r="G79" s="19"/>
      <c r="H79" t="b">
        <v>0</v>
      </c>
      <c r="I79" s="19" t="s">
        <v>1345</v>
      </c>
      <c r="J79" s="19"/>
      <c r="K79" s="19"/>
      <c r="L79" t="b">
        <v>1</v>
      </c>
      <c r="M79" t="s">
        <v>84</v>
      </c>
      <c r="P79" s="19" t="s">
        <v>1346</v>
      </c>
      <c r="Q79" s="19"/>
      <c r="R79" s="2">
        <v>44336.440043171293</v>
      </c>
      <c r="S79" s="2">
        <v>44291.885143321757</v>
      </c>
      <c r="T79" s="19"/>
      <c r="U79" s="19"/>
      <c r="V79" s="19"/>
      <c r="W79" s="19" t="s">
        <v>85</v>
      </c>
      <c r="X79" t="s">
        <v>86</v>
      </c>
      <c r="Y79" t="s">
        <v>87</v>
      </c>
    </row>
    <row r="80" spans="3:25" x14ac:dyDescent="0.25">
      <c r="C80">
        <v>74</v>
      </c>
      <c r="D80" s="19" t="s">
        <v>1347</v>
      </c>
      <c r="E80" s="19"/>
      <c r="F80" s="19" t="s">
        <v>3046</v>
      </c>
      <c r="G80" s="19"/>
      <c r="H80" t="b">
        <v>0</v>
      </c>
      <c r="I80" s="19" t="s">
        <v>1347</v>
      </c>
      <c r="J80" s="19"/>
      <c r="K80" s="19"/>
      <c r="L80" t="b">
        <v>1</v>
      </c>
      <c r="M80" t="s">
        <v>84</v>
      </c>
      <c r="P80" s="19" t="s">
        <v>1348</v>
      </c>
      <c r="Q80" s="19"/>
      <c r="R80" s="2">
        <v>44336.440043171293</v>
      </c>
      <c r="S80" s="2">
        <v>44291.885143321757</v>
      </c>
      <c r="T80" s="19"/>
      <c r="U80" s="19"/>
      <c r="V80" s="19"/>
      <c r="W80" s="19" t="s">
        <v>85</v>
      </c>
      <c r="X80" t="s">
        <v>86</v>
      </c>
      <c r="Y80" t="s">
        <v>87</v>
      </c>
    </row>
    <row r="81" spans="3:25" x14ac:dyDescent="0.25">
      <c r="C81">
        <v>75</v>
      </c>
      <c r="D81" s="19" t="s">
        <v>1349</v>
      </c>
      <c r="E81" s="19"/>
      <c r="F81" s="19" t="s">
        <v>3046</v>
      </c>
      <c r="G81" s="19"/>
      <c r="H81" t="b">
        <v>0</v>
      </c>
      <c r="I81" s="19" t="s">
        <v>1349</v>
      </c>
      <c r="J81" s="19"/>
      <c r="K81" s="19"/>
      <c r="L81" t="b">
        <v>1</v>
      </c>
      <c r="M81" t="s">
        <v>84</v>
      </c>
      <c r="P81" s="19" t="s">
        <v>1350</v>
      </c>
      <c r="Q81" s="19"/>
      <c r="R81" s="2">
        <v>44336.440043171293</v>
      </c>
      <c r="S81" s="2">
        <v>44291.885143321757</v>
      </c>
      <c r="T81" s="19"/>
      <c r="U81" s="19"/>
      <c r="V81" s="19"/>
      <c r="W81" s="19" t="s">
        <v>85</v>
      </c>
      <c r="X81" t="s">
        <v>86</v>
      </c>
      <c r="Y81" t="s">
        <v>87</v>
      </c>
    </row>
    <row r="82" spans="3:25" x14ac:dyDescent="0.25">
      <c r="C82">
        <v>76</v>
      </c>
      <c r="D82" s="19" t="s">
        <v>25</v>
      </c>
      <c r="E82" s="19"/>
      <c r="F82" s="19" t="s">
        <v>3046</v>
      </c>
      <c r="G82" s="19"/>
      <c r="H82" t="b">
        <v>0</v>
      </c>
      <c r="I82" s="19" t="s">
        <v>25</v>
      </c>
      <c r="J82" s="19"/>
      <c r="K82" s="19"/>
      <c r="L82" t="b">
        <v>1</v>
      </c>
      <c r="M82" t="s">
        <v>84</v>
      </c>
      <c r="P82" s="19" t="s">
        <v>1351</v>
      </c>
      <c r="Q82" s="19"/>
      <c r="R82" s="2">
        <v>44336.440043171293</v>
      </c>
      <c r="S82" s="2">
        <v>44291.885143321757</v>
      </c>
      <c r="T82" s="19"/>
      <c r="U82" s="19"/>
      <c r="V82" s="19"/>
      <c r="W82" s="19" t="s">
        <v>85</v>
      </c>
      <c r="X82" t="s">
        <v>86</v>
      </c>
      <c r="Y82" t="s">
        <v>87</v>
      </c>
    </row>
    <row r="83" spans="3:25" x14ac:dyDescent="0.25">
      <c r="C83">
        <v>77</v>
      </c>
      <c r="D83" s="19" t="s">
        <v>1352</v>
      </c>
      <c r="E83" s="19"/>
      <c r="F83" s="19" t="s">
        <v>3046</v>
      </c>
      <c r="G83" s="19"/>
      <c r="H83" t="b">
        <v>0</v>
      </c>
      <c r="I83" s="19" t="s">
        <v>1352</v>
      </c>
      <c r="J83" s="19"/>
      <c r="K83" s="19"/>
      <c r="L83" t="b">
        <v>1</v>
      </c>
      <c r="M83" t="s">
        <v>84</v>
      </c>
      <c r="P83" s="19" t="s">
        <v>1353</v>
      </c>
      <c r="Q83" s="19"/>
      <c r="R83" s="2">
        <v>44336.440043171293</v>
      </c>
      <c r="S83" s="2">
        <v>44291.885143321757</v>
      </c>
      <c r="T83" s="19"/>
      <c r="U83" s="19"/>
      <c r="V83" s="19"/>
      <c r="W83" s="19" t="s">
        <v>85</v>
      </c>
      <c r="X83" t="s">
        <v>86</v>
      </c>
      <c r="Y83" t="s">
        <v>87</v>
      </c>
    </row>
    <row r="84" spans="3:25" x14ac:dyDescent="0.25">
      <c r="C84">
        <v>78</v>
      </c>
      <c r="D84" s="19" t="s">
        <v>1354</v>
      </c>
      <c r="E84" s="19"/>
      <c r="F84" s="19" t="s">
        <v>3046</v>
      </c>
      <c r="G84" s="19"/>
      <c r="H84" t="b">
        <v>0</v>
      </c>
      <c r="I84" s="19" t="s">
        <v>1354</v>
      </c>
      <c r="J84" s="19"/>
      <c r="K84" s="19"/>
      <c r="L84" t="b">
        <v>1</v>
      </c>
      <c r="M84" t="s">
        <v>84</v>
      </c>
      <c r="P84" s="19" t="s">
        <v>1355</v>
      </c>
      <c r="Q84" s="19"/>
      <c r="R84" s="2">
        <v>44336.440043171293</v>
      </c>
      <c r="S84" s="2">
        <v>44291.885143321757</v>
      </c>
      <c r="T84" s="19"/>
      <c r="U84" s="19"/>
      <c r="V84" s="19"/>
      <c r="W84" s="19" t="s">
        <v>85</v>
      </c>
      <c r="X84" t="s">
        <v>86</v>
      </c>
      <c r="Y84" t="s">
        <v>87</v>
      </c>
    </row>
    <row r="85" spans="3:25" x14ac:dyDescent="0.25">
      <c r="C85">
        <v>79</v>
      </c>
      <c r="D85" s="19" t="s">
        <v>1251</v>
      </c>
      <c r="E85" s="19"/>
      <c r="F85" s="19" t="s">
        <v>3046</v>
      </c>
      <c r="G85" s="19"/>
      <c r="H85" t="b">
        <v>0</v>
      </c>
      <c r="I85" s="19" t="s">
        <v>1251</v>
      </c>
      <c r="J85" s="19"/>
      <c r="K85" s="19"/>
      <c r="L85" t="b">
        <v>1</v>
      </c>
      <c r="M85" t="s">
        <v>84</v>
      </c>
      <c r="P85" s="19" t="s">
        <v>1356</v>
      </c>
      <c r="Q85" s="19"/>
      <c r="R85" s="2">
        <v>44336.440043171293</v>
      </c>
      <c r="S85" s="2">
        <v>44291.885143321757</v>
      </c>
      <c r="T85" s="19"/>
      <c r="U85" s="19"/>
      <c r="V85" s="19"/>
      <c r="W85" s="19" t="s">
        <v>85</v>
      </c>
      <c r="X85" t="s">
        <v>86</v>
      </c>
      <c r="Y85" t="s">
        <v>87</v>
      </c>
    </row>
    <row r="86" spans="3:25" x14ac:dyDescent="0.25">
      <c r="C86">
        <v>80</v>
      </c>
      <c r="D86" s="19" t="s">
        <v>1357</v>
      </c>
      <c r="E86" s="19"/>
      <c r="F86" s="19" t="s">
        <v>3046</v>
      </c>
      <c r="G86" s="19"/>
      <c r="H86" t="b">
        <v>0</v>
      </c>
      <c r="I86" s="19" t="s">
        <v>1357</v>
      </c>
      <c r="J86" s="19"/>
      <c r="K86" s="19"/>
      <c r="L86" t="b">
        <v>1</v>
      </c>
      <c r="M86" t="s">
        <v>84</v>
      </c>
      <c r="P86" s="19" t="s">
        <v>1358</v>
      </c>
      <c r="Q86" s="19"/>
      <c r="R86" s="2">
        <v>44336.440043171293</v>
      </c>
      <c r="S86" s="2">
        <v>44291.885143321757</v>
      </c>
      <c r="T86" s="19"/>
      <c r="U86" s="19"/>
      <c r="V86" s="19"/>
      <c r="W86" s="19" t="s">
        <v>85</v>
      </c>
      <c r="X86" t="s">
        <v>86</v>
      </c>
      <c r="Y86" t="s">
        <v>87</v>
      </c>
    </row>
    <row r="87" spans="3:25" x14ac:dyDescent="0.25">
      <c r="C87">
        <v>81</v>
      </c>
      <c r="D87" s="19" t="s">
        <v>1359</v>
      </c>
      <c r="E87" s="19"/>
      <c r="F87" s="19" t="s">
        <v>3046</v>
      </c>
      <c r="G87" s="19"/>
      <c r="H87" t="b">
        <v>0</v>
      </c>
      <c r="I87" s="19" t="s">
        <v>1359</v>
      </c>
      <c r="J87" s="19"/>
      <c r="K87" s="19"/>
      <c r="L87" t="b">
        <v>1</v>
      </c>
      <c r="M87" t="s">
        <v>84</v>
      </c>
      <c r="P87" s="19" t="s">
        <v>1360</v>
      </c>
      <c r="Q87" s="19"/>
      <c r="R87" s="2">
        <v>44336.440043171293</v>
      </c>
      <c r="S87" s="2">
        <v>44291.885143321757</v>
      </c>
      <c r="T87" s="19"/>
      <c r="U87" s="19"/>
      <c r="V87" s="19"/>
      <c r="W87" s="19" t="s">
        <v>85</v>
      </c>
      <c r="X87" t="s">
        <v>86</v>
      </c>
      <c r="Y87" t="s">
        <v>87</v>
      </c>
    </row>
    <row r="88" spans="3:25" x14ac:dyDescent="0.25">
      <c r="C88">
        <v>82</v>
      </c>
      <c r="D88" s="19" t="s">
        <v>1361</v>
      </c>
      <c r="E88" s="19"/>
      <c r="F88" s="19" t="s">
        <v>3046</v>
      </c>
      <c r="G88" s="19"/>
      <c r="H88" t="b">
        <v>0</v>
      </c>
      <c r="I88" s="19" t="s">
        <v>1361</v>
      </c>
      <c r="J88" s="19"/>
      <c r="K88" s="19"/>
      <c r="L88" t="b">
        <v>1</v>
      </c>
      <c r="M88" t="s">
        <v>84</v>
      </c>
      <c r="P88" s="19" t="s">
        <v>1362</v>
      </c>
      <c r="Q88" s="19"/>
      <c r="R88" s="2">
        <v>44336.440043171293</v>
      </c>
      <c r="S88" s="2">
        <v>44291.885143321757</v>
      </c>
      <c r="T88" s="19"/>
      <c r="U88" s="19"/>
      <c r="V88" s="19"/>
      <c r="W88" s="19" t="s">
        <v>85</v>
      </c>
      <c r="X88" t="s">
        <v>86</v>
      </c>
      <c r="Y88" t="s">
        <v>87</v>
      </c>
    </row>
    <row r="89" spans="3:25" x14ac:dyDescent="0.25">
      <c r="C89">
        <v>83</v>
      </c>
      <c r="D89" s="19" t="s">
        <v>114</v>
      </c>
      <c r="E89" s="19"/>
      <c r="F89" s="19" t="s">
        <v>3046</v>
      </c>
      <c r="G89" s="19"/>
      <c r="H89" t="b">
        <v>0</v>
      </c>
      <c r="I89" s="19" t="s">
        <v>114</v>
      </c>
      <c r="J89" s="19"/>
      <c r="K89" s="19"/>
      <c r="L89" t="b">
        <v>1</v>
      </c>
      <c r="M89" t="s">
        <v>84</v>
      </c>
      <c r="P89" s="19" t="s">
        <v>1363</v>
      </c>
      <c r="Q89" s="19"/>
      <c r="R89" s="2">
        <v>44336.440043171293</v>
      </c>
      <c r="S89" s="2">
        <v>44291.885143321757</v>
      </c>
      <c r="T89" s="19"/>
      <c r="U89" s="19"/>
      <c r="V89" s="19"/>
      <c r="W89" s="19" t="s">
        <v>85</v>
      </c>
      <c r="X89" t="s">
        <v>86</v>
      </c>
      <c r="Y89" t="s">
        <v>87</v>
      </c>
    </row>
    <row r="90" spans="3:25" x14ac:dyDescent="0.25">
      <c r="C90">
        <v>84</v>
      </c>
      <c r="D90" s="19" t="s">
        <v>1364</v>
      </c>
      <c r="E90" s="19"/>
      <c r="F90" s="19" t="s">
        <v>3046</v>
      </c>
      <c r="G90" s="19"/>
      <c r="H90" t="b">
        <v>0</v>
      </c>
      <c r="I90" s="19" t="s">
        <v>1364</v>
      </c>
      <c r="J90" s="19"/>
      <c r="K90" s="19"/>
      <c r="L90" t="b">
        <v>1</v>
      </c>
      <c r="M90" t="s">
        <v>84</v>
      </c>
      <c r="P90" s="19" t="s">
        <v>1365</v>
      </c>
      <c r="Q90" s="19"/>
      <c r="R90" s="2">
        <v>44336.440043171293</v>
      </c>
      <c r="S90" s="2">
        <v>44291.885143321757</v>
      </c>
      <c r="T90" s="19"/>
      <c r="U90" s="19"/>
      <c r="V90" s="19"/>
      <c r="W90" s="19" t="s">
        <v>85</v>
      </c>
      <c r="X90" t="s">
        <v>86</v>
      </c>
      <c r="Y90" t="s">
        <v>87</v>
      </c>
    </row>
    <row r="91" spans="3:25" x14ac:dyDescent="0.25">
      <c r="C91">
        <v>85</v>
      </c>
      <c r="D91" s="19" t="s">
        <v>1366</v>
      </c>
      <c r="E91" s="19"/>
      <c r="F91" s="19" t="s">
        <v>3046</v>
      </c>
      <c r="G91" s="19"/>
      <c r="H91" t="b">
        <v>0</v>
      </c>
      <c r="I91" s="19" t="s">
        <v>1366</v>
      </c>
      <c r="J91" s="19"/>
      <c r="K91" s="19"/>
      <c r="L91" t="b">
        <v>1</v>
      </c>
      <c r="M91" t="s">
        <v>84</v>
      </c>
      <c r="P91" s="19" t="s">
        <v>1367</v>
      </c>
      <c r="Q91" s="19"/>
      <c r="R91" s="2">
        <v>44336.440043171293</v>
      </c>
      <c r="S91" s="2">
        <v>44291.885143321757</v>
      </c>
      <c r="T91" s="19"/>
      <c r="U91" s="19"/>
      <c r="V91" s="19"/>
      <c r="W91" s="19" t="s">
        <v>85</v>
      </c>
      <c r="X91" t="s">
        <v>86</v>
      </c>
      <c r="Y91" t="s">
        <v>87</v>
      </c>
    </row>
    <row r="92" spans="3:25" x14ac:dyDescent="0.25">
      <c r="C92">
        <v>86</v>
      </c>
      <c r="D92" s="19" t="s">
        <v>1368</v>
      </c>
      <c r="E92" s="19"/>
      <c r="F92" s="19" t="s">
        <v>3046</v>
      </c>
      <c r="G92" s="19"/>
      <c r="H92" t="b">
        <v>0</v>
      </c>
      <c r="I92" s="19" t="s">
        <v>1368</v>
      </c>
      <c r="J92" s="19"/>
      <c r="K92" s="19"/>
      <c r="L92" t="b">
        <v>1</v>
      </c>
      <c r="M92" t="s">
        <v>84</v>
      </c>
      <c r="P92" s="19" t="s">
        <v>1369</v>
      </c>
      <c r="Q92" s="19"/>
      <c r="R92" s="2">
        <v>44336.440043171293</v>
      </c>
      <c r="S92" s="2">
        <v>44291.885143321757</v>
      </c>
      <c r="T92" s="19"/>
      <c r="U92" s="19"/>
      <c r="V92" s="19"/>
      <c r="W92" s="19" t="s">
        <v>85</v>
      </c>
      <c r="X92" t="s">
        <v>86</v>
      </c>
      <c r="Y92" t="s">
        <v>87</v>
      </c>
    </row>
    <row r="93" spans="3:25" x14ac:dyDescent="0.25">
      <c r="C93">
        <v>87</v>
      </c>
      <c r="D93" s="19" t="s">
        <v>1370</v>
      </c>
      <c r="E93" s="19"/>
      <c r="F93" s="19" t="s">
        <v>3046</v>
      </c>
      <c r="G93" s="19"/>
      <c r="H93" t="b">
        <v>0</v>
      </c>
      <c r="I93" s="19" t="s">
        <v>1370</v>
      </c>
      <c r="J93" s="19"/>
      <c r="K93" s="19"/>
      <c r="L93" t="b">
        <v>1</v>
      </c>
      <c r="M93" t="s">
        <v>84</v>
      </c>
      <c r="P93" s="19" t="s">
        <v>1371</v>
      </c>
      <c r="Q93" s="19"/>
      <c r="R93" s="2">
        <v>44336.440043171293</v>
      </c>
      <c r="S93" s="2">
        <v>44291.885143321757</v>
      </c>
      <c r="T93" s="19"/>
      <c r="U93" s="19"/>
      <c r="V93" s="19"/>
      <c r="W93" s="19" t="s">
        <v>85</v>
      </c>
      <c r="X93" t="s">
        <v>86</v>
      </c>
      <c r="Y93" t="s">
        <v>87</v>
      </c>
    </row>
    <row r="94" spans="3:25" x14ac:dyDescent="0.25">
      <c r="C94">
        <v>88</v>
      </c>
      <c r="D94" s="19" t="s">
        <v>1372</v>
      </c>
      <c r="E94" s="19"/>
      <c r="F94" s="19" t="s">
        <v>3046</v>
      </c>
      <c r="G94" s="19"/>
      <c r="H94" t="b">
        <v>0</v>
      </c>
      <c r="I94" s="19" t="s">
        <v>1372</v>
      </c>
      <c r="J94" s="19"/>
      <c r="K94" s="19" t="s">
        <v>89</v>
      </c>
      <c r="L94" t="b">
        <v>1</v>
      </c>
      <c r="M94" t="s">
        <v>84</v>
      </c>
      <c r="P94" s="19" t="s">
        <v>1373</v>
      </c>
      <c r="Q94" s="19"/>
      <c r="R94" s="2">
        <v>44336.440043171293</v>
      </c>
      <c r="S94" s="2">
        <v>44291.885143321757</v>
      </c>
      <c r="T94" s="19"/>
      <c r="U94" s="19"/>
      <c r="V94" s="19"/>
      <c r="W94" s="19" t="s">
        <v>90</v>
      </c>
      <c r="X94" t="s">
        <v>86</v>
      </c>
      <c r="Y94" t="s">
        <v>87</v>
      </c>
    </row>
    <row r="95" spans="3:25" x14ac:dyDescent="0.25">
      <c r="C95">
        <v>89</v>
      </c>
      <c r="D95" s="19" t="s">
        <v>1253</v>
      </c>
      <c r="E95" s="19"/>
      <c r="F95" s="19" t="s">
        <v>3046</v>
      </c>
      <c r="G95" s="19"/>
      <c r="H95" t="b">
        <v>0</v>
      </c>
      <c r="I95" s="19" t="s">
        <v>1253</v>
      </c>
      <c r="J95" s="19"/>
      <c r="K95" s="19" t="s">
        <v>89</v>
      </c>
      <c r="L95" t="b">
        <v>1</v>
      </c>
      <c r="M95" t="s">
        <v>84</v>
      </c>
      <c r="P95" s="19" t="s">
        <v>1374</v>
      </c>
      <c r="Q95" s="19"/>
      <c r="R95" s="2">
        <v>44336.440043171293</v>
      </c>
      <c r="S95" s="2">
        <v>44291.885143321757</v>
      </c>
      <c r="T95" s="19"/>
      <c r="U95" s="19"/>
      <c r="V95" s="19"/>
      <c r="W95" s="19" t="s">
        <v>90</v>
      </c>
      <c r="X95" t="s">
        <v>86</v>
      </c>
      <c r="Y95" t="s">
        <v>87</v>
      </c>
    </row>
    <row r="96" spans="3:25" x14ac:dyDescent="0.25">
      <c r="C96">
        <v>90</v>
      </c>
      <c r="D96" s="19" t="s">
        <v>1375</v>
      </c>
      <c r="E96" s="19"/>
      <c r="F96" s="19" t="s">
        <v>3046</v>
      </c>
      <c r="G96" s="19"/>
      <c r="H96" t="b">
        <v>0</v>
      </c>
      <c r="I96" s="19" t="s">
        <v>1375</v>
      </c>
      <c r="J96" s="19"/>
      <c r="K96" s="19"/>
      <c r="L96" t="b">
        <v>1</v>
      </c>
      <c r="M96" t="s">
        <v>84</v>
      </c>
      <c r="P96" s="19" t="s">
        <v>1376</v>
      </c>
      <c r="Q96" s="19"/>
      <c r="R96" s="2">
        <v>44336.440043171293</v>
      </c>
      <c r="S96" s="2">
        <v>44291.885143321757</v>
      </c>
      <c r="T96" s="19"/>
      <c r="U96" s="19"/>
      <c r="V96" s="19"/>
      <c r="W96" s="19" t="s">
        <v>85</v>
      </c>
      <c r="X96" t="s">
        <v>86</v>
      </c>
      <c r="Y96" t="s">
        <v>87</v>
      </c>
    </row>
    <row r="97" spans="3:25" x14ac:dyDescent="0.25">
      <c r="C97">
        <v>91</v>
      </c>
      <c r="D97" s="19" t="s">
        <v>1377</v>
      </c>
      <c r="E97" s="19"/>
      <c r="F97" s="19" t="s">
        <v>3046</v>
      </c>
      <c r="G97" s="19"/>
      <c r="H97" t="b">
        <v>0</v>
      </c>
      <c r="I97" s="19" t="s">
        <v>1377</v>
      </c>
      <c r="J97" s="19"/>
      <c r="K97" s="19"/>
      <c r="L97" t="b">
        <v>1</v>
      </c>
      <c r="M97" t="s">
        <v>84</v>
      </c>
      <c r="P97" s="19" t="s">
        <v>1378</v>
      </c>
      <c r="Q97" s="19"/>
      <c r="R97" s="2">
        <v>44336.440043171293</v>
      </c>
      <c r="S97" s="2">
        <v>44291.885143321757</v>
      </c>
      <c r="T97" s="19"/>
      <c r="U97" s="19"/>
      <c r="V97" s="19"/>
      <c r="W97" s="19" t="s">
        <v>85</v>
      </c>
      <c r="X97" t="s">
        <v>86</v>
      </c>
      <c r="Y97" t="s">
        <v>87</v>
      </c>
    </row>
    <row r="98" spans="3:25" x14ac:dyDescent="0.25">
      <c r="C98">
        <v>92</v>
      </c>
      <c r="D98" s="19" t="s">
        <v>1379</v>
      </c>
      <c r="E98" s="19"/>
      <c r="F98" s="19" t="s">
        <v>3046</v>
      </c>
      <c r="G98" s="19"/>
      <c r="H98" t="b">
        <v>0</v>
      </c>
      <c r="I98" s="19" t="s">
        <v>1379</v>
      </c>
      <c r="J98" s="19"/>
      <c r="K98" s="19"/>
      <c r="L98" t="b">
        <v>1</v>
      </c>
      <c r="M98" t="s">
        <v>84</v>
      </c>
      <c r="P98" s="19" t="s">
        <v>1380</v>
      </c>
      <c r="Q98" s="19"/>
      <c r="R98" s="2">
        <v>44336.440043171293</v>
      </c>
      <c r="S98" s="2">
        <v>44291.885143321757</v>
      </c>
      <c r="T98" s="19"/>
      <c r="U98" s="19"/>
      <c r="V98" s="19"/>
      <c r="W98" s="19" t="s">
        <v>85</v>
      </c>
      <c r="X98" t="s">
        <v>86</v>
      </c>
      <c r="Y98" t="s">
        <v>87</v>
      </c>
    </row>
    <row r="99" spans="3:25" x14ac:dyDescent="0.25">
      <c r="C99">
        <v>93</v>
      </c>
      <c r="D99" s="19" t="s">
        <v>1270</v>
      </c>
      <c r="E99" s="19"/>
      <c r="F99" s="19" t="s">
        <v>195</v>
      </c>
      <c r="G99" s="19"/>
      <c r="H99" t="b">
        <v>0</v>
      </c>
      <c r="I99" s="19" t="s">
        <v>1270</v>
      </c>
      <c r="J99" s="19"/>
      <c r="K99" s="19"/>
      <c r="L99" t="b">
        <v>1</v>
      </c>
      <c r="M99" t="s">
        <v>84</v>
      </c>
      <c r="P99" s="19" t="s">
        <v>1271</v>
      </c>
      <c r="Q99" s="19"/>
      <c r="R99" s="2">
        <v>44336.440043171293</v>
      </c>
      <c r="S99" s="2">
        <v>44291.885143321757</v>
      </c>
      <c r="T99" s="19"/>
      <c r="U99" s="19"/>
      <c r="V99" s="19"/>
      <c r="W99" s="19" t="s">
        <v>85</v>
      </c>
      <c r="X99" t="s">
        <v>86</v>
      </c>
      <c r="Y99" t="s">
        <v>87</v>
      </c>
    </row>
    <row r="100" spans="3:25" x14ac:dyDescent="0.25">
      <c r="C100">
        <v>94</v>
      </c>
      <c r="D100" s="19" t="s">
        <v>1272</v>
      </c>
      <c r="E100" s="19"/>
      <c r="F100" s="19" t="s">
        <v>195</v>
      </c>
      <c r="G100" s="19"/>
      <c r="H100" t="b">
        <v>0</v>
      </c>
      <c r="I100" s="19" t="s">
        <v>1272</v>
      </c>
      <c r="J100" s="19"/>
      <c r="K100" s="19"/>
      <c r="L100" t="b">
        <v>1</v>
      </c>
      <c r="M100" t="s">
        <v>84</v>
      </c>
      <c r="P100" s="19" t="s">
        <v>1273</v>
      </c>
      <c r="Q100" s="19"/>
      <c r="R100" s="2">
        <v>44336.440043171293</v>
      </c>
      <c r="S100" s="2">
        <v>44291.885143321757</v>
      </c>
      <c r="T100" s="19"/>
      <c r="U100" s="19"/>
      <c r="V100" s="19"/>
      <c r="W100" s="19" t="s">
        <v>85</v>
      </c>
      <c r="X100" t="s">
        <v>86</v>
      </c>
      <c r="Y100" t="s">
        <v>87</v>
      </c>
    </row>
    <row r="101" spans="3:25" x14ac:dyDescent="0.25">
      <c r="C101">
        <v>95</v>
      </c>
      <c r="D101" s="19" t="s">
        <v>1274</v>
      </c>
      <c r="E101" s="19"/>
      <c r="F101" s="19" t="s">
        <v>195</v>
      </c>
      <c r="G101" s="19"/>
      <c r="H101" t="b">
        <v>0</v>
      </c>
      <c r="I101" s="19" t="s">
        <v>1274</v>
      </c>
      <c r="J101" s="19"/>
      <c r="K101" s="19"/>
      <c r="L101" t="b">
        <v>1</v>
      </c>
      <c r="M101" t="s">
        <v>92</v>
      </c>
      <c r="P101" s="19" t="s">
        <v>1275</v>
      </c>
      <c r="Q101" s="19"/>
      <c r="R101" s="2">
        <v>44336.440043171293</v>
      </c>
      <c r="S101" s="2">
        <v>44291.885143321757</v>
      </c>
      <c r="T101" s="19"/>
      <c r="U101" s="19"/>
      <c r="V101" s="19"/>
      <c r="W101" s="19" t="s">
        <v>1276</v>
      </c>
      <c r="X101" t="s">
        <v>86</v>
      </c>
      <c r="Y101" t="s">
        <v>87</v>
      </c>
    </row>
    <row r="102" spans="3:25" x14ac:dyDescent="0.25">
      <c r="C102">
        <v>96</v>
      </c>
      <c r="D102" s="19" t="s">
        <v>1277</v>
      </c>
      <c r="E102" s="19"/>
      <c r="F102" s="19" t="s">
        <v>195</v>
      </c>
      <c r="G102" s="19"/>
      <c r="H102" t="b">
        <v>0</v>
      </c>
      <c r="I102" s="19" t="s">
        <v>1277</v>
      </c>
      <c r="J102" s="19"/>
      <c r="K102" s="19"/>
      <c r="L102" t="b">
        <v>1</v>
      </c>
      <c r="M102" t="s">
        <v>84</v>
      </c>
      <c r="P102" s="19" t="s">
        <v>1278</v>
      </c>
      <c r="Q102" s="19"/>
      <c r="R102" s="2">
        <v>44336.440043171293</v>
      </c>
      <c r="S102" s="2">
        <v>44291.885143321757</v>
      </c>
      <c r="T102" s="19"/>
      <c r="U102" s="19"/>
      <c r="V102" s="19"/>
      <c r="W102" s="19" t="s">
        <v>85</v>
      </c>
      <c r="X102" t="s">
        <v>86</v>
      </c>
      <c r="Y102" t="s">
        <v>87</v>
      </c>
    </row>
    <row r="103" spans="3:25" x14ac:dyDescent="0.25">
      <c r="C103">
        <v>97</v>
      </c>
      <c r="D103" s="19" t="s">
        <v>1279</v>
      </c>
      <c r="E103" s="19"/>
      <c r="F103" s="19" t="s">
        <v>195</v>
      </c>
      <c r="G103" s="19"/>
      <c r="H103" t="b">
        <v>0</v>
      </c>
      <c r="I103" s="19" t="s">
        <v>1279</v>
      </c>
      <c r="J103" s="19"/>
      <c r="K103" s="19"/>
      <c r="L103" t="b">
        <v>1</v>
      </c>
      <c r="M103" t="s">
        <v>84</v>
      </c>
      <c r="P103" s="19" t="s">
        <v>1280</v>
      </c>
      <c r="Q103" s="19"/>
      <c r="R103" s="2">
        <v>44336.440043171293</v>
      </c>
      <c r="S103" s="2">
        <v>44291.885143321757</v>
      </c>
      <c r="T103" s="19"/>
      <c r="U103" s="19"/>
      <c r="V103" s="19"/>
      <c r="W103" s="19" t="s">
        <v>85</v>
      </c>
      <c r="X103" t="s">
        <v>86</v>
      </c>
      <c r="Y103" t="s">
        <v>87</v>
      </c>
    </row>
    <row r="104" spans="3:25" x14ac:dyDescent="0.25">
      <c r="C104">
        <v>98</v>
      </c>
      <c r="D104" s="19" t="s">
        <v>1281</v>
      </c>
      <c r="E104" s="19"/>
      <c r="F104" s="19" t="s">
        <v>195</v>
      </c>
      <c r="G104" s="19"/>
      <c r="H104" t="b">
        <v>0</v>
      </c>
      <c r="I104" s="19" t="s">
        <v>1281</v>
      </c>
      <c r="J104" s="19"/>
      <c r="K104" s="19" t="s">
        <v>91</v>
      </c>
      <c r="L104" t="b">
        <v>1</v>
      </c>
      <c r="M104" t="s">
        <v>92</v>
      </c>
      <c r="P104" s="19" t="s">
        <v>1282</v>
      </c>
      <c r="Q104" s="19"/>
      <c r="R104" s="2">
        <v>44336.440043171293</v>
      </c>
      <c r="S104" s="2">
        <v>44291.885143321757</v>
      </c>
      <c r="T104" s="19"/>
      <c r="U104" s="19"/>
      <c r="V104" s="19"/>
      <c r="W104" s="19" t="s">
        <v>93</v>
      </c>
      <c r="X104" t="s">
        <v>86</v>
      </c>
      <c r="Y104" t="s">
        <v>87</v>
      </c>
    </row>
    <row r="105" spans="3:25" x14ac:dyDescent="0.25">
      <c r="C105">
        <v>99</v>
      </c>
      <c r="D105" s="19" t="s">
        <v>1283</v>
      </c>
      <c r="E105" s="19"/>
      <c r="F105" s="19" t="s">
        <v>195</v>
      </c>
      <c r="G105" s="19"/>
      <c r="H105" t="b">
        <v>0</v>
      </c>
      <c r="I105" s="19" t="s">
        <v>1283</v>
      </c>
      <c r="J105" s="19"/>
      <c r="K105" s="19" t="s">
        <v>91</v>
      </c>
      <c r="L105" t="b">
        <v>1</v>
      </c>
      <c r="M105" t="s">
        <v>84</v>
      </c>
      <c r="P105" s="19" t="s">
        <v>1284</v>
      </c>
      <c r="Q105" s="19"/>
      <c r="R105" s="2">
        <v>44336.440043171293</v>
      </c>
      <c r="S105" s="2">
        <v>44291.885143321757</v>
      </c>
      <c r="T105" s="19"/>
      <c r="U105" s="19"/>
      <c r="V105" s="19"/>
      <c r="W105" s="19" t="s">
        <v>93</v>
      </c>
      <c r="X105" t="s">
        <v>86</v>
      </c>
      <c r="Y105" t="s">
        <v>87</v>
      </c>
    </row>
    <row r="106" spans="3:25" x14ac:dyDescent="0.25">
      <c r="C106">
        <v>100</v>
      </c>
      <c r="D106" s="19" t="s">
        <v>1285</v>
      </c>
      <c r="E106" s="19"/>
      <c r="F106" s="19" t="s">
        <v>279</v>
      </c>
      <c r="G106" s="19" t="s">
        <v>1286</v>
      </c>
      <c r="H106" t="b">
        <v>1</v>
      </c>
      <c r="I106" s="19"/>
      <c r="J106" s="19" t="s">
        <v>1287</v>
      </c>
      <c r="K106" s="19"/>
      <c r="L106" t="b">
        <v>1</v>
      </c>
      <c r="M106" t="s">
        <v>84</v>
      </c>
      <c r="P106" s="19" t="s">
        <v>1288</v>
      </c>
      <c r="Q106" s="19"/>
      <c r="R106" s="2">
        <v>44336.440043125003</v>
      </c>
      <c r="S106" s="2">
        <v>44291.885143287036</v>
      </c>
      <c r="T106" s="19"/>
      <c r="U106" s="19"/>
      <c r="V106" s="19"/>
      <c r="W106" s="19" t="s">
        <v>90</v>
      </c>
      <c r="X106" t="s">
        <v>1178</v>
      </c>
      <c r="Y106" t="s">
        <v>87</v>
      </c>
    </row>
    <row r="107" spans="3:25" x14ac:dyDescent="0.25">
      <c r="C107">
        <v>101</v>
      </c>
      <c r="D107" s="19" t="s">
        <v>1289</v>
      </c>
      <c r="E107" s="19"/>
      <c r="F107" s="19" t="s">
        <v>279</v>
      </c>
      <c r="G107" s="19" t="s">
        <v>1290</v>
      </c>
      <c r="H107" t="b">
        <v>1</v>
      </c>
      <c r="I107" s="19"/>
      <c r="J107" s="19" t="s">
        <v>1291</v>
      </c>
      <c r="K107" s="19"/>
      <c r="L107" t="b">
        <v>1</v>
      </c>
      <c r="M107" t="s">
        <v>84</v>
      </c>
      <c r="P107" s="19" t="s">
        <v>1292</v>
      </c>
      <c r="Q107" s="19"/>
      <c r="R107" s="2">
        <v>44336.440043125003</v>
      </c>
      <c r="S107" s="2">
        <v>44291.885143287036</v>
      </c>
      <c r="T107" s="19"/>
      <c r="U107" s="19" t="s">
        <v>1293</v>
      </c>
      <c r="V107" s="19"/>
      <c r="W107" s="19" t="s">
        <v>90</v>
      </c>
      <c r="X107" t="s">
        <v>1178</v>
      </c>
      <c r="Y107" t="s">
        <v>87</v>
      </c>
    </row>
    <row r="108" spans="3:25" x14ac:dyDescent="0.25">
      <c r="C108">
        <v>102</v>
      </c>
      <c r="D108" s="19" t="s">
        <v>1293</v>
      </c>
      <c r="E108" s="19"/>
      <c r="F108" s="19" t="s">
        <v>279</v>
      </c>
      <c r="G108" s="19" t="s">
        <v>1294</v>
      </c>
      <c r="H108" t="b">
        <v>1</v>
      </c>
      <c r="I108" s="19"/>
      <c r="J108" s="19" t="s">
        <v>1295</v>
      </c>
      <c r="K108" s="19"/>
      <c r="L108" t="b">
        <v>1</v>
      </c>
      <c r="M108" t="s">
        <v>84</v>
      </c>
      <c r="P108" s="19" t="s">
        <v>1296</v>
      </c>
      <c r="Q108" s="19"/>
      <c r="R108" s="2">
        <v>44336.440043125003</v>
      </c>
      <c r="S108" s="2">
        <v>44291.885143287036</v>
      </c>
      <c r="T108" s="19"/>
      <c r="U108" s="19"/>
      <c r="V108" s="19"/>
      <c r="W108" s="19" t="s">
        <v>90</v>
      </c>
      <c r="X108" t="s">
        <v>1178</v>
      </c>
      <c r="Y108" t="s">
        <v>87</v>
      </c>
    </row>
    <row r="109" spans="3:25" x14ac:dyDescent="0.25">
      <c r="C109">
        <v>103</v>
      </c>
      <c r="D109" s="19" t="s">
        <v>1297</v>
      </c>
      <c r="E109" s="19"/>
      <c r="F109" s="19" t="s">
        <v>279</v>
      </c>
      <c r="G109" s="19" t="s">
        <v>1298</v>
      </c>
      <c r="H109" t="b">
        <v>1</v>
      </c>
      <c r="I109" s="19"/>
      <c r="J109" s="19" t="s">
        <v>1299</v>
      </c>
      <c r="K109" s="19"/>
      <c r="L109" t="b">
        <v>1</v>
      </c>
      <c r="M109" t="s">
        <v>84</v>
      </c>
      <c r="P109" s="19" t="s">
        <v>1300</v>
      </c>
      <c r="Q109" s="19"/>
      <c r="R109" s="2">
        <v>44336.440043125003</v>
      </c>
      <c r="S109" s="2">
        <v>44291.885143287036</v>
      </c>
      <c r="T109" s="19"/>
      <c r="U109" s="19" t="s">
        <v>1301</v>
      </c>
      <c r="V109" s="19"/>
      <c r="W109" s="19" t="s">
        <v>90</v>
      </c>
      <c r="X109" t="s">
        <v>1178</v>
      </c>
      <c r="Y109" t="s">
        <v>87</v>
      </c>
    </row>
    <row r="110" spans="3:25" x14ac:dyDescent="0.25">
      <c r="C110">
        <v>104</v>
      </c>
      <c r="D110" s="19" t="s">
        <v>1301</v>
      </c>
      <c r="E110" s="19"/>
      <c r="F110" s="19" t="s">
        <v>279</v>
      </c>
      <c r="G110" s="19" t="s">
        <v>1302</v>
      </c>
      <c r="H110" t="b">
        <v>1</v>
      </c>
      <c r="I110" s="19"/>
      <c r="J110" s="19" t="s">
        <v>1303</v>
      </c>
      <c r="K110" s="19"/>
      <c r="L110" t="b">
        <v>1</v>
      </c>
      <c r="M110" t="s">
        <v>84</v>
      </c>
      <c r="P110" s="19" t="s">
        <v>1304</v>
      </c>
      <c r="Q110" s="19"/>
      <c r="R110" s="2">
        <v>44336.440043125003</v>
      </c>
      <c r="S110" s="2">
        <v>44291.885143287036</v>
      </c>
      <c r="T110" s="19"/>
      <c r="U110" s="19"/>
      <c r="V110" s="19"/>
      <c r="W110" s="19" t="s">
        <v>90</v>
      </c>
      <c r="X110" t="s">
        <v>1178</v>
      </c>
      <c r="Y110" t="s">
        <v>87</v>
      </c>
    </row>
    <row r="111" spans="3:25" x14ac:dyDescent="0.25">
      <c r="C111">
        <v>105</v>
      </c>
      <c r="D111" s="19" t="s">
        <v>1305</v>
      </c>
      <c r="E111" s="19"/>
      <c r="F111" s="19" t="s">
        <v>279</v>
      </c>
      <c r="G111" s="19" t="s">
        <v>1306</v>
      </c>
      <c r="H111" t="b">
        <v>1</v>
      </c>
      <c r="I111" s="19"/>
      <c r="J111" s="19" t="s">
        <v>1307</v>
      </c>
      <c r="K111" s="19"/>
      <c r="L111" t="b">
        <v>1</v>
      </c>
      <c r="M111" t="s">
        <v>84</v>
      </c>
      <c r="P111" s="19" t="s">
        <v>1308</v>
      </c>
      <c r="Q111" s="19"/>
      <c r="R111" s="2">
        <v>44336.440043125003</v>
      </c>
      <c r="S111" s="2">
        <v>44291.885143287036</v>
      </c>
      <c r="T111" s="19"/>
      <c r="U111" s="19"/>
      <c r="V111" s="19"/>
      <c r="W111" s="19" t="s">
        <v>90</v>
      </c>
      <c r="X111" t="s">
        <v>1178</v>
      </c>
      <c r="Y111" t="s">
        <v>87</v>
      </c>
    </row>
    <row r="112" spans="3:25" x14ac:dyDescent="0.25">
      <c r="C112">
        <v>106</v>
      </c>
      <c r="D112" s="19" t="s">
        <v>1309</v>
      </c>
      <c r="E112" s="19"/>
      <c r="F112" s="19" t="s">
        <v>188</v>
      </c>
      <c r="G112" s="19"/>
      <c r="H112" t="b">
        <v>0</v>
      </c>
      <c r="I112" s="19" t="s">
        <v>1309</v>
      </c>
      <c r="J112" s="19"/>
      <c r="K112" s="19"/>
      <c r="L112" t="b">
        <v>1</v>
      </c>
      <c r="M112" t="s">
        <v>84</v>
      </c>
      <c r="P112" s="19" t="s">
        <v>1310</v>
      </c>
      <c r="Q112" s="19"/>
      <c r="R112" s="2">
        <v>44336.440043171293</v>
      </c>
      <c r="S112" s="2">
        <v>44291.885143321757</v>
      </c>
      <c r="T112" s="19"/>
      <c r="U112" s="19"/>
      <c r="V112" s="19"/>
      <c r="W112" s="19" t="s">
        <v>85</v>
      </c>
      <c r="X112" t="s">
        <v>86</v>
      </c>
      <c r="Y112" t="s">
        <v>87</v>
      </c>
    </row>
    <row r="113" spans="3:25" x14ac:dyDescent="0.25">
      <c r="C113">
        <v>107</v>
      </c>
      <c r="D113" s="19" t="s">
        <v>1311</v>
      </c>
      <c r="E113" s="19"/>
      <c r="F113" s="19" t="s">
        <v>188</v>
      </c>
      <c r="G113" s="19"/>
      <c r="H113" t="b">
        <v>0</v>
      </c>
      <c r="I113" s="19" t="s">
        <v>1311</v>
      </c>
      <c r="J113" s="19"/>
      <c r="K113" s="19"/>
      <c r="L113" t="b">
        <v>1</v>
      </c>
      <c r="M113" t="s">
        <v>84</v>
      </c>
      <c r="P113" s="19" t="s">
        <v>1312</v>
      </c>
      <c r="Q113" s="19"/>
      <c r="R113" s="2">
        <v>44336.440043171293</v>
      </c>
      <c r="S113" s="2">
        <v>44291.885143321757</v>
      </c>
      <c r="T113" s="19"/>
      <c r="U113" s="19"/>
      <c r="V113" s="19"/>
      <c r="W113" s="19" t="s">
        <v>85</v>
      </c>
      <c r="X113" t="s">
        <v>86</v>
      </c>
      <c r="Y113" t="s">
        <v>87</v>
      </c>
    </row>
    <row r="114" spans="3:25" x14ac:dyDescent="0.25">
      <c r="C114">
        <v>108</v>
      </c>
      <c r="D114" s="19" t="s">
        <v>1313</v>
      </c>
      <c r="E114" s="19"/>
      <c r="F114" s="19" t="s">
        <v>188</v>
      </c>
      <c r="G114" s="19"/>
      <c r="H114" t="b">
        <v>0</v>
      </c>
      <c r="I114" s="19" t="s">
        <v>1313</v>
      </c>
      <c r="J114" s="19"/>
      <c r="K114" s="19"/>
      <c r="L114" t="b">
        <v>1</v>
      </c>
      <c r="M114" t="s">
        <v>84</v>
      </c>
      <c r="P114" s="19" t="s">
        <v>1314</v>
      </c>
      <c r="Q114" s="19"/>
      <c r="R114" s="2">
        <v>44336.440043171293</v>
      </c>
      <c r="S114" s="2">
        <v>44291.885143321757</v>
      </c>
      <c r="T114" s="19"/>
      <c r="U114" s="19"/>
      <c r="V114" s="19"/>
      <c r="W114" s="19" t="s">
        <v>85</v>
      </c>
      <c r="X114" t="s">
        <v>86</v>
      </c>
      <c r="Y114" t="s">
        <v>87</v>
      </c>
    </row>
    <row r="115" spans="3:25" x14ac:dyDescent="0.25">
      <c r="C115">
        <v>109</v>
      </c>
      <c r="D115" s="19" t="s">
        <v>1315</v>
      </c>
      <c r="E115" s="19"/>
      <c r="F115" s="19" t="s">
        <v>188</v>
      </c>
      <c r="G115" s="19"/>
      <c r="H115" t="b">
        <v>0</v>
      </c>
      <c r="I115" s="19" t="s">
        <v>1315</v>
      </c>
      <c r="J115" s="19"/>
      <c r="K115" s="19"/>
      <c r="L115" t="b">
        <v>1</v>
      </c>
      <c r="M115" t="s">
        <v>84</v>
      </c>
      <c r="P115" s="19" t="s">
        <v>1316</v>
      </c>
      <c r="Q115" s="19"/>
      <c r="R115" s="2">
        <v>44336.440043171293</v>
      </c>
      <c r="S115" s="2">
        <v>44291.885143321757</v>
      </c>
      <c r="T115" s="19"/>
      <c r="U115" s="19"/>
      <c r="V115" s="19"/>
      <c r="W115" s="19" t="s">
        <v>85</v>
      </c>
      <c r="X115" t="s">
        <v>86</v>
      </c>
      <c r="Y115" t="s">
        <v>87</v>
      </c>
    </row>
    <row r="116" spans="3:25" x14ac:dyDescent="0.25">
      <c r="C116">
        <v>110</v>
      </c>
      <c r="D116" s="19" t="s">
        <v>1317</v>
      </c>
      <c r="E116" s="19"/>
      <c r="F116" s="19" t="s">
        <v>188</v>
      </c>
      <c r="G116" s="19"/>
      <c r="H116" t="b">
        <v>0</v>
      </c>
      <c r="I116" s="19" t="s">
        <v>1317</v>
      </c>
      <c r="J116" s="19"/>
      <c r="K116" s="19"/>
      <c r="L116" t="b">
        <v>1</v>
      </c>
      <c r="M116" t="s">
        <v>84</v>
      </c>
      <c r="P116" s="19" t="s">
        <v>1318</v>
      </c>
      <c r="Q116" s="19"/>
      <c r="R116" s="2">
        <v>44336.440043171293</v>
      </c>
      <c r="S116" s="2">
        <v>44291.885143321757</v>
      </c>
      <c r="T116" s="19"/>
      <c r="U116" s="19"/>
      <c r="V116" s="19"/>
      <c r="W116" s="19" t="s">
        <v>85</v>
      </c>
      <c r="X116" t="s">
        <v>86</v>
      </c>
      <c r="Y116" t="s">
        <v>87</v>
      </c>
    </row>
    <row r="117" spans="3:25" x14ac:dyDescent="0.25">
      <c r="C117">
        <v>111</v>
      </c>
      <c r="D117" s="19" t="s">
        <v>1319</v>
      </c>
      <c r="E117" s="19"/>
      <c r="F117" s="19" t="s">
        <v>188</v>
      </c>
      <c r="G117" s="19"/>
      <c r="H117" t="b">
        <v>0</v>
      </c>
      <c r="I117" s="19" t="s">
        <v>1319</v>
      </c>
      <c r="J117" s="19"/>
      <c r="K117" s="19" t="s">
        <v>91</v>
      </c>
      <c r="L117" t="b">
        <v>1</v>
      </c>
      <c r="M117" t="s">
        <v>84</v>
      </c>
      <c r="P117" s="19" t="s">
        <v>1320</v>
      </c>
      <c r="Q117" s="19"/>
      <c r="R117" s="2">
        <v>44336.440043171293</v>
      </c>
      <c r="S117" s="2">
        <v>44291.885143321757</v>
      </c>
      <c r="T117" s="19"/>
      <c r="U117" s="19"/>
      <c r="V117" s="19"/>
      <c r="W117" s="19" t="s">
        <v>93</v>
      </c>
      <c r="X117" t="s">
        <v>86</v>
      </c>
      <c r="Y117" t="s">
        <v>87</v>
      </c>
    </row>
    <row r="118" spans="3:25" x14ac:dyDescent="0.25">
      <c r="C118">
        <v>112</v>
      </c>
      <c r="D118" s="19" t="s">
        <v>114</v>
      </c>
      <c r="E118" s="19"/>
      <c r="F118" s="19" t="s">
        <v>188</v>
      </c>
      <c r="G118" s="19"/>
      <c r="H118" t="b">
        <v>0</v>
      </c>
      <c r="I118" s="19" t="s">
        <v>114</v>
      </c>
      <c r="J118" s="19"/>
      <c r="K118" s="19"/>
      <c r="L118" t="b">
        <v>1</v>
      </c>
      <c r="M118" t="s">
        <v>84</v>
      </c>
      <c r="P118" s="19" t="s">
        <v>1321</v>
      </c>
      <c r="Q118" s="19"/>
      <c r="R118" s="2">
        <v>44336.440043171293</v>
      </c>
      <c r="S118" s="2">
        <v>44291.885143321757</v>
      </c>
      <c r="T118" s="19"/>
      <c r="U118" s="19"/>
      <c r="V118" s="19"/>
      <c r="W118" s="19" t="s">
        <v>85</v>
      </c>
      <c r="X118" t="s">
        <v>86</v>
      </c>
      <c r="Y118" t="s">
        <v>87</v>
      </c>
    </row>
    <row r="119" spans="3:25" x14ac:dyDescent="0.25">
      <c r="C119">
        <v>113</v>
      </c>
      <c r="D119" s="19" t="s">
        <v>1381</v>
      </c>
      <c r="E119" s="19" t="s">
        <v>3097</v>
      </c>
      <c r="F119" s="19" t="s">
        <v>234</v>
      </c>
      <c r="G119" s="19"/>
      <c r="H119" t="b">
        <v>0</v>
      </c>
      <c r="I119" s="19"/>
      <c r="J119" s="19" t="s">
        <v>1382</v>
      </c>
      <c r="K119" s="19" t="s">
        <v>91</v>
      </c>
      <c r="L119" t="b">
        <v>1</v>
      </c>
      <c r="M119" t="s">
        <v>92</v>
      </c>
      <c r="P119" s="19" t="s">
        <v>1383</v>
      </c>
      <c r="Q119" s="19"/>
      <c r="R119" s="2">
        <v>44600.131209143517</v>
      </c>
      <c r="S119" s="2">
        <v>44327.622341550923</v>
      </c>
      <c r="T119" s="19"/>
      <c r="U119" s="19"/>
      <c r="V119" s="19" t="s">
        <v>3047</v>
      </c>
      <c r="W119" s="19" t="s">
        <v>90</v>
      </c>
      <c r="X119" t="s">
        <v>1178</v>
      </c>
      <c r="Y119" t="s">
        <v>87</v>
      </c>
    </row>
    <row r="120" spans="3:25" x14ac:dyDescent="0.25">
      <c r="C120">
        <v>114</v>
      </c>
      <c r="D120" s="19" t="s">
        <v>15</v>
      </c>
      <c r="E120" s="19"/>
      <c r="F120" s="19" t="s">
        <v>234</v>
      </c>
      <c r="G120" s="19"/>
      <c r="H120" t="b">
        <v>0</v>
      </c>
      <c r="I120" s="19" t="s">
        <v>15</v>
      </c>
      <c r="J120" s="19"/>
      <c r="K120" s="19" t="s">
        <v>88</v>
      </c>
      <c r="L120" t="b">
        <v>1</v>
      </c>
      <c r="M120" t="s">
        <v>84</v>
      </c>
      <c r="P120" s="19" t="s">
        <v>1384</v>
      </c>
      <c r="Q120" s="19"/>
      <c r="R120" s="2">
        <v>44336.440043171293</v>
      </c>
      <c r="S120" s="2">
        <v>44291.885143321757</v>
      </c>
      <c r="T120" s="19"/>
      <c r="U120" s="19"/>
      <c r="V120" s="19" t="s">
        <v>3047</v>
      </c>
      <c r="W120" s="19" t="s">
        <v>15</v>
      </c>
      <c r="X120" t="s">
        <v>86</v>
      </c>
      <c r="Y120" t="s">
        <v>87</v>
      </c>
    </row>
    <row r="121" spans="3:25" x14ac:dyDescent="0.25">
      <c r="C121">
        <v>115</v>
      </c>
      <c r="D121" s="19" t="s">
        <v>1385</v>
      </c>
      <c r="E121" s="19"/>
      <c r="F121" s="19" t="s">
        <v>234</v>
      </c>
      <c r="G121" s="19"/>
      <c r="H121" t="b">
        <v>0</v>
      </c>
      <c r="I121" s="19" t="s">
        <v>1385</v>
      </c>
      <c r="J121" s="19"/>
      <c r="K121" s="19" t="s">
        <v>91</v>
      </c>
      <c r="L121" t="b">
        <v>1</v>
      </c>
      <c r="M121" t="s">
        <v>94</v>
      </c>
      <c r="P121" s="19" t="s">
        <v>1386</v>
      </c>
      <c r="Q121" s="19"/>
      <c r="R121" s="2">
        <v>44336.440043171293</v>
      </c>
      <c r="S121" s="2">
        <v>44291.885143321757</v>
      </c>
      <c r="T121" s="19"/>
      <c r="U121" s="19"/>
      <c r="V121" s="19" t="s">
        <v>3047</v>
      </c>
      <c r="W121" s="19" t="s">
        <v>93</v>
      </c>
      <c r="X121" t="s">
        <v>86</v>
      </c>
      <c r="Y121" t="s">
        <v>87</v>
      </c>
    </row>
    <row r="122" spans="3:25" x14ac:dyDescent="0.25">
      <c r="C122">
        <v>116</v>
      </c>
      <c r="D122" s="19" t="s">
        <v>1387</v>
      </c>
      <c r="E122" s="19"/>
      <c r="F122" s="19" t="s">
        <v>234</v>
      </c>
      <c r="G122" s="19"/>
      <c r="H122" t="b">
        <v>0</v>
      </c>
      <c r="I122" s="19" t="s">
        <v>1387</v>
      </c>
      <c r="J122" s="19"/>
      <c r="K122" s="19"/>
      <c r="L122" t="b">
        <v>1</v>
      </c>
      <c r="M122" t="s">
        <v>84</v>
      </c>
      <c r="P122" s="19" t="s">
        <v>1388</v>
      </c>
      <c r="Q122" s="19"/>
      <c r="R122" s="2">
        <v>44336.440043171293</v>
      </c>
      <c r="S122" s="2">
        <v>44291.885143321757</v>
      </c>
      <c r="T122" s="19"/>
      <c r="U122" s="19"/>
      <c r="V122" s="19" t="s">
        <v>3047</v>
      </c>
      <c r="W122" s="19" t="s">
        <v>85</v>
      </c>
      <c r="X122" t="s">
        <v>86</v>
      </c>
      <c r="Y122" t="s">
        <v>87</v>
      </c>
    </row>
    <row r="123" spans="3:25" x14ac:dyDescent="0.25">
      <c r="C123">
        <v>117</v>
      </c>
      <c r="D123" s="19" t="s">
        <v>1286</v>
      </c>
      <c r="E123" s="19"/>
      <c r="F123" s="19" t="s">
        <v>234</v>
      </c>
      <c r="G123" s="19"/>
      <c r="H123" t="b">
        <v>0</v>
      </c>
      <c r="I123" s="19" t="s">
        <v>1286</v>
      </c>
      <c r="J123" s="19"/>
      <c r="K123" s="19"/>
      <c r="L123" t="b">
        <v>1</v>
      </c>
      <c r="M123" t="s">
        <v>92</v>
      </c>
      <c r="P123" s="19" t="s">
        <v>1389</v>
      </c>
      <c r="Q123" s="19"/>
      <c r="R123" s="2">
        <v>44336.440043171293</v>
      </c>
      <c r="S123" s="2">
        <v>44291.885143321757</v>
      </c>
      <c r="T123" s="19"/>
      <c r="U123" s="19"/>
      <c r="V123" s="19" t="s">
        <v>3047</v>
      </c>
      <c r="W123" s="19" t="s">
        <v>1276</v>
      </c>
      <c r="X123" t="s">
        <v>86</v>
      </c>
      <c r="Y123" t="s">
        <v>87</v>
      </c>
    </row>
    <row r="124" spans="3:25" x14ac:dyDescent="0.25">
      <c r="C124">
        <v>118</v>
      </c>
      <c r="D124" s="19" t="s">
        <v>1390</v>
      </c>
      <c r="E124" s="19"/>
      <c r="F124" s="19" t="s">
        <v>234</v>
      </c>
      <c r="G124" s="19"/>
      <c r="H124" t="b">
        <v>0</v>
      </c>
      <c r="I124" s="19" t="s">
        <v>1390</v>
      </c>
      <c r="J124" s="19"/>
      <c r="K124" s="19"/>
      <c r="L124" t="b">
        <v>1</v>
      </c>
      <c r="M124" t="s">
        <v>92</v>
      </c>
      <c r="P124" s="19" t="s">
        <v>1391</v>
      </c>
      <c r="Q124" s="19"/>
      <c r="R124" s="2">
        <v>44336.440043171293</v>
      </c>
      <c r="S124" s="2">
        <v>44291.885143321757</v>
      </c>
      <c r="T124" s="19"/>
      <c r="U124" s="19"/>
      <c r="V124" s="19" t="s">
        <v>3047</v>
      </c>
      <c r="W124" s="19" t="s">
        <v>1276</v>
      </c>
      <c r="X124" t="s">
        <v>86</v>
      </c>
      <c r="Y124" t="s">
        <v>87</v>
      </c>
    </row>
    <row r="125" spans="3:25" x14ac:dyDescent="0.25">
      <c r="C125">
        <v>119</v>
      </c>
      <c r="D125" s="19" t="s">
        <v>1392</v>
      </c>
      <c r="E125" s="19"/>
      <c r="F125" s="19" t="s">
        <v>234</v>
      </c>
      <c r="G125" s="19"/>
      <c r="H125" t="b">
        <v>0</v>
      </c>
      <c r="I125" s="19" t="s">
        <v>1392</v>
      </c>
      <c r="J125" s="19"/>
      <c r="K125" s="19"/>
      <c r="L125" t="b">
        <v>1</v>
      </c>
      <c r="M125" t="s">
        <v>92</v>
      </c>
      <c r="P125" s="19" t="s">
        <v>1393</v>
      </c>
      <c r="Q125" s="19"/>
      <c r="R125" s="2">
        <v>44336.440043171293</v>
      </c>
      <c r="S125" s="2">
        <v>44291.885143321757</v>
      </c>
      <c r="T125" s="19"/>
      <c r="U125" s="19"/>
      <c r="V125" s="19" t="s">
        <v>3047</v>
      </c>
      <c r="W125" s="19" t="s">
        <v>1276</v>
      </c>
      <c r="X125" t="s">
        <v>86</v>
      </c>
      <c r="Y125" t="s">
        <v>87</v>
      </c>
    </row>
    <row r="126" spans="3:25" x14ac:dyDescent="0.25">
      <c r="C126">
        <v>120</v>
      </c>
      <c r="D126" s="19" t="s">
        <v>1394</v>
      </c>
      <c r="E126" s="19"/>
      <c r="F126" s="19" t="s">
        <v>234</v>
      </c>
      <c r="G126" s="19"/>
      <c r="H126" t="b">
        <v>0</v>
      </c>
      <c r="I126" s="19" t="s">
        <v>1394</v>
      </c>
      <c r="J126" s="19"/>
      <c r="K126" s="19"/>
      <c r="L126" t="b">
        <v>1</v>
      </c>
      <c r="M126" t="s">
        <v>92</v>
      </c>
      <c r="P126" s="19" t="s">
        <v>1395</v>
      </c>
      <c r="Q126" s="19"/>
      <c r="R126" s="2">
        <v>44336.440043171293</v>
      </c>
      <c r="S126" s="2">
        <v>44291.885143321757</v>
      </c>
      <c r="T126" s="19"/>
      <c r="U126" s="19"/>
      <c r="V126" s="19" t="s">
        <v>3047</v>
      </c>
      <c r="W126" s="19" t="s">
        <v>1276</v>
      </c>
      <c r="X126" t="s">
        <v>86</v>
      </c>
      <c r="Y126" t="s">
        <v>87</v>
      </c>
    </row>
    <row r="127" spans="3:25" x14ac:dyDescent="0.25">
      <c r="C127">
        <v>121</v>
      </c>
      <c r="D127" s="19" t="s">
        <v>1396</v>
      </c>
      <c r="E127" s="19"/>
      <c r="F127" s="19" t="s">
        <v>234</v>
      </c>
      <c r="G127" s="19"/>
      <c r="H127" t="b">
        <v>0</v>
      </c>
      <c r="I127" s="19" t="s">
        <v>1396</v>
      </c>
      <c r="J127" s="19"/>
      <c r="K127" s="19"/>
      <c r="L127" t="b">
        <v>1</v>
      </c>
      <c r="M127" t="s">
        <v>92</v>
      </c>
      <c r="P127" s="19" t="s">
        <v>1397</v>
      </c>
      <c r="Q127" s="19"/>
      <c r="R127" s="2">
        <v>44336.440043171293</v>
      </c>
      <c r="S127" s="2">
        <v>44291.885143321757</v>
      </c>
      <c r="T127" s="19"/>
      <c r="U127" s="19"/>
      <c r="V127" s="19" t="s">
        <v>3047</v>
      </c>
      <c r="W127" s="19" t="s">
        <v>1276</v>
      </c>
      <c r="X127" t="s">
        <v>86</v>
      </c>
      <c r="Y127" t="s">
        <v>87</v>
      </c>
    </row>
    <row r="128" spans="3:25" x14ac:dyDescent="0.25">
      <c r="C128">
        <v>122</v>
      </c>
      <c r="D128" s="19" t="s">
        <v>1398</v>
      </c>
      <c r="E128" s="19"/>
      <c r="F128" s="19" t="s">
        <v>234</v>
      </c>
      <c r="G128" s="19"/>
      <c r="H128" t="b">
        <v>0</v>
      </c>
      <c r="I128" s="19" t="s">
        <v>1398</v>
      </c>
      <c r="J128" s="19"/>
      <c r="K128" s="19"/>
      <c r="L128" t="b">
        <v>1</v>
      </c>
      <c r="M128" t="s">
        <v>92</v>
      </c>
      <c r="P128" s="19" t="s">
        <v>1399</v>
      </c>
      <c r="Q128" s="19"/>
      <c r="R128" s="2">
        <v>44336.440043171293</v>
      </c>
      <c r="S128" s="2">
        <v>44291.885143321757</v>
      </c>
      <c r="T128" s="19"/>
      <c r="U128" s="19"/>
      <c r="V128" s="19" t="s">
        <v>3047</v>
      </c>
      <c r="W128" s="19" t="s">
        <v>1276</v>
      </c>
      <c r="X128" t="s">
        <v>86</v>
      </c>
      <c r="Y128" t="s">
        <v>87</v>
      </c>
    </row>
    <row r="129" spans="3:25" x14ac:dyDescent="0.25">
      <c r="C129">
        <v>123</v>
      </c>
      <c r="D129" s="19" t="s">
        <v>1400</v>
      </c>
      <c r="E129" s="19" t="s">
        <v>3098</v>
      </c>
      <c r="F129" s="19" t="s">
        <v>234</v>
      </c>
      <c r="G129" s="19"/>
      <c r="H129" t="b">
        <v>0</v>
      </c>
      <c r="I129" s="19" t="s">
        <v>1400</v>
      </c>
      <c r="J129" s="19"/>
      <c r="K129" s="19"/>
      <c r="L129" t="b">
        <v>1</v>
      </c>
      <c r="M129" t="s">
        <v>84</v>
      </c>
      <c r="P129" s="19" t="s">
        <v>1401</v>
      </c>
      <c r="Q129" s="19"/>
      <c r="R129" s="2">
        <v>44600.131621909721</v>
      </c>
      <c r="S129" s="2">
        <v>44291.885143321757</v>
      </c>
      <c r="T129" s="19"/>
      <c r="U129" s="19"/>
      <c r="V129" s="19" t="s">
        <v>3047</v>
      </c>
      <c r="W129" s="19" t="s">
        <v>85</v>
      </c>
      <c r="X129" t="s">
        <v>86</v>
      </c>
      <c r="Y129" t="s">
        <v>87</v>
      </c>
    </row>
    <row r="130" spans="3:25" x14ac:dyDescent="0.25">
      <c r="C130">
        <v>124</v>
      </c>
      <c r="D130" s="19" t="s">
        <v>1402</v>
      </c>
      <c r="E130" s="19"/>
      <c r="F130" s="19" t="s">
        <v>234</v>
      </c>
      <c r="G130" s="19"/>
      <c r="H130" t="b">
        <v>0</v>
      </c>
      <c r="I130" s="19" t="s">
        <v>1402</v>
      </c>
      <c r="J130" s="19"/>
      <c r="K130" s="19" t="s">
        <v>1403</v>
      </c>
      <c r="L130" t="b">
        <v>1</v>
      </c>
      <c r="M130" t="s">
        <v>84</v>
      </c>
      <c r="P130" s="19" t="s">
        <v>1404</v>
      </c>
      <c r="Q130" s="19"/>
      <c r="R130" s="2">
        <v>44489.635433483796</v>
      </c>
      <c r="S130" s="2">
        <v>44291.885143321757</v>
      </c>
      <c r="T130" s="19"/>
      <c r="U130" s="19"/>
      <c r="V130" s="19" t="s">
        <v>3047</v>
      </c>
      <c r="W130" s="19" t="s">
        <v>15</v>
      </c>
      <c r="X130" t="s">
        <v>86</v>
      </c>
      <c r="Y130" t="s">
        <v>87</v>
      </c>
    </row>
    <row r="131" spans="3:25" x14ac:dyDescent="0.25">
      <c r="C131">
        <v>125</v>
      </c>
      <c r="D131" s="19" t="s">
        <v>1405</v>
      </c>
      <c r="E131" s="19"/>
      <c r="F131" s="19" t="s">
        <v>234</v>
      </c>
      <c r="G131" s="19"/>
      <c r="H131" t="b">
        <v>0</v>
      </c>
      <c r="I131" s="19" t="s">
        <v>1405</v>
      </c>
      <c r="J131" s="19"/>
      <c r="K131" s="19" t="s">
        <v>1403</v>
      </c>
      <c r="L131" t="b">
        <v>1</v>
      </c>
      <c r="M131" t="s">
        <v>84</v>
      </c>
      <c r="P131" s="19" t="s">
        <v>1406</v>
      </c>
      <c r="Q131" s="19"/>
      <c r="R131" s="2">
        <v>44489.635433483796</v>
      </c>
      <c r="S131" s="2">
        <v>44291.885143321757</v>
      </c>
      <c r="T131" s="19"/>
      <c r="U131" s="19"/>
      <c r="V131" s="19" t="s">
        <v>3047</v>
      </c>
      <c r="W131" s="19" t="s">
        <v>15</v>
      </c>
      <c r="X131" t="s">
        <v>86</v>
      </c>
      <c r="Y131" t="s">
        <v>87</v>
      </c>
    </row>
    <row r="132" spans="3:25" x14ac:dyDescent="0.25">
      <c r="C132">
        <v>126</v>
      </c>
      <c r="D132" s="19" t="s">
        <v>1407</v>
      </c>
      <c r="E132" s="19"/>
      <c r="F132" s="19" t="s">
        <v>234</v>
      </c>
      <c r="G132" s="19"/>
      <c r="H132" t="b">
        <v>0</v>
      </c>
      <c r="I132" s="19" t="s">
        <v>1407</v>
      </c>
      <c r="J132" s="19"/>
      <c r="K132" s="19" t="s">
        <v>1403</v>
      </c>
      <c r="L132" t="b">
        <v>1</v>
      </c>
      <c r="M132" t="s">
        <v>84</v>
      </c>
      <c r="P132" s="19" t="s">
        <v>1408</v>
      </c>
      <c r="Q132" s="19"/>
      <c r="R132" s="2">
        <v>44489.635433483796</v>
      </c>
      <c r="S132" s="2">
        <v>44291.885143321757</v>
      </c>
      <c r="T132" s="19"/>
      <c r="U132" s="19"/>
      <c r="V132" s="19" t="s">
        <v>3047</v>
      </c>
      <c r="W132" s="19" t="s">
        <v>15</v>
      </c>
      <c r="X132" t="s">
        <v>86</v>
      </c>
      <c r="Y132" t="s">
        <v>87</v>
      </c>
    </row>
    <row r="133" spans="3:25" x14ac:dyDescent="0.25">
      <c r="C133">
        <v>127</v>
      </c>
      <c r="D133" s="19" t="s">
        <v>1409</v>
      </c>
      <c r="E133" s="19"/>
      <c r="F133" s="19" t="s">
        <v>234</v>
      </c>
      <c r="G133" s="19"/>
      <c r="H133" t="b">
        <v>0</v>
      </c>
      <c r="I133" s="19" t="s">
        <v>1409</v>
      </c>
      <c r="J133" s="19"/>
      <c r="K133" s="19" t="s">
        <v>1403</v>
      </c>
      <c r="L133" t="b">
        <v>1</v>
      </c>
      <c r="M133" t="s">
        <v>84</v>
      </c>
      <c r="P133" s="19" t="s">
        <v>1410</v>
      </c>
      <c r="Q133" s="19"/>
      <c r="R133" s="2">
        <v>44489.635433483796</v>
      </c>
      <c r="S133" s="2">
        <v>44291.885143321757</v>
      </c>
      <c r="T133" s="19"/>
      <c r="U133" s="19"/>
      <c r="V133" s="19" t="s">
        <v>3047</v>
      </c>
      <c r="W133" s="19" t="s">
        <v>15</v>
      </c>
      <c r="X133" t="s">
        <v>86</v>
      </c>
      <c r="Y133" t="s">
        <v>87</v>
      </c>
    </row>
    <row r="134" spans="3:25" x14ac:dyDescent="0.25">
      <c r="C134">
        <v>128</v>
      </c>
      <c r="D134" s="19" t="s">
        <v>1411</v>
      </c>
      <c r="E134" s="19"/>
      <c r="F134" s="19" t="s">
        <v>234</v>
      </c>
      <c r="G134" s="19"/>
      <c r="H134" t="b">
        <v>0</v>
      </c>
      <c r="I134" s="19" t="s">
        <v>1411</v>
      </c>
      <c r="J134" s="19"/>
      <c r="K134" s="19" t="s">
        <v>89</v>
      </c>
      <c r="L134" t="b">
        <v>1</v>
      </c>
      <c r="M134" t="s">
        <v>84</v>
      </c>
      <c r="P134" s="19" t="s">
        <v>1412</v>
      </c>
      <c r="Q134" s="19"/>
      <c r="R134" s="2">
        <v>44336.440043171293</v>
      </c>
      <c r="S134" s="2">
        <v>44291.885143321757</v>
      </c>
      <c r="T134" s="19"/>
      <c r="U134" s="19"/>
      <c r="V134" s="19" t="s">
        <v>3047</v>
      </c>
      <c r="W134" s="19" t="s">
        <v>90</v>
      </c>
      <c r="X134" t="s">
        <v>86</v>
      </c>
      <c r="Y134" t="s">
        <v>87</v>
      </c>
    </row>
    <row r="135" spans="3:25" x14ac:dyDescent="0.25">
      <c r="C135">
        <v>129</v>
      </c>
      <c r="D135" s="19" t="s">
        <v>1413</v>
      </c>
      <c r="E135" s="19"/>
      <c r="F135" s="19" t="s">
        <v>234</v>
      </c>
      <c r="G135" s="19"/>
      <c r="H135" t="b">
        <v>0</v>
      </c>
      <c r="I135" s="19" t="s">
        <v>1413</v>
      </c>
      <c r="J135" s="19"/>
      <c r="K135" s="19" t="s">
        <v>1403</v>
      </c>
      <c r="L135" t="b">
        <v>1</v>
      </c>
      <c r="M135" t="s">
        <v>84</v>
      </c>
      <c r="P135" s="19" t="s">
        <v>1414</v>
      </c>
      <c r="Q135" s="19"/>
      <c r="R135" s="2">
        <v>44489.635433483796</v>
      </c>
      <c r="S135" s="2">
        <v>44291.885143321757</v>
      </c>
      <c r="T135" s="19"/>
      <c r="U135" s="19"/>
      <c r="V135" s="19" t="s">
        <v>3047</v>
      </c>
      <c r="W135" s="19" t="s">
        <v>15</v>
      </c>
      <c r="X135" t="s">
        <v>86</v>
      </c>
      <c r="Y135" t="s">
        <v>87</v>
      </c>
    </row>
    <row r="136" spans="3:25" x14ac:dyDescent="0.25">
      <c r="C136">
        <v>130</v>
      </c>
      <c r="D136" s="19" t="s">
        <v>1415</v>
      </c>
      <c r="E136" s="19"/>
      <c r="F136" s="19" t="s">
        <v>234</v>
      </c>
      <c r="G136" s="19"/>
      <c r="H136" t="b">
        <v>0</v>
      </c>
      <c r="I136" s="19" t="s">
        <v>1415</v>
      </c>
      <c r="J136" s="19"/>
      <c r="K136" s="19" t="s">
        <v>1403</v>
      </c>
      <c r="L136" t="b">
        <v>1</v>
      </c>
      <c r="M136" t="s">
        <v>84</v>
      </c>
      <c r="P136" s="19" t="s">
        <v>1416</v>
      </c>
      <c r="Q136" s="19"/>
      <c r="R136" s="2">
        <v>44489.635433483796</v>
      </c>
      <c r="S136" s="2">
        <v>44291.885143321757</v>
      </c>
      <c r="T136" s="19"/>
      <c r="U136" s="19"/>
      <c r="V136" s="19" t="s">
        <v>3047</v>
      </c>
      <c r="W136" s="19" t="s">
        <v>15</v>
      </c>
      <c r="X136" t="s">
        <v>86</v>
      </c>
      <c r="Y136" t="s">
        <v>87</v>
      </c>
    </row>
    <row r="137" spans="3:25" x14ac:dyDescent="0.25">
      <c r="C137">
        <v>131</v>
      </c>
      <c r="D137" s="19" t="s">
        <v>1417</v>
      </c>
      <c r="E137" s="19"/>
      <c r="F137" s="19" t="s">
        <v>234</v>
      </c>
      <c r="G137" s="19"/>
      <c r="H137" t="b">
        <v>0</v>
      </c>
      <c r="I137" s="19" t="s">
        <v>1417</v>
      </c>
      <c r="J137" s="19"/>
      <c r="K137" s="19" t="s">
        <v>1403</v>
      </c>
      <c r="L137" t="b">
        <v>1</v>
      </c>
      <c r="M137" t="s">
        <v>84</v>
      </c>
      <c r="P137" s="19" t="s">
        <v>1418</v>
      </c>
      <c r="Q137" s="19"/>
      <c r="R137" s="2">
        <v>44489.635433483796</v>
      </c>
      <c r="S137" s="2">
        <v>44291.885143321757</v>
      </c>
      <c r="T137" s="19"/>
      <c r="U137" s="19"/>
      <c r="V137" s="19" t="s">
        <v>3047</v>
      </c>
      <c r="W137" s="19" t="s">
        <v>15</v>
      </c>
      <c r="X137" t="s">
        <v>86</v>
      </c>
      <c r="Y137" t="s">
        <v>87</v>
      </c>
    </row>
    <row r="138" spans="3:25" x14ac:dyDescent="0.25">
      <c r="C138">
        <v>132</v>
      </c>
      <c r="D138" s="19" t="s">
        <v>1419</v>
      </c>
      <c r="E138" s="19"/>
      <c r="F138" s="19" t="s">
        <v>234</v>
      </c>
      <c r="G138" s="19"/>
      <c r="H138" t="b">
        <v>0</v>
      </c>
      <c r="I138" s="19" t="s">
        <v>1419</v>
      </c>
      <c r="J138" s="19"/>
      <c r="K138" s="19" t="s">
        <v>88</v>
      </c>
      <c r="L138" t="b">
        <v>1</v>
      </c>
      <c r="M138" t="s">
        <v>84</v>
      </c>
      <c r="P138" s="19" t="s">
        <v>1420</v>
      </c>
      <c r="Q138" s="19"/>
      <c r="R138" s="2">
        <v>44336.440043171293</v>
      </c>
      <c r="S138" s="2">
        <v>44291.885143321757</v>
      </c>
      <c r="T138" s="19"/>
      <c r="U138" s="19"/>
      <c r="V138" s="19" t="s">
        <v>3047</v>
      </c>
      <c r="W138" s="19" t="s">
        <v>15</v>
      </c>
      <c r="X138" t="s">
        <v>86</v>
      </c>
      <c r="Y138" t="s">
        <v>87</v>
      </c>
    </row>
    <row r="139" spans="3:25" x14ac:dyDescent="0.25">
      <c r="C139">
        <v>133</v>
      </c>
      <c r="D139" s="19" t="s">
        <v>1421</v>
      </c>
      <c r="E139" s="19"/>
      <c r="F139" s="19" t="s">
        <v>234</v>
      </c>
      <c r="G139" s="19"/>
      <c r="H139" t="b">
        <v>0</v>
      </c>
      <c r="I139" s="19"/>
      <c r="J139" s="19" t="s">
        <v>1422</v>
      </c>
      <c r="K139" s="19"/>
      <c r="L139" t="b">
        <v>1</v>
      </c>
      <c r="M139" t="s">
        <v>84</v>
      </c>
      <c r="P139" s="19" t="s">
        <v>1423</v>
      </c>
      <c r="Q139" s="19"/>
      <c r="R139" s="2">
        <v>44581.195139386575</v>
      </c>
      <c r="S139" s="2">
        <v>44291.885143321757</v>
      </c>
      <c r="T139" s="19"/>
      <c r="U139" s="19"/>
      <c r="V139" s="19" t="s">
        <v>3047</v>
      </c>
      <c r="W139" s="19" t="s">
        <v>90</v>
      </c>
      <c r="X139" t="s">
        <v>1178</v>
      </c>
      <c r="Y139" t="s">
        <v>87</v>
      </c>
    </row>
    <row r="140" spans="3:25" x14ac:dyDescent="0.25">
      <c r="C140">
        <v>134</v>
      </c>
      <c r="D140" s="19" t="s">
        <v>1289</v>
      </c>
      <c r="E140" s="19"/>
      <c r="F140" s="19" t="s">
        <v>234</v>
      </c>
      <c r="G140" s="19"/>
      <c r="H140" t="b">
        <v>0</v>
      </c>
      <c r="I140" s="19" t="s">
        <v>1289</v>
      </c>
      <c r="J140" s="19"/>
      <c r="K140" s="19" t="s">
        <v>91</v>
      </c>
      <c r="L140" t="b">
        <v>1</v>
      </c>
      <c r="M140" t="s">
        <v>92</v>
      </c>
      <c r="P140" s="19" t="s">
        <v>1424</v>
      </c>
      <c r="Q140" s="19"/>
      <c r="R140" s="2">
        <v>44336.440043171293</v>
      </c>
      <c r="S140" s="2">
        <v>44291.885143321757</v>
      </c>
      <c r="T140" s="19"/>
      <c r="U140" s="19"/>
      <c r="V140" s="19" t="s">
        <v>3047</v>
      </c>
      <c r="W140" s="19" t="s">
        <v>93</v>
      </c>
      <c r="X140" t="s">
        <v>86</v>
      </c>
      <c r="Y140" t="s">
        <v>87</v>
      </c>
    </row>
    <row r="141" spans="3:25" x14ac:dyDescent="0.25">
      <c r="C141">
        <v>135</v>
      </c>
      <c r="D141" s="19" t="s">
        <v>1425</v>
      </c>
      <c r="E141" s="19"/>
      <c r="F141" s="19" t="s">
        <v>234</v>
      </c>
      <c r="G141" s="19"/>
      <c r="H141" t="b">
        <v>0</v>
      </c>
      <c r="I141" s="19" t="s">
        <v>1425</v>
      </c>
      <c r="J141" s="19"/>
      <c r="K141" s="19"/>
      <c r="L141" t="b">
        <v>1</v>
      </c>
      <c r="M141" t="s">
        <v>84</v>
      </c>
      <c r="P141" s="19" t="s">
        <v>1426</v>
      </c>
      <c r="Q141" s="19"/>
      <c r="R141" s="2">
        <v>44336.440043171293</v>
      </c>
      <c r="S141" s="2">
        <v>44291.885143321757</v>
      </c>
      <c r="T141" s="19"/>
      <c r="U141" s="19"/>
      <c r="V141" s="19" t="s">
        <v>3047</v>
      </c>
      <c r="W141" s="19" t="s">
        <v>85</v>
      </c>
      <c r="X141" t="s">
        <v>86</v>
      </c>
      <c r="Y141" t="s">
        <v>87</v>
      </c>
    </row>
    <row r="142" spans="3:25" x14ac:dyDescent="0.25">
      <c r="C142">
        <v>136</v>
      </c>
      <c r="D142" s="19" t="s">
        <v>1427</v>
      </c>
      <c r="E142" s="19"/>
      <c r="F142" s="19" t="s">
        <v>234</v>
      </c>
      <c r="G142" s="19"/>
      <c r="H142" t="b">
        <v>0</v>
      </c>
      <c r="I142" s="19" t="s">
        <v>1427</v>
      </c>
      <c r="J142" s="19"/>
      <c r="K142" s="19"/>
      <c r="L142" t="b">
        <v>1</v>
      </c>
      <c r="M142" t="s">
        <v>84</v>
      </c>
      <c r="P142" s="19" t="s">
        <v>1428</v>
      </c>
      <c r="Q142" s="19"/>
      <c r="R142" s="2">
        <v>44336.440043171293</v>
      </c>
      <c r="S142" s="2">
        <v>44291.885143321757</v>
      </c>
      <c r="T142" s="19"/>
      <c r="U142" s="19"/>
      <c r="V142" s="19" t="s">
        <v>3047</v>
      </c>
      <c r="W142" s="19" t="s">
        <v>85</v>
      </c>
      <c r="X142" t="s">
        <v>86</v>
      </c>
      <c r="Y142" t="s">
        <v>87</v>
      </c>
    </row>
    <row r="143" spans="3:25" x14ac:dyDescent="0.25">
      <c r="C143">
        <v>137</v>
      </c>
      <c r="D143" s="19" t="s">
        <v>1429</v>
      </c>
      <c r="E143" s="19"/>
      <c r="F143" s="19" t="s">
        <v>234</v>
      </c>
      <c r="G143" s="19"/>
      <c r="H143" t="b">
        <v>0</v>
      </c>
      <c r="I143" s="19" t="s">
        <v>1429</v>
      </c>
      <c r="J143" s="19"/>
      <c r="K143" s="19"/>
      <c r="L143" t="b">
        <v>1</v>
      </c>
      <c r="M143" t="s">
        <v>84</v>
      </c>
      <c r="P143" s="19" t="s">
        <v>1430</v>
      </c>
      <c r="Q143" s="19"/>
      <c r="R143" s="2">
        <v>44336.440043171293</v>
      </c>
      <c r="S143" s="2">
        <v>44291.885143321757</v>
      </c>
      <c r="T143" s="19"/>
      <c r="U143" s="19"/>
      <c r="V143" s="19" t="s">
        <v>3047</v>
      </c>
      <c r="W143" s="19" t="s">
        <v>85</v>
      </c>
      <c r="X143" t="s">
        <v>86</v>
      </c>
      <c r="Y143" t="s">
        <v>87</v>
      </c>
    </row>
    <row r="144" spans="3:25" x14ac:dyDescent="0.25">
      <c r="C144">
        <v>138</v>
      </c>
      <c r="D144" s="19" t="s">
        <v>1431</v>
      </c>
      <c r="E144" s="19"/>
      <c r="F144" s="19" t="s">
        <v>234</v>
      </c>
      <c r="G144" s="19"/>
      <c r="H144" t="b">
        <v>0</v>
      </c>
      <c r="I144" s="19" t="s">
        <v>1431</v>
      </c>
      <c r="J144" s="19"/>
      <c r="K144" s="19"/>
      <c r="L144" t="b">
        <v>1</v>
      </c>
      <c r="M144" t="s">
        <v>84</v>
      </c>
      <c r="P144" s="19" t="s">
        <v>1432</v>
      </c>
      <c r="Q144" s="19"/>
      <c r="R144" s="2">
        <v>44377.682182326389</v>
      </c>
      <c r="S144" s="2">
        <v>44291.885143321757</v>
      </c>
      <c r="T144" s="19"/>
      <c r="U144" s="19" t="s">
        <v>1433</v>
      </c>
      <c r="V144" s="19" t="s">
        <v>3047</v>
      </c>
      <c r="W144" s="19" t="s">
        <v>85</v>
      </c>
      <c r="X144" t="s">
        <v>86</v>
      </c>
      <c r="Y144" t="s">
        <v>87</v>
      </c>
    </row>
    <row r="145" spans="3:25" x14ac:dyDescent="0.25">
      <c r="C145">
        <v>139</v>
      </c>
      <c r="D145" s="19" t="s">
        <v>1434</v>
      </c>
      <c r="E145" s="19"/>
      <c r="F145" s="19" t="s">
        <v>234</v>
      </c>
      <c r="G145" s="19"/>
      <c r="H145" t="b">
        <v>0</v>
      </c>
      <c r="I145" s="19"/>
      <c r="J145" s="19" t="s">
        <v>1435</v>
      </c>
      <c r="K145" s="19"/>
      <c r="L145" t="b">
        <v>1</v>
      </c>
      <c r="M145" t="s">
        <v>84</v>
      </c>
      <c r="P145" s="19" t="s">
        <v>1436</v>
      </c>
      <c r="Q145" s="19"/>
      <c r="R145" s="2">
        <v>44581.195105902778</v>
      </c>
      <c r="S145" s="2">
        <v>44377.670082523146</v>
      </c>
      <c r="T145" s="19"/>
      <c r="U145" s="19" t="s">
        <v>1433</v>
      </c>
      <c r="V145" s="19" t="s">
        <v>3047</v>
      </c>
      <c r="W145" s="19" t="s">
        <v>90</v>
      </c>
      <c r="X145" t="s">
        <v>1178</v>
      </c>
      <c r="Y145" t="s">
        <v>87</v>
      </c>
    </row>
    <row r="146" spans="3:25" x14ac:dyDescent="0.25">
      <c r="C146">
        <v>140</v>
      </c>
      <c r="D146" s="19" t="s">
        <v>1437</v>
      </c>
      <c r="E146" s="19"/>
      <c r="F146" s="19" t="s">
        <v>234</v>
      </c>
      <c r="G146" s="19"/>
      <c r="H146" t="b">
        <v>0</v>
      </c>
      <c r="I146" s="19"/>
      <c r="J146" s="19" t="s">
        <v>1438</v>
      </c>
      <c r="K146" s="19" t="s">
        <v>91</v>
      </c>
      <c r="L146" t="b">
        <v>1</v>
      </c>
      <c r="M146" t="s">
        <v>92</v>
      </c>
      <c r="P146" s="19" t="s">
        <v>1439</v>
      </c>
      <c r="Q146" s="19"/>
      <c r="R146" s="2">
        <v>44581.195112152775</v>
      </c>
      <c r="S146" s="2">
        <v>44355.108729976855</v>
      </c>
      <c r="T146" s="19"/>
      <c r="U146" s="19"/>
      <c r="V146" s="19" t="s">
        <v>3047</v>
      </c>
      <c r="W146" s="19" t="s">
        <v>90</v>
      </c>
      <c r="X146" t="s">
        <v>1178</v>
      </c>
      <c r="Y146" t="s">
        <v>87</v>
      </c>
    </row>
    <row r="147" spans="3:25" x14ac:dyDescent="0.25">
      <c r="C147">
        <v>141</v>
      </c>
      <c r="D147" s="19" t="s">
        <v>1297</v>
      </c>
      <c r="E147" s="19"/>
      <c r="F147" s="19" t="s">
        <v>234</v>
      </c>
      <c r="G147" s="19"/>
      <c r="H147" t="b">
        <v>0</v>
      </c>
      <c r="I147" s="19" t="s">
        <v>1297</v>
      </c>
      <c r="J147" s="19"/>
      <c r="K147" s="19"/>
      <c r="L147" t="b">
        <v>1</v>
      </c>
      <c r="M147" t="s">
        <v>84</v>
      </c>
      <c r="P147" s="19" t="s">
        <v>1440</v>
      </c>
      <c r="Q147" s="19"/>
      <c r="R147" s="2">
        <v>44336.440043171293</v>
      </c>
      <c r="S147" s="2">
        <v>44291.885143321757</v>
      </c>
      <c r="T147" s="19"/>
      <c r="U147" s="19"/>
      <c r="V147" s="19" t="s">
        <v>3047</v>
      </c>
      <c r="W147" s="19" t="s">
        <v>85</v>
      </c>
      <c r="X147" t="s">
        <v>86</v>
      </c>
      <c r="Y147" t="s">
        <v>87</v>
      </c>
    </row>
    <row r="148" spans="3:25" x14ac:dyDescent="0.25">
      <c r="C148">
        <v>142</v>
      </c>
      <c r="D148" s="19" t="s">
        <v>1441</v>
      </c>
      <c r="E148" s="19"/>
      <c r="F148" s="19" t="s">
        <v>234</v>
      </c>
      <c r="G148" s="19"/>
      <c r="H148" t="b">
        <v>0</v>
      </c>
      <c r="I148" s="19" t="s">
        <v>1441</v>
      </c>
      <c r="J148" s="19"/>
      <c r="K148" s="19"/>
      <c r="L148" t="b">
        <v>1</v>
      </c>
      <c r="M148" t="s">
        <v>84</v>
      </c>
      <c r="P148" s="19" t="s">
        <v>1442</v>
      </c>
      <c r="Q148" s="19"/>
      <c r="R148" s="2">
        <v>44336.440043171293</v>
      </c>
      <c r="S148" s="2">
        <v>44291.885143321757</v>
      </c>
      <c r="T148" s="19"/>
      <c r="U148" s="19"/>
      <c r="V148" s="19" t="s">
        <v>3047</v>
      </c>
      <c r="W148" s="19" t="s">
        <v>85</v>
      </c>
      <c r="X148" t="s">
        <v>86</v>
      </c>
      <c r="Y148" t="s">
        <v>87</v>
      </c>
    </row>
    <row r="149" spans="3:25" x14ac:dyDescent="0.25">
      <c r="C149">
        <v>143</v>
      </c>
      <c r="D149" s="19" t="s">
        <v>1443</v>
      </c>
      <c r="E149" s="19"/>
      <c r="F149" s="19" t="s">
        <v>234</v>
      </c>
      <c r="G149" s="19"/>
      <c r="H149" t="b">
        <v>0</v>
      </c>
      <c r="I149" s="19" t="s">
        <v>1443</v>
      </c>
      <c r="J149" s="19"/>
      <c r="K149" s="19"/>
      <c r="L149" t="b">
        <v>1</v>
      </c>
      <c r="M149" t="s">
        <v>84</v>
      </c>
      <c r="P149" s="19" t="s">
        <v>1444</v>
      </c>
      <c r="Q149" s="19"/>
      <c r="R149" s="2">
        <v>44336.440043171293</v>
      </c>
      <c r="S149" s="2">
        <v>44291.885143321757</v>
      </c>
      <c r="T149" s="19"/>
      <c r="U149" s="19"/>
      <c r="V149" s="19" t="s">
        <v>3047</v>
      </c>
      <c r="W149" s="19" t="s">
        <v>85</v>
      </c>
      <c r="X149" t="s">
        <v>86</v>
      </c>
      <c r="Y149" t="s">
        <v>87</v>
      </c>
    </row>
    <row r="150" spans="3:25" x14ac:dyDescent="0.25">
      <c r="C150">
        <v>144</v>
      </c>
      <c r="D150" s="19" t="s">
        <v>1445</v>
      </c>
      <c r="E150" s="19"/>
      <c r="F150" s="19" t="s">
        <v>234</v>
      </c>
      <c r="G150" s="19"/>
      <c r="H150" t="b">
        <v>0</v>
      </c>
      <c r="I150" s="19" t="s">
        <v>1445</v>
      </c>
      <c r="J150" s="19"/>
      <c r="K150" s="19"/>
      <c r="L150" t="b">
        <v>1</v>
      </c>
      <c r="M150" t="s">
        <v>84</v>
      </c>
      <c r="P150" s="19" t="s">
        <v>1446</v>
      </c>
      <c r="Q150" s="19"/>
      <c r="R150" s="2">
        <v>44336.440043171293</v>
      </c>
      <c r="S150" s="2">
        <v>44291.885143321757</v>
      </c>
      <c r="T150" s="19"/>
      <c r="U150" s="19"/>
      <c r="V150" s="19" t="s">
        <v>3047</v>
      </c>
      <c r="W150" s="19" t="s">
        <v>85</v>
      </c>
      <c r="X150" t="s">
        <v>86</v>
      </c>
      <c r="Y150" t="s">
        <v>87</v>
      </c>
    </row>
    <row r="151" spans="3:25" x14ac:dyDescent="0.25">
      <c r="C151">
        <v>145</v>
      </c>
      <c r="D151" s="19" t="s">
        <v>1447</v>
      </c>
      <c r="E151" s="19"/>
      <c r="F151" s="19" t="s">
        <v>234</v>
      </c>
      <c r="G151" s="19"/>
      <c r="H151" t="b">
        <v>0</v>
      </c>
      <c r="I151" s="19" t="s">
        <v>1447</v>
      </c>
      <c r="J151" s="19"/>
      <c r="K151" s="19"/>
      <c r="L151" t="b">
        <v>1</v>
      </c>
      <c r="M151" t="s">
        <v>84</v>
      </c>
      <c r="P151" s="19" t="s">
        <v>1448</v>
      </c>
      <c r="Q151" s="19"/>
      <c r="R151" s="2">
        <v>44336.440043171293</v>
      </c>
      <c r="S151" s="2">
        <v>44291.885143321757</v>
      </c>
      <c r="T151" s="19"/>
      <c r="U151" s="19"/>
      <c r="V151" s="19" t="s">
        <v>3047</v>
      </c>
      <c r="W151" s="19" t="s">
        <v>85</v>
      </c>
      <c r="X151" t="s">
        <v>86</v>
      </c>
      <c r="Y151" t="s">
        <v>87</v>
      </c>
    </row>
    <row r="152" spans="3:25" x14ac:dyDescent="0.25">
      <c r="C152">
        <v>146</v>
      </c>
      <c r="D152" s="19" t="s">
        <v>1449</v>
      </c>
      <c r="E152" s="19"/>
      <c r="F152" s="19" t="s">
        <v>234</v>
      </c>
      <c r="G152" s="19"/>
      <c r="H152" t="b">
        <v>0</v>
      </c>
      <c r="I152" s="19" t="s">
        <v>1449</v>
      </c>
      <c r="J152" s="19"/>
      <c r="K152" s="19"/>
      <c r="L152" t="b">
        <v>1</v>
      </c>
      <c r="M152" t="s">
        <v>84</v>
      </c>
      <c r="P152" s="19" t="s">
        <v>1450</v>
      </c>
      <c r="Q152" s="19"/>
      <c r="R152" s="2">
        <v>44336.440043171293</v>
      </c>
      <c r="S152" s="2">
        <v>44291.885143321757</v>
      </c>
      <c r="T152" s="19"/>
      <c r="U152" s="19" t="s">
        <v>1425</v>
      </c>
      <c r="V152" s="19" t="s">
        <v>3047</v>
      </c>
      <c r="W152" s="19" t="s">
        <v>85</v>
      </c>
      <c r="X152" t="s">
        <v>86</v>
      </c>
      <c r="Y152" t="s">
        <v>87</v>
      </c>
    </row>
    <row r="153" spans="3:25" x14ac:dyDescent="0.25">
      <c r="C153">
        <v>147</v>
      </c>
      <c r="D153" s="19" t="s">
        <v>1433</v>
      </c>
      <c r="E153" s="19"/>
      <c r="F153" s="19" t="s">
        <v>234</v>
      </c>
      <c r="G153" s="19"/>
      <c r="H153" t="b">
        <v>0</v>
      </c>
      <c r="I153" s="19" t="s">
        <v>1433</v>
      </c>
      <c r="J153" s="19"/>
      <c r="K153" s="19" t="s">
        <v>91</v>
      </c>
      <c r="L153" t="b">
        <v>1</v>
      </c>
      <c r="M153" t="s">
        <v>92</v>
      </c>
      <c r="P153" s="19" t="s">
        <v>1451</v>
      </c>
      <c r="Q153" s="19"/>
      <c r="R153" s="2">
        <v>44336.440043171293</v>
      </c>
      <c r="S153" s="2">
        <v>44291.885143321757</v>
      </c>
      <c r="T153" s="19"/>
      <c r="U153" s="19"/>
      <c r="V153" s="19" t="s">
        <v>3047</v>
      </c>
      <c r="W153" s="19" t="s">
        <v>93</v>
      </c>
      <c r="X153" t="s">
        <v>86</v>
      </c>
      <c r="Y153" t="s">
        <v>87</v>
      </c>
    </row>
    <row r="154" spans="3:25" x14ac:dyDescent="0.25">
      <c r="C154">
        <v>148</v>
      </c>
      <c r="D154" s="19" t="s">
        <v>1305</v>
      </c>
      <c r="E154" s="19"/>
      <c r="F154" s="19" t="s">
        <v>234</v>
      </c>
      <c r="G154" s="19"/>
      <c r="H154" t="b">
        <v>0</v>
      </c>
      <c r="I154" s="19" t="s">
        <v>1305</v>
      </c>
      <c r="J154" s="19"/>
      <c r="K154" s="19" t="s">
        <v>91</v>
      </c>
      <c r="L154" t="b">
        <v>1</v>
      </c>
      <c r="M154" t="s">
        <v>92</v>
      </c>
      <c r="P154" s="19" t="s">
        <v>1452</v>
      </c>
      <c r="Q154" s="19"/>
      <c r="R154" s="2">
        <v>44336.440043171293</v>
      </c>
      <c r="S154" s="2">
        <v>44291.885143321757</v>
      </c>
      <c r="T154" s="19"/>
      <c r="U154" s="19"/>
      <c r="V154" s="19" t="s">
        <v>3047</v>
      </c>
      <c r="W154" s="19" t="s">
        <v>93</v>
      </c>
      <c r="X154" t="s">
        <v>86</v>
      </c>
      <c r="Y154" t="s">
        <v>87</v>
      </c>
    </row>
    <row r="155" spans="3:25" x14ac:dyDescent="0.25">
      <c r="C155">
        <v>149</v>
      </c>
      <c r="D155" s="19" t="s">
        <v>1453</v>
      </c>
      <c r="E155" s="19"/>
      <c r="F155" s="19" t="s">
        <v>234</v>
      </c>
      <c r="G155" s="19"/>
      <c r="H155" t="b">
        <v>0</v>
      </c>
      <c r="I155" s="19" t="s">
        <v>1453</v>
      </c>
      <c r="J155" s="19"/>
      <c r="K155" s="19"/>
      <c r="L155" t="b">
        <v>1</v>
      </c>
      <c r="M155" t="s">
        <v>84</v>
      </c>
      <c r="P155" s="19" t="s">
        <v>1454</v>
      </c>
      <c r="Q155" s="19"/>
      <c r="R155" s="2">
        <v>44336.440043171293</v>
      </c>
      <c r="S155" s="2">
        <v>44291.885143321757</v>
      </c>
      <c r="T155" s="19"/>
      <c r="U155" s="19"/>
      <c r="V155" s="19" t="s">
        <v>3047</v>
      </c>
      <c r="W155" s="19" t="s">
        <v>85</v>
      </c>
      <c r="X155" t="s">
        <v>86</v>
      </c>
      <c r="Y155" t="s">
        <v>87</v>
      </c>
    </row>
    <row r="156" spans="3:25" x14ac:dyDescent="0.25">
      <c r="C156">
        <v>150</v>
      </c>
      <c r="D156" s="19" t="s">
        <v>1455</v>
      </c>
      <c r="E156" s="19"/>
      <c r="F156" s="19" t="s">
        <v>234</v>
      </c>
      <c r="G156" s="19"/>
      <c r="H156" t="b">
        <v>0</v>
      </c>
      <c r="I156" s="19"/>
      <c r="J156" s="19" t="s">
        <v>1456</v>
      </c>
      <c r="K156" s="19"/>
      <c r="L156" t="b">
        <v>1</v>
      </c>
      <c r="M156" t="s">
        <v>84</v>
      </c>
      <c r="P156" s="19" t="s">
        <v>1457</v>
      </c>
      <c r="Q156" s="19"/>
      <c r="R156" s="2">
        <v>44581.195101655096</v>
      </c>
      <c r="S156" s="2">
        <v>44323.09530439815</v>
      </c>
      <c r="T156" s="19"/>
      <c r="U156" s="19"/>
      <c r="V156" s="19" t="s">
        <v>3047</v>
      </c>
      <c r="W156" s="19" t="s">
        <v>90</v>
      </c>
      <c r="X156" t="s">
        <v>1178</v>
      </c>
      <c r="Y156" t="s">
        <v>87</v>
      </c>
    </row>
    <row r="157" spans="3:25" x14ac:dyDescent="0.25">
      <c r="C157">
        <v>151</v>
      </c>
      <c r="D157" s="19" t="s">
        <v>15</v>
      </c>
      <c r="E157" s="19"/>
      <c r="F157" s="19" t="s">
        <v>236</v>
      </c>
      <c r="G157" s="19"/>
      <c r="H157" t="b">
        <v>0</v>
      </c>
      <c r="I157" s="19" t="s">
        <v>15</v>
      </c>
      <c r="J157" s="19"/>
      <c r="K157" s="19" t="s">
        <v>88</v>
      </c>
      <c r="L157" t="b">
        <v>1</v>
      </c>
      <c r="M157" t="s">
        <v>84</v>
      </c>
      <c r="P157" s="19" t="s">
        <v>1458</v>
      </c>
      <c r="Q157" s="19"/>
      <c r="R157" s="2">
        <v>44336.440043171293</v>
      </c>
      <c r="S157" s="2">
        <v>44291.885143321757</v>
      </c>
      <c r="T157" s="19"/>
      <c r="U157" s="19"/>
      <c r="V157" s="19"/>
      <c r="W157" s="19" t="s">
        <v>15</v>
      </c>
      <c r="X157" t="s">
        <v>86</v>
      </c>
      <c r="Y157" t="s">
        <v>87</v>
      </c>
    </row>
    <row r="158" spans="3:25" x14ac:dyDescent="0.25">
      <c r="C158">
        <v>152</v>
      </c>
      <c r="D158" s="19" t="s">
        <v>1385</v>
      </c>
      <c r="E158" s="19"/>
      <c r="F158" s="19" t="s">
        <v>236</v>
      </c>
      <c r="G158" s="19"/>
      <c r="H158" t="b">
        <v>0</v>
      </c>
      <c r="I158" s="19" t="s">
        <v>1385</v>
      </c>
      <c r="J158" s="19"/>
      <c r="K158" s="19" t="s">
        <v>91</v>
      </c>
      <c r="L158" t="b">
        <v>1</v>
      </c>
      <c r="M158" t="s">
        <v>94</v>
      </c>
      <c r="P158" s="19" t="s">
        <v>1459</v>
      </c>
      <c r="Q158" s="19"/>
      <c r="R158" s="2">
        <v>44336.440043171293</v>
      </c>
      <c r="S158" s="2">
        <v>44291.885143321757</v>
      </c>
      <c r="T158" s="19"/>
      <c r="U158" s="19"/>
      <c r="V158" s="19"/>
      <c r="W158" s="19" t="s">
        <v>93</v>
      </c>
      <c r="X158" t="s">
        <v>86</v>
      </c>
      <c r="Y158" t="s">
        <v>87</v>
      </c>
    </row>
    <row r="159" spans="3:25" x14ac:dyDescent="0.25">
      <c r="C159">
        <v>153</v>
      </c>
      <c r="D159" s="19" t="s">
        <v>1387</v>
      </c>
      <c r="E159" s="19"/>
      <c r="F159" s="19" t="s">
        <v>236</v>
      </c>
      <c r="G159" s="19"/>
      <c r="H159" t="b">
        <v>0</v>
      </c>
      <c r="I159" s="19" t="s">
        <v>1387</v>
      </c>
      <c r="J159" s="19"/>
      <c r="K159" s="19"/>
      <c r="L159" t="b">
        <v>1</v>
      </c>
      <c r="M159" t="s">
        <v>84</v>
      </c>
      <c r="P159" s="19" t="s">
        <v>1460</v>
      </c>
      <c r="Q159" s="19"/>
      <c r="R159" s="2">
        <v>44336.440043171293</v>
      </c>
      <c r="S159" s="2">
        <v>44291.885143321757</v>
      </c>
      <c r="T159" s="19"/>
      <c r="U159" s="19"/>
      <c r="V159" s="19"/>
      <c r="W159" s="19" t="s">
        <v>85</v>
      </c>
      <c r="X159" t="s">
        <v>86</v>
      </c>
      <c r="Y159" t="s">
        <v>87</v>
      </c>
    </row>
    <row r="160" spans="3:25" x14ac:dyDescent="0.25">
      <c r="C160">
        <v>154</v>
      </c>
      <c r="D160" s="19" t="s">
        <v>1286</v>
      </c>
      <c r="E160" s="19"/>
      <c r="F160" s="19" t="s">
        <v>236</v>
      </c>
      <c r="G160" s="19"/>
      <c r="H160" t="b">
        <v>0</v>
      </c>
      <c r="I160" s="19" t="s">
        <v>1286</v>
      </c>
      <c r="J160" s="19"/>
      <c r="K160" s="19" t="s">
        <v>91</v>
      </c>
      <c r="L160" t="b">
        <v>1</v>
      </c>
      <c r="M160" t="s">
        <v>92</v>
      </c>
      <c r="P160" s="19" t="s">
        <v>1461</v>
      </c>
      <c r="Q160" s="19"/>
      <c r="R160" s="2">
        <v>44336.440043171293</v>
      </c>
      <c r="S160" s="2">
        <v>44291.885143321757</v>
      </c>
      <c r="T160" s="19"/>
      <c r="U160" s="19"/>
      <c r="V160" s="19"/>
      <c r="W160" s="19" t="s">
        <v>93</v>
      </c>
      <c r="X160" t="s">
        <v>86</v>
      </c>
      <c r="Y160" t="s">
        <v>87</v>
      </c>
    </row>
    <row r="161" spans="3:25" x14ac:dyDescent="0.25">
      <c r="C161">
        <v>155</v>
      </c>
      <c r="D161" s="19" t="s">
        <v>1390</v>
      </c>
      <c r="E161" s="19"/>
      <c r="F161" s="19" t="s">
        <v>236</v>
      </c>
      <c r="G161" s="19"/>
      <c r="H161" t="b">
        <v>0</v>
      </c>
      <c r="I161" s="19" t="s">
        <v>1390</v>
      </c>
      <c r="J161" s="19"/>
      <c r="K161" s="19"/>
      <c r="L161" t="b">
        <v>1</v>
      </c>
      <c r="M161" t="s">
        <v>92</v>
      </c>
      <c r="P161" s="19" t="s">
        <v>1462</v>
      </c>
      <c r="Q161" s="19"/>
      <c r="R161" s="2">
        <v>44336.440043171293</v>
      </c>
      <c r="S161" s="2">
        <v>44291.885143321757</v>
      </c>
      <c r="T161" s="19"/>
      <c r="U161" s="19"/>
      <c r="V161" s="19"/>
      <c r="W161" s="19" t="s">
        <v>1276</v>
      </c>
      <c r="X161" t="s">
        <v>86</v>
      </c>
      <c r="Y161" t="s">
        <v>87</v>
      </c>
    </row>
    <row r="162" spans="3:25" x14ac:dyDescent="0.25">
      <c r="C162">
        <v>156</v>
      </c>
      <c r="D162" s="19" t="s">
        <v>1392</v>
      </c>
      <c r="E162" s="19"/>
      <c r="F162" s="19" t="s">
        <v>236</v>
      </c>
      <c r="G162" s="19"/>
      <c r="H162" t="b">
        <v>0</v>
      </c>
      <c r="I162" s="19" t="s">
        <v>1392</v>
      </c>
      <c r="J162" s="19"/>
      <c r="K162" s="19"/>
      <c r="L162" t="b">
        <v>1</v>
      </c>
      <c r="M162" t="s">
        <v>92</v>
      </c>
      <c r="P162" s="19" t="s">
        <v>1463</v>
      </c>
      <c r="Q162" s="19"/>
      <c r="R162" s="2">
        <v>44336.440043171293</v>
      </c>
      <c r="S162" s="2">
        <v>44291.885143321757</v>
      </c>
      <c r="T162" s="19"/>
      <c r="U162" s="19"/>
      <c r="V162" s="19"/>
      <c r="W162" s="19" t="s">
        <v>1276</v>
      </c>
      <c r="X162" t="s">
        <v>86</v>
      </c>
      <c r="Y162" t="s">
        <v>87</v>
      </c>
    </row>
    <row r="163" spans="3:25" x14ac:dyDescent="0.25">
      <c r="C163">
        <v>157</v>
      </c>
      <c r="D163" s="19" t="s">
        <v>1394</v>
      </c>
      <c r="E163" s="19"/>
      <c r="F163" s="19" t="s">
        <v>236</v>
      </c>
      <c r="G163" s="19"/>
      <c r="H163" t="b">
        <v>0</v>
      </c>
      <c r="I163" s="19" t="s">
        <v>1394</v>
      </c>
      <c r="J163" s="19"/>
      <c r="K163" s="19"/>
      <c r="L163" t="b">
        <v>1</v>
      </c>
      <c r="M163" t="s">
        <v>92</v>
      </c>
      <c r="P163" s="19" t="s">
        <v>1464</v>
      </c>
      <c r="Q163" s="19"/>
      <c r="R163" s="2">
        <v>44336.440043171293</v>
      </c>
      <c r="S163" s="2">
        <v>44291.885143321757</v>
      </c>
      <c r="T163" s="19"/>
      <c r="U163" s="19"/>
      <c r="V163" s="19"/>
      <c r="W163" s="19" t="s">
        <v>1276</v>
      </c>
      <c r="X163" t="s">
        <v>86</v>
      </c>
      <c r="Y163" t="s">
        <v>87</v>
      </c>
    </row>
    <row r="164" spans="3:25" x14ac:dyDescent="0.25">
      <c r="C164">
        <v>158</v>
      </c>
      <c r="D164" s="19" t="s">
        <v>1396</v>
      </c>
      <c r="E164" s="19"/>
      <c r="F164" s="19" t="s">
        <v>236</v>
      </c>
      <c r="G164" s="19"/>
      <c r="H164" t="b">
        <v>0</v>
      </c>
      <c r="I164" s="19" t="s">
        <v>1396</v>
      </c>
      <c r="J164" s="19"/>
      <c r="K164" s="19"/>
      <c r="L164" t="b">
        <v>1</v>
      </c>
      <c r="M164" t="s">
        <v>92</v>
      </c>
      <c r="P164" s="19" t="s">
        <v>1465</v>
      </c>
      <c r="Q164" s="19"/>
      <c r="R164" s="2">
        <v>44336.440043171293</v>
      </c>
      <c r="S164" s="2">
        <v>44291.885143321757</v>
      </c>
      <c r="T164" s="19"/>
      <c r="U164" s="19"/>
      <c r="V164" s="19"/>
      <c r="W164" s="19" t="s">
        <v>1276</v>
      </c>
      <c r="X164" t="s">
        <v>86</v>
      </c>
      <c r="Y164" t="s">
        <v>87</v>
      </c>
    </row>
    <row r="165" spans="3:25" x14ac:dyDescent="0.25">
      <c r="C165">
        <v>159</v>
      </c>
      <c r="D165" s="19" t="s">
        <v>1398</v>
      </c>
      <c r="E165" s="19"/>
      <c r="F165" s="19" t="s">
        <v>236</v>
      </c>
      <c r="G165" s="19"/>
      <c r="H165" t="b">
        <v>0</v>
      </c>
      <c r="I165" s="19" t="s">
        <v>1398</v>
      </c>
      <c r="J165" s="19"/>
      <c r="K165" s="19"/>
      <c r="L165" t="b">
        <v>1</v>
      </c>
      <c r="M165" t="s">
        <v>92</v>
      </c>
      <c r="P165" s="19" t="s">
        <v>1466</v>
      </c>
      <c r="Q165" s="19"/>
      <c r="R165" s="2">
        <v>44336.440043171293</v>
      </c>
      <c r="S165" s="2">
        <v>44291.885143321757</v>
      </c>
      <c r="T165" s="19"/>
      <c r="U165" s="19"/>
      <c r="V165" s="19"/>
      <c r="W165" s="19" t="s">
        <v>1276</v>
      </c>
      <c r="X165" t="s">
        <v>86</v>
      </c>
      <c r="Y165" t="s">
        <v>87</v>
      </c>
    </row>
    <row r="166" spans="3:25" x14ac:dyDescent="0.25">
      <c r="C166">
        <v>160</v>
      </c>
      <c r="D166" s="19" t="s">
        <v>1400</v>
      </c>
      <c r="E166" s="19"/>
      <c r="F166" s="19" t="s">
        <v>236</v>
      </c>
      <c r="G166" s="19"/>
      <c r="H166" t="b">
        <v>0</v>
      </c>
      <c r="I166" s="19" t="s">
        <v>1400</v>
      </c>
      <c r="J166" s="19"/>
      <c r="K166" s="19"/>
      <c r="L166" t="b">
        <v>1</v>
      </c>
      <c r="M166" t="s">
        <v>84</v>
      </c>
      <c r="P166" s="19" t="s">
        <v>1467</v>
      </c>
      <c r="Q166" s="19"/>
      <c r="R166" s="2">
        <v>44336.440043171293</v>
      </c>
      <c r="S166" s="2">
        <v>44291.885143321757</v>
      </c>
      <c r="T166" s="19"/>
      <c r="U166" s="19"/>
      <c r="V166" s="19"/>
      <c r="W166" s="19" t="s">
        <v>85</v>
      </c>
      <c r="X166" t="s">
        <v>86</v>
      </c>
      <c r="Y166" t="s">
        <v>87</v>
      </c>
    </row>
    <row r="167" spans="3:25" x14ac:dyDescent="0.25">
      <c r="C167">
        <v>161</v>
      </c>
      <c r="D167" s="19" t="s">
        <v>1402</v>
      </c>
      <c r="E167" s="19"/>
      <c r="F167" s="19" t="s">
        <v>236</v>
      </c>
      <c r="G167" s="19"/>
      <c r="H167" t="b">
        <v>0</v>
      </c>
      <c r="I167" s="19" t="s">
        <v>1402</v>
      </c>
      <c r="J167" s="19"/>
      <c r="K167" s="19" t="s">
        <v>1403</v>
      </c>
      <c r="L167" t="b">
        <v>1</v>
      </c>
      <c r="M167" t="s">
        <v>84</v>
      </c>
      <c r="P167" s="19" t="s">
        <v>1468</v>
      </c>
      <c r="Q167" s="19"/>
      <c r="R167" s="2">
        <v>44489.635433483796</v>
      </c>
      <c r="S167" s="2">
        <v>44291.885143321757</v>
      </c>
      <c r="T167" s="19"/>
      <c r="U167" s="19"/>
      <c r="V167" s="19"/>
      <c r="W167" s="19" t="s">
        <v>15</v>
      </c>
      <c r="X167" t="s">
        <v>86</v>
      </c>
      <c r="Y167" t="s">
        <v>87</v>
      </c>
    </row>
    <row r="168" spans="3:25" x14ac:dyDescent="0.25">
      <c r="C168">
        <v>162</v>
      </c>
      <c r="D168" s="19" t="s">
        <v>1405</v>
      </c>
      <c r="E168" s="19"/>
      <c r="F168" s="19" t="s">
        <v>236</v>
      </c>
      <c r="G168" s="19"/>
      <c r="H168" t="b">
        <v>0</v>
      </c>
      <c r="I168" s="19" t="s">
        <v>1405</v>
      </c>
      <c r="J168" s="19"/>
      <c r="K168" s="19" t="s">
        <v>1403</v>
      </c>
      <c r="L168" t="b">
        <v>1</v>
      </c>
      <c r="M168" t="s">
        <v>84</v>
      </c>
      <c r="P168" s="19" t="s">
        <v>1469</v>
      </c>
      <c r="Q168" s="19"/>
      <c r="R168" s="2">
        <v>44489.635433483796</v>
      </c>
      <c r="S168" s="2">
        <v>44291.885143321757</v>
      </c>
      <c r="T168" s="19"/>
      <c r="U168" s="19"/>
      <c r="V168" s="19"/>
      <c r="W168" s="19" t="s">
        <v>15</v>
      </c>
      <c r="X168" t="s">
        <v>86</v>
      </c>
      <c r="Y168" t="s">
        <v>87</v>
      </c>
    </row>
    <row r="169" spans="3:25" x14ac:dyDescent="0.25">
      <c r="C169">
        <v>163</v>
      </c>
      <c r="D169" s="19" t="s">
        <v>1407</v>
      </c>
      <c r="E169" s="19"/>
      <c r="F169" s="19" t="s">
        <v>236</v>
      </c>
      <c r="G169" s="19"/>
      <c r="H169" t="b">
        <v>0</v>
      </c>
      <c r="I169" s="19" t="s">
        <v>1407</v>
      </c>
      <c r="J169" s="19"/>
      <c r="K169" s="19" t="s">
        <v>1403</v>
      </c>
      <c r="L169" t="b">
        <v>1</v>
      </c>
      <c r="M169" t="s">
        <v>84</v>
      </c>
      <c r="P169" s="19" t="s">
        <v>1470</v>
      </c>
      <c r="Q169" s="19"/>
      <c r="R169" s="2">
        <v>44489.635433483796</v>
      </c>
      <c r="S169" s="2">
        <v>44291.885143321757</v>
      </c>
      <c r="T169" s="19"/>
      <c r="U169" s="19"/>
      <c r="V169" s="19"/>
      <c r="W169" s="19" t="s">
        <v>15</v>
      </c>
      <c r="X169" t="s">
        <v>86</v>
      </c>
      <c r="Y169" t="s">
        <v>87</v>
      </c>
    </row>
    <row r="170" spans="3:25" x14ac:dyDescent="0.25">
      <c r="C170">
        <v>164</v>
      </c>
      <c r="D170" s="19" t="s">
        <v>1409</v>
      </c>
      <c r="E170" s="19"/>
      <c r="F170" s="19" t="s">
        <v>236</v>
      </c>
      <c r="G170" s="19"/>
      <c r="H170" t="b">
        <v>0</v>
      </c>
      <c r="I170" s="19" t="s">
        <v>1409</v>
      </c>
      <c r="J170" s="19"/>
      <c r="K170" s="19" t="s">
        <v>1403</v>
      </c>
      <c r="L170" t="b">
        <v>1</v>
      </c>
      <c r="M170" t="s">
        <v>84</v>
      </c>
      <c r="P170" s="19" t="s">
        <v>1471</v>
      </c>
      <c r="Q170" s="19"/>
      <c r="R170" s="2">
        <v>44489.635433483796</v>
      </c>
      <c r="S170" s="2">
        <v>44291.885143321757</v>
      </c>
      <c r="T170" s="19"/>
      <c r="U170" s="19"/>
      <c r="V170" s="19"/>
      <c r="W170" s="19" t="s">
        <v>15</v>
      </c>
      <c r="X170" t="s">
        <v>86</v>
      </c>
      <c r="Y170" t="s">
        <v>87</v>
      </c>
    </row>
    <row r="171" spans="3:25" x14ac:dyDescent="0.25">
      <c r="C171">
        <v>165</v>
      </c>
      <c r="D171" s="19" t="s">
        <v>1411</v>
      </c>
      <c r="E171" s="19"/>
      <c r="F171" s="19" t="s">
        <v>236</v>
      </c>
      <c r="G171" s="19"/>
      <c r="H171" t="b">
        <v>0</v>
      </c>
      <c r="I171" s="19" t="s">
        <v>1411</v>
      </c>
      <c r="J171" s="19"/>
      <c r="K171" s="19" t="s">
        <v>89</v>
      </c>
      <c r="L171" t="b">
        <v>1</v>
      </c>
      <c r="M171" t="s">
        <v>84</v>
      </c>
      <c r="P171" s="19" t="s">
        <v>1472</v>
      </c>
      <c r="Q171" s="19"/>
      <c r="R171" s="2">
        <v>44336.440043171293</v>
      </c>
      <c r="S171" s="2">
        <v>44291.885143321757</v>
      </c>
      <c r="T171" s="19"/>
      <c r="U171" s="19"/>
      <c r="V171" s="19"/>
      <c r="W171" s="19" t="s">
        <v>90</v>
      </c>
      <c r="X171" t="s">
        <v>86</v>
      </c>
      <c r="Y171" t="s">
        <v>87</v>
      </c>
    </row>
    <row r="172" spans="3:25" x14ac:dyDescent="0.25">
      <c r="C172">
        <v>166</v>
      </c>
      <c r="D172" s="19" t="s">
        <v>1413</v>
      </c>
      <c r="E172" s="19"/>
      <c r="F172" s="19" t="s">
        <v>236</v>
      </c>
      <c r="G172" s="19"/>
      <c r="H172" t="b">
        <v>0</v>
      </c>
      <c r="I172" s="19" t="s">
        <v>1413</v>
      </c>
      <c r="J172" s="19"/>
      <c r="K172" s="19" t="s">
        <v>1403</v>
      </c>
      <c r="L172" t="b">
        <v>1</v>
      </c>
      <c r="M172" t="s">
        <v>84</v>
      </c>
      <c r="P172" s="19" t="s">
        <v>1473</v>
      </c>
      <c r="Q172" s="19"/>
      <c r="R172" s="2">
        <v>44489.635433483796</v>
      </c>
      <c r="S172" s="2">
        <v>44291.885143321757</v>
      </c>
      <c r="T172" s="19"/>
      <c r="U172" s="19"/>
      <c r="V172" s="19"/>
      <c r="W172" s="19" t="s">
        <v>15</v>
      </c>
      <c r="X172" t="s">
        <v>86</v>
      </c>
      <c r="Y172" t="s">
        <v>87</v>
      </c>
    </row>
    <row r="173" spans="3:25" x14ac:dyDescent="0.25">
      <c r="C173">
        <v>167</v>
      </c>
      <c r="D173" s="19" t="s">
        <v>1415</v>
      </c>
      <c r="E173" s="19"/>
      <c r="F173" s="19" t="s">
        <v>236</v>
      </c>
      <c r="G173" s="19"/>
      <c r="H173" t="b">
        <v>0</v>
      </c>
      <c r="I173" s="19" t="s">
        <v>1415</v>
      </c>
      <c r="J173" s="19"/>
      <c r="K173" s="19" t="s">
        <v>1403</v>
      </c>
      <c r="L173" t="b">
        <v>1</v>
      </c>
      <c r="M173" t="s">
        <v>84</v>
      </c>
      <c r="P173" s="19" t="s">
        <v>1474</v>
      </c>
      <c r="Q173" s="19"/>
      <c r="R173" s="2">
        <v>44489.635433483796</v>
      </c>
      <c r="S173" s="2">
        <v>44291.885143321757</v>
      </c>
      <c r="T173" s="19"/>
      <c r="U173" s="19"/>
      <c r="V173" s="19"/>
      <c r="W173" s="19" t="s">
        <v>15</v>
      </c>
      <c r="X173" t="s">
        <v>86</v>
      </c>
      <c r="Y173" t="s">
        <v>87</v>
      </c>
    </row>
    <row r="174" spans="3:25" x14ac:dyDescent="0.25">
      <c r="C174">
        <v>168</v>
      </c>
      <c r="D174" s="19" t="s">
        <v>1417</v>
      </c>
      <c r="E174" s="19"/>
      <c r="F174" s="19" t="s">
        <v>236</v>
      </c>
      <c r="G174" s="19"/>
      <c r="H174" t="b">
        <v>0</v>
      </c>
      <c r="I174" s="19" t="s">
        <v>1417</v>
      </c>
      <c r="J174" s="19"/>
      <c r="K174" s="19" t="s">
        <v>1403</v>
      </c>
      <c r="L174" t="b">
        <v>1</v>
      </c>
      <c r="M174" t="s">
        <v>84</v>
      </c>
      <c r="P174" s="19" t="s">
        <v>1475</v>
      </c>
      <c r="Q174" s="19"/>
      <c r="R174" s="2">
        <v>44489.635433483796</v>
      </c>
      <c r="S174" s="2">
        <v>44291.885143321757</v>
      </c>
      <c r="T174" s="19"/>
      <c r="U174" s="19"/>
      <c r="V174" s="19"/>
      <c r="W174" s="19" t="s">
        <v>15</v>
      </c>
      <c r="X174" t="s">
        <v>86</v>
      </c>
      <c r="Y174" t="s">
        <v>87</v>
      </c>
    </row>
    <row r="175" spans="3:25" x14ac:dyDescent="0.25">
      <c r="C175">
        <v>169</v>
      </c>
      <c r="D175" s="19" t="s">
        <v>1419</v>
      </c>
      <c r="E175" s="19"/>
      <c r="F175" s="19" t="s">
        <v>236</v>
      </c>
      <c r="G175" s="19"/>
      <c r="H175" t="b">
        <v>0</v>
      </c>
      <c r="I175" s="19" t="s">
        <v>1419</v>
      </c>
      <c r="J175" s="19"/>
      <c r="K175" s="19" t="s">
        <v>88</v>
      </c>
      <c r="L175" t="b">
        <v>1</v>
      </c>
      <c r="M175" t="s">
        <v>84</v>
      </c>
      <c r="P175" s="19" t="s">
        <v>1476</v>
      </c>
      <c r="Q175" s="19"/>
      <c r="R175" s="2">
        <v>44336.440043171293</v>
      </c>
      <c r="S175" s="2">
        <v>44291.885143321757</v>
      </c>
      <c r="T175" s="19"/>
      <c r="U175" s="19"/>
      <c r="V175" s="19"/>
      <c r="W175" s="19" t="s">
        <v>15</v>
      </c>
      <c r="X175" t="s">
        <v>86</v>
      </c>
      <c r="Y175" t="s">
        <v>87</v>
      </c>
    </row>
    <row r="176" spans="3:25" x14ac:dyDescent="0.25">
      <c r="C176">
        <v>170</v>
      </c>
      <c r="D176" s="19" t="s">
        <v>1289</v>
      </c>
      <c r="E176" s="19"/>
      <c r="F176" s="19" t="s">
        <v>236</v>
      </c>
      <c r="G176" s="19"/>
      <c r="H176" t="b">
        <v>0</v>
      </c>
      <c r="I176" s="19" t="s">
        <v>1289</v>
      </c>
      <c r="J176" s="19"/>
      <c r="K176" s="19"/>
      <c r="L176" t="b">
        <v>1</v>
      </c>
      <c r="M176" t="s">
        <v>92</v>
      </c>
      <c r="P176" s="19" t="s">
        <v>1477</v>
      </c>
      <c r="Q176" s="19"/>
      <c r="R176" s="2">
        <v>44336.440043171293</v>
      </c>
      <c r="S176" s="2">
        <v>44291.885143321757</v>
      </c>
      <c r="T176" s="19"/>
      <c r="U176" s="19"/>
      <c r="V176" s="19"/>
      <c r="W176" s="19" t="s">
        <v>93</v>
      </c>
      <c r="X176" t="s">
        <v>86</v>
      </c>
      <c r="Y176" t="s">
        <v>87</v>
      </c>
    </row>
    <row r="177" spans="3:25" x14ac:dyDescent="0.25">
      <c r="C177">
        <v>171</v>
      </c>
      <c r="D177" s="19" t="s">
        <v>1425</v>
      </c>
      <c r="E177" s="19"/>
      <c r="F177" s="19" t="s">
        <v>236</v>
      </c>
      <c r="G177" s="19"/>
      <c r="H177" t="b">
        <v>0</v>
      </c>
      <c r="I177" s="19" t="s">
        <v>1425</v>
      </c>
      <c r="J177" s="19"/>
      <c r="K177" s="19"/>
      <c r="L177" t="b">
        <v>1</v>
      </c>
      <c r="M177" t="s">
        <v>84</v>
      </c>
      <c r="P177" s="19" t="s">
        <v>1478</v>
      </c>
      <c r="Q177" s="19"/>
      <c r="R177" s="2">
        <v>44336.440043171293</v>
      </c>
      <c r="S177" s="2">
        <v>44291.885143321757</v>
      </c>
      <c r="T177" s="19"/>
      <c r="U177" s="19"/>
      <c r="V177" s="19"/>
      <c r="W177" s="19" t="s">
        <v>85</v>
      </c>
      <c r="X177" t="s">
        <v>86</v>
      </c>
      <c r="Y177" t="s">
        <v>87</v>
      </c>
    </row>
    <row r="178" spans="3:25" x14ac:dyDescent="0.25">
      <c r="C178">
        <v>172</v>
      </c>
      <c r="D178" s="19" t="s">
        <v>1427</v>
      </c>
      <c r="E178" s="19"/>
      <c r="F178" s="19" t="s">
        <v>236</v>
      </c>
      <c r="G178" s="19"/>
      <c r="H178" t="b">
        <v>0</v>
      </c>
      <c r="I178" s="19" t="s">
        <v>1427</v>
      </c>
      <c r="J178" s="19"/>
      <c r="K178" s="19"/>
      <c r="L178" t="b">
        <v>1</v>
      </c>
      <c r="M178" t="s">
        <v>84</v>
      </c>
      <c r="P178" s="19" t="s">
        <v>1479</v>
      </c>
      <c r="Q178" s="19"/>
      <c r="R178" s="2">
        <v>44336.440043171293</v>
      </c>
      <c r="S178" s="2">
        <v>44291.885143321757</v>
      </c>
      <c r="T178" s="19"/>
      <c r="U178" s="19"/>
      <c r="V178" s="19"/>
      <c r="W178" s="19" t="s">
        <v>85</v>
      </c>
      <c r="X178" t="s">
        <v>86</v>
      </c>
      <c r="Y178" t="s">
        <v>87</v>
      </c>
    </row>
    <row r="179" spans="3:25" x14ac:dyDescent="0.25">
      <c r="C179">
        <v>173</v>
      </c>
      <c r="D179" s="19" t="s">
        <v>1429</v>
      </c>
      <c r="E179" s="19"/>
      <c r="F179" s="19" t="s">
        <v>236</v>
      </c>
      <c r="G179" s="19"/>
      <c r="H179" t="b">
        <v>0</v>
      </c>
      <c r="I179" s="19" t="s">
        <v>1429</v>
      </c>
      <c r="J179" s="19"/>
      <c r="K179" s="19"/>
      <c r="L179" t="b">
        <v>1</v>
      </c>
      <c r="M179" t="s">
        <v>84</v>
      </c>
      <c r="P179" s="19" t="s">
        <v>1480</v>
      </c>
      <c r="Q179" s="19"/>
      <c r="R179" s="2">
        <v>44336.440043171293</v>
      </c>
      <c r="S179" s="2">
        <v>44291.885143321757</v>
      </c>
      <c r="T179" s="19"/>
      <c r="U179" s="19"/>
      <c r="V179" s="19"/>
      <c r="W179" s="19" t="s">
        <v>85</v>
      </c>
      <c r="X179" t="s">
        <v>86</v>
      </c>
      <c r="Y179" t="s">
        <v>87</v>
      </c>
    </row>
    <row r="180" spans="3:25" x14ac:dyDescent="0.25">
      <c r="C180">
        <v>174</v>
      </c>
      <c r="D180" s="19" t="s">
        <v>1431</v>
      </c>
      <c r="E180" s="19"/>
      <c r="F180" s="19" t="s">
        <v>236</v>
      </c>
      <c r="G180" s="19"/>
      <c r="H180" t="b">
        <v>0</v>
      </c>
      <c r="I180" s="19" t="s">
        <v>1431</v>
      </c>
      <c r="J180" s="19"/>
      <c r="K180" s="19"/>
      <c r="L180" t="b">
        <v>1</v>
      </c>
      <c r="M180" t="s">
        <v>84</v>
      </c>
      <c r="P180" s="19" t="s">
        <v>1481</v>
      </c>
      <c r="Q180" s="19"/>
      <c r="R180" s="2">
        <v>44336.440043171293</v>
      </c>
      <c r="S180" s="2">
        <v>44291.885143321757</v>
      </c>
      <c r="T180" s="19"/>
      <c r="U180" s="19"/>
      <c r="V180" s="19"/>
      <c r="W180" s="19" t="s">
        <v>85</v>
      </c>
      <c r="X180" t="s">
        <v>86</v>
      </c>
      <c r="Y180" t="s">
        <v>87</v>
      </c>
    </row>
    <row r="181" spans="3:25" x14ac:dyDescent="0.25">
      <c r="C181">
        <v>175</v>
      </c>
      <c r="D181" s="19" t="s">
        <v>1297</v>
      </c>
      <c r="E181" s="19"/>
      <c r="F181" s="19" t="s">
        <v>236</v>
      </c>
      <c r="G181" s="19"/>
      <c r="H181" t="b">
        <v>0</v>
      </c>
      <c r="I181" s="19" t="s">
        <v>1297</v>
      </c>
      <c r="J181" s="19"/>
      <c r="K181" s="19"/>
      <c r="L181" t="b">
        <v>1</v>
      </c>
      <c r="M181" t="s">
        <v>84</v>
      </c>
      <c r="P181" s="19" t="s">
        <v>1482</v>
      </c>
      <c r="Q181" s="19"/>
      <c r="R181" s="2">
        <v>44336.440043171293</v>
      </c>
      <c r="S181" s="2">
        <v>44291.885143321757</v>
      </c>
      <c r="T181" s="19"/>
      <c r="U181" s="19"/>
      <c r="V181" s="19"/>
      <c r="W181" s="19" t="s">
        <v>85</v>
      </c>
      <c r="X181" t="s">
        <v>86</v>
      </c>
      <c r="Y181" t="s">
        <v>87</v>
      </c>
    </row>
    <row r="182" spans="3:25" x14ac:dyDescent="0.25">
      <c r="C182">
        <v>176</v>
      </c>
      <c r="D182" s="19" t="s">
        <v>1441</v>
      </c>
      <c r="E182" s="19"/>
      <c r="F182" s="19" t="s">
        <v>236</v>
      </c>
      <c r="G182" s="19"/>
      <c r="H182" t="b">
        <v>0</v>
      </c>
      <c r="I182" s="19" t="s">
        <v>1441</v>
      </c>
      <c r="J182" s="19"/>
      <c r="K182" s="19"/>
      <c r="L182" t="b">
        <v>1</v>
      </c>
      <c r="M182" t="s">
        <v>84</v>
      </c>
      <c r="P182" s="19" t="s">
        <v>1483</v>
      </c>
      <c r="Q182" s="19"/>
      <c r="R182" s="2">
        <v>44336.440043171293</v>
      </c>
      <c r="S182" s="2">
        <v>44291.885143321757</v>
      </c>
      <c r="T182" s="19"/>
      <c r="U182" s="19"/>
      <c r="V182" s="19"/>
      <c r="W182" s="19" t="s">
        <v>85</v>
      </c>
      <c r="X182" t="s">
        <v>86</v>
      </c>
      <c r="Y182" t="s">
        <v>87</v>
      </c>
    </row>
    <row r="183" spans="3:25" x14ac:dyDescent="0.25">
      <c r="C183">
        <v>177</v>
      </c>
      <c r="D183" s="19" t="s">
        <v>1443</v>
      </c>
      <c r="E183" s="19"/>
      <c r="F183" s="19" t="s">
        <v>236</v>
      </c>
      <c r="G183" s="19"/>
      <c r="H183" t="b">
        <v>0</v>
      </c>
      <c r="I183" s="19" t="s">
        <v>1443</v>
      </c>
      <c r="J183" s="19"/>
      <c r="K183" s="19"/>
      <c r="L183" t="b">
        <v>1</v>
      </c>
      <c r="M183" t="s">
        <v>84</v>
      </c>
      <c r="P183" s="19" t="s">
        <v>1484</v>
      </c>
      <c r="Q183" s="19"/>
      <c r="R183" s="2">
        <v>44336.440043171293</v>
      </c>
      <c r="S183" s="2">
        <v>44291.885143321757</v>
      </c>
      <c r="T183" s="19"/>
      <c r="U183" s="19"/>
      <c r="V183" s="19"/>
      <c r="W183" s="19" t="s">
        <v>85</v>
      </c>
      <c r="X183" t="s">
        <v>86</v>
      </c>
      <c r="Y183" t="s">
        <v>87</v>
      </c>
    </row>
    <row r="184" spans="3:25" x14ac:dyDescent="0.25">
      <c r="C184">
        <v>178</v>
      </c>
      <c r="D184" s="19" t="s">
        <v>1445</v>
      </c>
      <c r="E184" s="19"/>
      <c r="F184" s="19" t="s">
        <v>236</v>
      </c>
      <c r="G184" s="19"/>
      <c r="H184" t="b">
        <v>0</v>
      </c>
      <c r="I184" s="19" t="s">
        <v>1445</v>
      </c>
      <c r="J184" s="19"/>
      <c r="K184" s="19"/>
      <c r="L184" t="b">
        <v>1</v>
      </c>
      <c r="M184" t="s">
        <v>84</v>
      </c>
      <c r="P184" s="19" t="s">
        <v>1485</v>
      </c>
      <c r="Q184" s="19"/>
      <c r="R184" s="2">
        <v>44336.440043171293</v>
      </c>
      <c r="S184" s="2">
        <v>44291.885143321757</v>
      </c>
      <c r="T184" s="19"/>
      <c r="U184" s="19"/>
      <c r="V184" s="19"/>
      <c r="W184" s="19" t="s">
        <v>85</v>
      </c>
      <c r="X184" t="s">
        <v>86</v>
      </c>
      <c r="Y184" t="s">
        <v>87</v>
      </c>
    </row>
    <row r="185" spans="3:25" x14ac:dyDescent="0.25">
      <c r="C185">
        <v>179</v>
      </c>
      <c r="D185" s="19" t="s">
        <v>1447</v>
      </c>
      <c r="E185" s="19"/>
      <c r="F185" s="19" t="s">
        <v>236</v>
      </c>
      <c r="G185" s="19"/>
      <c r="H185" t="b">
        <v>0</v>
      </c>
      <c r="I185" s="19" t="s">
        <v>1447</v>
      </c>
      <c r="J185" s="19"/>
      <c r="K185" s="19"/>
      <c r="L185" t="b">
        <v>1</v>
      </c>
      <c r="M185" t="s">
        <v>84</v>
      </c>
      <c r="P185" s="19" t="s">
        <v>1486</v>
      </c>
      <c r="Q185" s="19"/>
      <c r="R185" s="2">
        <v>44336.440043171293</v>
      </c>
      <c r="S185" s="2">
        <v>44291.885143321757</v>
      </c>
      <c r="T185" s="19"/>
      <c r="U185" s="19"/>
      <c r="V185" s="19"/>
      <c r="W185" s="19" t="s">
        <v>85</v>
      </c>
      <c r="X185" t="s">
        <v>86</v>
      </c>
      <c r="Y185" t="s">
        <v>87</v>
      </c>
    </row>
    <row r="186" spans="3:25" x14ac:dyDescent="0.25">
      <c r="C186">
        <v>180</v>
      </c>
      <c r="D186" s="19" t="s">
        <v>1449</v>
      </c>
      <c r="E186" s="19"/>
      <c r="F186" s="19" t="s">
        <v>236</v>
      </c>
      <c r="G186" s="19"/>
      <c r="H186" t="b">
        <v>0</v>
      </c>
      <c r="I186" s="19" t="s">
        <v>1449</v>
      </c>
      <c r="J186" s="19"/>
      <c r="K186" s="19"/>
      <c r="L186" t="b">
        <v>1</v>
      </c>
      <c r="M186" t="s">
        <v>84</v>
      </c>
      <c r="P186" s="19" t="s">
        <v>1487</v>
      </c>
      <c r="Q186" s="19"/>
      <c r="R186" s="2">
        <v>44336.440043171293</v>
      </c>
      <c r="S186" s="2">
        <v>44291.885143321757</v>
      </c>
      <c r="T186" s="19"/>
      <c r="U186" s="19"/>
      <c r="V186" s="19"/>
      <c r="W186" s="19" t="s">
        <v>85</v>
      </c>
      <c r="X186" t="s">
        <v>86</v>
      </c>
      <c r="Y186" t="s">
        <v>87</v>
      </c>
    </row>
    <row r="187" spans="3:25" x14ac:dyDescent="0.25">
      <c r="C187">
        <v>181</v>
      </c>
      <c r="D187" s="19" t="s">
        <v>1433</v>
      </c>
      <c r="E187" s="19"/>
      <c r="F187" s="19" t="s">
        <v>236</v>
      </c>
      <c r="G187" s="19"/>
      <c r="H187" t="b">
        <v>0</v>
      </c>
      <c r="I187" s="19" t="s">
        <v>1433</v>
      </c>
      <c r="J187" s="19"/>
      <c r="K187" s="19" t="s">
        <v>91</v>
      </c>
      <c r="L187" t="b">
        <v>1</v>
      </c>
      <c r="M187" t="s">
        <v>92</v>
      </c>
      <c r="P187" s="19" t="s">
        <v>1488</v>
      </c>
      <c r="Q187" s="19"/>
      <c r="R187" s="2">
        <v>44336.440043171293</v>
      </c>
      <c r="S187" s="2">
        <v>44291.885143321757</v>
      </c>
      <c r="T187" s="19"/>
      <c r="U187" s="19"/>
      <c r="V187" s="19"/>
      <c r="W187" s="19" t="s">
        <v>93</v>
      </c>
      <c r="X187" t="s">
        <v>86</v>
      </c>
      <c r="Y187" t="s">
        <v>87</v>
      </c>
    </row>
    <row r="188" spans="3:25" x14ac:dyDescent="0.25">
      <c r="C188">
        <v>182</v>
      </c>
      <c r="D188" s="19" t="s">
        <v>1305</v>
      </c>
      <c r="E188" s="19"/>
      <c r="F188" s="19" t="s">
        <v>236</v>
      </c>
      <c r="G188" s="19"/>
      <c r="H188" t="b">
        <v>0</v>
      </c>
      <c r="I188" s="19" t="s">
        <v>1305</v>
      </c>
      <c r="J188" s="19"/>
      <c r="K188" s="19" t="s">
        <v>91</v>
      </c>
      <c r="L188" t="b">
        <v>1</v>
      </c>
      <c r="M188" t="s">
        <v>92</v>
      </c>
      <c r="P188" s="19" t="s">
        <v>1489</v>
      </c>
      <c r="Q188" s="19"/>
      <c r="R188" s="2">
        <v>44336.440043171293</v>
      </c>
      <c r="S188" s="2">
        <v>44291.885143321757</v>
      </c>
      <c r="T188" s="19"/>
      <c r="U188" s="19"/>
      <c r="V188" s="19"/>
      <c r="W188" s="19" t="s">
        <v>93</v>
      </c>
      <c r="X188" t="s">
        <v>86</v>
      </c>
      <c r="Y188" t="s">
        <v>87</v>
      </c>
    </row>
    <row r="189" spans="3:25" x14ac:dyDescent="0.25">
      <c r="C189">
        <v>183</v>
      </c>
      <c r="D189" s="19" t="s">
        <v>1453</v>
      </c>
      <c r="E189" s="19"/>
      <c r="F189" s="19" t="s">
        <v>236</v>
      </c>
      <c r="G189" s="19"/>
      <c r="H189" t="b">
        <v>0</v>
      </c>
      <c r="I189" s="19" t="s">
        <v>1453</v>
      </c>
      <c r="J189" s="19"/>
      <c r="K189" s="19"/>
      <c r="L189" t="b">
        <v>1</v>
      </c>
      <c r="M189" t="s">
        <v>84</v>
      </c>
      <c r="P189" s="19" t="s">
        <v>1490</v>
      </c>
      <c r="Q189" s="19"/>
      <c r="R189" s="2">
        <v>44336.440043171293</v>
      </c>
      <c r="S189" s="2">
        <v>44291.885143321757</v>
      </c>
      <c r="T189" s="19"/>
      <c r="U189" s="19"/>
      <c r="V189" s="19"/>
      <c r="W189" s="19" t="s">
        <v>85</v>
      </c>
      <c r="X189" t="s">
        <v>86</v>
      </c>
      <c r="Y189" t="s">
        <v>87</v>
      </c>
    </row>
    <row r="190" spans="3:25" x14ac:dyDescent="0.25">
      <c r="C190">
        <v>184</v>
      </c>
      <c r="D190" s="19" t="s">
        <v>1322</v>
      </c>
      <c r="E190" s="19"/>
      <c r="F190" s="19" t="s">
        <v>262</v>
      </c>
      <c r="G190" s="19"/>
      <c r="H190" t="b">
        <v>0</v>
      </c>
      <c r="I190" s="19" t="s">
        <v>1322</v>
      </c>
      <c r="J190" s="19"/>
      <c r="K190" s="19"/>
      <c r="L190" t="b">
        <v>1</v>
      </c>
      <c r="M190" t="s">
        <v>84</v>
      </c>
      <c r="P190" s="19" t="s">
        <v>1491</v>
      </c>
      <c r="Q190" s="19"/>
      <c r="R190" s="2">
        <v>44336.440043171293</v>
      </c>
      <c r="S190" s="2">
        <v>44291.885143321757</v>
      </c>
      <c r="T190" s="19"/>
      <c r="U190" s="19"/>
      <c r="V190" s="19"/>
      <c r="W190" s="19" t="s">
        <v>85</v>
      </c>
      <c r="X190" t="s">
        <v>86</v>
      </c>
      <c r="Y190" t="s">
        <v>87</v>
      </c>
    </row>
    <row r="191" spans="3:25" x14ac:dyDescent="0.25">
      <c r="C191">
        <v>185</v>
      </c>
      <c r="D191" s="19" t="s">
        <v>1492</v>
      </c>
      <c r="E191" s="19"/>
      <c r="F191" s="19" t="s">
        <v>262</v>
      </c>
      <c r="G191" s="19"/>
      <c r="H191" t="b">
        <v>0</v>
      </c>
      <c r="I191" s="19" t="s">
        <v>1492</v>
      </c>
      <c r="J191" s="19"/>
      <c r="K191" s="19"/>
      <c r="L191" t="b">
        <v>1</v>
      </c>
      <c r="M191" t="s">
        <v>84</v>
      </c>
      <c r="P191" s="19" t="s">
        <v>1493</v>
      </c>
      <c r="Q191" s="19"/>
      <c r="R191" s="2">
        <v>44336.440043171293</v>
      </c>
      <c r="S191" s="2">
        <v>44291.885143321757</v>
      </c>
      <c r="T191" s="19"/>
      <c r="U191" s="19"/>
      <c r="V191" s="19"/>
      <c r="W191" s="19" t="s">
        <v>85</v>
      </c>
      <c r="X191" t="s">
        <v>86</v>
      </c>
      <c r="Y191" t="s">
        <v>87</v>
      </c>
    </row>
    <row r="192" spans="3:25" x14ac:dyDescent="0.25">
      <c r="C192">
        <v>186</v>
      </c>
      <c r="D192" s="19" t="s">
        <v>1494</v>
      </c>
      <c r="E192" s="19"/>
      <c r="F192" s="19" t="s">
        <v>262</v>
      </c>
      <c r="G192" s="19"/>
      <c r="H192" t="b">
        <v>0</v>
      </c>
      <c r="I192" s="19" t="s">
        <v>1494</v>
      </c>
      <c r="J192" s="19"/>
      <c r="K192" s="19" t="s">
        <v>88</v>
      </c>
      <c r="L192" t="b">
        <v>1</v>
      </c>
      <c r="M192" t="s">
        <v>84</v>
      </c>
      <c r="P192" s="19" t="s">
        <v>1495</v>
      </c>
      <c r="Q192" s="19"/>
      <c r="R192" s="2">
        <v>44336.440043171293</v>
      </c>
      <c r="S192" s="2">
        <v>44291.885143321757</v>
      </c>
      <c r="T192" s="19"/>
      <c r="U192" s="19"/>
      <c r="V192" s="19"/>
      <c r="W192" s="19" t="s">
        <v>15</v>
      </c>
      <c r="X192" t="s">
        <v>86</v>
      </c>
      <c r="Y192" t="s">
        <v>87</v>
      </c>
    </row>
    <row r="193" spans="3:25" x14ac:dyDescent="0.25">
      <c r="C193">
        <v>187</v>
      </c>
      <c r="D193" s="19" t="s">
        <v>1496</v>
      </c>
      <c r="E193" s="19"/>
      <c r="F193" s="19" t="s">
        <v>262</v>
      </c>
      <c r="G193" s="19"/>
      <c r="H193" t="b">
        <v>0</v>
      </c>
      <c r="I193" s="19" t="s">
        <v>1496</v>
      </c>
      <c r="J193" s="19"/>
      <c r="K193" s="19" t="s">
        <v>91</v>
      </c>
      <c r="L193" t="b">
        <v>1</v>
      </c>
      <c r="M193" t="s">
        <v>94</v>
      </c>
      <c r="P193" s="19" t="s">
        <v>1497</v>
      </c>
      <c r="Q193" s="19"/>
      <c r="R193" s="2">
        <v>44336.440043171293</v>
      </c>
      <c r="S193" s="2">
        <v>44291.885143321757</v>
      </c>
      <c r="T193" s="19"/>
      <c r="U193" s="19"/>
      <c r="V193" s="19"/>
      <c r="W193" s="19" t="s">
        <v>93</v>
      </c>
      <c r="X193" t="s">
        <v>86</v>
      </c>
      <c r="Y193" t="s">
        <v>87</v>
      </c>
    </row>
    <row r="194" spans="3:25" x14ac:dyDescent="0.25">
      <c r="C194">
        <v>188</v>
      </c>
      <c r="D194" s="19" t="s">
        <v>1498</v>
      </c>
      <c r="E194" s="19"/>
      <c r="F194" s="19" t="s">
        <v>262</v>
      </c>
      <c r="G194" s="19"/>
      <c r="H194" t="b">
        <v>0</v>
      </c>
      <c r="I194" s="19" t="s">
        <v>1498</v>
      </c>
      <c r="J194" s="19"/>
      <c r="K194" s="19" t="s">
        <v>88</v>
      </c>
      <c r="L194" t="b">
        <v>1</v>
      </c>
      <c r="M194" t="s">
        <v>84</v>
      </c>
      <c r="P194" s="19" t="s">
        <v>1499</v>
      </c>
      <c r="Q194" s="19"/>
      <c r="R194" s="2">
        <v>44336.440043171293</v>
      </c>
      <c r="S194" s="2">
        <v>44291.885143321757</v>
      </c>
      <c r="T194" s="19"/>
      <c r="U194" s="19"/>
      <c r="V194" s="19"/>
      <c r="W194" s="19" t="s">
        <v>15</v>
      </c>
      <c r="X194" t="s">
        <v>86</v>
      </c>
      <c r="Y194" t="s">
        <v>87</v>
      </c>
    </row>
    <row r="195" spans="3:25" x14ac:dyDescent="0.25">
      <c r="C195">
        <v>189</v>
      </c>
      <c r="D195" s="19" t="s">
        <v>1500</v>
      </c>
      <c r="E195" s="19"/>
      <c r="F195" s="19" t="s">
        <v>262</v>
      </c>
      <c r="G195" s="19"/>
      <c r="H195" t="b">
        <v>0</v>
      </c>
      <c r="I195" s="19" t="s">
        <v>1500</v>
      </c>
      <c r="J195" s="19"/>
      <c r="K195" s="19"/>
      <c r="L195" t="b">
        <v>1</v>
      </c>
      <c r="M195" t="s">
        <v>84</v>
      </c>
      <c r="P195" s="19" t="s">
        <v>1501</v>
      </c>
      <c r="Q195" s="19"/>
      <c r="R195" s="2">
        <v>44336.440043171293</v>
      </c>
      <c r="S195" s="2">
        <v>44291.885143321757</v>
      </c>
      <c r="T195" s="19"/>
      <c r="U195" s="19"/>
      <c r="V195" s="19"/>
      <c r="W195" s="19" t="s">
        <v>85</v>
      </c>
      <c r="X195" t="s">
        <v>86</v>
      </c>
      <c r="Y195" t="s">
        <v>87</v>
      </c>
    </row>
    <row r="196" spans="3:25" x14ac:dyDescent="0.25">
      <c r="C196">
        <v>190</v>
      </c>
      <c r="D196" s="19" t="s">
        <v>1502</v>
      </c>
      <c r="E196" s="19"/>
      <c r="F196" s="19" t="s">
        <v>262</v>
      </c>
      <c r="G196" s="19"/>
      <c r="H196" t="b">
        <v>0</v>
      </c>
      <c r="I196" s="19" t="s">
        <v>1502</v>
      </c>
      <c r="J196" s="19"/>
      <c r="K196" s="19"/>
      <c r="L196" t="b">
        <v>1</v>
      </c>
      <c r="M196" t="s">
        <v>84</v>
      </c>
      <c r="P196" s="19" t="s">
        <v>1503</v>
      </c>
      <c r="Q196" s="19"/>
      <c r="R196" s="2">
        <v>44336.440043171293</v>
      </c>
      <c r="S196" s="2">
        <v>44291.885143321757</v>
      </c>
      <c r="T196" s="19"/>
      <c r="U196" s="19"/>
      <c r="V196" s="19"/>
      <c r="W196" s="19" t="s">
        <v>85</v>
      </c>
      <c r="X196" t="s">
        <v>86</v>
      </c>
      <c r="Y196" t="s">
        <v>87</v>
      </c>
    </row>
    <row r="197" spans="3:25" x14ac:dyDescent="0.25">
      <c r="C197">
        <v>191</v>
      </c>
      <c r="D197" s="19" t="s">
        <v>1504</v>
      </c>
      <c r="E197" s="19"/>
      <c r="F197" s="19" t="s">
        <v>262</v>
      </c>
      <c r="G197" s="19"/>
      <c r="H197" t="b">
        <v>0</v>
      </c>
      <c r="I197" s="19" t="s">
        <v>1504</v>
      </c>
      <c r="J197" s="19"/>
      <c r="K197" s="19"/>
      <c r="L197" t="b">
        <v>1</v>
      </c>
      <c r="M197" t="s">
        <v>84</v>
      </c>
      <c r="P197" s="19" t="s">
        <v>1505</v>
      </c>
      <c r="Q197" s="19"/>
      <c r="R197" s="2">
        <v>44336.440043171293</v>
      </c>
      <c r="S197" s="2">
        <v>44291.885143321757</v>
      </c>
      <c r="T197" s="19"/>
      <c r="U197" s="19"/>
      <c r="V197" s="19"/>
      <c r="W197" s="19" t="s">
        <v>85</v>
      </c>
      <c r="X197" t="s">
        <v>86</v>
      </c>
      <c r="Y197" t="s">
        <v>87</v>
      </c>
    </row>
    <row r="198" spans="3:25" x14ac:dyDescent="0.25">
      <c r="C198">
        <v>192</v>
      </c>
      <c r="D198" s="19" t="s">
        <v>1506</v>
      </c>
      <c r="E198" s="19"/>
      <c r="F198" s="19" t="s">
        <v>262</v>
      </c>
      <c r="G198" s="19"/>
      <c r="H198" t="b">
        <v>0</v>
      </c>
      <c r="I198" s="19" t="s">
        <v>1506</v>
      </c>
      <c r="J198" s="19"/>
      <c r="K198" s="19" t="s">
        <v>91</v>
      </c>
      <c r="L198" t="b">
        <v>1</v>
      </c>
      <c r="M198" t="s">
        <v>94</v>
      </c>
      <c r="P198" s="19" t="s">
        <v>1507</v>
      </c>
      <c r="Q198" s="19"/>
      <c r="R198" s="2">
        <v>44336.440043171293</v>
      </c>
      <c r="S198" s="2">
        <v>44291.885143321757</v>
      </c>
      <c r="T198" s="19"/>
      <c r="U198" s="19"/>
      <c r="V198" s="19"/>
      <c r="W198" s="19" t="s">
        <v>93</v>
      </c>
      <c r="X198" t="s">
        <v>86</v>
      </c>
      <c r="Y198" t="s">
        <v>87</v>
      </c>
    </row>
    <row r="199" spans="3:25" x14ac:dyDescent="0.25">
      <c r="C199">
        <v>193</v>
      </c>
      <c r="D199" s="19" t="s">
        <v>1508</v>
      </c>
      <c r="E199" s="19"/>
      <c r="F199" s="19" t="s">
        <v>262</v>
      </c>
      <c r="G199" s="19"/>
      <c r="H199" t="b">
        <v>0</v>
      </c>
      <c r="I199" s="19" t="s">
        <v>1508</v>
      </c>
      <c r="J199" s="19"/>
      <c r="K199" s="19"/>
      <c r="L199" t="b">
        <v>1</v>
      </c>
      <c r="M199" t="s">
        <v>84</v>
      </c>
      <c r="P199" s="19" t="s">
        <v>1509</v>
      </c>
      <c r="Q199" s="19"/>
      <c r="R199" s="2">
        <v>44336.440043171293</v>
      </c>
      <c r="S199" s="2">
        <v>44291.885143321757</v>
      </c>
      <c r="T199" s="19"/>
      <c r="U199" s="19"/>
      <c r="V199" s="19"/>
      <c r="W199" s="19" t="s">
        <v>85</v>
      </c>
      <c r="X199" t="s">
        <v>86</v>
      </c>
      <c r="Y199" t="s">
        <v>87</v>
      </c>
    </row>
    <row r="200" spans="3:25" x14ac:dyDescent="0.25">
      <c r="C200">
        <v>194</v>
      </c>
      <c r="D200" s="19" t="s">
        <v>1510</v>
      </c>
      <c r="E200" s="19"/>
      <c r="F200" s="19" t="s">
        <v>262</v>
      </c>
      <c r="G200" s="19"/>
      <c r="H200" t="b">
        <v>0</v>
      </c>
      <c r="I200" s="19" t="s">
        <v>1510</v>
      </c>
      <c r="J200" s="19"/>
      <c r="K200" s="19" t="s">
        <v>88</v>
      </c>
      <c r="L200" t="b">
        <v>1</v>
      </c>
      <c r="M200" t="s">
        <v>84</v>
      </c>
      <c r="P200" s="19" t="s">
        <v>1511</v>
      </c>
      <c r="Q200" s="19"/>
      <c r="R200" s="2">
        <v>44336.440043171293</v>
      </c>
      <c r="S200" s="2">
        <v>44291.885143321757</v>
      </c>
      <c r="T200" s="19"/>
      <c r="U200" s="19"/>
      <c r="V200" s="19"/>
      <c r="W200" s="19" t="s">
        <v>15</v>
      </c>
      <c r="X200" t="s">
        <v>86</v>
      </c>
      <c r="Y200" t="s">
        <v>87</v>
      </c>
    </row>
    <row r="201" spans="3:25" x14ac:dyDescent="0.25">
      <c r="C201">
        <v>195</v>
      </c>
      <c r="D201" s="19" t="s">
        <v>1512</v>
      </c>
      <c r="E201" s="19"/>
      <c r="F201" s="19" t="s">
        <v>262</v>
      </c>
      <c r="G201" s="19"/>
      <c r="H201" t="b">
        <v>0</v>
      </c>
      <c r="I201" s="19" t="s">
        <v>1512</v>
      </c>
      <c r="J201" s="19"/>
      <c r="K201" s="19" t="s">
        <v>91</v>
      </c>
      <c r="L201" t="b">
        <v>1</v>
      </c>
      <c r="M201" t="s">
        <v>94</v>
      </c>
      <c r="P201" s="19" t="s">
        <v>1513</v>
      </c>
      <c r="Q201" s="19"/>
      <c r="R201" s="2">
        <v>44336.440043171293</v>
      </c>
      <c r="S201" s="2">
        <v>44291.885143321757</v>
      </c>
      <c r="T201" s="19"/>
      <c r="U201" s="19"/>
      <c r="V201" s="19"/>
      <c r="W201" s="19" t="s">
        <v>93</v>
      </c>
      <c r="X201" t="s">
        <v>86</v>
      </c>
      <c r="Y201" t="s">
        <v>87</v>
      </c>
    </row>
    <row r="202" spans="3:25" x14ac:dyDescent="0.25">
      <c r="C202">
        <v>196</v>
      </c>
      <c r="D202" s="19" t="s">
        <v>1514</v>
      </c>
      <c r="E202" s="19"/>
      <c r="F202" s="19" t="s">
        <v>262</v>
      </c>
      <c r="G202" s="19"/>
      <c r="H202" t="b">
        <v>0</v>
      </c>
      <c r="I202" s="19" t="s">
        <v>1514</v>
      </c>
      <c r="J202" s="19"/>
      <c r="K202" s="19"/>
      <c r="L202" t="b">
        <v>1</v>
      </c>
      <c r="M202" t="s">
        <v>84</v>
      </c>
      <c r="P202" s="19" t="s">
        <v>1515</v>
      </c>
      <c r="Q202" s="19"/>
      <c r="R202" s="2">
        <v>44336.440043171293</v>
      </c>
      <c r="S202" s="2">
        <v>44291.885143321757</v>
      </c>
      <c r="T202" s="19"/>
      <c r="U202" s="19"/>
      <c r="V202" s="19"/>
      <c r="W202" s="19" t="s">
        <v>85</v>
      </c>
      <c r="X202" t="s">
        <v>86</v>
      </c>
      <c r="Y202" t="s">
        <v>87</v>
      </c>
    </row>
    <row r="203" spans="3:25" x14ac:dyDescent="0.25">
      <c r="C203">
        <v>197</v>
      </c>
      <c r="D203" s="19" t="s">
        <v>1516</v>
      </c>
      <c r="E203" s="19"/>
      <c r="F203" s="19" t="s">
        <v>262</v>
      </c>
      <c r="G203" s="19"/>
      <c r="H203" t="b">
        <v>0</v>
      </c>
      <c r="I203" s="19" t="s">
        <v>1516</v>
      </c>
      <c r="J203" s="19"/>
      <c r="K203" s="19" t="s">
        <v>91</v>
      </c>
      <c r="L203" t="b">
        <v>1</v>
      </c>
      <c r="M203" t="s">
        <v>94</v>
      </c>
      <c r="P203" s="19" t="s">
        <v>1517</v>
      </c>
      <c r="Q203" s="19"/>
      <c r="R203" s="2">
        <v>44336.440043171293</v>
      </c>
      <c r="S203" s="2">
        <v>44291.885143321757</v>
      </c>
      <c r="T203" s="19"/>
      <c r="U203" s="19"/>
      <c r="V203" s="19"/>
      <c r="W203" s="19" t="s">
        <v>93</v>
      </c>
      <c r="X203" t="s">
        <v>86</v>
      </c>
      <c r="Y203" t="s">
        <v>87</v>
      </c>
    </row>
    <row r="204" spans="3:25" x14ac:dyDescent="0.25">
      <c r="C204">
        <v>198</v>
      </c>
      <c r="D204" s="19" t="s">
        <v>1518</v>
      </c>
      <c r="E204" s="19"/>
      <c r="F204" s="19" t="s">
        <v>262</v>
      </c>
      <c r="G204" s="19"/>
      <c r="H204" t="b">
        <v>0</v>
      </c>
      <c r="I204" s="19" t="s">
        <v>1518</v>
      </c>
      <c r="J204" s="19"/>
      <c r="K204" s="19"/>
      <c r="L204" t="b">
        <v>1</v>
      </c>
      <c r="M204" t="s">
        <v>84</v>
      </c>
      <c r="P204" s="19" t="s">
        <v>1519</v>
      </c>
      <c r="Q204" s="19"/>
      <c r="R204" s="2">
        <v>44336.440043171293</v>
      </c>
      <c r="S204" s="2">
        <v>44291.885143321757</v>
      </c>
      <c r="T204" s="19"/>
      <c r="U204" s="19"/>
      <c r="V204" s="19"/>
      <c r="W204" s="19" t="s">
        <v>85</v>
      </c>
      <c r="X204" t="s">
        <v>86</v>
      </c>
      <c r="Y204" t="s">
        <v>87</v>
      </c>
    </row>
    <row r="205" spans="3:25" x14ac:dyDescent="0.25">
      <c r="C205">
        <v>199</v>
      </c>
      <c r="D205" s="19" t="s">
        <v>1520</v>
      </c>
      <c r="E205" s="19"/>
      <c r="F205" s="19" t="s">
        <v>262</v>
      </c>
      <c r="G205" s="19"/>
      <c r="H205" t="b">
        <v>0</v>
      </c>
      <c r="I205" s="19" t="s">
        <v>1520</v>
      </c>
      <c r="J205" s="19"/>
      <c r="K205" s="19"/>
      <c r="L205" t="b">
        <v>1</v>
      </c>
      <c r="M205" t="s">
        <v>84</v>
      </c>
      <c r="P205" s="19" t="s">
        <v>1521</v>
      </c>
      <c r="Q205" s="19"/>
      <c r="R205" s="2">
        <v>44336.440043171293</v>
      </c>
      <c r="S205" s="2">
        <v>44291.885143321757</v>
      </c>
      <c r="T205" s="19"/>
      <c r="U205" s="19"/>
      <c r="V205" s="19"/>
      <c r="W205" s="19" t="s">
        <v>85</v>
      </c>
      <c r="X205" t="s">
        <v>86</v>
      </c>
      <c r="Y205" t="s">
        <v>87</v>
      </c>
    </row>
    <row r="206" spans="3:25" x14ac:dyDescent="0.25">
      <c r="C206">
        <v>200</v>
      </c>
      <c r="D206" s="19" t="s">
        <v>1522</v>
      </c>
      <c r="E206" s="19"/>
      <c r="F206" s="19" t="s">
        <v>262</v>
      </c>
      <c r="G206" s="19"/>
      <c r="H206" t="b">
        <v>0</v>
      </c>
      <c r="I206" s="19" t="s">
        <v>1522</v>
      </c>
      <c r="J206" s="19"/>
      <c r="K206" s="19" t="s">
        <v>88</v>
      </c>
      <c r="L206" t="b">
        <v>1</v>
      </c>
      <c r="M206" t="s">
        <v>84</v>
      </c>
      <c r="P206" s="19" t="s">
        <v>1523</v>
      </c>
      <c r="Q206" s="19"/>
      <c r="R206" s="2">
        <v>44336.440043171293</v>
      </c>
      <c r="S206" s="2">
        <v>44291.885143321757</v>
      </c>
      <c r="T206" s="19"/>
      <c r="U206" s="19"/>
      <c r="V206" s="19"/>
      <c r="W206" s="19" t="s">
        <v>15</v>
      </c>
      <c r="X206" t="s">
        <v>86</v>
      </c>
      <c r="Y206" t="s">
        <v>87</v>
      </c>
    </row>
    <row r="207" spans="3:25" x14ac:dyDescent="0.25">
      <c r="C207">
        <v>201</v>
      </c>
      <c r="D207" s="19" t="s">
        <v>1524</v>
      </c>
      <c r="E207" s="19"/>
      <c r="F207" s="19" t="s">
        <v>262</v>
      </c>
      <c r="G207" s="19"/>
      <c r="H207" t="b">
        <v>0</v>
      </c>
      <c r="I207" s="19" t="s">
        <v>1524</v>
      </c>
      <c r="J207" s="19"/>
      <c r="K207" s="19"/>
      <c r="L207" t="b">
        <v>1</v>
      </c>
      <c r="M207" t="s">
        <v>84</v>
      </c>
      <c r="P207" s="19" t="s">
        <v>1525</v>
      </c>
      <c r="Q207" s="19"/>
      <c r="R207" s="2">
        <v>44336.440043171293</v>
      </c>
      <c r="S207" s="2">
        <v>44291.885143321757</v>
      </c>
      <c r="T207" s="19"/>
      <c r="U207" s="19"/>
      <c r="V207" s="19"/>
      <c r="W207" s="19" t="s">
        <v>85</v>
      </c>
      <c r="X207" t="s">
        <v>86</v>
      </c>
      <c r="Y207" t="s">
        <v>87</v>
      </c>
    </row>
    <row r="208" spans="3:25" x14ac:dyDescent="0.25">
      <c r="C208">
        <v>202</v>
      </c>
      <c r="D208" s="19" t="s">
        <v>1526</v>
      </c>
      <c r="E208" s="19"/>
      <c r="F208" s="19" t="s">
        <v>262</v>
      </c>
      <c r="G208" s="19"/>
      <c r="H208" t="b">
        <v>0</v>
      </c>
      <c r="I208" s="19" t="s">
        <v>1526</v>
      </c>
      <c r="J208" s="19"/>
      <c r="K208" s="19"/>
      <c r="L208" t="b">
        <v>1</v>
      </c>
      <c r="M208" t="s">
        <v>84</v>
      </c>
      <c r="P208" s="19" t="s">
        <v>1527</v>
      </c>
      <c r="Q208" s="19"/>
      <c r="R208" s="2">
        <v>44336.440043171293</v>
      </c>
      <c r="S208" s="2">
        <v>44291.885143321757</v>
      </c>
      <c r="T208" s="19"/>
      <c r="U208" s="19"/>
      <c r="V208" s="19"/>
      <c r="W208" s="19" t="s">
        <v>85</v>
      </c>
      <c r="X208" t="s">
        <v>86</v>
      </c>
      <c r="Y208" t="s">
        <v>87</v>
      </c>
    </row>
    <row r="209" spans="3:25" x14ac:dyDescent="0.25">
      <c r="C209">
        <v>203</v>
      </c>
      <c r="D209" s="19" t="s">
        <v>1528</v>
      </c>
      <c r="E209" s="19"/>
      <c r="F209" s="19" t="s">
        <v>262</v>
      </c>
      <c r="G209" s="19"/>
      <c r="H209" t="b">
        <v>0</v>
      </c>
      <c r="I209" s="19" t="s">
        <v>1528</v>
      </c>
      <c r="J209" s="19"/>
      <c r="K209" s="19"/>
      <c r="L209" t="b">
        <v>1</v>
      </c>
      <c r="M209" t="s">
        <v>84</v>
      </c>
      <c r="P209" s="19" t="s">
        <v>1529</v>
      </c>
      <c r="Q209" s="19"/>
      <c r="R209" s="2">
        <v>44336.440043171293</v>
      </c>
      <c r="S209" s="2">
        <v>44291.885143321757</v>
      </c>
      <c r="T209" s="19"/>
      <c r="U209" s="19"/>
      <c r="V209" s="19"/>
      <c r="W209" s="19" t="s">
        <v>85</v>
      </c>
      <c r="X209" t="s">
        <v>86</v>
      </c>
      <c r="Y209" t="s">
        <v>87</v>
      </c>
    </row>
    <row r="210" spans="3:25" x14ac:dyDescent="0.25">
      <c r="C210">
        <v>204</v>
      </c>
      <c r="D210" s="19" t="s">
        <v>1530</v>
      </c>
      <c r="E210" s="19"/>
      <c r="F210" s="19" t="s">
        <v>262</v>
      </c>
      <c r="G210" s="19"/>
      <c r="H210" t="b">
        <v>0</v>
      </c>
      <c r="I210" s="19"/>
      <c r="J210" s="19" t="s">
        <v>1531</v>
      </c>
      <c r="K210" s="19"/>
      <c r="L210" t="b">
        <v>1</v>
      </c>
      <c r="M210" t="s">
        <v>84</v>
      </c>
      <c r="P210" s="19" t="s">
        <v>1532</v>
      </c>
      <c r="Q210" s="19"/>
      <c r="R210" s="2">
        <v>44581.1950959838</v>
      </c>
      <c r="S210" s="2">
        <v>44307.05048888889</v>
      </c>
      <c r="T210" s="19"/>
      <c r="U210" s="19"/>
      <c r="V210" s="19"/>
      <c r="W210" s="19" t="s">
        <v>90</v>
      </c>
      <c r="X210" t="s">
        <v>1178</v>
      </c>
      <c r="Y210" t="s">
        <v>87</v>
      </c>
    </row>
    <row r="211" spans="3:25" x14ac:dyDescent="0.25">
      <c r="C211">
        <v>205</v>
      </c>
      <c r="D211" s="19" t="s">
        <v>1533</v>
      </c>
      <c r="E211" s="19"/>
      <c r="F211" s="19" t="s">
        <v>262</v>
      </c>
      <c r="G211" s="19"/>
      <c r="H211" t="b">
        <v>0</v>
      </c>
      <c r="I211" s="19" t="s">
        <v>1533</v>
      </c>
      <c r="J211" s="19"/>
      <c r="K211" s="19"/>
      <c r="L211" t="b">
        <v>1</v>
      </c>
      <c r="M211" t="s">
        <v>84</v>
      </c>
      <c r="P211" s="19" t="s">
        <v>1534</v>
      </c>
      <c r="Q211" s="19"/>
      <c r="R211" s="2">
        <v>44336.440043171293</v>
      </c>
      <c r="S211" s="2">
        <v>44291.885143321757</v>
      </c>
      <c r="T211" s="19"/>
      <c r="U211" s="19"/>
      <c r="V211" s="19"/>
      <c r="W211" s="19" t="s">
        <v>85</v>
      </c>
      <c r="X211" t="s">
        <v>86</v>
      </c>
      <c r="Y211" t="s">
        <v>87</v>
      </c>
    </row>
    <row r="212" spans="3:25" x14ac:dyDescent="0.25">
      <c r="C212">
        <v>206</v>
      </c>
      <c r="D212" s="19" t="s">
        <v>1535</v>
      </c>
      <c r="E212" s="19"/>
      <c r="F212" s="19" t="s">
        <v>262</v>
      </c>
      <c r="G212" s="19"/>
      <c r="H212" t="b">
        <v>0</v>
      </c>
      <c r="I212" s="19" t="s">
        <v>1535</v>
      </c>
      <c r="J212" s="19"/>
      <c r="K212" s="19"/>
      <c r="L212" t="b">
        <v>1</v>
      </c>
      <c r="M212" t="s">
        <v>84</v>
      </c>
      <c r="P212" s="19" t="s">
        <v>1536</v>
      </c>
      <c r="Q212" s="19"/>
      <c r="R212" s="2">
        <v>44336.440043171293</v>
      </c>
      <c r="S212" s="2">
        <v>44291.885143321757</v>
      </c>
      <c r="T212" s="19"/>
      <c r="U212" s="19"/>
      <c r="V212" s="19"/>
      <c r="W212" s="19" t="s">
        <v>85</v>
      </c>
      <c r="X212" t="s">
        <v>86</v>
      </c>
      <c r="Y212" t="s">
        <v>87</v>
      </c>
    </row>
    <row r="213" spans="3:25" x14ac:dyDescent="0.25">
      <c r="C213">
        <v>207</v>
      </c>
      <c r="D213" s="19" t="s">
        <v>1419</v>
      </c>
      <c r="E213" s="19"/>
      <c r="F213" s="19" t="s">
        <v>262</v>
      </c>
      <c r="G213" s="19"/>
      <c r="H213" t="b">
        <v>0</v>
      </c>
      <c r="I213" s="19" t="s">
        <v>1419</v>
      </c>
      <c r="J213" s="19"/>
      <c r="K213" s="19" t="s">
        <v>88</v>
      </c>
      <c r="L213" t="b">
        <v>1</v>
      </c>
      <c r="M213" t="s">
        <v>84</v>
      </c>
      <c r="P213" s="19" t="s">
        <v>1537</v>
      </c>
      <c r="Q213" s="19"/>
      <c r="R213" s="2">
        <v>44336.440043171293</v>
      </c>
      <c r="S213" s="2">
        <v>44291.885143321757</v>
      </c>
      <c r="T213" s="19"/>
      <c r="U213" s="19"/>
      <c r="V213" s="19"/>
      <c r="W213" s="19" t="s">
        <v>15</v>
      </c>
      <c r="X213" t="s">
        <v>86</v>
      </c>
      <c r="Y213" t="s">
        <v>87</v>
      </c>
    </row>
    <row r="214" spans="3:25" x14ac:dyDescent="0.25">
      <c r="C214">
        <v>208</v>
      </c>
      <c r="D214" s="19" t="s">
        <v>1538</v>
      </c>
      <c r="E214" s="19"/>
      <c r="F214" s="19" t="s">
        <v>262</v>
      </c>
      <c r="G214" s="19"/>
      <c r="H214" t="b">
        <v>0</v>
      </c>
      <c r="I214" s="19" t="s">
        <v>1538</v>
      </c>
      <c r="J214" s="19"/>
      <c r="K214" s="19" t="s">
        <v>91</v>
      </c>
      <c r="L214" t="b">
        <v>1</v>
      </c>
      <c r="M214" t="s">
        <v>84</v>
      </c>
      <c r="P214" s="19" t="s">
        <v>1539</v>
      </c>
      <c r="Q214" s="19"/>
      <c r="R214" s="2">
        <v>44336.440043171293</v>
      </c>
      <c r="S214" s="2">
        <v>44291.885143321757</v>
      </c>
      <c r="T214" s="19"/>
      <c r="U214" s="19"/>
      <c r="V214" s="19"/>
      <c r="W214" s="19" t="s">
        <v>93</v>
      </c>
      <c r="X214" t="s">
        <v>86</v>
      </c>
      <c r="Y214" t="s">
        <v>87</v>
      </c>
    </row>
    <row r="215" spans="3:25" x14ac:dyDescent="0.25">
      <c r="C215">
        <v>209</v>
      </c>
      <c r="D215" s="19" t="s">
        <v>1540</v>
      </c>
      <c r="E215" s="19"/>
      <c r="F215" s="19" t="s">
        <v>262</v>
      </c>
      <c r="G215" s="19"/>
      <c r="H215" t="b">
        <v>0</v>
      </c>
      <c r="I215" s="19" t="s">
        <v>1540</v>
      </c>
      <c r="J215" s="19"/>
      <c r="K215" s="19" t="s">
        <v>91</v>
      </c>
      <c r="L215" t="b">
        <v>1</v>
      </c>
      <c r="M215" t="s">
        <v>94</v>
      </c>
      <c r="P215" s="19" t="s">
        <v>1541</v>
      </c>
      <c r="Q215" s="19"/>
      <c r="R215" s="2">
        <v>44336.440043171293</v>
      </c>
      <c r="S215" s="2">
        <v>44291.885143321757</v>
      </c>
      <c r="T215" s="19"/>
      <c r="U215" s="19"/>
      <c r="V215" s="19"/>
      <c r="W215" s="19" t="s">
        <v>93</v>
      </c>
      <c r="X215" t="s">
        <v>86</v>
      </c>
      <c r="Y215" t="s">
        <v>87</v>
      </c>
    </row>
    <row r="216" spans="3:25" x14ac:dyDescent="0.25">
      <c r="C216">
        <v>210</v>
      </c>
      <c r="D216" s="19" t="s">
        <v>1542</v>
      </c>
      <c r="E216" s="19"/>
      <c r="F216" s="19" t="s">
        <v>262</v>
      </c>
      <c r="G216" s="19"/>
      <c r="H216" t="b">
        <v>0</v>
      </c>
      <c r="I216" s="19" t="s">
        <v>1542</v>
      </c>
      <c r="J216" s="19"/>
      <c r="K216" s="19"/>
      <c r="L216" t="b">
        <v>1</v>
      </c>
      <c r="M216" t="s">
        <v>84</v>
      </c>
      <c r="P216" s="19" t="s">
        <v>1543</v>
      </c>
      <c r="Q216" s="19"/>
      <c r="R216" s="2">
        <v>44336.440043171293</v>
      </c>
      <c r="S216" s="2">
        <v>44291.885143321757</v>
      </c>
      <c r="T216" s="19"/>
      <c r="U216" s="19"/>
      <c r="V216" s="19"/>
      <c r="W216" s="19" t="s">
        <v>85</v>
      </c>
      <c r="X216" t="s">
        <v>86</v>
      </c>
      <c r="Y216" t="s">
        <v>87</v>
      </c>
    </row>
    <row r="217" spans="3:25" x14ac:dyDescent="0.25">
      <c r="C217">
        <v>211</v>
      </c>
      <c r="D217" s="19" t="s">
        <v>1544</v>
      </c>
      <c r="E217" s="19"/>
      <c r="F217" s="19" t="s">
        <v>262</v>
      </c>
      <c r="G217" s="19"/>
      <c r="H217" t="b">
        <v>0</v>
      </c>
      <c r="I217" s="19" t="s">
        <v>1544</v>
      </c>
      <c r="J217" s="19"/>
      <c r="K217" s="19"/>
      <c r="L217" t="b">
        <v>1</v>
      </c>
      <c r="M217" t="s">
        <v>84</v>
      </c>
      <c r="P217" s="19" t="s">
        <v>1545</v>
      </c>
      <c r="Q217" s="19"/>
      <c r="R217" s="2">
        <v>44336.440043171293</v>
      </c>
      <c r="S217" s="2">
        <v>44291.885143321757</v>
      </c>
      <c r="T217" s="19"/>
      <c r="U217" s="19"/>
      <c r="V217" s="19"/>
      <c r="W217" s="19" t="s">
        <v>85</v>
      </c>
      <c r="X217" t="s">
        <v>86</v>
      </c>
      <c r="Y217" t="s">
        <v>87</v>
      </c>
    </row>
    <row r="218" spans="3:25" x14ac:dyDescent="0.25">
      <c r="C218">
        <v>212</v>
      </c>
      <c r="D218" s="19" t="s">
        <v>1546</v>
      </c>
      <c r="E218" s="19"/>
      <c r="F218" s="19" t="s">
        <v>191</v>
      </c>
      <c r="G218" s="19"/>
      <c r="H218" t="b">
        <v>0</v>
      </c>
      <c r="I218" s="19" t="s">
        <v>1546</v>
      </c>
      <c r="J218" s="19"/>
      <c r="K218" s="19"/>
      <c r="L218" t="b">
        <v>1</v>
      </c>
      <c r="M218" t="s">
        <v>84</v>
      </c>
      <c r="P218" s="19" t="s">
        <v>1547</v>
      </c>
      <c r="Q218" s="19"/>
      <c r="R218" s="2">
        <v>44336.440043171293</v>
      </c>
      <c r="S218" s="2">
        <v>44291.885143321757</v>
      </c>
      <c r="T218" s="19"/>
      <c r="U218" s="19"/>
      <c r="V218" s="19"/>
      <c r="W218" s="19" t="s">
        <v>85</v>
      </c>
      <c r="X218" t="s">
        <v>86</v>
      </c>
      <c r="Y218" t="s">
        <v>87</v>
      </c>
    </row>
    <row r="219" spans="3:25" x14ac:dyDescent="0.25">
      <c r="C219">
        <v>213</v>
      </c>
      <c r="D219" s="19" t="s">
        <v>1322</v>
      </c>
      <c r="E219" s="19"/>
      <c r="F219" s="19" t="s">
        <v>191</v>
      </c>
      <c r="G219" s="19"/>
      <c r="H219" t="b">
        <v>0</v>
      </c>
      <c r="I219" s="19" t="s">
        <v>1322</v>
      </c>
      <c r="J219" s="19"/>
      <c r="K219" s="19"/>
      <c r="L219" t="b">
        <v>1</v>
      </c>
      <c r="M219" t="s">
        <v>84</v>
      </c>
      <c r="P219" s="19" t="s">
        <v>1548</v>
      </c>
      <c r="Q219" s="19"/>
      <c r="R219" s="2">
        <v>44336.440043171293</v>
      </c>
      <c r="S219" s="2">
        <v>44291.885143321757</v>
      </c>
      <c r="T219" s="19"/>
      <c r="U219" s="19"/>
      <c r="V219" s="19"/>
      <c r="W219" s="19" t="s">
        <v>85</v>
      </c>
      <c r="X219" t="s">
        <v>86</v>
      </c>
      <c r="Y219" t="s">
        <v>87</v>
      </c>
    </row>
    <row r="220" spans="3:25" x14ac:dyDescent="0.25">
      <c r="C220">
        <v>214</v>
      </c>
      <c r="D220" s="19" t="s">
        <v>1549</v>
      </c>
      <c r="E220" s="19"/>
      <c r="F220" s="19" t="s">
        <v>191</v>
      </c>
      <c r="G220" s="19"/>
      <c r="H220" t="b">
        <v>0</v>
      </c>
      <c r="I220" s="19" t="s">
        <v>1549</v>
      </c>
      <c r="J220" s="19"/>
      <c r="K220" s="19" t="s">
        <v>88</v>
      </c>
      <c r="L220" t="b">
        <v>1</v>
      </c>
      <c r="M220" t="s">
        <v>84</v>
      </c>
      <c r="P220" s="19" t="s">
        <v>1550</v>
      </c>
      <c r="Q220" s="19"/>
      <c r="R220" s="2">
        <v>44336.440043171293</v>
      </c>
      <c r="S220" s="2">
        <v>44291.885143321757</v>
      </c>
      <c r="T220" s="19"/>
      <c r="U220" s="19"/>
      <c r="V220" s="19"/>
      <c r="W220" s="19" t="s">
        <v>15</v>
      </c>
      <c r="X220" t="s">
        <v>86</v>
      </c>
      <c r="Y220" t="s">
        <v>87</v>
      </c>
    </row>
    <row r="221" spans="3:25" x14ac:dyDescent="0.25">
      <c r="C221">
        <v>215</v>
      </c>
      <c r="D221" s="19" t="s">
        <v>1551</v>
      </c>
      <c r="E221" s="19"/>
      <c r="F221" s="19" t="s">
        <v>191</v>
      </c>
      <c r="G221" s="19"/>
      <c r="H221" t="b">
        <v>0</v>
      </c>
      <c r="I221" s="19" t="s">
        <v>1551</v>
      </c>
      <c r="J221" s="19"/>
      <c r="K221" s="19" t="s">
        <v>89</v>
      </c>
      <c r="L221" t="b">
        <v>1</v>
      </c>
      <c r="M221" t="s">
        <v>84</v>
      </c>
      <c r="P221" s="19" t="s">
        <v>1552</v>
      </c>
      <c r="Q221" s="19"/>
      <c r="R221" s="2">
        <v>44336.440043171293</v>
      </c>
      <c r="S221" s="2">
        <v>44291.885143321757</v>
      </c>
      <c r="T221" s="19"/>
      <c r="U221" s="19"/>
      <c r="V221" s="19"/>
      <c r="W221" s="19" t="s">
        <v>90</v>
      </c>
      <c r="X221" t="s">
        <v>86</v>
      </c>
      <c r="Y221" t="s">
        <v>87</v>
      </c>
    </row>
    <row r="222" spans="3:25" x14ac:dyDescent="0.25">
      <c r="C222">
        <v>216</v>
      </c>
      <c r="D222" s="19" t="s">
        <v>1553</v>
      </c>
      <c r="E222" s="19"/>
      <c r="F222" s="19" t="s">
        <v>191</v>
      </c>
      <c r="G222" s="19"/>
      <c r="H222" t="b">
        <v>0</v>
      </c>
      <c r="I222" s="19"/>
      <c r="J222" s="19" t="s">
        <v>1554</v>
      </c>
      <c r="K222" s="19" t="s">
        <v>91</v>
      </c>
      <c r="L222" t="b">
        <v>1</v>
      </c>
      <c r="M222" t="s">
        <v>92</v>
      </c>
      <c r="P222" s="19" t="s">
        <v>1555</v>
      </c>
      <c r="Q222" s="19"/>
      <c r="R222" s="2">
        <v>44581.195132129629</v>
      </c>
      <c r="S222" s="2">
        <v>44291.885143321757</v>
      </c>
      <c r="T222" s="19"/>
      <c r="U222" s="19"/>
      <c r="V222" s="19"/>
      <c r="W222" s="19" t="s">
        <v>90</v>
      </c>
      <c r="X222" t="s">
        <v>1178</v>
      </c>
      <c r="Y222" t="s">
        <v>87</v>
      </c>
    </row>
    <row r="223" spans="3:25" x14ac:dyDescent="0.25">
      <c r="C223">
        <v>217</v>
      </c>
      <c r="D223" s="19" t="s">
        <v>1556</v>
      </c>
      <c r="E223" s="19"/>
      <c r="F223" s="19" t="s">
        <v>191</v>
      </c>
      <c r="G223" s="19"/>
      <c r="H223" t="b">
        <v>0</v>
      </c>
      <c r="I223" s="19" t="s">
        <v>1556</v>
      </c>
      <c r="J223" s="19"/>
      <c r="K223" s="19"/>
      <c r="L223" t="b">
        <v>1</v>
      </c>
      <c r="M223" t="s">
        <v>84</v>
      </c>
      <c r="P223" s="19" t="s">
        <v>1557</v>
      </c>
      <c r="Q223" s="19"/>
      <c r="R223" s="2">
        <v>44336.440043171293</v>
      </c>
      <c r="S223" s="2">
        <v>44291.885143321757</v>
      </c>
      <c r="T223" s="19"/>
      <c r="U223" s="19"/>
      <c r="V223" s="19"/>
      <c r="W223" s="19" t="s">
        <v>85</v>
      </c>
      <c r="X223" t="s">
        <v>86</v>
      </c>
      <c r="Y223" t="s">
        <v>87</v>
      </c>
    </row>
    <row r="224" spans="3:25" x14ac:dyDescent="0.25">
      <c r="C224">
        <v>218</v>
      </c>
      <c r="D224" s="19" t="s">
        <v>1558</v>
      </c>
      <c r="E224" s="19"/>
      <c r="F224" s="19" t="s">
        <v>191</v>
      </c>
      <c r="G224" s="19"/>
      <c r="H224" t="b">
        <v>0</v>
      </c>
      <c r="I224" s="19" t="s">
        <v>1558</v>
      </c>
      <c r="J224" s="19"/>
      <c r="K224" s="19" t="s">
        <v>89</v>
      </c>
      <c r="L224" t="b">
        <v>1</v>
      </c>
      <c r="M224" t="s">
        <v>84</v>
      </c>
      <c r="P224" s="19" t="s">
        <v>1559</v>
      </c>
      <c r="Q224" s="19"/>
      <c r="R224" s="2">
        <v>44336.440043171293</v>
      </c>
      <c r="S224" s="2">
        <v>44291.885143321757</v>
      </c>
      <c r="T224" s="19"/>
      <c r="U224" s="19"/>
      <c r="V224" s="19"/>
      <c r="W224" s="19" t="s">
        <v>90</v>
      </c>
      <c r="X224" t="s">
        <v>86</v>
      </c>
      <c r="Y224" t="s">
        <v>87</v>
      </c>
    </row>
    <row r="225" spans="3:25" x14ac:dyDescent="0.25">
      <c r="C225">
        <v>219</v>
      </c>
      <c r="D225" s="19" t="s">
        <v>1560</v>
      </c>
      <c r="E225" s="19"/>
      <c r="F225" s="19" t="s">
        <v>191</v>
      </c>
      <c r="G225" s="19"/>
      <c r="H225" t="b">
        <v>0</v>
      </c>
      <c r="I225" s="19" t="s">
        <v>1560</v>
      </c>
      <c r="J225" s="19"/>
      <c r="K225" s="19" t="s">
        <v>88</v>
      </c>
      <c r="L225" t="b">
        <v>1</v>
      </c>
      <c r="M225" t="s">
        <v>84</v>
      </c>
      <c r="P225" s="19" t="s">
        <v>1561</v>
      </c>
      <c r="Q225" s="19"/>
      <c r="R225" s="2">
        <v>44336.440043171293</v>
      </c>
      <c r="S225" s="2">
        <v>44291.885143321757</v>
      </c>
      <c r="T225" s="19"/>
      <c r="U225" s="19"/>
      <c r="V225" s="19"/>
      <c r="W225" s="19" t="s">
        <v>15</v>
      </c>
      <c r="X225" t="s">
        <v>86</v>
      </c>
      <c r="Y225" t="s">
        <v>87</v>
      </c>
    </row>
    <row r="226" spans="3:25" x14ac:dyDescent="0.25">
      <c r="C226">
        <v>220</v>
      </c>
      <c r="D226" s="19" t="s">
        <v>1562</v>
      </c>
      <c r="E226" s="19"/>
      <c r="F226" s="19" t="s">
        <v>191</v>
      </c>
      <c r="G226" s="19"/>
      <c r="H226" t="b">
        <v>0</v>
      </c>
      <c r="I226" s="19" t="s">
        <v>1562</v>
      </c>
      <c r="J226" s="19"/>
      <c r="K226" s="19" t="s">
        <v>88</v>
      </c>
      <c r="L226" t="b">
        <v>1</v>
      </c>
      <c r="M226" t="s">
        <v>84</v>
      </c>
      <c r="P226" s="19" t="s">
        <v>1563</v>
      </c>
      <c r="Q226" s="19"/>
      <c r="R226" s="2">
        <v>44336.440043171293</v>
      </c>
      <c r="S226" s="2">
        <v>44291.885143321757</v>
      </c>
      <c r="T226" s="19"/>
      <c r="U226" s="19"/>
      <c r="V226" s="19"/>
      <c r="W226" s="19" t="s">
        <v>15</v>
      </c>
      <c r="X226" t="s">
        <v>86</v>
      </c>
      <c r="Y226" t="s">
        <v>87</v>
      </c>
    </row>
    <row r="227" spans="3:25" x14ac:dyDescent="0.25">
      <c r="C227">
        <v>221</v>
      </c>
      <c r="D227" s="19" t="s">
        <v>1564</v>
      </c>
      <c r="E227" s="19"/>
      <c r="F227" s="19" t="s">
        <v>191</v>
      </c>
      <c r="G227" s="19"/>
      <c r="H227" t="b">
        <v>0</v>
      </c>
      <c r="I227" s="19" t="s">
        <v>1564</v>
      </c>
      <c r="J227" s="19"/>
      <c r="K227" s="19"/>
      <c r="L227" t="b">
        <v>1</v>
      </c>
      <c r="M227" t="s">
        <v>84</v>
      </c>
      <c r="P227" s="19" t="s">
        <v>1565</v>
      </c>
      <c r="Q227" s="19"/>
      <c r="R227" s="2">
        <v>44336.440043171293</v>
      </c>
      <c r="S227" s="2">
        <v>44291.885143321757</v>
      </c>
      <c r="T227" s="19"/>
      <c r="U227" s="19"/>
      <c r="V227" s="19"/>
      <c r="W227" s="19" t="s">
        <v>85</v>
      </c>
      <c r="X227" t="s">
        <v>86</v>
      </c>
      <c r="Y227" t="s">
        <v>87</v>
      </c>
    </row>
    <row r="228" spans="3:25" x14ac:dyDescent="0.25">
      <c r="C228">
        <v>222</v>
      </c>
      <c r="D228" s="19" t="s">
        <v>1566</v>
      </c>
      <c r="E228" s="19"/>
      <c r="F228" s="19" t="s">
        <v>191</v>
      </c>
      <c r="G228" s="19"/>
      <c r="H228" t="b">
        <v>0</v>
      </c>
      <c r="I228" s="19" t="s">
        <v>1566</v>
      </c>
      <c r="J228" s="19"/>
      <c r="K228" s="19"/>
      <c r="L228" t="b">
        <v>1</v>
      </c>
      <c r="M228" t="s">
        <v>84</v>
      </c>
      <c r="P228" s="19" t="s">
        <v>1567</v>
      </c>
      <c r="Q228" s="19"/>
      <c r="R228" s="2">
        <v>44336.440043171293</v>
      </c>
      <c r="S228" s="2">
        <v>44291.885143321757</v>
      </c>
      <c r="T228" s="19"/>
      <c r="U228" s="19"/>
      <c r="V228" s="19"/>
      <c r="W228" s="19" t="s">
        <v>85</v>
      </c>
      <c r="X228" t="s">
        <v>86</v>
      </c>
      <c r="Y228" t="s">
        <v>87</v>
      </c>
    </row>
    <row r="229" spans="3:25" x14ac:dyDescent="0.25">
      <c r="C229">
        <v>223</v>
      </c>
      <c r="D229" s="19" t="s">
        <v>1568</v>
      </c>
      <c r="E229" s="19"/>
      <c r="F229" s="19" t="s">
        <v>191</v>
      </c>
      <c r="G229" s="19"/>
      <c r="H229" t="b">
        <v>0</v>
      </c>
      <c r="I229" s="19" t="s">
        <v>1568</v>
      </c>
      <c r="J229" s="19"/>
      <c r="K229" s="19"/>
      <c r="L229" t="b">
        <v>1</v>
      </c>
      <c r="M229" t="s">
        <v>84</v>
      </c>
      <c r="P229" s="19" t="s">
        <v>1569</v>
      </c>
      <c r="Q229" s="19"/>
      <c r="R229" s="2">
        <v>44336.440043171293</v>
      </c>
      <c r="S229" s="2">
        <v>44291.885143321757</v>
      </c>
      <c r="T229" s="19"/>
      <c r="U229" s="19"/>
      <c r="V229" s="19"/>
      <c r="W229" s="19" t="s">
        <v>85</v>
      </c>
      <c r="X229" t="s">
        <v>86</v>
      </c>
      <c r="Y229" t="s">
        <v>87</v>
      </c>
    </row>
    <row r="230" spans="3:25" x14ac:dyDescent="0.25">
      <c r="C230">
        <v>224</v>
      </c>
      <c r="D230" s="19" t="s">
        <v>1570</v>
      </c>
      <c r="E230" s="19"/>
      <c r="F230" s="19" t="s">
        <v>191</v>
      </c>
      <c r="G230" s="19"/>
      <c r="H230" t="b">
        <v>0</v>
      </c>
      <c r="I230" s="19"/>
      <c r="J230" s="19" t="s">
        <v>1571</v>
      </c>
      <c r="K230" s="19"/>
      <c r="L230" t="b">
        <v>1</v>
      </c>
      <c r="M230" t="s">
        <v>84</v>
      </c>
      <c r="P230" s="19" t="s">
        <v>1572</v>
      </c>
      <c r="Q230" s="19"/>
      <c r="R230" s="2">
        <v>44581.195140081021</v>
      </c>
      <c r="S230" s="2">
        <v>44291.885143321757</v>
      </c>
      <c r="T230" s="19"/>
      <c r="U230" s="19"/>
      <c r="V230" s="19"/>
      <c r="W230" s="19" t="s">
        <v>90</v>
      </c>
      <c r="X230" t="s">
        <v>1178</v>
      </c>
      <c r="Y230" t="s">
        <v>87</v>
      </c>
    </row>
    <row r="231" spans="3:25" x14ac:dyDescent="0.25">
      <c r="C231">
        <v>225</v>
      </c>
      <c r="D231" s="19" t="s">
        <v>1319</v>
      </c>
      <c r="E231" s="19"/>
      <c r="F231" s="19" t="s">
        <v>191</v>
      </c>
      <c r="G231" s="19"/>
      <c r="H231" t="b">
        <v>0</v>
      </c>
      <c r="I231" s="19" t="s">
        <v>1319</v>
      </c>
      <c r="J231" s="19"/>
      <c r="K231" s="19" t="s">
        <v>91</v>
      </c>
      <c r="L231" t="b">
        <v>1</v>
      </c>
      <c r="M231" t="s">
        <v>84</v>
      </c>
      <c r="P231" s="19" t="s">
        <v>1573</v>
      </c>
      <c r="Q231" s="19"/>
      <c r="R231" s="2">
        <v>44567.110336226855</v>
      </c>
      <c r="S231" s="2">
        <v>44291.885143321757</v>
      </c>
      <c r="T231" s="19"/>
      <c r="U231" s="19"/>
      <c r="V231" s="19"/>
      <c r="W231" s="19" t="s">
        <v>93</v>
      </c>
      <c r="X231" t="s">
        <v>86</v>
      </c>
      <c r="Y231" t="s">
        <v>87</v>
      </c>
    </row>
    <row r="232" spans="3:25" x14ac:dyDescent="0.25">
      <c r="C232">
        <v>226</v>
      </c>
      <c r="D232" s="19" t="s">
        <v>1574</v>
      </c>
      <c r="E232" s="19"/>
      <c r="F232" s="19" t="s">
        <v>191</v>
      </c>
      <c r="G232" s="19"/>
      <c r="H232" t="b">
        <v>0</v>
      </c>
      <c r="I232" s="19" t="s">
        <v>1574</v>
      </c>
      <c r="J232" s="19"/>
      <c r="K232" s="19"/>
      <c r="L232" t="b">
        <v>1</v>
      </c>
      <c r="M232" t="s">
        <v>84</v>
      </c>
      <c r="P232" s="19" t="s">
        <v>1575</v>
      </c>
      <c r="Q232" s="19"/>
      <c r="R232" s="2">
        <v>44336.440043171293</v>
      </c>
      <c r="S232" s="2">
        <v>44291.885143321757</v>
      </c>
      <c r="T232" s="19"/>
      <c r="U232" s="19"/>
      <c r="V232" s="19"/>
      <c r="W232" s="19" t="s">
        <v>85</v>
      </c>
      <c r="X232" t="s">
        <v>86</v>
      </c>
      <c r="Y232" t="s">
        <v>87</v>
      </c>
    </row>
    <row r="233" spans="3:25" x14ac:dyDescent="0.25">
      <c r="C233">
        <v>227</v>
      </c>
      <c r="D233" s="19" t="s">
        <v>1576</v>
      </c>
      <c r="E233" s="19"/>
      <c r="F233" s="19" t="s">
        <v>191</v>
      </c>
      <c r="G233" s="19"/>
      <c r="H233" t="b">
        <v>0</v>
      </c>
      <c r="I233" s="19" t="s">
        <v>1576</v>
      </c>
      <c r="J233" s="19"/>
      <c r="K233" s="19"/>
      <c r="L233" t="b">
        <v>1</v>
      </c>
      <c r="M233" t="s">
        <v>92</v>
      </c>
      <c r="P233" s="19" t="s">
        <v>1577</v>
      </c>
      <c r="Q233" s="19"/>
      <c r="R233" s="2">
        <v>44336.440043171293</v>
      </c>
      <c r="S233" s="2">
        <v>44291.885143321757</v>
      </c>
      <c r="T233" s="19"/>
      <c r="U233" s="19"/>
      <c r="V233" s="19"/>
      <c r="W233" s="19" t="s">
        <v>1276</v>
      </c>
      <c r="X233" t="s">
        <v>86</v>
      </c>
      <c r="Y233" t="s">
        <v>87</v>
      </c>
    </row>
    <row r="234" spans="3:25" x14ac:dyDescent="0.25">
      <c r="C234">
        <v>228</v>
      </c>
      <c r="D234" s="19" t="s">
        <v>15</v>
      </c>
      <c r="E234" s="19"/>
      <c r="F234" s="19" t="s">
        <v>235</v>
      </c>
      <c r="G234" s="19"/>
      <c r="H234" t="b">
        <v>0</v>
      </c>
      <c r="I234" s="19" t="s">
        <v>15</v>
      </c>
      <c r="J234" s="19"/>
      <c r="K234" s="19" t="s">
        <v>88</v>
      </c>
      <c r="L234" t="b">
        <v>1</v>
      </c>
      <c r="M234" t="s">
        <v>84</v>
      </c>
      <c r="P234" s="19" t="s">
        <v>1578</v>
      </c>
      <c r="Q234" s="19"/>
      <c r="R234" s="2">
        <v>44336.440043171293</v>
      </c>
      <c r="S234" s="2">
        <v>44291.885143321757</v>
      </c>
      <c r="T234" s="19"/>
      <c r="U234" s="19"/>
      <c r="V234" s="19"/>
      <c r="W234" s="19" t="s">
        <v>15</v>
      </c>
      <c r="X234" t="s">
        <v>86</v>
      </c>
      <c r="Y234" t="s">
        <v>87</v>
      </c>
    </row>
    <row r="235" spans="3:25" x14ac:dyDescent="0.25">
      <c r="C235">
        <v>229</v>
      </c>
      <c r="D235" s="19" t="s">
        <v>1385</v>
      </c>
      <c r="E235" s="19"/>
      <c r="F235" s="19" t="s">
        <v>235</v>
      </c>
      <c r="G235" s="19"/>
      <c r="H235" t="b">
        <v>0</v>
      </c>
      <c r="I235" s="19" t="s">
        <v>1385</v>
      </c>
      <c r="J235" s="19"/>
      <c r="K235" s="19" t="s">
        <v>91</v>
      </c>
      <c r="L235" t="b">
        <v>1</v>
      </c>
      <c r="M235" t="s">
        <v>94</v>
      </c>
      <c r="P235" s="19" t="s">
        <v>1579</v>
      </c>
      <c r="Q235" s="19"/>
      <c r="R235" s="2">
        <v>44336.440043171293</v>
      </c>
      <c r="S235" s="2">
        <v>44291.885143321757</v>
      </c>
      <c r="T235" s="19"/>
      <c r="U235" s="19"/>
      <c r="V235" s="19"/>
      <c r="W235" s="19" t="s">
        <v>93</v>
      </c>
      <c r="X235" t="s">
        <v>86</v>
      </c>
      <c r="Y235" t="s">
        <v>87</v>
      </c>
    </row>
    <row r="236" spans="3:25" x14ac:dyDescent="0.25">
      <c r="C236">
        <v>230</v>
      </c>
      <c r="D236" s="19" t="s">
        <v>1387</v>
      </c>
      <c r="E236" s="19"/>
      <c r="F236" s="19" t="s">
        <v>235</v>
      </c>
      <c r="G236" s="19"/>
      <c r="H236" t="b">
        <v>0</v>
      </c>
      <c r="I236" s="19" t="s">
        <v>1387</v>
      </c>
      <c r="J236" s="19"/>
      <c r="K236" s="19"/>
      <c r="L236" t="b">
        <v>1</v>
      </c>
      <c r="M236" t="s">
        <v>84</v>
      </c>
      <c r="P236" s="19" t="s">
        <v>1580</v>
      </c>
      <c r="Q236" s="19"/>
      <c r="R236" s="2">
        <v>44336.440043171293</v>
      </c>
      <c r="S236" s="2">
        <v>44291.885143321757</v>
      </c>
      <c r="T236" s="19"/>
      <c r="U236" s="19"/>
      <c r="V236" s="19"/>
      <c r="W236" s="19" t="s">
        <v>85</v>
      </c>
      <c r="X236" t="s">
        <v>86</v>
      </c>
      <c r="Y236" t="s">
        <v>87</v>
      </c>
    </row>
    <row r="237" spans="3:25" x14ac:dyDescent="0.25">
      <c r="C237">
        <v>231</v>
      </c>
      <c r="D237" s="19" t="s">
        <v>1286</v>
      </c>
      <c r="E237" s="19"/>
      <c r="F237" s="19" t="s">
        <v>235</v>
      </c>
      <c r="G237" s="19"/>
      <c r="H237" t="b">
        <v>0</v>
      </c>
      <c r="I237" s="19" t="s">
        <v>1286</v>
      </c>
      <c r="J237" s="19"/>
      <c r="K237" s="19" t="s">
        <v>91</v>
      </c>
      <c r="L237" t="b">
        <v>1</v>
      </c>
      <c r="M237" t="s">
        <v>92</v>
      </c>
      <c r="P237" s="19" t="s">
        <v>1581</v>
      </c>
      <c r="Q237" s="19"/>
      <c r="R237" s="2">
        <v>44336.440043171293</v>
      </c>
      <c r="S237" s="2">
        <v>44291.885143321757</v>
      </c>
      <c r="T237" s="19"/>
      <c r="U237" s="19"/>
      <c r="V237" s="19"/>
      <c r="W237" s="19" t="s">
        <v>93</v>
      </c>
      <c r="X237" t="s">
        <v>86</v>
      </c>
      <c r="Y237" t="s">
        <v>87</v>
      </c>
    </row>
    <row r="238" spans="3:25" x14ac:dyDescent="0.25">
      <c r="C238">
        <v>232</v>
      </c>
      <c r="D238" s="19" t="s">
        <v>1390</v>
      </c>
      <c r="E238" s="19"/>
      <c r="F238" s="19" t="s">
        <v>235</v>
      </c>
      <c r="G238" s="19"/>
      <c r="H238" t="b">
        <v>0</v>
      </c>
      <c r="I238" s="19" t="s">
        <v>1390</v>
      </c>
      <c r="J238" s="19"/>
      <c r="K238" s="19"/>
      <c r="L238" t="b">
        <v>1</v>
      </c>
      <c r="M238" t="s">
        <v>92</v>
      </c>
      <c r="P238" s="19" t="s">
        <v>1582</v>
      </c>
      <c r="Q238" s="19"/>
      <c r="R238" s="2">
        <v>44336.440043171293</v>
      </c>
      <c r="S238" s="2">
        <v>44291.885143321757</v>
      </c>
      <c r="T238" s="19"/>
      <c r="U238" s="19"/>
      <c r="V238" s="19"/>
      <c r="W238" s="19" t="s">
        <v>1276</v>
      </c>
      <c r="X238" t="s">
        <v>86</v>
      </c>
      <c r="Y238" t="s">
        <v>87</v>
      </c>
    </row>
    <row r="239" spans="3:25" x14ac:dyDescent="0.25">
      <c r="C239">
        <v>233</v>
      </c>
      <c r="D239" s="19" t="s">
        <v>1392</v>
      </c>
      <c r="E239" s="19"/>
      <c r="F239" s="19" t="s">
        <v>235</v>
      </c>
      <c r="G239" s="19"/>
      <c r="H239" t="b">
        <v>0</v>
      </c>
      <c r="I239" s="19" t="s">
        <v>1392</v>
      </c>
      <c r="J239" s="19"/>
      <c r="K239" s="19"/>
      <c r="L239" t="b">
        <v>1</v>
      </c>
      <c r="M239" t="s">
        <v>92</v>
      </c>
      <c r="P239" s="19" t="s">
        <v>1583</v>
      </c>
      <c r="Q239" s="19"/>
      <c r="R239" s="2">
        <v>44336.440043171293</v>
      </c>
      <c r="S239" s="2">
        <v>44291.885143321757</v>
      </c>
      <c r="T239" s="19"/>
      <c r="U239" s="19"/>
      <c r="V239" s="19"/>
      <c r="W239" s="19" t="s">
        <v>1276</v>
      </c>
      <c r="X239" t="s">
        <v>86</v>
      </c>
      <c r="Y239" t="s">
        <v>87</v>
      </c>
    </row>
    <row r="240" spans="3:25" x14ac:dyDescent="0.25">
      <c r="C240">
        <v>234</v>
      </c>
      <c r="D240" s="19" t="s">
        <v>1394</v>
      </c>
      <c r="E240" s="19"/>
      <c r="F240" s="19" t="s">
        <v>235</v>
      </c>
      <c r="G240" s="19"/>
      <c r="H240" t="b">
        <v>0</v>
      </c>
      <c r="I240" s="19" t="s">
        <v>1394</v>
      </c>
      <c r="J240" s="19"/>
      <c r="K240" s="19"/>
      <c r="L240" t="b">
        <v>1</v>
      </c>
      <c r="M240" t="s">
        <v>92</v>
      </c>
      <c r="P240" s="19" t="s">
        <v>1584</v>
      </c>
      <c r="Q240" s="19"/>
      <c r="R240" s="2">
        <v>44336.440043171293</v>
      </c>
      <c r="S240" s="2">
        <v>44291.885143321757</v>
      </c>
      <c r="T240" s="19"/>
      <c r="U240" s="19"/>
      <c r="V240" s="19"/>
      <c r="W240" s="19" t="s">
        <v>1276</v>
      </c>
      <c r="X240" t="s">
        <v>86</v>
      </c>
      <c r="Y240" t="s">
        <v>87</v>
      </c>
    </row>
    <row r="241" spans="3:25" x14ac:dyDescent="0.25">
      <c r="C241">
        <v>235</v>
      </c>
      <c r="D241" s="19" t="s">
        <v>1396</v>
      </c>
      <c r="E241" s="19"/>
      <c r="F241" s="19" t="s">
        <v>235</v>
      </c>
      <c r="G241" s="19"/>
      <c r="H241" t="b">
        <v>0</v>
      </c>
      <c r="I241" s="19" t="s">
        <v>1396</v>
      </c>
      <c r="J241" s="19"/>
      <c r="K241" s="19"/>
      <c r="L241" t="b">
        <v>1</v>
      </c>
      <c r="M241" t="s">
        <v>92</v>
      </c>
      <c r="P241" s="19" t="s">
        <v>1585</v>
      </c>
      <c r="Q241" s="19"/>
      <c r="R241" s="2">
        <v>44336.440043171293</v>
      </c>
      <c r="S241" s="2">
        <v>44291.885143321757</v>
      </c>
      <c r="T241" s="19"/>
      <c r="U241" s="19"/>
      <c r="V241" s="19"/>
      <c r="W241" s="19" t="s">
        <v>1276</v>
      </c>
      <c r="X241" t="s">
        <v>86</v>
      </c>
      <c r="Y241" t="s">
        <v>87</v>
      </c>
    </row>
    <row r="242" spans="3:25" x14ac:dyDescent="0.25">
      <c r="C242">
        <v>236</v>
      </c>
      <c r="D242" s="19" t="s">
        <v>1398</v>
      </c>
      <c r="E242" s="19"/>
      <c r="F242" s="19" t="s">
        <v>235</v>
      </c>
      <c r="G242" s="19"/>
      <c r="H242" t="b">
        <v>0</v>
      </c>
      <c r="I242" s="19" t="s">
        <v>1398</v>
      </c>
      <c r="J242" s="19"/>
      <c r="K242" s="19"/>
      <c r="L242" t="b">
        <v>1</v>
      </c>
      <c r="M242" t="s">
        <v>92</v>
      </c>
      <c r="P242" s="19" t="s">
        <v>1586</v>
      </c>
      <c r="Q242" s="19"/>
      <c r="R242" s="2">
        <v>44336.440043171293</v>
      </c>
      <c r="S242" s="2">
        <v>44291.885143321757</v>
      </c>
      <c r="T242" s="19"/>
      <c r="U242" s="19"/>
      <c r="V242" s="19"/>
      <c r="W242" s="19" t="s">
        <v>1276</v>
      </c>
      <c r="X242" t="s">
        <v>86</v>
      </c>
      <c r="Y242" t="s">
        <v>87</v>
      </c>
    </row>
    <row r="243" spans="3:25" x14ac:dyDescent="0.25">
      <c r="C243">
        <v>237</v>
      </c>
      <c r="D243" s="19" t="s">
        <v>1400</v>
      </c>
      <c r="E243" s="19"/>
      <c r="F243" s="19" t="s">
        <v>235</v>
      </c>
      <c r="G243" s="19"/>
      <c r="H243" t="b">
        <v>0</v>
      </c>
      <c r="I243" s="19" t="s">
        <v>1400</v>
      </c>
      <c r="J243" s="19"/>
      <c r="K243" s="19"/>
      <c r="L243" t="b">
        <v>1</v>
      </c>
      <c r="M243" t="s">
        <v>84</v>
      </c>
      <c r="P243" s="19" t="s">
        <v>1587</v>
      </c>
      <c r="Q243" s="19"/>
      <c r="R243" s="2">
        <v>44336.440043171293</v>
      </c>
      <c r="S243" s="2">
        <v>44291.885143321757</v>
      </c>
      <c r="T243" s="19"/>
      <c r="U243" s="19"/>
      <c r="V243" s="19"/>
      <c r="W243" s="19" t="s">
        <v>85</v>
      </c>
      <c r="X243" t="s">
        <v>86</v>
      </c>
      <c r="Y243" t="s">
        <v>87</v>
      </c>
    </row>
    <row r="244" spans="3:25" x14ac:dyDescent="0.25">
      <c r="C244">
        <v>238</v>
      </c>
      <c r="D244" s="19" t="s">
        <v>1402</v>
      </c>
      <c r="E244" s="19"/>
      <c r="F244" s="19" t="s">
        <v>235</v>
      </c>
      <c r="G244" s="19"/>
      <c r="H244" t="b">
        <v>0</v>
      </c>
      <c r="I244" s="19" t="s">
        <v>1402</v>
      </c>
      <c r="J244" s="19"/>
      <c r="K244" s="19" t="s">
        <v>1403</v>
      </c>
      <c r="L244" t="b">
        <v>1</v>
      </c>
      <c r="M244" t="s">
        <v>84</v>
      </c>
      <c r="P244" s="19" t="s">
        <v>1588</v>
      </c>
      <c r="Q244" s="19"/>
      <c r="R244" s="2">
        <v>44489.635433483796</v>
      </c>
      <c r="S244" s="2">
        <v>44291.885143321757</v>
      </c>
      <c r="T244" s="19"/>
      <c r="U244" s="19"/>
      <c r="V244" s="19"/>
      <c r="W244" s="19" t="s">
        <v>15</v>
      </c>
      <c r="X244" t="s">
        <v>86</v>
      </c>
      <c r="Y244" t="s">
        <v>87</v>
      </c>
    </row>
    <row r="245" spans="3:25" x14ac:dyDescent="0.25">
      <c r="C245">
        <v>239</v>
      </c>
      <c r="D245" s="19" t="s">
        <v>1405</v>
      </c>
      <c r="E245" s="19"/>
      <c r="F245" s="19" t="s">
        <v>235</v>
      </c>
      <c r="G245" s="19"/>
      <c r="H245" t="b">
        <v>0</v>
      </c>
      <c r="I245" s="19" t="s">
        <v>1405</v>
      </c>
      <c r="J245" s="19"/>
      <c r="K245" s="19" t="s">
        <v>1403</v>
      </c>
      <c r="L245" t="b">
        <v>1</v>
      </c>
      <c r="M245" t="s">
        <v>84</v>
      </c>
      <c r="P245" s="19" t="s">
        <v>1589</v>
      </c>
      <c r="Q245" s="19"/>
      <c r="R245" s="2">
        <v>44489.635433483796</v>
      </c>
      <c r="S245" s="2">
        <v>44291.885143321757</v>
      </c>
      <c r="T245" s="19"/>
      <c r="U245" s="19"/>
      <c r="V245" s="19"/>
      <c r="W245" s="19" t="s">
        <v>15</v>
      </c>
      <c r="X245" t="s">
        <v>86</v>
      </c>
      <c r="Y245" t="s">
        <v>87</v>
      </c>
    </row>
    <row r="246" spans="3:25" x14ac:dyDescent="0.25">
      <c r="C246">
        <v>240</v>
      </c>
      <c r="D246" s="19" t="s">
        <v>1407</v>
      </c>
      <c r="E246" s="19"/>
      <c r="F246" s="19" t="s">
        <v>235</v>
      </c>
      <c r="G246" s="19"/>
      <c r="H246" t="b">
        <v>0</v>
      </c>
      <c r="I246" s="19" t="s">
        <v>1407</v>
      </c>
      <c r="J246" s="19"/>
      <c r="K246" s="19" t="s">
        <v>1403</v>
      </c>
      <c r="L246" t="b">
        <v>1</v>
      </c>
      <c r="M246" t="s">
        <v>84</v>
      </c>
      <c r="P246" s="19" t="s">
        <v>1590</v>
      </c>
      <c r="Q246" s="19"/>
      <c r="R246" s="2">
        <v>44489.635433483796</v>
      </c>
      <c r="S246" s="2">
        <v>44291.885143321757</v>
      </c>
      <c r="T246" s="19"/>
      <c r="U246" s="19"/>
      <c r="V246" s="19"/>
      <c r="W246" s="19" t="s">
        <v>15</v>
      </c>
      <c r="X246" t="s">
        <v>86</v>
      </c>
      <c r="Y246" t="s">
        <v>87</v>
      </c>
    </row>
    <row r="247" spans="3:25" x14ac:dyDescent="0.25">
      <c r="C247">
        <v>241</v>
      </c>
      <c r="D247" s="19" t="s">
        <v>1409</v>
      </c>
      <c r="E247" s="19"/>
      <c r="F247" s="19" t="s">
        <v>235</v>
      </c>
      <c r="G247" s="19"/>
      <c r="H247" t="b">
        <v>0</v>
      </c>
      <c r="I247" s="19" t="s">
        <v>1409</v>
      </c>
      <c r="J247" s="19"/>
      <c r="K247" s="19" t="s">
        <v>1403</v>
      </c>
      <c r="L247" t="b">
        <v>1</v>
      </c>
      <c r="M247" t="s">
        <v>84</v>
      </c>
      <c r="P247" s="19" t="s">
        <v>1591</v>
      </c>
      <c r="Q247" s="19"/>
      <c r="R247" s="2">
        <v>44489.635433483796</v>
      </c>
      <c r="S247" s="2">
        <v>44291.885143321757</v>
      </c>
      <c r="T247" s="19"/>
      <c r="U247" s="19"/>
      <c r="V247" s="19"/>
      <c r="W247" s="19" t="s">
        <v>15</v>
      </c>
      <c r="X247" t="s">
        <v>86</v>
      </c>
      <c r="Y247" t="s">
        <v>87</v>
      </c>
    </row>
    <row r="248" spans="3:25" x14ac:dyDescent="0.25">
      <c r="C248">
        <v>242</v>
      </c>
      <c r="D248" s="19" t="s">
        <v>1411</v>
      </c>
      <c r="E248" s="19"/>
      <c r="F248" s="19" t="s">
        <v>235</v>
      </c>
      <c r="G248" s="19"/>
      <c r="H248" t="b">
        <v>0</v>
      </c>
      <c r="I248" s="19" t="s">
        <v>1411</v>
      </c>
      <c r="J248" s="19"/>
      <c r="K248" s="19" t="s">
        <v>89</v>
      </c>
      <c r="L248" t="b">
        <v>1</v>
      </c>
      <c r="M248" t="s">
        <v>84</v>
      </c>
      <c r="P248" s="19" t="s">
        <v>1592</v>
      </c>
      <c r="Q248" s="19"/>
      <c r="R248" s="2">
        <v>44336.440043171293</v>
      </c>
      <c r="S248" s="2">
        <v>44291.885143321757</v>
      </c>
      <c r="T248" s="19"/>
      <c r="U248" s="19"/>
      <c r="V248" s="19"/>
      <c r="W248" s="19" t="s">
        <v>90</v>
      </c>
      <c r="X248" t="s">
        <v>86</v>
      </c>
      <c r="Y248" t="s">
        <v>87</v>
      </c>
    </row>
    <row r="249" spans="3:25" x14ac:dyDescent="0.25">
      <c r="C249">
        <v>243</v>
      </c>
      <c r="D249" s="19" t="s">
        <v>1413</v>
      </c>
      <c r="E249" s="19"/>
      <c r="F249" s="19" t="s">
        <v>235</v>
      </c>
      <c r="G249" s="19"/>
      <c r="H249" t="b">
        <v>0</v>
      </c>
      <c r="I249" s="19" t="s">
        <v>1413</v>
      </c>
      <c r="J249" s="19"/>
      <c r="K249" s="19" t="s">
        <v>1403</v>
      </c>
      <c r="L249" t="b">
        <v>1</v>
      </c>
      <c r="M249" t="s">
        <v>84</v>
      </c>
      <c r="P249" s="19" t="s">
        <v>1593</v>
      </c>
      <c r="Q249" s="19"/>
      <c r="R249" s="2">
        <v>44489.635433483796</v>
      </c>
      <c r="S249" s="2">
        <v>44291.885143321757</v>
      </c>
      <c r="T249" s="19"/>
      <c r="U249" s="19"/>
      <c r="V249" s="19"/>
      <c r="W249" s="19" t="s">
        <v>15</v>
      </c>
      <c r="X249" t="s">
        <v>86</v>
      </c>
      <c r="Y249" t="s">
        <v>87</v>
      </c>
    </row>
    <row r="250" spans="3:25" x14ac:dyDescent="0.25">
      <c r="C250">
        <v>244</v>
      </c>
      <c r="D250" s="19" t="s">
        <v>1415</v>
      </c>
      <c r="E250" s="19"/>
      <c r="F250" s="19" t="s">
        <v>235</v>
      </c>
      <c r="G250" s="19"/>
      <c r="H250" t="b">
        <v>0</v>
      </c>
      <c r="I250" s="19" t="s">
        <v>1415</v>
      </c>
      <c r="J250" s="19"/>
      <c r="K250" s="19" t="s">
        <v>1403</v>
      </c>
      <c r="L250" t="b">
        <v>1</v>
      </c>
      <c r="M250" t="s">
        <v>84</v>
      </c>
      <c r="P250" s="19" t="s">
        <v>1594</v>
      </c>
      <c r="Q250" s="19"/>
      <c r="R250" s="2">
        <v>44489.635433483796</v>
      </c>
      <c r="S250" s="2">
        <v>44291.885143321757</v>
      </c>
      <c r="T250" s="19"/>
      <c r="U250" s="19"/>
      <c r="V250" s="19"/>
      <c r="W250" s="19" t="s">
        <v>15</v>
      </c>
      <c r="X250" t="s">
        <v>86</v>
      </c>
      <c r="Y250" t="s">
        <v>87</v>
      </c>
    </row>
    <row r="251" spans="3:25" x14ac:dyDescent="0.25">
      <c r="C251">
        <v>245</v>
      </c>
      <c r="D251" s="19" t="s">
        <v>1417</v>
      </c>
      <c r="E251" s="19"/>
      <c r="F251" s="19" t="s">
        <v>235</v>
      </c>
      <c r="G251" s="19"/>
      <c r="H251" t="b">
        <v>0</v>
      </c>
      <c r="I251" s="19" t="s">
        <v>1417</v>
      </c>
      <c r="J251" s="19"/>
      <c r="K251" s="19" t="s">
        <v>1403</v>
      </c>
      <c r="L251" t="b">
        <v>1</v>
      </c>
      <c r="M251" t="s">
        <v>84</v>
      </c>
      <c r="P251" s="19" t="s">
        <v>1595</v>
      </c>
      <c r="Q251" s="19"/>
      <c r="R251" s="2">
        <v>44489.635433483796</v>
      </c>
      <c r="S251" s="2">
        <v>44291.885143321757</v>
      </c>
      <c r="T251" s="19"/>
      <c r="U251" s="19"/>
      <c r="V251" s="19"/>
      <c r="W251" s="19" t="s">
        <v>15</v>
      </c>
      <c r="X251" t="s">
        <v>86</v>
      </c>
      <c r="Y251" t="s">
        <v>87</v>
      </c>
    </row>
    <row r="252" spans="3:25" x14ac:dyDescent="0.25">
      <c r="C252">
        <v>246</v>
      </c>
      <c r="D252" s="19" t="s">
        <v>1419</v>
      </c>
      <c r="E252" s="19"/>
      <c r="F252" s="19" t="s">
        <v>235</v>
      </c>
      <c r="G252" s="19"/>
      <c r="H252" t="b">
        <v>0</v>
      </c>
      <c r="I252" s="19" t="s">
        <v>1419</v>
      </c>
      <c r="J252" s="19"/>
      <c r="K252" s="19" t="s">
        <v>88</v>
      </c>
      <c r="L252" t="b">
        <v>1</v>
      </c>
      <c r="M252" t="s">
        <v>84</v>
      </c>
      <c r="P252" s="19" t="s">
        <v>1596</v>
      </c>
      <c r="Q252" s="19"/>
      <c r="R252" s="2">
        <v>44336.440043171293</v>
      </c>
      <c r="S252" s="2">
        <v>44291.885143321757</v>
      </c>
      <c r="T252" s="19"/>
      <c r="U252" s="19"/>
      <c r="V252" s="19"/>
      <c r="W252" s="19" t="s">
        <v>15</v>
      </c>
      <c r="X252" t="s">
        <v>86</v>
      </c>
      <c r="Y252" t="s">
        <v>87</v>
      </c>
    </row>
    <row r="253" spans="3:25" x14ac:dyDescent="0.25">
      <c r="C253">
        <v>247</v>
      </c>
      <c r="D253" s="19" t="s">
        <v>1289</v>
      </c>
      <c r="E253" s="19"/>
      <c r="F253" s="19" t="s">
        <v>235</v>
      </c>
      <c r="G253" s="19"/>
      <c r="H253" t="b">
        <v>0</v>
      </c>
      <c r="I253" s="19" t="s">
        <v>1289</v>
      </c>
      <c r="J253" s="19"/>
      <c r="K253" s="19"/>
      <c r="L253" t="b">
        <v>1</v>
      </c>
      <c r="M253" t="s">
        <v>92</v>
      </c>
      <c r="P253" s="19" t="s">
        <v>1597</v>
      </c>
      <c r="Q253" s="19"/>
      <c r="R253" s="2">
        <v>44336.440043171293</v>
      </c>
      <c r="S253" s="2">
        <v>44291.885143321757</v>
      </c>
      <c r="T253" s="19"/>
      <c r="U253" s="19"/>
      <c r="V253" s="19"/>
      <c r="W253" s="19" t="s">
        <v>93</v>
      </c>
      <c r="X253" t="s">
        <v>86</v>
      </c>
      <c r="Y253" t="s">
        <v>87</v>
      </c>
    </row>
    <row r="254" spans="3:25" x14ac:dyDescent="0.25">
      <c r="C254">
        <v>248</v>
      </c>
      <c r="D254" s="19" t="s">
        <v>1425</v>
      </c>
      <c r="E254" s="19"/>
      <c r="F254" s="19" t="s">
        <v>235</v>
      </c>
      <c r="G254" s="19"/>
      <c r="H254" t="b">
        <v>0</v>
      </c>
      <c r="I254" s="19" t="s">
        <v>1425</v>
      </c>
      <c r="J254" s="19"/>
      <c r="K254" s="19"/>
      <c r="L254" t="b">
        <v>1</v>
      </c>
      <c r="M254" t="s">
        <v>84</v>
      </c>
      <c r="P254" s="19" t="s">
        <v>1598</v>
      </c>
      <c r="Q254" s="19"/>
      <c r="R254" s="2">
        <v>44336.440043171293</v>
      </c>
      <c r="S254" s="2">
        <v>44291.885143321757</v>
      </c>
      <c r="T254" s="19"/>
      <c r="U254" s="19"/>
      <c r="V254" s="19"/>
      <c r="W254" s="19" t="s">
        <v>85</v>
      </c>
      <c r="X254" t="s">
        <v>86</v>
      </c>
      <c r="Y254" t="s">
        <v>87</v>
      </c>
    </row>
    <row r="255" spans="3:25" x14ac:dyDescent="0.25">
      <c r="C255">
        <v>249</v>
      </c>
      <c r="D255" s="19" t="s">
        <v>1427</v>
      </c>
      <c r="E255" s="19"/>
      <c r="F255" s="19" t="s">
        <v>235</v>
      </c>
      <c r="G255" s="19"/>
      <c r="H255" t="b">
        <v>0</v>
      </c>
      <c r="I255" s="19" t="s">
        <v>1427</v>
      </c>
      <c r="J255" s="19"/>
      <c r="K255" s="19"/>
      <c r="L255" t="b">
        <v>1</v>
      </c>
      <c r="M255" t="s">
        <v>84</v>
      </c>
      <c r="P255" s="19" t="s">
        <v>1599</v>
      </c>
      <c r="Q255" s="19"/>
      <c r="R255" s="2">
        <v>44336.440043171293</v>
      </c>
      <c r="S255" s="2">
        <v>44291.885143321757</v>
      </c>
      <c r="T255" s="19"/>
      <c r="U255" s="19"/>
      <c r="V255" s="19"/>
      <c r="W255" s="19" t="s">
        <v>85</v>
      </c>
      <c r="X255" t="s">
        <v>86</v>
      </c>
      <c r="Y255" t="s">
        <v>87</v>
      </c>
    </row>
    <row r="256" spans="3:25" x14ac:dyDescent="0.25">
      <c r="C256">
        <v>250</v>
      </c>
      <c r="D256" s="19" t="s">
        <v>1429</v>
      </c>
      <c r="E256" s="19"/>
      <c r="F256" s="19" t="s">
        <v>235</v>
      </c>
      <c r="G256" s="19"/>
      <c r="H256" t="b">
        <v>0</v>
      </c>
      <c r="I256" s="19" t="s">
        <v>1429</v>
      </c>
      <c r="J256" s="19"/>
      <c r="K256" s="19"/>
      <c r="L256" t="b">
        <v>1</v>
      </c>
      <c r="M256" t="s">
        <v>84</v>
      </c>
      <c r="P256" s="19" t="s">
        <v>1600</v>
      </c>
      <c r="Q256" s="19"/>
      <c r="R256" s="2">
        <v>44336.440043171293</v>
      </c>
      <c r="S256" s="2">
        <v>44291.885143321757</v>
      </c>
      <c r="T256" s="19"/>
      <c r="U256" s="19"/>
      <c r="V256" s="19"/>
      <c r="W256" s="19" t="s">
        <v>85</v>
      </c>
      <c r="X256" t="s">
        <v>86</v>
      </c>
      <c r="Y256" t="s">
        <v>87</v>
      </c>
    </row>
    <row r="257" spans="3:25" x14ac:dyDescent="0.25">
      <c r="C257">
        <v>251</v>
      </c>
      <c r="D257" s="19" t="s">
        <v>1431</v>
      </c>
      <c r="E257" s="19"/>
      <c r="F257" s="19" t="s">
        <v>235</v>
      </c>
      <c r="G257" s="19"/>
      <c r="H257" t="b">
        <v>0</v>
      </c>
      <c r="I257" s="19" t="s">
        <v>1431</v>
      </c>
      <c r="J257" s="19"/>
      <c r="K257" s="19"/>
      <c r="L257" t="b">
        <v>1</v>
      </c>
      <c r="M257" t="s">
        <v>84</v>
      </c>
      <c r="P257" s="19" t="s">
        <v>1601</v>
      </c>
      <c r="Q257" s="19"/>
      <c r="R257" s="2">
        <v>44336.440043171293</v>
      </c>
      <c r="S257" s="2">
        <v>44291.885143321757</v>
      </c>
      <c r="T257" s="19"/>
      <c r="U257" s="19"/>
      <c r="V257" s="19"/>
      <c r="W257" s="19" t="s">
        <v>85</v>
      </c>
      <c r="X257" t="s">
        <v>86</v>
      </c>
      <c r="Y257" t="s">
        <v>87</v>
      </c>
    </row>
    <row r="258" spans="3:25" x14ac:dyDescent="0.25">
      <c r="C258">
        <v>252</v>
      </c>
      <c r="D258" s="19" t="s">
        <v>1297</v>
      </c>
      <c r="E258" s="19"/>
      <c r="F258" s="19" t="s">
        <v>235</v>
      </c>
      <c r="G258" s="19"/>
      <c r="H258" t="b">
        <v>0</v>
      </c>
      <c r="I258" s="19" t="s">
        <v>1297</v>
      </c>
      <c r="J258" s="19"/>
      <c r="K258" s="19"/>
      <c r="L258" t="b">
        <v>1</v>
      </c>
      <c r="M258" t="s">
        <v>84</v>
      </c>
      <c r="P258" s="19" t="s">
        <v>1602</v>
      </c>
      <c r="Q258" s="19"/>
      <c r="R258" s="2">
        <v>44336.440043171293</v>
      </c>
      <c r="S258" s="2">
        <v>44291.885143321757</v>
      </c>
      <c r="T258" s="19"/>
      <c r="U258" s="19"/>
      <c r="V258" s="19"/>
      <c r="W258" s="19" t="s">
        <v>85</v>
      </c>
      <c r="X258" t="s">
        <v>86</v>
      </c>
      <c r="Y258" t="s">
        <v>87</v>
      </c>
    </row>
    <row r="259" spans="3:25" x14ac:dyDescent="0.25">
      <c r="C259">
        <v>253</v>
      </c>
      <c r="D259" s="19" t="s">
        <v>1441</v>
      </c>
      <c r="E259" s="19"/>
      <c r="F259" s="19" t="s">
        <v>235</v>
      </c>
      <c r="G259" s="19"/>
      <c r="H259" t="b">
        <v>0</v>
      </c>
      <c r="I259" s="19" t="s">
        <v>1441</v>
      </c>
      <c r="J259" s="19"/>
      <c r="K259" s="19"/>
      <c r="L259" t="b">
        <v>1</v>
      </c>
      <c r="M259" t="s">
        <v>84</v>
      </c>
      <c r="P259" s="19" t="s">
        <v>1603</v>
      </c>
      <c r="Q259" s="19"/>
      <c r="R259" s="2">
        <v>44336.440043171293</v>
      </c>
      <c r="S259" s="2">
        <v>44291.885143321757</v>
      </c>
      <c r="T259" s="19"/>
      <c r="U259" s="19"/>
      <c r="V259" s="19"/>
      <c r="W259" s="19" t="s">
        <v>85</v>
      </c>
      <c r="X259" t="s">
        <v>86</v>
      </c>
      <c r="Y259" t="s">
        <v>87</v>
      </c>
    </row>
    <row r="260" spans="3:25" x14ac:dyDescent="0.25">
      <c r="C260">
        <v>254</v>
      </c>
      <c r="D260" s="19" t="s">
        <v>1443</v>
      </c>
      <c r="E260" s="19"/>
      <c r="F260" s="19" t="s">
        <v>235</v>
      </c>
      <c r="G260" s="19"/>
      <c r="H260" t="b">
        <v>0</v>
      </c>
      <c r="I260" s="19" t="s">
        <v>1443</v>
      </c>
      <c r="J260" s="19"/>
      <c r="K260" s="19"/>
      <c r="L260" t="b">
        <v>1</v>
      </c>
      <c r="M260" t="s">
        <v>84</v>
      </c>
      <c r="P260" s="19" t="s">
        <v>1604</v>
      </c>
      <c r="Q260" s="19"/>
      <c r="R260" s="2">
        <v>44336.440043171293</v>
      </c>
      <c r="S260" s="2">
        <v>44291.885143321757</v>
      </c>
      <c r="T260" s="19"/>
      <c r="U260" s="19"/>
      <c r="V260" s="19"/>
      <c r="W260" s="19" t="s">
        <v>85</v>
      </c>
      <c r="X260" t="s">
        <v>86</v>
      </c>
      <c r="Y260" t="s">
        <v>87</v>
      </c>
    </row>
    <row r="261" spans="3:25" x14ac:dyDescent="0.25">
      <c r="C261">
        <v>255</v>
      </c>
      <c r="D261" s="19" t="s">
        <v>1445</v>
      </c>
      <c r="E261" s="19"/>
      <c r="F261" s="19" t="s">
        <v>235</v>
      </c>
      <c r="G261" s="19"/>
      <c r="H261" t="b">
        <v>0</v>
      </c>
      <c r="I261" s="19" t="s">
        <v>1445</v>
      </c>
      <c r="J261" s="19"/>
      <c r="K261" s="19"/>
      <c r="L261" t="b">
        <v>1</v>
      </c>
      <c r="M261" t="s">
        <v>84</v>
      </c>
      <c r="P261" s="19" t="s">
        <v>1605</v>
      </c>
      <c r="Q261" s="19"/>
      <c r="R261" s="2">
        <v>44336.440043171293</v>
      </c>
      <c r="S261" s="2">
        <v>44291.885143321757</v>
      </c>
      <c r="T261" s="19"/>
      <c r="U261" s="19"/>
      <c r="V261" s="19"/>
      <c r="W261" s="19" t="s">
        <v>85</v>
      </c>
      <c r="X261" t="s">
        <v>86</v>
      </c>
      <c r="Y261" t="s">
        <v>87</v>
      </c>
    </row>
    <row r="262" spans="3:25" x14ac:dyDescent="0.25">
      <c r="C262">
        <v>256</v>
      </c>
      <c r="D262" s="19" t="s">
        <v>1447</v>
      </c>
      <c r="E262" s="19"/>
      <c r="F262" s="19" t="s">
        <v>235</v>
      </c>
      <c r="G262" s="19"/>
      <c r="H262" t="b">
        <v>0</v>
      </c>
      <c r="I262" s="19" t="s">
        <v>1447</v>
      </c>
      <c r="J262" s="19"/>
      <c r="K262" s="19"/>
      <c r="L262" t="b">
        <v>1</v>
      </c>
      <c r="M262" t="s">
        <v>84</v>
      </c>
      <c r="P262" s="19" t="s">
        <v>1606</v>
      </c>
      <c r="Q262" s="19"/>
      <c r="R262" s="2">
        <v>44336.440043171293</v>
      </c>
      <c r="S262" s="2">
        <v>44291.885143321757</v>
      </c>
      <c r="T262" s="19"/>
      <c r="U262" s="19"/>
      <c r="V262" s="19"/>
      <c r="W262" s="19" t="s">
        <v>85</v>
      </c>
      <c r="X262" t="s">
        <v>86</v>
      </c>
      <c r="Y262" t="s">
        <v>87</v>
      </c>
    </row>
    <row r="263" spans="3:25" x14ac:dyDescent="0.25">
      <c r="C263">
        <v>257</v>
      </c>
      <c r="D263" s="19" t="s">
        <v>1449</v>
      </c>
      <c r="E263" s="19"/>
      <c r="F263" s="19" t="s">
        <v>235</v>
      </c>
      <c r="G263" s="19"/>
      <c r="H263" t="b">
        <v>0</v>
      </c>
      <c r="I263" s="19" t="s">
        <v>1449</v>
      </c>
      <c r="J263" s="19"/>
      <c r="K263" s="19"/>
      <c r="L263" t="b">
        <v>1</v>
      </c>
      <c r="M263" t="s">
        <v>84</v>
      </c>
      <c r="P263" s="19" t="s">
        <v>1607</v>
      </c>
      <c r="Q263" s="19"/>
      <c r="R263" s="2">
        <v>44336.440043171293</v>
      </c>
      <c r="S263" s="2">
        <v>44291.885143321757</v>
      </c>
      <c r="T263" s="19"/>
      <c r="U263" s="19"/>
      <c r="V263" s="19"/>
      <c r="W263" s="19" t="s">
        <v>85</v>
      </c>
      <c r="X263" t="s">
        <v>86</v>
      </c>
      <c r="Y263" t="s">
        <v>87</v>
      </c>
    </row>
    <row r="264" spans="3:25" x14ac:dyDescent="0.25">
      <c r="C264">
        <v>258</v>
      </c>
      <c r="D264" s="19" t="s">
        <v>1433</v>
      </c>
      <c r="E264" s="19"/>
      <c r="F264" s="19" t="s">
        <v>235</v>
      </c>
      <c r="G264" s="19"/>
      <c r="H264" t="b">
        <v>0</v>
      </c>
      <c r="I264" s="19" t="s">
        <v>1433</v>
      </c>
      <c r="J264" s="19"/>
      <c r="K264" s="19" t="s">
        <v>91</v>
      </c>
      <c r="L264" t="b">
        <v>1</v>
      </c>
      <c r="M264" t="s">
        <v>92</v>
      </c>
      <c r="P264" s="19" t="s">
        <v>1608</v>
      </c>
      <c r="Q264" s="19"/>
      <c r="R264" s="2">
        <v>44336.440043171293</v>
      </c>
      <c r="S264" s="2">
        <v>44291.885143321757</v>
      </c>
      <c r="T264" s="19"/>
      <c r="U264" s="19"/>
      <c r="V264" s="19"/>
      <c r="W264" s="19" t="s">
        <v>93</v>
      </c>
      <c r="X264" t="s">
        <v>86</v>
      </c>
      <c r="Y264" t="s">
        <v>87</v>
      </c>
    </row>
    <row r="265" spans="3:25" x14ac:dyDescent="0.25">
      <c r="C265">
        <v>259</v>
      </c>
      <c r="D265" s="19" t="s">
        <v>1305</v>
      </c>
      <c r="E265" s="19"/>
      <c r="F265" s="19" t="s">
        <v>235</v>
      </c>
      <c r="G265" s="19"/>
      <c r="H265" t="b">
        <v>0</v>
      </c>
      <c r="I265" s="19" t="s">
        <v>1305</v>
      </c>
      <c r="J265" s="19"/>
      <c r="K265" s="19" t="s">
        <v>91</v>
      </c>
      <c r="L265" t="b">
        <v>1</v>
      </c>
      <c r="M265" t="s">
        <v>92</v>
      </c>
      <c r="P265" s="19" t="s">
        <v>1609</v>
      </c>
      <c r="Q265" s="19"/>
      <c r="R265" s="2">
        <v>44336.440043171293</v>
      </c>
      <c r="S265" s="2">
        <v>44291.885143321757</v>
      </c>
      <c r="T265" s="19"/>
      <c r="U265" s="19"/>
      <c r="V265" s="19"/>
      <c r="W265" s="19" t="s">
        <v>93</v>
      </c>
      <c r="X265" t="s">
        <v>86</v>
      </c>
      <c r="Y265" t="s">
        <v>87</v>
      </c>
    </row>
    <row r="266" spans="3:25" x14ac:dyDescent="0.25">
      <c r="C266">
        <v>260</v>
      </c>
      <c r="D266" s="19" t="s">
        <v>1453</v>
      </c>
      <c r="E266" s="19"/>
      <c r="F266" s="19" t="s">
        <v>235</v>
      </c>
      <c r="G266" s="19"/>
      <c r="H266" t="b">
        <v>0</v>
      </c>
      <c r="I266" s="19" t="s">
        <v>1453</v>
      </c>
      <c r="J266" s="19"/>
      <c r="K266" s="19"/>
      <c r="L266" t="b">
        <v>1</v>
      </c>
      <c r="M266" t="s">
        <v>84</v>
      </c>
      <c r="P266" s="19" t="s">
        <v>1610</v>
      </c>
      <c r="Q266" s="19"/>
      <c r="R266" s="2">
        <v>44336.440043171293</v>
      </c>
      <c r="S266" s="2">
        <v>44291.885143321757</v>
      </c>
      <c r="T266" s="19"/>
      <c r="U266" s="19"/>
      <c r="V266" s="19"/>
      <c r="W266" s="19" t="s">
        <v>85</v>
      </c>
      <c r="X266" t="s">
        <v>86</v>
      </c>
      <c r="Y266" t="s">
        <v>87</v>
      </c>
    </row>
    <row r="267" spans="3:25" x14ac:dyDescent="0.25">
      <c r="C267">
        <v>261</v>
      </c>
      <c r="D267" s="19" t="s">
        <v>1611</v>
      </c>
      <c r="E267" s="19"/>
      <c r="F267" s="19" t="s">
        <v>194</v>
      </c>
      <c r="G267" s="19"/>
      <c r="H267" t="b">
        <v>0</v>
      </c>
      <c r="I267" s="19" t="s">
        <v>1611</v>
      </c>
      <c r="J267" s="19"/>
      <c r="K267" s="19"/>
      <c r="L267" t="b">
        <v>1</v>
      </c>
      <c r="M267" t="s">
        <v>84</v>
      </c>
      <c r="P267" s="19" t="s">
        <v>1612</v>
      </c>
      <c r="Q267" s="19"/>
      <c r="R267" s="2">
        <v>44336.440043171293</v>
      </c>
      <c r="S267" s="2">
        <v>44291.885143321757</v>
      </c>
      <c r="T267" s="19"/>
      <c r="U267" s="19"/>
      <c r="V267" s="19"/>
      <c r="W267" s="19" t="s">
        <v>85</v>
      </c>
      <c r="X267" t="s">
        <v>86</v>
      </c>
      <c r="Y267" t="s">
        <v>87</v>
      </c>
    </row>
    <row r="268" spans="3:25" x14ac:dyDescent="0.25">
      <c r="C268">
        <v>262</v>
      </c>
      <c r="D268" s="19" t="s">
        <v>1613</v>
      </c>
      <c r="E268" s="19"/>
      <c r="F268" s="19" t="s">
        <v>194</v>
      </c>
      <c r="G268" s="19"/>
      <c r="H268" t="b">
        <v>0</v>
      </c>
      <c r="I268" s="19" t="s">
        <v>1613</v>
      </c>
      <c r="J268" s="19"/>
      <c r="K268" s="19"/>
      <c r="L268" t="b">
        <v>1</v>
      </c>
      <c r="M268" t="s">
        <v>84</v>
      </c>
      <c r="P268" s="19" t="s">
        <v>1614</v>
      </c>
      <c r="Q268" s="19"/>
      <c r="R268" s="2">
        <v>44336.440043171293</v>
      </c>
      <c r="S268" s="2">
        <v>44291.885143321757</v>
      </c>
      <c r="T268" s="19"/>
      <c r="U268" s="19"/>
      <c r="V268" s="19"/>
      <c r="W268" s="19" t="s">
        <v>85</v>
      </c>
      <c r="X268" t="s">
        <v>86</v>
      </c>
      <c r="Y268" t="s">
        <v>87</v>
      </c>
    </row>
    <row r="269" spans="3:25" x14ac:dyDescent="0.25">
      <c r="C269">
        <v>263</v>
      </c>
      <c r="D269" s="19" t="s">
        <v>1615</v>
      </c>
      <c r="E269" s="19"/>
      <c r="F269" s="19" t="s">
        <v>194</v>
      </c>
      <c r="G269" s="19"/>
      <c r="H269" t="b">
        <v>0</v>
      </c>
      <c r="I269" s="19" t="s">
        <v>1615</v>
      </c>
      <c r="J269" s="19"/>
      <c r="K269" s="19"/>
      <c r="L269" t="b">
        <v>1</v>
      </c>
      <c r="M269" t="s">
        <v>84</v>
      </c>
      <c r="P269" s="19" t="s">
        <v>1616</v>
      </c>
      <c r="Q269" s="19"/>
      <c r="R269" s="2">
        <v>44336.440043171293</v>
      </c>
      <c r="S269" s="2">
        <v>44291.885143321757</v>
      </c>
      <c r="T269" s="19"/>
      <c r="U269" s="19"/>
      <c r="V269" s="19"/>
      <c r="W269" s="19" t="s">
        <v>85</v>
      </c>
      <c r="X269" t="s">
        <v>86</v>
      </c>
      <c r="Y269" t="s">
        <v>87</v>
      </c>
    </row>
    <row r="270" spans="3:25" x14ac:dyDescent="0.25">
      <c r="C270">
        <v>264</v>
      </c>
      <c r="D270" s="19" t="s">
        <v>1617</v>
      </c>
      <c r="E270" s="19"/>
      <c r="F270" s="19" t="s">
        <v>194</v>
      </c>
      <c r="G270" s="19"/>
      <c r="H270" t="b">
        <v>0</v>
      </c>
      <c r="I270" s="19" t="s">
        <v>1617</v>
      </c>
      <c r="J270" s="19"/>
      <c r="K270" s="19"/>
      <c r="L270" t="b">
        <v>1</v>
      </c>
      <c r="M270" t="s">
        <v>92</v>
      </c>
      <c r="P270" s="19" t="s">
        <v>1618</v>
      </c>
      <c r="Q270" s="19"/>
      <c r="R270" s="2">
        <v>44336.440043171293</v>
      </c>
      <c r="S270" s="2">
        <v>44291.885143321757</v>
      </c>
      <c r="T270" s="19"/>
      <c r="U270" s="19"/>
      <c r="V270" s="19"/>
      <c r="W270" s="19" t="s">
        <v>1276</v>
      </c>
      <c r="X270" t="s">
        <v>86</v>
      </c>
      <c r="Y270" t="s">
        <v>87</v>
      </c>
    </row>
    <row r="271" spans="3:25" x14ac:dyDescent="0.25">
      <c r="C271">
        <v>265</v>
      </c>
      <c r="D271" s="19" t="s">
        <v>1619</v>
      </c>
      <c r="E271" s="19"/>
      <c r="F271" s="19" t="s">
        <v>194</v>
      </c>
      <c r="G271" s="19"/>
      <c r="H271" t="b">
        <v>0</v>
      </c>
      <c r="I271" s="19" t="s">
        <v>1619</v>
      </c>
      <c r="J271" s="19"/>
      <c r="K271" s="19"/>
      <c r="L271" t="b">
        <v>1</v>
      </c>
      <c r="M271" t="s">
        <v>84</v>
      </c>
      <c r="P271" s="19" t="s">
        <v>1620</v>
      </c>
      <c r="Q271" s="19"/>
      <c r="R271" s="2">
        <v>44336.440043171293</v>
      </c>
      <c r="S271" s="2">
        <v>44291.885143321757</v>
      </c>
      <c r="T271" s="19"/>
      <c r="U271" s="19"/>
      <c r="V271" s="19"/>
      <c r="W271" s="19" t="s">
        <v>85</v>
      </c>
      <c r="X271" t="s">
        <v>86</v>
      </c>
      <c r="Y271" t="s">
        <v>87</v>
      </c>
    </row>
    <row r="272" spans="3:25" x14ac:dyDescent="0.25">
      <c r="C272">
        <v>266</v>
      </c>
      <c r="D272" s="19" t="s">
        <v>1621</v>
      </c>
      <c r="E272" s="19"/>
      <c r="F272" s="19" t="s">
        <v>194</v>
      </c>
      <c r="G272" s="19"/>
      <c r="H272" t="b">
        <v>0</v>
      </c>
      <c r="I272" s="19"/>
      <c r="J272" s="19" t="s">
        <v>1622</v>
      </c>
      <c r="K272" s="19"/>
      <c r="L272" t="b">
        <v>1</v>
      </c>
      <c r="M272" t="s">
        <v>84</v>
      </c>
      <c r="P272" s="19" t="s">
        <v>1623</v>
      </c>
      <c r="Q272" s="19"/>
      <c r="R272" s="2">
        <v>44581.195082986109</v>
      </c>
      <c r="S272" s="2">
        <v>44291.885143321757</v>
      </c>
      <c r="T272" s="19"/>
      <c r="U272" s="19"/>
      <c r="V272" s="19"/>
      <c r="W272" s="19" t="s">
        <v>90</v>
      </c>
      <c r="X272" t="s">
        <v>1178</v>
      </c>
      <c r="Y272" t="s">
        <v>87</v>
      </c>
    </row>
    <row r="273" spans="3:25" x14ac:dyDescent="0.25">
      <c r="C273">
        <v>267</v>
      </c>
      <c r="D273" s="19" t="s">
        <v>1624</v>
      </c>
      <c r="E273" s="19"/>
      <c r="F273" s="19" t="s">
        <v>194</v>
      </c>
      <c r="G273" s="19"/>
      <c r="H273" t="b">
        <v>0</v>
      </c>
      <c r="I273" s="19"/>
      <c r="J273" s="19" t="s">
        <v>1625</v>
      </c>
      <c r="K273" s="19" t="s">
        <v>91</v>
      </c>
      <c r="L273" t="b">
        <v>1</v>
      </c>
      <c r="M273" t="s">
        <v>92</v>
      </c>
      <c r="P273" s="19" t="s">
        <v>1626</v>
      </c>
      <c r="Q273" s="19"/>
      <c r="R273" s="2">
        <v>44581.195083136576</v>
      </c>
      <c r="S273" s="2">
        <v>44291.885143321757</v>
      </c>
      <c r="T273" s="19"/>
      <c r="U273" s="19"/>
      <c r="V273" s="19"/>
      <c r="W273" s="19" t="s">
        <v>90</v>
      </c>
      <c r="X273" t="s">
        <v>1178</v>
      </c>
      <c r="Y273" t="s">
        <v>87</v>
      </c>
    </row>
    <row r="274" spans="3:25" x14ac:dyDescent="0.25">
      <c r="C274">
        <v>268</v>
      </c>
      <c r="D274" s="19" t="s">
        <v>1627</v>
      </c>
      <c r="E274" s="19"/>
      <c r="F274" s="19" t="s">
        <v>194</v>
      </c>
      <c r="G274" s="19"/>
      <c r="H274" t="b">
        <v>0</v>
      </c>
      <c r="I274" s="19" t="s">
        <v>1627</v>
      </c>
      <c r="J274" s="19"/>
      <c r="K274" s="19"/>
      <c r="L274" t="b">
        <v>1</v>
      </c>
      <c r="M274" t="s">
        <v>92</v>
      </c>
      <c r="P274" s="19" t="s">
        <v>1628</v>
      </c>
      <c r="Q274" s="19"/>
      <c r="R274" s="2">
        <v>44336.440043171293</v>
      </c>
      <c r="S274" s="2">
        <v>44291.885143321757</v>
      </c>
      <c r="T274" s="19"/>
      <c r="U274" s="19"/>
      <c r="V274" s="19"/>
      <c r="W274" s="19" t="s">
        <v>1276</v>
      </c>
      <c r="X274" t="s">
        <v>86</v>
      </c>
      <c r="Y274" t="s">
        <v>87</v>
      </c>
    </row>
    <row r="275" spans="3:25" x14ac:dyDescent="0.25">
      <c r="C275">
        <v>269</v>
      </c>
      <c r="D275" s="19" t="s">
        <v>1629</v>
      </c>
      <c r="E275" s="19"/>
      <c r="F275" s="19" t="s">
        <v>194</v>
      </c>
      <c r="G275" s="19"/>
      <c r="H275" t="b">
        <v>0</v>
      </c>
      <c r="I275" s="19"/>
      <c r="J275" s="19" t="s">
        <v>1630</v>
      </c>
      <c r="K275" s="19" t="s">
        <v>91</v>
      </c>
      <c r="L275" t="b">
        <v>1</v>
      </c>
      <c r="M275" t="s">
        <v>92</v>
      </c>
      <c r="P275" s="19" t="s">
        <v>1631</v>
      </c>
      <c r="Q275" s="19"/>
      <c r="R275" s="2">
        <v>44581.195100763885</v>
      </c>
      <c r="S275" s="2">
        <v>44291.885143321757</v>
      </c>
      <c r="T275" s="19"/>
      <c r="U275" s="19"/>
      <c r="V275" s="19"/>
      <c r="W275" s="19" t="s">
        <v>90</v>
      </c>
      <c r="X275" t="s">
        <v>1178</v>
      </c>
      <c r="Y275" t="s">
        <v>87</v>
      </c>
    </row>
    <row r="276" spans="3:25" x14ac:dyDescent="0.25">
      <c r="C276">
        <v>270</v>
      </c>
      <c r="D276" s="19" t="s">
        <v>1632</v>
      </c>
      <c r="E276" s="19"/>
      <c r="F276" s="19" t="s">
        <v>194</v>
      </c>
      <c r="G276" s="19"/>
      <c r="H276" t="b">
        <v>0</v>
      </c>
      <c r="I276" s="19"/>
      <c r="J276" s="19" t="s">
        <v>1633</v>
      </c>
      <c r="K276" s="19"/>
      <c r="L276" t="b">
        <v>1</v>
      </c>
      <c r="M276" t="s">
        <v>84</v>
      </c>
      <c r="P276" s="19" t="s">
        <v>1634</v>
      </c>
      <c r="Q276" s="19"/>
      <c r="R276" s="2">
        <v>44581.195127928244</v>
      </c>
      <c r="S276" s="2">
        <v>44291.885143321757</v>
      </c>
      <c r="T276" s="19"/>
      <c r="U276" s="19"/>
      <c r="V276" s="19"/>
      <c r="W276" s="19" t="s">
        <v>90</v>
      </c>
      <c r="X276" t="s">
        <v>1178</v>
      </c>
      <c r="Y276" t="s">
        <v>87</v>
      </c>
    </row>
    <row r="277" spans="3:25" x14ac:dyDescent="0.25">
      <c r="C277">
        <v>271</v>
      </c>
      <c r="D277" s="19" t="s">
        <v>1635</v>
      </c>
      <c r="E277" s="19"/>
      <c r="F277" s="19" t="s">
        <v>194</v>
      </c>
      <c r="G277" s="19"/>
      <c r="H277" t="b">
        <v>0</v>
      </c>
      <c r="I277" s="19" t="s">
        <v>1635</v>
      </c>
      <c r="J277" s="19"/>
      <c r="K277" s="19"/>
      <c r="L277" t="b">
        <v>1</v>
      </c>
      <c r="M277" t="s">
        <v>84</v>
      </c>
      <c r="P277" s="19" t="s">
        <v>1636</v>
      </c>
      <c r="Q277" s="19"/>
      <c r="R277" s="2">
        <v>44336.440043171293</v>
      </c>
      <c r="S277" s="2">
        <v>44291.885143321757</v>
      </c>
      <c r="T277" s="19"/>
      <c r="U277" s="19"/>
      <c r="V277" s="19"/>
      <c r="W277" s="19" t="s">
        <v>85</v>
      </c>
      <c r="X277" t="s">
        <v>86</v>
      </c>
      <c r="Y277" t="s">
        <v>87</v>
      </c>
    </row>
    <row r="278" spans="3:25" x14ac:dyDescent="0.25">
      <c r="C278">
        <v>272</v>
      </c>
      <c r="D278" s="19" t="s">
        <v>1324</v>
      </c>
      <c r="E278" s="19"/>
      <c r="F278" s="19" t="s">
        <v>194</v>
      </c>
      <c r="G278" s="19"/>
      <c r="H278" t="b">
        <v>0</v>
      </c>
      <c r="I278" s="19" t="s">
        <v>1324</v>
      </c>
      <c r="J278" s="19"/>
      <c r="K278" s="19"/>
      <c r="L278" t="b">
        <v>1</v>
      </c>
      <c r="M278" t="s">
        <v>84</v>
      </c>
      <c r="P278" s="19" t="s">
        <v>1637</v>
      </c>
      <c r="Q278" s="19"/>
      <c r="R278" s="2">
        <v>44336.440043171293</v>
      </c>
      <c r="S278" s="2">
        <v>44291.885143321757</v>
      </c>
      <c r="T278" s="19"/>
      <c r="U278" s="19"/>
      <c r="V278" s="19"/>
      <c r="W278" s="19" t="s">
        <v>85</v>
      </c>
      <c r="X278" t="s">
        <v>86</v>
      </c>
      <c r="Y278" t="s">
        <v>87</v>
      </c>
    </row>
    <row r="279" spans="3:25" x14ac:dyDescent="0.25">
      <c r="C279">
        <v>273</v>
      </c>
      <c r="D279" s="19" t="s">
        <v>1638</v>
      </c>
      <c r="E279" s="19"/>
      <c r="F279" s="19" t="s">
        <v>194</v>
      </c>
      <c r="G279" s="19"/>
      <c r="H279" t="b">
        <v>0</v>
      </c>
      <c r="I279" s="19"/>
      <c r="J279" s="19" t="s">
        <v>1639</v>
      </c>
      <c r="K279" s="19"/>
      <c r="L279" t="b">
        <v>1</v>
      </c>
      <c r="M279" t="s">
        <v>84</v>
      </c>
      <c r="P279" s="19" t="s">
        <v>1640</v>
      </c>
      <c r="Q279" s="19"/>
      <c r="R279" s="2">
        <v>44581.195130590277</v>
      </c>
      <c r="S279" s="2">
        <v>44291.885143321757</v>
      </c>
      <c r="T279" s="19"/>
      <c r="U279" s="19"/>
      <c r="V279" s="19"/>
      <c r="W279" s="19" t="s">
        <v>90</v>
      </c>
      <c r="X279" t="s">
        <v>1178</v>
      </c>
      <c r="Y279" t="s">
        <v>87</v>
      </c>
    </row>
    <row r="280" spans="3:25" x14ac:dyDescent="0.25">
      <c r="C280">
        <v>274</v>
      </c>
      <c r="D280" s="19" t="s">
        <v>1641</v>
      </c>
      <c r="E280" s="19"/>
      <c r="F280" s="19" t="s">
        <v>194</v>
      </c>
      <c r="G280" s="19"/>
      <c r="H280" t="b">
        <v>0</v>
      </c>
      <c r="I280" s="19" t="s">
        <v>1641</v>
      </c>
      <c r="J280" s="19"/>
      <c r="K280" s="19"/>
      <c r="L280" t="b">
        <v>1</v>
      </c>
      <c r="M280" t="s">
        <v>84</v>
      </c>
      <c r="P280" s="19" t="s">
        <v>1642</v>
      </c>
      <c r="Q280" s="19"/>
      <c r="R280" s="2">
        <v>44336.440043171293</v>
      </c>
      <c r="S280" s="2">
        <v>44291.885143321757</v>
      </c>
      <c r="T280" s="19"/>
      <c r="U280" s="19"/>
      <c r="V280" s="19"/>
      <c r="W280" s="19" t="s">
        <v>85</v>
      </c>
      <c r="X280" t="s">
        <v>86</v>
      </c>
      <c r="Y280" t="s">
        <v>87</v>
      </c>
    </row>
    <row r="281" spans="3:25" x14ac:dyDescent="0.25">
      <c r="C281">
        <v>275</v>
      </c>
      <c r="D281" s="19" t="s">
        <v>1643</v>
      </c>
      <c r="E281" s="19"/>
      <c r="F281" s="19" t="s">
        <v>194</v>
      </c>
      <c r="G281" s="19"/>
      <c r="H281" t="b">
        <v>0</v>
      </c>
      <c r="I281" s="19" t="s">
        <v>1643</v>
      </c>
      <c r="J281" s="19"/>
      <c r="K281" s="19"/>
      <c r="L281" t="b">
        <v>1</v>
      </c>
      <c r="M281" t="s">
        <v>84</v>
      </c>
      <c r="P281" s="19" t="s">
        <v>1644</v>
      </c>
      <c r="Q281" s="19"/>
      <c r="R281" s="2">
        <v>44336.440043171293</v>
      </c>
      <c r="S281" s="2">
        <v>44291.885143321757</v>
      </c>
      <c r="T281" s="19"/>
      <c r="U281" s="19"/>
      <c r="V281" s="19"/>
      <c r="W281" s="19" t="s">
        <v>85</v>
      </c>
      <c r="X281" t="s">
        <v>86</v>
      </c>
      <c r="Y281" t="s">
        <v>87</v>
      </c>
    </row>
    <row r="282" spans="3:25" x14ac:dyDescent="0.25">
      <c r="C282">
        <v>276</v>
      </c>
      <c r="D282" s="19" t="s">
        <v>1645</v>
      </c>
      <c r="E282" s="19"/>
      <c r="F282" s="19" t="s">
        <v>194</v>
      </c>
      <c r="G282" s="19"/>
      <c r="H282" t="b">
        <v>0</v>
      </c>
      <c r="I282" s="19" t="s">
        <v>1645</v>
      </c>
      <c r="J282" s="19"/>
      <c r="K282" s="19"/>
      <c r="L282" t="b">
        <v>1</v>
      </c>
      <c r="M282" t="s">
        <v>84</v>
      </c>
      <c r="P282" s="19" t="s">
        <v>1646</v>
      </c>
      <c r="Q282" s="19"/>
      <c r="R282" s="2">
        <v>44336.440043171293</v>
      </c>
      <c r="S282" s="2">
        <v>44291.885143321757</v>
      </c>
      <c r="T282" s="19"/>
      <c r="U282" s="19"/>
      <c r="V282" s="19"/>
      <c r="W282" s="19" t="s">
        <v>85</v>
      </c>
      <c r="X282" t="s">
        <v>86</v>
      </c>
      <c r="Y282" t="s">
        <v>87</v>
      </c>
    </row>
    <row r="283" spans="3:25" x14ac:dyDescent="0.25">
      <c r="C283">
        <v>277</v>
      </c>
      <c r="D283" s="19" t="s">
        <v>1647</v>
      </c>
      <c r="E283" s="19"/>
      <c r="F283" s="19" t="s">
        <v>194</v>
      </c>
      <c r="G283" s="19"/>
      <c r="H283" t="b">
        <v>0</v>
      </c>
      <c r="I283" s="19" t="s">
        <v>1647</v>
      </c>
      <c r="J283" s="19"/>
      <c r="K283" s="19"/>
      <c r="L283" t="b">
        <v>1</v>
      </c>
      <c r="M283" t="s">
        <v>84</v>
      </c>
      <c r="P283" s="19" t="s">
        <v>1648</v>
      </c>
      <c r="Q283" s="19"/>
      <c r="R283" s="2">
        <v>44336.440043171293</v>
      </c>
      <c r="S283" s="2">
        <v>44291.885143321757</v>
      </c>
      <c r="T283" s="19"/>
      <c r="U283" s="19"/>
      <c r="V283" s="19"/>
      <c r="W283" s="19" t="s">
        <v>85</v>
      </c>
      <c r="X283" t="s">
        <v>86</v>
      </c>
      <c r="Y283" t="s">
        <v>87</v>
      </c>
    </row>
    <row r="284" spans="3:25" x14ac:dyDescent="0.25">
      <c r="C284">
        <v>278</v>
      </c>
      <c r="D284" s="19" t="s">
        <v>1327</v>
      </c>
      <c r="E284" s="19"/>
      <c r="F284" s="19" t="s">
        <v>194</v>
      </c>
      <c r="G284" s="19"/>
      <c r="H284" t="b">
        <v>0</v>
      </c>
      <c r="I284" s="19" t="s">
        <v>1327</v>
      </c>
      <c r="J284" s="19"/>
      <c r="K284" s="19"/>
      <c r="L284" t="b">
        <v>1</v>
      </c>
      <c r="M284" t="s">
        <v>84</v>
      </c>
      <c r="P284" s="19" t="s">
        <v>1649</v>
      </c>
      <c r="Q284" s="19"/>
      <c r="R284" s="2">
        <v>44336.440043171293</v>
      </c>
      <c r="S284" s="2">
        <v>44291.885143321757</v>
      </c>
      <c r="T284" s="19"/>
      <c r="U284" s="19"/>
      <c r="V284" s="19"/>
      <c r="W284" s="19" t="s">
        <v>85</v>
      </c>
      <c r="X284" t="s">
        <v>86</v>
      </c>
      <c r="Y284" t="s">
        <v>87</v>
      </c>
    </row>
    <row r="285" spans="3:25" x14ac:dyDescent="0.25">
      <c r="C285">
        <v>279</v>
      </c>
      <c r="D285" s="19" t="s">
        <v>1650</v>
      </c>
      <c r="E285" s="19"/>
      <c r="F285" s="19" t="s">
        <v>194</v>
      </c>
      <c r="G285" s="19"/>
      <c r="H285" t="b">
        <v>0</v>
      </c>
      <c r="I285" s="19" t="s">
        <v>1650</v>
      </c>
      <c r="J285" s="19"/>
      <c r="K285" s="19"/>
      <c r="L285" t="b">
        <v>1</v>
      </c>
      <c r="M285" t="s">
        <v>84</v>
      </c>
      <c r="P285" s="19" t="s">
        <v>1651</v>
      </c>
      <c r="Q285" s="19"/>
      <c r="R285" s="2">
        <v>44336.440043171293</v>
      </c>
      <c r="S285" s="2">
        <v>44291.885143321757</v>
      </c>
      <c r="T285" s="19"/>
      <c r="U285" s="19"/>
      <c r="V285" s="19"/>
      <c r="W285" s="19" t="s">
        <v>85</v>
      </c>
      <c r="X285" t="s">
        <v>86</v>
      </c>
      <c r="Y285" t="s">
        <v>87</v>
      </c>
    </row>
    <row r="286" spans="3:25" x14ac:dyDescent="0.25">
      <c r="C286">
        <v>280</v>
      </c>
      <c r="D286" s="19" t="s">
        <v>1652</v>
      </c>
      <c r="E286" s="19"/>
      <c r="F286" s="19" t="s">
        <v>194</v>
      </c>
      <c r="G286" s="19"/>
      <c r="H286" t="b">
        <v>0</v>
      </c>
      <c r="I286" s="19" t="s">
        <v>1652</v>
      </c>
      <c r="J286" s="19"/>
      <c r="K286" s="19"/>
      <c r="L286" t="b">
        <v>1</v>
      </c>
      <c r="M286" t="s">
        <v>84</v>
      </c>
      <c r="P286" s="19" t="s">
        <v>1653</v>
      </c>
      <c r="Q286" s="19"/>
      <c r="R286" s="2">
        <v>44336.440043171293</v>
      </c>
      <c r="S286" s="2">
        <v>44291.885143321757</v>
      </c>
      <c r="T286" s="19"/>
      <c r="U286" s="19"/>
      <c r="V286" s="19"/>
      <c r="W286" s="19" t="s">
        <v>85</v>
      </c>
      <c r="X286" t="s">
        <v>86</v>
      </c>
      <c r="Y286" t="s">
        <v>87</v>
      </c>
    </row>
    <row r="287" spans="3:25" x14ac:dyDescent="0.25">
      <c r="C287">
        <v>281</v>
      </c>
      <c r="D287" s="19" t="s">
        <v>1654</v>
      </c>
      <c r="E287" s="19"/>
      <c r="F287" s="19" t="s">
        <v>194</v>
      </c>
      <c r="G287" s="19"/>
      <c r="H287" t="b">
        <v>0</v>
      </c>
      <c r="I287" s="19" t="s">
        <v>1654</v>
      </c>
      <c r="J287" s="19"/>
      <c r="K287" s="19"/>
      <c r="L287" t="b">
        <v>1</v>
      </c>
      <c r="M287" t="s">
        <v>84</v>
      </c>
      <c r="P287" s="19" t="s">
        <v>1655</v>
      </c>
      <c r="Q287" s="19"/>
      <c r="R287" s="2">
        <v>44336.440043171293</v>
      </c>
      <c r="S287" s="2">
        <v>44291.885143321757</v>
      </c>
      <c r="T287" s="19"/>
      <c r="U287" s="19"/>
      <c r="V287" s="19"/>
      <c r="W287" s="19" t="s">
        <v>85</v>
      </c>
      <c r="X287" t="s">
        <v>86</v>
      </c>
      <c r="Y287" t="s">
        <v>87</v>
      </c>
    </row>
    <row r="288" spans="3:25" x14ac:dyDescent="0.25">
      <c r="C288">
        <v>282</v>
      </c>
      <c r="D288" s="19" t="s">
        <v>1656</v>
      </c>
      <c r="E288" s="19"/>
      <c r="F288" s="19" t="s">
        <v>194</v>
      </c>
      <c r="G288" s="19"/>
      <c r="H288" t="b">
        <v>0</v>
      </c>
      <c r="I288" s="19" t="s">
        <v>1656</v>
      </c>
      <c r="J288" s="19"/>
      <c r="K288" s="19"/>
      <c r="L288" t="b">
        <v>1</v>
      </c>
      <c r="M288" t="s">
        <v>84</v>
      </c>
      <c r="P288" s="19" t="s">
        <v>1657</v>
      </c>
      <c r="Q288" s="19"/>
      <c r="R288" s="2">
        <v>44336.440043171293</v>
      </c>
      <c r="S288" s="2">
        <v>44291.885143321757</v>
      </c>
      <c r="T288" s="19"/>
      <c r="U288" s="19"/>
      <c r="V288" s="19"/>
      <c r="W288" s="19" t="s">
        <v>85</v>
      </c>
      <c r="X288" t="s">
        <v>86</v>
      </c>
      <c r="Y288" t="s">
        <v>87</v>
      </c>
    </row>
    <row r="289" spans="3:25" x14ac:dyDescent="0.25">
      <c r="C289">
        <v>283</v>
      </c>
      <c r="D289" s="19" t="s">
        <v>1658</v>
      </c>
      <c r="E289" s="19"/>
      <c r="F289" s="19" t="s">
        <v>194</v>
      </c>
      <c r="G289" s="19"/>
      <c r="H289" t="b">
        <v>0</v>
      </c>
      <c r="I289" s="19" t="s">
        <v>1658</v>
      </c>
      <c r="J289" s="19"/>
      <c r="K289" s="19"/>
      <c r="L289" t="b">
        <v>1</v>
      </c>
      <c r="M289" t="s">
        <v>84</v>
      </c>
      <c r="P289" s="19" t="s">
        <v>1659</v>
      </c>
      <c r="Q289" s="19"/>
      <c r="R289" s="2">
        <v>44336.440043171293</v>
      </c>
      <c r="S289" s="2">
        <v>44291.885143321757</v>
      </c>
      <c r="T289" s="19"/>
      <c r="U289" s="19"/>
      <c r="V289" s="19"/>
      <c r="W289" s="19" t="s">
        <v>85</v>
      </c>
      <c r="X289" t="s">
        <v>86</v>
      </c>
      <c r="Y289" t="s">
        <v>87</v>
      </c>
    </row>
    <row r="290" spans="3:25" x14ac:dyDescent="0.25">
      <c r="C290">
        <v>284</v>
      </c>
      <c r="D290" s="19" t="s">
        <v>1660</v>
      </c>
      <c r="E290" s="19"/>
      <c r="F290" s="19" t="s">
        <v>194</v>
      </c>
      <c r="G290" s="19"/>
      <c r="H290" t="b">
        <v>0</v>
      </c>
      <c r="I290" s="19" t="s">
        <v>1660</v>
      </c>
      <c r="J290" s="19"/>
      <c r="K290" s="19"/>
      <c r="L290" t="b">
        <v>1</v>
      </c>
      <c r="M290" t="s">
        <v>84</v>
      </c>
      <c r="P290" s="19" t="s">
        <v>1661</v>
      </c>
      <c r="Q290" s="19"/>
      <c r="R290" s="2">
        <v>44336.440043171293</v>
      </c>
      <c r="S290" s="2">
        <v>44291.885143321757</v>
      </c>
      <c r="T290" s="19"/>
      <c r="U290" s="19"/>
      <c r="V290" s="19"/>
      <c r="W290" s="19" t="s">
        <v>85</v>
      </c>
      <c r="X290" t="s">
        <v>86</v>
      </c>
      <c r="Y290" t="s">
        <v>87</v>
      </c>
    </row>
    <row r="291" spans="3:25" x14ac:dyDescent="0.25">
      <c r="C291">
        <v>285</v>
      </c>
      <c r="D291" s="19" t="s">
        <v>1335</v>
      </c>
      <c r="E291" s="19"/>
      <c r="F291" s="19" t="s">
        <v>194</v>
      </c>
      <c r="G291" s="19"/>
      <c r="H291" t="b">
        <v>0</v>
      </c>
      <c r="I291" s="19" t="s">
        <v>1335</v>
      </c>
      <c r="J291" s="19"/>
      <c r="K291" s="19" t="s">
        <v>88</v>
      </c>
      <c r="L291" t="b">
        <v>1</v>
      </c>
      <c r="M291" t="s">
        <v>84</v>
      </c>
      <c r="P291" s="19" t="s">
        <v>1662</v>
      </c>
      <c r="Q291" s="19"/>
      <c r="R291" s="2">
        <v>44336.440043171293</v>
      </c>
      <c r="S291" s="2">
        <v>44291.885143321757</v>
      </c>
      <c r="T291" s="19"/>
      <c r="U291" s="19"/>
      <c r="V291" s="19"/>
      <c r="W291" s="19" t="s">
        <v>15</v>
      </c>
      <c r="X291" t="s">
        <v>86</v>
      </c>
      <c r="Y291" t="s">
        <v>87</v>
      </c>
    </row>
    <row r="292" spans="3:25" x14ac:dyDescent="0.25">
      <c r="C292">
        <v>286</v>
      </c>
      <c r="D292" s="19" t="s">
        <v>1337</v>
      </c>
      <c r="E292" s="19"/>
      <c r="F292" s="19" t="s">
        <v>194</v>
      </c>
      <c r="G292" s="19"/>
      <c r="H292" t="b">
        <v>0</v>
      </c>
      <c r="I292" s="19" t="s">
        <v>1337</v>
      </c>
      <c r="J292" s="19"/>
      <c r="K292" s="19" t="s">
        <v>88</v>
      </c>
      <c r="L292" t="b">
        <v>1</v>
      </c>
      <c r="M292" t="s">
        <v>84</v>
      </c>
      <c r="P292" s="19" t="s">
        <v>1663</v>
      </c>
      <c r="Q292" s="19"/>
      <c r="R292" s="2">
        <v>44336.440043171293</v>
      </c>
      <c r="S292" s="2">
        <v>44291.885143321757</v>
      </c>
      <c r="T292" s="19"/>
      <c r="U292" s="19"/>
      <c r="V292" s="19"/>
      <c r="W292" s="19" t="s">
        <v>15</v>
      </c>
      <c r="X292" t="s">
        <v>86</v>
      </c>
      <c r="Y292" t="s">
        <v>87</v>
      </c>
    </row>
    <row r="293" spans="3:25" x14ac:dyDescent="0.25">
      <c r="C293">
        <v>287</v>
      </c>
      <c r="D293" s="19" t="s">
        <v>1664</v>
      </c>
      <c r="E293" s="19"/>
      <c r="F293" s="19" t="s">
        <v>194</v>
      </c>
      <c r="G293" s="19"/>
      <c r="H293" t="b">
        <v>0</v>
      </c>
      <c r="I293" s="19" t="s">
        <v>1664</v>
      </c>
      <c r="J293" s="19"/>
      <c r="K293" s="19"/>
      <c r="L293" t="b">
        <v>1</v>
      </c>
      <c r="M293" t="s">
        <v>84</v>
      </c>
      <c r="P293" s="19" t="s">
        <v>1665</v>
      </c>
      <c r="Q293" s="19"/>
      <c r="R293" s="2">
        <v>44336.440043171293</v>
      </c>
      <c r="S293" s="2">
        <v>44291.885143321757</v>
      </c>
      <c r="T293" s="19"/>
      <c r="U293" s="19"/>
      <c r="V293" s="19"/>
      <c r="W293" s="19" t="s">
        <v>85</v>
      </c>
      <c r="X293" t="s">
        <v>86</v>
      </c>
      <c r="Y293" t="s">
        <v>87</v>
      </c>
    </row>
    <row r="294" spans="3:25" x14ac:dyDescent="0.25">
      <c r="C294">
        <v>288</v>
      </c>
      <c r="D294" s="19" t="s">
        <v>1666</v>
      </c>
      <c r="E294" s="19"/>
      <c r="F294" s="19" t="s">
        <v>194</v>
      </c>
      <c r="G294" s="19"/>
      <c r="H294" t="b">
        <v>0</v>
      </c>
      <c r="I294" s="19" t="s">
        <v>1666</v>
      </c>
      <c r="J294" s="19"/>
      <c r="K294" s="19"/>
      <c r="L294" t="b">
        <v>1</v>
      </c>
      <c r="M294" t="s">
        <v>84</v>
      </c>
      <c r="P294" s="19" t="s">
        <v>1667</v>
      </c>
      <c r="Q294" s="19"/>
      <c r="R294" s="2">
        <v>44336.440043171293</v>
      </c>
      <c r="S294" s="2">
        <v>44291.885143321757</v>
      </c>
      <c r="T294" s="19"/>
      <c r="U294" s="19"/>
      <c r="V294" s="19"/>
      <c r="W294" s="19" t="s">
        <v>85</v>
      </c>
      <c r="X294" t="s">
        <v>86</v>
      </c>
      <c r="Y294" t="s">
        <v>87</v>
      </c>
    </row>
    <row r="295" spans="3:25" x14ac:dyDescent="0.25">
      <c r="C295">
        <v>289</v>
      </c>
      <c r="D295" s="19" t="s">
        <v>1345</v>
      </c>
      <c r="E295" s="19"/>
      <c r="F295" s="19" t="s">
        <v>194</v>
      </c>
      <c r="G295" s="19"/>
      <c r="H295" t="b">
        <v>0</v>
      </c>
      <c r="I295" s="19" t="s">
        <v>1345</v>
      </c>
      <c r="J295" s="19"/>
      <c r="K295" s="19"/>
      <c r="L295" t="b">
        <v>1</v>
      </c>
      <c r="M295" t="s">
        <v>84</v>
      </c>
      <c r="P295" s="19" t="s">
        <v>1668</v>
      </c>
      <c r="Q295" s="19"/>
      <c r="R295" s="2">
        <v>44336.440043171293</v>
      </c>
      <c r="S295" s="2">
        <v>44291.885143321757</v>
      </c>
      <c r="T295" s="19"/>
      <c r="U295" s="19"/>
      <c r="V295" s="19"/>
      <c r="W295" s="19" t="s">
        <v>85</v>
      </c>
      <c r="X295" t="s">
        <v>86</v>
      </c>
      <c r="Y295" t="s">
        <v>87</v>
      </c>
    </row>
    <row r="296" spans="3:25" x14ac:dyDescent="0.25">
      <c r="C296">
        <v>290</v>
      </c>
      <c r="D296" s="19" t="s">
        <v>1669</v>
      </c>
      <c r="E296" s="19"/>
      <c r="F296" s="19" t="s">
        <v>194</v>
      </c>
      <c r="G296" s="19"/>
      <c r="H296" t="b">
        <v>0</v>
      </c>
      <c r="I296" s="19" t="s">
        <v>1669</v>
      </c>
      <c r="J296" s="19"/>
      <c r="K296" s="19"/>
      <c r="L296" t="b">
        <v>1</v>
      </c>
      <c r="M296" t="s">
        <v>84</v>
      </c>
      <c r="P296" s="19" t="s">
        <v>1670</v>
      </c>
      <c r="Q296" s="19"/>
      <c r="R296" s="2">
        <v>44336.440043171293</v>
      </c>
      <c r="S296" s="2">
        <v>44291.885143321757</v>
      </c>
      <c r="T296" s="19"/>
      <c r="U296" s="19"/>
      <c r="V296" s="19"/>
      <c r="W296" s="19" t="s">
        <v>85</v>
      </c>
      <c r="X296" t="s">
        <v>86</v>
      </c>
      <c r="Y296" t="s">
        <v>87</v>
      </c>
    </row>
    <row r="297" spans="3:25" x14ac:dyDescent="0.25">
      <c r="C297">
        <v>291</v>
      </c>
      <c r="D297" s="19" t="s">
        <v>1671</v>
      </c>
      <c r="E297" s="19"/>
      <c r="F297" s="19" t="s">
        <v>194</v>
      </c>
      <c r="G297" s="19"/>
      <c r="H297" t="b">
        <v>0</v>
      </c>
      <c r="I297" s="19" t="s">
        <v>1671</v>
      </c>
      <c r="J297" s="19"/>
      <c r="K297" s="19"/>
      <c r="L297" t="b">
        <v>1</v>
      </c>
      <c r="M297" t="s">
        <v>92</v>
      </c>
      <c r="P297" s="19" t="s">
        <v>1672</v>
      </c>
      <c r="Q297" s="19"/>
      <c r="R297" s="2">
        <v>44336.440043171293</v>
      </c>
      <c r="S297" s="2">
        <v>44291.885143321757</v>
      </c>
      <c r="T297" s="19"/>
      <c r="U297" s="19"/>
      <c r="V297" s="19"/>
      <c r="W297" s="19" t="s">
        <v>1276</v>
      </c>
      <c r="X297" t="s">
        <v>86</v>
      </c>
      <c r="Y297" t="s">
        <v>87</v>
      </c>
    </row>
    <row r="298" spans="3:25" x14ac:dyDescent="0.25">
      <c r="C298">
        <v>292</v>
      </c>
      <c r="D298" s="19" t="s">
        <v>1673</v>
      </c>
      <c r="E298" s="19"/>
      <c r="F298" s="19" t="s">
        <v>194</v>
      </c>
      <c r="G298" s="19"/>
      <c r="H298" t="b">
        <v>0</v>
      </c>
      <c r="I298" s="19" t="s">
        <v>1673</v>
      </c>
      <c r="J298" s="19"/>
      <c r="K298" s="19"/>
      <c r="L298" t="b">
        <v>1</v>
      </c>
      <c r="M298" t="s">
        <v>84</v>
      </c>
      <c r="P298" s="19" t="s">
        <v>1674</v>
      </c>
      <c r="Q298" s="19"/>
      <c r="R298" s="2">
        <v>44336.440043171293</v>
      </c>
      <c r="S298" s="2">
        <v>44291.885143321757</v>
      </c>
      <c r="T298" s="19"/>
      <c r="U298" s="19"/>
      <c r="V298" s="19"/>
      <c r="W298" s="19" t="s">
        <v>85</v>
      </c>
      <c r="X298" t="s">
        <v>86</v>
      </c>
      <c r="Y298" t="s">
        <v>87</v>
      </c>
    </row>
    <row r="299" spans="3:25" x14ac:dyDescent="0.25">
      <c r="C299">
        <v>293</v>
      </c>
      <c r="D299" s="19" t="s">
        <v>1675</v>
      </c>
      <c r="E299" s="19"/>
      <c r="F299" s="19" t="s">
        <v>194</v>
      </c>
      <c r="G299" s="19"/>
      <c r="H299" t="b">
        <v>0</v>
      </c>
      <c r="I299" s="19" t="s">
        <v>1675</v>
      </c>
      <c r="J299" s="19"/>
      <c r="K299" s="19"/>
      <c r="L299" t="b">
        <v>1</v>
      </c>
      <c r="M299" t="s">
        <v>84</v>
      </c>
      <c r="P299" s="19" t="s">
        <v>1676</v>
      </c>
      <c r="Q299" s="19"/>
      <c r="R299" s="2">
        <v>44336.440043171293</v>
      </c>
      <c r="S299" s="2">
        <v>44291.885143321757</v>
      </c>
      <c r="T299" s="19"/>
      <c r="U299" s="19"/>
      <c r="V299" s="19"/>
      <c r="W299" s="19" t="s">
        <v>85</v>
      </c>
      <c r="X299" t="s">
        <v>86</v>
      </c>
      <c r="Y299" t="s">
        <v>87</v>
      </c>
    </row>
    <row r="300" spans="3:25" x14ac:dyDescent="0.25">
      <c r="C300">
        <v>294</v>
      </c>
      <c r="D300" s="19" t="s">
        <v>1677</v>
      </c>
      <c r="E300" s="19"/>
      <c r="F300" s="19" t="s">
        <v>194</v>
      </c>
      <c r="G300" s="19"/>
      <c r="H300" t="b">
        <v>0</v>
      </c>
      <c r="I300" s="19" t="s">
        <v>1677</v>
      </c>
      <c r="J300" s="19"/>
      <c r="K300" s="19"/>
      <c r="L300" t="b">
        <v>1</v>
      </c>
      <c r="M300" t="s">
        <v>84</v>
      </c>
      <c r="P300" s="19" t="s">
        <v>1678</v>
      </c>
      <c r="Q300" s="19"/>
      <c r="R300" s="2">
        <v>44336.440043171293</v>
      </c>
      <c r="S300" s="2">
        <v>44291.885143321757</v>
      </c>
      <c r="T300" s="19"/>
      <c r="U300" s="19"/>
      <c r="V300" s="19"/>
      <c r="W300" s="19" t="s">
        <v>85</v>
      </c>
      <c r="X300" t="s">
        <v>86</v>
      </c>
      <c r="Y300" t="s">
        <v>87</v>
      </c>
    </row>
    <row r="301" spans="3:25" x14ac:dyDescent="0.25">
      <c r="C301">
        <v>295</v>
      </c>
      <c r="D301" s="19" t="s">
        <v>1679</v>
      </c>
      <c r="E301" s="19"/>
      <c r="F301" s="19" t="s">
        <v>194</v>
      </c>
      <c r="G301" s="19"/>
      <c r="H301" t="b">
        <v>0</v>
      </c>
      <c r="I301" s="19" t="s">
        <v>1679</v>
      </c>
      <c r="J301" s="19"/>
      <c r="K301" s="19" t="s">
        <v>91</v>
      </c>
      <c r="L301" t="b">
        <v>1</v>
      </c>
      <c r="M301" t="s">
        <v>94</v>
      </c>
      <c r="P301" s="19" t="s">
        <v>1680</v>
      </c>
      <c r="Q301" s="19"/>
      <c r="R301" s="2">
        <v>44348.671074108795</v>
      </c>
      <c r="S301" s="2">
        <v>44291.885143321757</v>
      </c>
      <c r="T301" s="19"/>
      <c r="U301" s="19"/>
      <c r="V301" s="19"/>
      <c r="W301" s="19" t="s">
        <v>93</v>
      </c>
      <c r="X301" t="s">
        <v>86</v>
      </c>
      <c r="Y301" t="s">
        <v>87</v>
      </c>
    </row>
    <row r="302" spans="3:25" x14ac:dyDescent="0.25">
      <c r="C302">
        <v>296</v>
      </c>
      <c r="D302" s="19" t="s">
        <v>1681</v>
      </c>
      <c r="E302" s="19"/>
      <c r="F302" s="19" t="s">
        <v>194</v>
      </c>
      <c r="G302" s="19"/>
      <c r="H302" t="b">
        <v>0</v>
      </c>
      <c r="I302" s="19" t="s">
        <v>1681</v>
      </c>
      <c r="J302" s="19"/>
      <c r="K302" s="19"/>
      <c r="L302" t="b">
        <v>1</v>
      </c>
      <c r="M302" t="s">
        <v>84</v>
      </c>
      <c r="P302" s="19" t="s">
        <v>1682</v>
      </c>
      <c r="Q302" s="19"/>
      <c r="R302" s="2">
        <v>44336.440043171293</v>
      </c>
      <c r="S302" s="2">
        <v>44291.885143321757</v>
      </c>
      <c r="T302" s="19"/>
      <c r="U302" s="19"/>
      <c r="V302" s="19"/>
      <c r="W302" s="19" t="s">
        <v>85</v>
      </c>
      <c r="X302" t="s">
        <v>86</v>
      </c>
      <c r="Y302" t="s">
        <v>87</v>
      </c>
    </row>
    <row r="303" spans="3:25" x14ac:dyDescent="0.25">
      <c r="C303">
        <v>297</v>
      </c>
      <c r="D303" s="19" t="s">
        <v>1683</v>
      </c>
      <c r="E303" s="19"/>
      <c r="F303" s="19" t="s">
        <v>194</v>
      </c>
      <c r="G303" s="19"/>
      <c r="H303" t="b">
        <v>0</v>
      </c>
      <c r="I303" s="19"/>
      <c r="J303" s="19"/>
      <c r="K303" s="19" t="s">
        <v>91</v>
      </c>
      <c r="L303" t="b">
        <v>1</v>
      </c>
      <c r="M303" t="s">
        <v>92</v>
      </c>
      <c r="P303" s="19" t="s">
        <v>1684</v>
      </c>
      <c r="Q303" s="19"/>
      <c r="R303" s="2">
        <v>44581.195032291667</v>
      </c>
      <c r="S303" s="2">
        <v>44291.885143321757</v>
      </c>
      <c r="T303" s="19"/>
      <c r="U303" s="19"/>
      <c r="V303" s="19"/>
      <c r="W303" s="19" t="s">
        <v>90</v>
      </c>
      <c r="X303" t="s">
        <v>1178</v>
      </c>
      <c r="Y303" t="s">
        <v>87</v>
      </c>
    </row>
    <row r="304" spans="3:25" x14ac:dyDescent="0.25">
      <c r="C304">
        <v>298</v>
      </c>
      <c r="D304" s="19" t="s">
        <v>1685</v>
      </c>
      <c r="E304" s="19"/>
      <c r="F304" s="19" t="s">
        <v>194</v>
      </c>
      <c r="G304" s="19"/>
      <c r="H304" t="b">
        <v>0</v>
      </c>
      <c r="I304" s="19" t="s">
        <v>1685</v>
      </c>
      <c r="J304" s="19"/>
      <c r="K304" s="19"/>
      <c r="L304" t="b">
        <v>1</v>
      </c>
      <c r="M304" t="s">
        <v>84</v>
      </c>
      <c r="P304" s="19" t="s">
        <v>1686</v>
      </c>
      <c r="Q304" s="19"/>
      <c r="R304" s="2">
        <v>44336.440043171293</v>
      </c>
      <c r="S304" s="2">
        <v>44291.885143321757</v>
      </c>
      <c r="T304" s="19"/>
      <c r="U304" s="19"/>
      <c r="V304" s="19"/>
      <c r="W304" s="19" t="s">
        <v>85</v>
      </c>
      <c r="X304" t="s">
        <v>86</v>
      </c>
      <c r="Y304" t="s">
        <v>87</v>
      </c>
    </row>
    <row r="305" spans="3:25" x14ac:dyDescent="0.25">
      <c r="C305">
        <v>299</v>
      </c>
      <c r="D305" s="19" t="s">
        <v>1687</v>
      </c>
      <c r="E305" s="19"/>
      <c r="F305" s="19" t="s">
        <v>194</v>
      </c>
      <c r="G305" s="19"/>
      <c r="H305" t="b">
        <v>0</v>
      </c>
      <c r="I305" s="19" t="s">
        <v>1687</v>
      </c>
      <c r="J305" s="19"/>
      <c r="K305" s="19"/>
      <c r="L305" t="b">
        <v>1</v>
      </c>
      <c r="M305" t="s">
        <v>84</v>
      </c>
      <c r="P305" s="19" t="s">
        <v>1688</v>
      </c>
      <c r="Q305" s="19"/>
      <c r="R305" s="2">
        <v>44336.440043171293</v>
      </c>
      <c r="S305" s="2">
        <v>44291.885143321757</v>
      </c>
      <c r="T305" s="19"/>
      <c r="U305" s="19"/>
      <c r="V305" s="19"/>
      <c r="W305" s="19" t="s">
        <v>85</v>
      </c>
      <c r="X305" t="s">
        <v>86</v>
      </c>
      <c r="Y305" t="s">
        <v>87</v>
      </c>
    </row>
    <row r="306" spans="3:25" x14ac:dyDescent="0.25">
      <c r="C306">
        <v>300</v>
      </c>
      <c r="D306" s="19" t="s">
        <v>1689</v>
      </c>
      <c r="E306" s="19"/>
      <c r="F306" s="19" t="s">
        <v>194</v>
      </c>
      <c r="G306" s="19"/>
      <c r="H306" t="b">
        <v>0</v>
      </c>
      <c r="I306" s="19" t="s">
        <v>1689</v>
      </c>
      <c r="J306" s="19"/>
      <c r="K306" s="19"/>
      <c r="L306" t="b">
        <v>1</v>
      </c>
      <c r="M306" t="s">
        <v>84</v>
      </c>
      <c r="P306" s="19" t="s">
        <v>1690</v>
      </c>
      <c r="Q306" s="19"/>
      <c r="R306" s="2">
        <v>44336.440043171293</v>
      </c>
      <c r="S306" s="2">
        <v>44291.885143321757</v>
      </c>
      <c r="T306" s="19"/>
      <c r="U306" s="19"/>
      <c r="V306" s="19"/>
      <c r="W306" s="19" t="s">
        <v>85</v>
      </c>
      <c r="X306" t="s">
        <v>86</v>
      </c>
      <c r="Y306" t="s">
        <v>87</v>
      </c>
    </row>
    <row r="307" spans="3:25" x14ac:dyDescent="0.25">
      <c r="C307">
        <v>301</v>
      </c>
      <c r="D307" s="19" t="s">
        <v>1319</v>
      </c>
      <c r="E307" s="19"/>
      <c r="F307" s="19" t="s">
        <v>194</v>
      </c>
      <c r="G307" s="19"/>
      <c r="H307" t="b">
        <v>0</v>
      </c>
      <c r="I307" s="19" t="s">
        <v>1319</v>
      </c>
      <c r="J307" s="19"/>
      <c r="K307" s="19" t="s">
        <v>91</v>
      </c>
      <c r="L307" t="b">
        <v>1</v>
      </c>
      <c r="M307" t="s">
        <v>84</v>
      </c>
      <c r="P307" s="19" t="s">
        <v>1691</v>
      </c>
      <c r="Q307" s="19"/>
      <c r="R307" s="2">
        <v>44336.440043171293</v>
      </c>
      <c r="S307" s="2">
        <v>44291.885143321757</v>
      </c>
      <c r="T307" s="19"/>
      <c r="U307" s="19"/>
      <c r="V307" s="19"/>
      <c r="W307" s="19" t="s">
        <v>93</v>
      </c>
      <c r="X307" t="s">
        <v>86</v>
      </c>
      <c r="Y307" t="s">
        <v>87</v>
      </c>
    </row>
    <row r="308" spans="3:25" x14ac:dyDescent="0.25">
      <c r="C308">
        <v>302</v>
      </c>
      <c r="D308" s="19" t="s">
        <v>1692</v>
      </c>
      <c r="E308" s="19"/>
      <c r="F308" s="19" t="s">
        <v>194</v>
      </c>
      <c r="G308" s="19"/>
      <c r="H308" t="b">
        <v>0</v>
      </c>
      <c r="I308" s="19" t="s">
        <v>1692</v>
      </c>
      <c r="J308" s="19"/>
      <c r="K308" s="19"/>
      <c r="L308" t="b">
        <v>1</v>
      </c>
      <c r="M308" t="s">
        <v>84</v>
      </c>
      <c r="P308" s="19" t="s">
        <v>1693</v>
      </c>
      <c r="Q308" s="19"/>
      <c r="R308" s="2">
        <v>44336.440043171293</v>
      </c>
      <c r="S308" s="2">
        <v>44291.885143321757</v>
      </c>
      <c r="T308" s="19"/>
      <c r="U308" s="19"/>
      <c r="V308" s="19"/>
      <c r="W308" s="19" t="s">
        <v>85</v>
      </c>
      <c r="X308" t="s">
        <v>86</v>
      </c>
      <c r="Y308" t="s">
        <v>87</v>
      </c>
    </row>
    <row r="309" spans="3:25" x14ac:dyDescent="0.25">
      <c r="C309">
        <v>303</v>
      </c>
      <c r="D309" s="19" t="s">
        <v>1694</v>
      </c>
      <c r="E309" s="19"/>
      <c r="F309" s="19" t="s">
        <v>194</v>
      </c>
      <c r="G309" s="19"/>
      <c r="H309" t="b">
        <v>0</v>
      </c>
      <c r="I309" s="19"/>
      <c r="J309" s="19" t="s">
        <v>1695</v>
      </c>
      <c r="K309" s="19" t="s">
        <v>91</v>
      </c>
      <c r="L309" t="b">
        <v>1</v>
      </c>
      <c r="M309" t="s">
        <v>92</v>
      </c>
      <c r="P309" s="19" t="s">
        <v>1696</v>
      </c>
      <c r="Q309" s="19"/>
      <c r="R309" s="2">
        <v>44581.195089768516</v>
      </c>
      <c r="S309" s="2">
        <v>44291.885143321757</v>
      </c>
      <c r="T309" s="19"/>
      <c r="U309" s="19"/>
      <c r="V309" s="19"/>
      <c r="W309" s="19" t="s">
        <v>90</v>
      </c>
      <c r="X309" t="s">
        <v>1178</v>
      </c>
      <c r="Y309" t="s">
        <v>87</v>
      </c>
    </row>
    <row r="310" spans="3:25" x14ac:dyDescent="0.25">
      <c r="C310">
        <v>304</v>
      </c>
      <c r="D310" s="19" t="s">
        <v>1697</v>
      </c>
      <c r="E310" s="19"/>
      <c r="F310" s="19" t="s">
        <v>194</v>
      </c>
      <c r="G310" s="19"/>
      <c r="H310" t="b">
        <v>0</v>
      </c>
      <c r="I310" s="19"/>
      <c r="J310" s="19" t="s">
        <v>1698</v>
      </c>
      <c r="K310" s="19" t="s">
        <v>91</v>
      </c>
      <c r="L310" t="b">
        <v>1</v>
      </c>
      <c r="M310" t="s">
        <v>92</v>
      </c>
      <c r="P310" s="19" t="s">
        <v>1699</v>
      </c>
      <c r="Q310" s="19"/>
      <c r="R310" s="2">
        <v>44581.195090428242</v>
      </c>
      <c r="S310" s="2">
        <v>44291.885143321757</v>
      </c>
      <c r="T310" s="19"/>
      <c r="U310" s="19"/>
      <c r="V310" s="19"/>
      <c r="W310" s="19" t="s">
        <v>90</v>
      </c>
      <c r="X310" t="s">
        <v>1178</v>
      </c>
      <c r="Y310" t="s">
        <v>87</v>
      </c>
    </row>
    <row r="311" spans="3:25" x14ac:dyDescent="0.25">
      <c r="C311">
        <v>305</v>
      </c>
      <c r="D311" s="19" t="s">
        <v>1700</v>
      </c>
      <c r="E311" s="19"/>
      <c r="F311" s="19" t="s">
        <v>194</v>
      </c>
      <c r="G311" s="19"/>
      <c r="H311" t="b">
        <v>0</v>
      </c>
      <c r="I311" s="19"/>
      <c r="J311" s="19" t="s">
        <v>1701</v>
      </c>
      <c r="K311" s="19"/>
      <c r="L311" t="b">
        <v>1</v>
      </c>
      <c r="M311" t="s">
        <v>84</v>
      </c>
      <c r="P311" s="19" t="s">
        <v>1702</v>
      </c>
      <c r="Q311" s="19"/>
      <c r="R311" s="2">
        <v>44581.195122060184</v>
      </c>
      <c r="S311" s="2">
        <v>44291.885143321757</v>
      </c>
      <c r="T311" s="19"/>
      <c r="U311" s="19"/>
      <c r="V311" s="19"/>
      <c r="W311" s="19" t="s">
        <v>90</v>
      </c>
      <c r="X311" t="s">
        <v>1178</v>
      </c>
      <c r="Y311" t="s">
        <v>87</v>
      </c>
    </row>
    <row r="312" spans="3:25" x14ac:dyDescent="0.25">
      <c r="C312">
        <v>306</v>
      </c>
      <c r="D312" s="19" t="s">
        <v>1703</v>
      </c>
      <c r="E312" s="19"/>
      <c r="F312" s="19" t="s">
        <v>194</v>
      </c>
      <c r="G312" s="19"/>
      <c r="H312" t="b">
        <v>0</v>
      </c>
      <c r="I312" s="19"/>
      <c r="J312" s="19" t="s">
        <v>1704</v>
      </c>
      <c r="K312" s="19"/>
      <c r="L312" t="b">
        <v>1</v>
      </c>
      <c r="M312" t="s">
        <v>84</v>
      </c>
      <c r="P312" s="19" t="s">
        <v>1705</v>
      </c>
      <c r="Q312" s="19"/>
      <c r="R312" s="2">
        <v>44581.195122453704</v>
      </c>
      <c r="S312" s="2">
        <v>44291.885143321757</v>
      </c>
      <c r="T312" s="19"/>
      <c r="U312" s="19"/>
      <c r="V312" s="19"/>
      <c r="W312" s="19" t="s">
        <v>90</v>
      </c>
      <c r="X312" t="s">
        <v>1178</v>
      </c>
      <c r="Y312" t="s">
        <v>87</v>
      </c>
    </row>
    <row r="313" spans="3:25" x14ac:dyDescent="0.25">
      <c r="C313">
        <v>307</v>
      </c>
      <c r="D313" s="19" t="s">
        <v>1706</v>
      </c>
      <c r="E313" s="19"/>
      <c r="F313" s="19" t="s">
        <v>194</v>
      </c>
      <c r="G313" s="19"/>
      <c r="H313" t="b">
        <v>0</v>
      </c>
      <c r="I313" s="19" t="s">
        <v>1706</v>
      </c>
      <c r="J313" s="19"/>
      <c r="K313" s="19"/>
      <c r="L313" t="b">
        <v>1</v>
      </c>
      <c r="M313" t="s">
        <v>84</v>
      </c>
      <c r="P313" s="19" t="s">
        <v>1707</v>
      </c>
      <c r="Q313" s="19"/>
      <c r="R313" s="2">
        <v>44336.440043171293</v>
      </c>
      <c r="S313" s="2">
        <v>44291.885143321757</v>
      </c>
      <c r="T313" s="19"/>
      <c r="U313" s="19"/>
      <c r="V313" s="19"/>
      <c r="W313" s="19" t="s">
        <v>85</v>
      </c>
      <c r="X313" t="s">
        <v>86</v>
      </c>
      <c r="Y313" t="s">
        <v>87</v>
      </c>
    </row>
    <row r="314" spans="3:25" x14ac:dyDescent="0.25">
      <c r="C314">
        <v>308</v>
      </c>
      <c r="D314" s="19" t="s">
        <v>1708</v>
      </c>
      <c r="E314" s="19"/>
      <c r="F314" s="19" t="s">
        <v>194</v>
      </c>
      <c r="G314" s="19"/>
      <c r="H314" t="b">
        <v>0</v>
      </c>
      <c r="I314" s="19" t="s">
        <v>1708</v>
      </c>
      <c r="J314" s="19"/>
      <c r="K314" s="19"/>
      <c r="L314" t="b">
        <v>1</v>
      </c>
      <c r="M314" t="s">
        <v>84</v>
      </c>
      <c r="P314" s="19" t="s">
        <v>1709</v>
      </c>
      <c r="Q314" s="19"/>
      <c r="R314" s="2">
        <v>44336.440043171293</v>
      </c>
      <c r="S314" s="2">
        <v>44291.885143321757</v>
      </c>
      <c r="T314" s="19"/>
      <c r="U314" s="19"/>
      <c r="V314" s="19"/>
      <c r="W314" s="19" t="s">
        <v>85</v>
      </c>
      <c r="X314" t="s">
        <v>86</v>
      </c>
      <c r="Y314" t="s">
        <v>87</v>
      </c>
    </row>
    <row r="315" spans="3:25" x14ac:dyDescent="0.25">
      <c r="C315">
        <v>309</v>
      </c>
      <c r="D315" s="19" t="s">
        <v>1710</v>
      </c>
      <c r="E315" s="19"/>
      <c r="F315" s="19" t="s">
        <v>194</v>
      </c>
      <c r="G315" s="19"/>
      <c r="H315" t="b">
        <v>0</v>
      </c>
      <c r="I315" s="19" t="s">
        <v>1710</v>
      </c>
      <c r="J315" s="19"/>
      <c r="K315" s="19"/>
      <c r="L315" t="b">
        <v>1</v>
      </c>
      <c r="M315" t="s">
        <v>84</v>
      </c>
      <c r="P315" s="19" t="s">
        <v>1711</v>
      </c>
      <c r="Q315" s="19"/>
      <c r="R315" s="2">
        <v>44336.440043171293</v>
      </c>
      <c r="S315" s="2">
        <v>44291.885143321757</v>
      </c>
      <c r="T315" s="19"/>
      <c r="U315" s="19"/>
      <c r="V315" s="19"/>
      <c r="W315" s="19" t="s">
        <v>85</v>
      </c>
      <c r="X315" t="s">
        <v>86</v>
      </c>
      <c r="Y315" t="s">
        <v>87</v>
      </c>
    </row>
    <row r="316" spans="3:25" x14ac:dyDescent="0.25">
      <c r="C316">
        <v>310</v>
      </c>
      <c r="D316" s="19" t="s">
        <v>1712</v>
      </c>
      <c r="E316" s="19"/>
      <c r="F316" s="19" t="s">
        <v>194</v>
      </c>
      <c r="G316" s="19"/>
      <c r="H316" t="b">
        <v>0</v>
      </c>
      <c r="I316" s="19" t="s">
        <v>1712</v>
      </c>
      <c r="J316" s="19"/>
      <c r="K316" s="19"/>
      <c r="L316" t="b">
        <v>1</v>
      </c>
      <c r="M316" t="s">
        <v>84</v>
      </c>
      <c r="P316" s="19" t="s">
        <v>1713</v>
      </c>
      <c r="Q316" s="19"/>
      <c r="R316" s="2">
        <v>44336.440043171293</v>
      </c>
      <c r="S316" s="2">
        <v>44291.885143321757</v>
      </c>
      <c r="T316" s="19"/>
      <c r="U316" s="19"/>
      <c r="V316" s="19"/>
      <c r="W316" s="19" t="s">
        <v>85</v>
      </c>
      <c r="X316" t="s">
        <v>86</v>
      </c>
      <c r="Y316" t="s">
        <v>87</v>
      </c>
    </row>
    <row r="317" spans="3:25" x14ac:dyDescent="0.25">
      <c r="C317">
        <v>311</v>
      </c>
      <c r="D317" s="19" t="s">
        <v>1714</v>
      </c>
      <c r="E317" s="19"/>
      <c r="F317" s="19" t="s">
        <v>194</v>
      </c>
      <c r="G317" s="19"/>
      <c r="H317" t="b">
        <v>0</v>
      </c>
      <c r="I317" s="19" t="s">
        <v>1714</v>
      </c>
      <c r="J317" s="19"/>
      <c r="K317" s="19" t="s">
        <v>91</v>
      </c>
      <c r="L317" t="b">
        <v>1</v>
      </c>
      <c r="M317" t="s">
        <v>94</v>
      </c>
      <c r="P317" s="19" t="s">
        <v>1715</v>
      </c>
      <c r="Q317" s="19"/>
      <c r="R317" s="2">
        <v>44336.440043171293</v>
      </c>
      <c r="S317" s="2">
        <v>44291.885143321757</v>
      </c>
      <c r="T317" s="19"/>
      <c r="U317" s="19"/>
      <c r="V317" s="19"/>
      <c r="W317" s="19" t="s">
        <v>93</v>
      </c>
      <c r="X317" t="s">
        <v>86</v>
      </c>
      <c r="Y317" t="s">
        <v>87</v>
      </c>
    </row>
    <row r="318" spans="3:25" x14ac:dyDescent="0.25">
      <c r="C318">
        <v>312</v>
      </c>
      <c r="D318" s="19" t="s">
        <v>1716</v>
      </c>
      <c r="E318" s="19"/>
      <c r="F318" s="19" t="s">
        <v>194</v>
      </c>
      <c r="G318" s="19"/>
      <c r="H318" t="b">
        <v>0</v>
      </c>
      <c r="I318" s="19" t="s">
        <v>1716</v>
      </c>
      <c r="J318" s="19"/>
      <c r="K318" s="19"/>
      <c r="L318" t="b">
        <v>1</v>
      </c>
      <c r="M318" t="s">
        <v>84</v>
      </c>
      <c r="P318" s="19" t="s">
        <v>1717</v>
      </c>
      <c r="Q318" s="19"/>
      <c r="R318" s="2">
        <v>44336.440043171293</v>
      </c>
      <c r="S318" s="2">
        <v>44291.885143321757</v>
      </c>
      <c r="T318" s="19"/>
      <c r="U318" s="19"/>
      <c r="V318" s="19"/>
      <c r="W318" s="19" t="s">
        <v>85</v>
      </c>
      <c r="X318" t="s">
        <v>86</v>
      </c>
      <c r="Y318" t="s">
        <v>87</v>
      </c>
    </row>
    <row r="319" spans="3:25" x14ac:dyDescent="0.25">
      <c r="C319">
        <v>313</v>
      </c>
      <c r="D319" s="19" t="s">
        <v>1718</v>
      </c>
      <c r="E319" s="19"/>
      <c r="F319" s="19" t="s">
        <v>194</v>
      </c>
      <c r="G319" s="19"/>
      <c r="H319" t="b">
        <v>0</v>
      </c>
      <c r="I319" s="19"/>
      <c r="J319" s="19" t="s">
        <v>1719</v>
      </c>
      <c r="K319" s="19" t="s">
        <v>91</v>
      </c>
      <c r="L319" t="b">
        <v>1</v>
      </c>
      <c r="M319" t="s">
        <v>92</v>
      </c>
      <c r="P319" s="19" t="s">
        <v>1720</v>
      </c>
      <c r="Q319" s="19"/>
      <c r="R319" s="2">
        <v>44581.195099918979</v>
      </c>
      <c r="S319" s="2">
        <v>44291.885143321757</v>
      </c>
      <c r="T319" s="19"/>
      <c r="U319" s="19"/>
      <c r="V319" s="19"/>
      <c r="W319" s="19" t="s">
        <v>90</v>
      </c>
      <c r="X319" t="s">
        <v>1178</v>
      </c>
      <c r="Y319" t="s">
        <v>87</v>
      </c>
    </row>
    <row r="320" spans="3:25" x14ac:dyDescent="0.25">
      <c r="C320">
        <v>314</v>
      </c>
      <c r="D320" s="19" t="s">
        <v>1721</v>
      </c>
      <c r="E320" s="19"/>
      <c r="F320" s="19" t="s">
        <v>194</v>
      </c>
      <c r="G320" s="19"/>
      <c r="H320" t="b">
        <v>0</v>
      </c>
      <c r="I320" s="19" t="s">
        <v>1721</v>
      </c>
      <c r="J320" s="19"/>
      <c r="K320" s="19" t="s">
        <v>91</v>
      </c>
      <c r="L320" t="b">
        <v>1</v>
      </c>
      <c r="M320" t="s">
        <v>92</v>
      </c>
      <c r="P320" s="19" t="s">
        <v>1722</v>
      </c>
      <c r="Q320" s="19"/>
      <c r="R320" s="2">
        <v>44336.440043171293</v>
      </c>
      <c r="S320" s="2">
        <v>44291.885143321757</v>
      </c>
      <c r="T320" s="19"/>
      <c r="U320" s="19"/>
      <c r="V320" s="19"/>
      <c r="W320" s="19" t="s">
        <v>93</v>
      </c>
      <c r="X320" t="s">
        <v>86</v>
      </c>
      <c r="Y320" t="s">
        <v>87</v>
      </c>
    </row>
    <row r="321" spans="3:25" x14ac:dyDescent="0.25">
      <c r="C321">
        <v>315</v>
      </c>
      <c r="D321" s="19" t="s">
        <v>1375</v>
      </c>
      <c r="E321" s="19"/>
      <c r="F321" s="19" t="s">
        <v>194</v>
      </c>
      <c r="G321" s="19"/>
      <c r="H321" t="b">
        <v>0</v>
      </c>
      <c r="I321" s="19" t="s">
        <v>1375</v>
      </c>
      <c r="J321" s="19"/>
      <c r="K321" s="19"/>
      <c r="L321" t="b">
        <v>1</v>
      </c>
      <c r="M321" t="s">
        <v>84</v>
      </c>
      <c r="P321" s="19" t="s">
        <v>1723</v>
      </c>
      <c r="Q321" s="19"/>
      <c r="R321" s="2">
        <v>44336.440043171293</v>
      </c>
      <c r="S321" s="2">
        <v>44291.885143321757</v>
      </c>
      <c r="T321" s="19"/>
      <c r="U321" s="19"/>
      <c r="V321" s="19"/>
      <c r="W321" s="19" t="s">
        <v>85</v>
      </c>
      <c r="X321" t="s">
        <v>86</v>
      </c>
      <c r="Y321" t="s">
        <v>87</v>
      </c>
    </row>
    <row r="322" spans="3:25" x14ac:dyDescent="0.25">
      <c r="C322">
        <v>316</v>
      </c>
      <c r="D322" s="19" t="s">
        <v>1724</v>
      </c>
      <c r="E322" s="19"/>
      <c r="F322" s="19" t="s">
        <v>194</v>
      </c>
      <c r="G322" s="19"/>
      <c r="H322" t="b">
        <v>0</v>
      </c>
      <c r="I322" s="19" t="s">
        <v>1724</v>
      </c>
      <c r="J322" s="19"/>
      <c r="K322" s="19"/>
      <c r="L322" t="b">
        <v>1</v>
      </c>
      <c r="M322" t="s">
        <v>84</v>
      </c>
      <c r="P322" s="19" t="s">
        <v>1725</v>
      </c>
      <c r="Q322" s="19"/>
      <c r="R322" s="2">
        <v>44336.440043171293</v>
      </c>
      <c r="S322" s="2">
        <v>44291.885143321757</v>
      </c>
      <c r="T322" s="19"/>
      <c r="U322" s="19"/>
      <c r="V322" s="19"/>
      <c r="W322" s="19" t="s">
        <v>85</v>
      </c>
      <c r="X322" t="s">
        <v>86</v>
      </c>
      <c r="Y322" t="s">
        <v>87</v>
      </c>
    </row>
    <row r="323" spans="3:25" x14ac:dyDescent="0.25">
      <c r="C323">
        <v>317</v>
      </c>
      <c r="D323" s="19" t="s">
        <v>1322</v>
      </c>
      <c r="E323" s="19"/>
      <c r="F323" s="19" t="s">
        <v>229</v>
      </c>
      <c r="G323" s="19"/>
      <c r="H323" t="b">
        <v>0</v>
      </c>
      <c r="I323" s="19" t="s">
        <v>1322</v>
      </c>
      <c r="J323" s="19"/>
      <c r="K323" s="19"/>
      <c r="L323" t="b">
        <v>1</v>
      </c>
      <c r="M323" t="s">
        <v>84</v>
      </c>
      <c r="P323" s="19" t="s">
        <v>1726</v>
      </c>
      <c r="Q323" s="19"/>
      <c r="R323" s="2">
        <v>44522.954204050926</v>
      </c>
      <c r="S323" s="2">
        <v>44522.954204050926</v>
      </c>
      <c r="T323" s="19"/>
      <c r="U323" s="19"/>
      <c r="V323" s="19"/>
      <c r="W323" s="19" t="s">
        <v>85</v>
      </c>
      <c r="X323" t="s">
        <v>86</v>
      </c>
      <c r="Y323" t="s">
        <v>87</v>
      </c>
    </row>
    <row r="324" spans="3:25" x14ac:dyDescent="0.25">
      <c r="C324">
        <v>318</v>
      </c>
      <c r="D324" s="19" t="s">
        <v>1727</v>
      </c>
      <c r="E324" s="19"/>
      <c r="F324" s="19" t="s">
        <v>229</v>
      </c>
      <c r="G324" s="19"/>
      <c r="H324" t="b">
        <v>0</v>
      </c>
      <c r="I324" s="19" t="s">
        <v>1727</v>
      </c>
      <c r="J324" s="19"/>
      <c r="K324" s="19" t="s">
        <v>89</v>
      </c>
      <c r="L324" t="b">
        <v>1</v>
      </c>
      <c r="M324" t="s">
        <v>84</v>
      </c>
      <c r="P324" s="19" t="s">
        <v>1728</v>
      </c>
      <c r="Q324" s="19"/>
      <c r="R324" s="2">
        <v>44522.954204050926</v>
      </c>
      <c r="S324" s="2">
        <v>44522.954204050926</v>
      </c>
      <c r="T324" s="19"/>
      <c r="U324" s="19"/>
      <c r="V324" s="19"/>
      <c r="W324" s="19" t="s">
        <v>90</v>
      </c>
      <c r="X324" t="s">
        <v>86</v>
      </c>
      <c r="Y324" t="s">
        <v>87</v>
      </c>
    </row>
    <row r="325" spans="3:25" x14ac:dyDescent="0.25">
      <c r="C325">
        <v>319</v>
      </c>
      <c r="D325" s="19" t="s">
        <v>1729</v>
      </c>
      <c r="E325" s="19"/>
      <c r="F325" s="19" t="s">
        <v>229</v>
      </c>
      <c r="G325" s="19"/>
      <c r="H325" t="b">
        <v>0</v>
      </c>
      <c r="I325" s="19" t="s">
        <v>1729</v>
      </c>
      <c r="J325" s="19"/>
      <c r="K325" s="19"/>
      <c r="L325" t="b">
        <v>1</v>
      </c>
      <c r="M325" t="s">
        <v>84</v>
      </c>
      <c r="P325" s="19" t="s">
        <v>1730</v>
      </c>
      <c r="Q325" s="19"/>
      <c r="R325" s="2">
        <v>44522.954204050926</v>
      </c>
      <c r="S325" s="2">
        <v>44522.954204050926</v>
      </c>
      <c r="T325" s="19"/>
      <c r="U325" s="19"/>
      <c r="V325" s="19"/>
      <c r="W325" s="19" t="s">
        <v>85</v>
      </c>
      <c r="X325" t="s">
        <v>86</v>
      </c>
      <c r="Y325" t="s">
        <v>87</v>
      </c>
    </row>
    <row r="326" spans="3:25" x14ac:dyDescent="0.25">
      <c r="C326">
        <v>320</v>
      </c>
      <c r="D326" s="19" t="s">
        <v>1647</v>
      </c>
      <c r="E326" s="19"/>
      <c r="F326" s="19" t="s">
        <v>229</v>
      </c>
      <c r="G326" s="19"/>
      <c r="H326" t="b">
        <v>0</v>
      </c>
      <c r="I326" s="19" t="s">
        <v>1647</v>
      </c>
      <c r="J326" s="19"/>
      <c r="K326" s="19"/>
      <c r="L326" t="b">
        <v>1</v>
      </c>
      <c r="M326" t="s">
        <v>84</v>
      </c>
      <c r="P326" s="19" t="s">
        <v>1731</v>
      </c>
      <c r="Q326" s="19"/>
      <c r="R326" s="2">
        <v>44522.954204050926</v>
      </c>
      <c r="S326" s="2">
        <v>44522.954204050926</v>
      </c>
      <c r="T326" s="19"/>
      <c r="U326" s="19"/>
      <c r="V326" s="19"/>
      <c r="W326" s="19" t="s">
        <v>85</v>
      </c>
      <c r="X326" t="s">
        <v>86</v>
      </c>
      <c r="Y326" t="s">
        <v>87</v>
      </c>
    </row>
    <row r="327" spans="3:25" x14ac:dyDescent="0.25">
      <c r="C327">
        <v>321</v>
      </c>
      <c r="D327" s="19" t="s">
        <v>1335</v>
      </c>
      <c r="E327" s="19"/>
      <c r="F327" s="19" t="s">
        <v>229</v>
      </c>
      <c r="G327" s="19"/>
      <c r="H327" t="b">
        <v>0</v>
      </c>
      <c r="I327" s="19" t="s">
        <v>1335</v>
      </c>
      <c r="J327" s="19"/>
      <c r="K327" s="19" t="s">
        <v>88</v>
      </c>
      <c r="L327" t="b">
        <v>1</v>
      </c>
      <c r="M327" t="s">
        <v>84</v>
      </c>
      <c r="P327" s="19" t="s">
        <v>1732</v>
      </c>
      <c r="Q327" s="19"/>
      <c r="R327" s="2">
        <v>44522.954204050926</v>
      </c>
      <c r="S327" s="2">
        <v>44522.954204050926</v>
      </c>
      <c r="T327" s="19"/>
      <c r="U327" s="19"/>
      <c r="V327" s="19"/>
      <c r="W327" s="19" t="s">
        <v>15</v>
      </c>
      <c r="X327" t="s">
        <v>86</v>
      </c>
      <c r="Y327" t="s">
        <v>87</v>
      </c>
    </row>
    <row r="328" spans="3:25" x14ac:dyDescent="0.25">
      <c r="C328">
        <v>322</v>
      </c>
      <c r="D328" s="19" t="s">
        <v>1337</v>
      </c>
      <c r="E328" s="19"/>
      <c r="F328" s="19" t="s">
        <v>229</v>
      </c>
      <c r="G328" s="19"/>
      <c r="H328" t="b">
        <v>0</v>
      </c>
      <c r="I328" s="19" t="s">
        <v>1337</v>
      </c>
      <c r="J328" s="19"/>
      <c r="K328" s="19" t="s">
        <v>88</v>
      </c>
      <c r="L328" t="b">
        <v>1</v>
      </c>
      <c r="M328" t="s">
        <v>84</v>
      </c>
      <c r="P328" s="19" t="s">
        <v>1733</v>
      </c>
      <c r="Q328" s="19"/>
      <c r="R328" s="2">
        <v>44522.954204050926</v>
      </c>
      <c r="S328" s="2">
        <v>44522.954204050926</v>
      </c>
      <c r="T328" s="19"/>
      <c r="U328" s="19"/>
      <c r="V328" s="19"/>
      <c r="W328" s="19" t="s">
        <v>15</v>
      </c>
      <c r="X328" t="s">
        <v>86</v>
      </c>
      <c r="Y328" t="s">
        <v>87</v>
      </c>
    </row>
    <row r="329" spans="3:25" x14ac:dyDescent="0.25">
      <c r="C329">
        <v>323</v>
      </c>
      <c r="D329" s="19" t="s">
        <v>1734</v>
      </c>
      <c r="E329" s="19"/>
      <c r="F329" s="19" t="s">
        <v>229</v>
      </c>
      <c r="G329" s="19"/>
      <c r="H329" t="b">
        <v>0</v>
      </c>
      <c r="I329" s="19" t="s">
        <v>1734</v>
      </c>
      <c r="J329" s="19"/>
      <c r="K329" s="19"/>
      <c r="L329" t="b">
        <v>1</v>
      </c>
      <c r="M329" t="s">
        <v>84</v>
      </c>
      <c r="P329" s="19" t="s">
        <v>1735</v>
      </c>
      <c r="Q329" s="19"/>
      <c r="R329" s="2">
        <v>44522.954204050926</v>
      </c>
      <c r="S329" s="2">
        <v>44522.954204050926</v>
      </c>
      <c r="T329" s="19"/>
      <c r="U329" s="19"/>
      <c r="V329" s="19"/>
      <c r="W329" s="19" t="s">
        <v>85</v>
      </c>
      <c r="X329" t="s">
        <v>86</v>
      </c>
      <c r="Y329" t="s">
        <v>87</v>
      </c>
    </row>
    <row r="330" spans="3:25" x14ac:dyDescent="0.25">
      <c r="C330">
        <v>324</v>
      </c>
      <c r="D330" s="19" t="s">
        <v>1736</v>
      </c>
      <c r="E330" s="19"/>
      <c r="F330" s="19" t="s">
        <v>229</v>
      </c>
      <c r="G330" s="19"/>
      <c r="H330" t="b">
        <v>0</v>
      </c>
      <c r="I330" s="19" t="s">
        <v>1736</v>
      </c>
      <c r="J330" s="19"/>
      <c r="K330" s="19"/>
      <c r="L330" t="b">
        <v>1</v>
      </c>
      <c r="M330" t="s">
        <v>84</v>
      </c>
      <c r="P330" s="19" t="s">
        <v>1737</v>
      </c>
      <c r="Q330" s="19"/>
      <c r="R330" s="2">
        <v>44522.954204050926</v>
      </c>
      <c r="S330" s="2">
        <v>44522.954204050926</v>
      </c>
      <c r="T330" s="19"/>
      <c r="U330" s="19"/>
      <c r="V330" s="19"/>
      <c r="W330" s="19" t="s">
        <v>85</v>
      </c>
      <c r="X330" t="s">
        <v>86</v>
      </c>
      <c r="Y330" t="s">
        <v>87</v>
      </c>
    </row>
    <row r="331" spans="3:25" x14ac:dyDescent="0.25">
      <c r="C331">
        <v>325</v>
      </c>
      <c r="D331" s="19" t="s">
        <v>1738</v>
      </c>
      <c r="E331" s="19"/>
      <c r="F331" s="19" t="s">
        <v>229</v>
      </c>
      <c r="G331" s="19"/>
      <c r="H331" t="b">
        <v>0</v>
      </c>
      <c r="I331" s="19" t="s">
        <v>1738</v>
      </c>
      <c r="J331" s="19"/>
      <c r="K331" s="19"/>
      <c r="L331" t="b">
        <v>1</v>
      </c>
      <c r="M331" t="s">
        <v>84</v>
      </c>
      <c r="P331" s="19" t="s">
        <v>1739</v>
      </c>
      <c r="Q331" s="19"/>
      <c r="R331" s="2">
        <v>44522.954204050926</v>
      </c>
      <c r="S331" s="2">
        <v>44522.954204050926</v>
      </c>
      <c r="T331" s="19"/>
      <c r="U331" s="19"/>
      <c r="V331" s="19"/>
      <c r="W331" s="19" t="s">
        <v>85</v>
      </c>
      <c r="X331" t="s">
        <v>86</v>
      </c>
      <c r="Y331" t="s">
        <v>87</v>
      </c>
    </row>
    <row r="332" spans="3:25" x14ac:dyDescent="0.25">
      <c r="C332">
        <v>326</v>
      </c>
      <c r="D332" s="19" t="s">
        <v>1740</v>
      </c>
      <c r="E332" s="19"/>
      <c r="F332" s="19" t="s">
        <v>229</v>
      </c>
      <c r="G332" s="19"/>
      <c r="H332" t="b">
        <v>0</v>
      </c>
      <c r="I332" s="19" t="s">
        <v>1740</v>
      </c>
      <c r="J332" s="19"/>
      <c r="K332" s="19" t="s">
        <v>91</v>
      </c>
      <c r="L332" t="b">
        <v>1</v>
      </c>
      <c r="M332" t="s">
        <v>94</v>
      </c>
      <c r="P332" s="19" t="s">
        <v>1741</v>
      </c>
      <c r="Q332" s="19"/>
      <c r="R332" s="2">
        <v>44522.954204050926</v>
      </c>
      <c r="S332" s="2">
        <v>44522.954204050926</v>
      </c>
      <c r="T332" s="19"/>
      <c r="U332" s="19"/>
      <c r="V332" s="19"/>
      <c r="W332" s="19" t="s">
        <v>93</v>
      </c>
      <c r="X332" t="s">
        <v>86</v>
      </c>
      <c r="Y332" t="s">
        <v>87</v>
      </c>
    </row>
    <row r="333" spans="3:25" x14ac:dyDescent="0.25">
      <c r="C333">
        <v>327</v>
      </c>
      <c r="D333" s="19" t="s">
        <v>1742</v>
      </c>
      <c r="E333" s="19"/>
      <c r="F333" s="19" t="s">
        <v>229</v>
      </c>
      <c r="G333" s="19"/>
      <c r="H333" t="b">
        <v>0</v>
      </c>
      <c r="I333" s="19" t="s">
        <v>1742</v>
      </c>
      <c r="J333" s="19"/>
      <c r="K333" s="19"/>
      <c r="L333" t="b">
        <v>1</v>
      </c>
      <c r="M333" t="s">
        <v>84</v>
      </c>
      <c r="P333" s="19" t="s">
        <v>1743</v>
      </c>
      <c r="Q333" s="19"/>
      <c r="R333" s="2">
        <v>44522.954204050926</v>
      </c>
      <c r="S333" s="2">
        <v>44522.954204050926</v>
      </c>
      <c r="T333" s="19"/>
      <c r="U333" s="19"/>
      <c r="V333" s="19"/>
      <c r="W333" s="19" t="s">
        <v>85</v>
      </c>
      <c r="X333" t="s">
        <v>86</v>
      </c>
      <c r="Y333" t="s">
        <v>87</v>
      </c>
    </row>
    <row r="334" spans="3:25" x14ac:dyDescent="0.25">
      <c r="C334">
        <v>328</v>
      </c>
      <c r="D334" s="19" t="s">
        <v>1262</v>
      </c>
      <c r="E334" s="19"/>
      <c r="F334" s="19" t="s">
        <v>229</v>
      </c>
      <c r="G334" s="19"/>
      <c r="H334" t="b">
        <v>0</v>
      </c>
      <c r="I334" s="19" t="s">
        <v>1262</v>
      </c>
      <c r="J334" s="19"/>
      <c r="K334" s="19"/>
      <c r="L334" t="b">
        <v>1</v>
      </c>
      <c r="M334" t="s">
        <v>84</v>
      </c>
      <c r="P334" s="19" t="s">
        <v>1744</v>
      </c>
      <c r="Q334" s="19"/>
      <c r="R334" s="2">
        <v>44522.954204050926</v>
      </c>
      <c r="S334" s="2">
        <v>44522.954204050926</v>
      </c>
      <c r="T334" s="19"/>
      <c r="U334" s="19"/>
      <c r="V334" s="19"/>
      <c r="W334" s="19" t="s">
        <v>85</v>
      </c>
      <c r="X334" t="s">
        <v>86</v>
      </c>
      <c r="Y334" t="s">
        <v>87</v>
      </c>
    </row>
    <row r="335" spans="3:25" x14ac:dyDescent="0.25">
      <c r="C335">
        <v>329</v>
      </c>
      <c r="D335" s="19" t="s">
        <v>1745</v>
      </c>
      <c r="E335" s="19"/>
      <c r="F335" s="19" t="s">
        <v>229</v>
      </c>
      <c r="G335" s="19"/>
      <c r="H335" t="b">
        <v>0</v>
      </c>
      <c r="I335" s="19" t="s">
        <v>1745</v>
      </c>
      <c r="J335" s="19"/>
      <c r="K335" s="19"/>
      <c r="L335" t="b">
        <v>1</v>
      </c>
      <c r="M335" t="s">
        <v>84</v>
      </c>
      <c r="P335" s="19" t="s">
        <v>1746</v>
      </c>
      <c r="Q335" s="19"/>
      <c r="R335" s="2">
        <v>44522.954204050926</v>
      </c>
      <c r="S335" s="2">
        <v>44522.954204050926</v>
      </c>
      <c r="T335" s="19"/>
      <c r="U335" s="19"/>
      <c r="V335" s="19"/>
      <c r="W335" s="19" t="s">
        <v>85</v>
      </c>
      <c r="X335" t="s">
        <v>86</v>
      </c>
      <c r="Y335" t="s">
        <v>87</v>
      </c>
    </row>
    <row r="336" spans="3:25" x14ac:dyDescent="0.25">
      <c r="C336">
        <v>330</v>
      </c>
      <c r="D336" s="19" t="s">
        <v>1747</v>
      </c>
      <c r="E336" s="19"/>
      <c r="F336" s="19" t="s">
        <v>229</v>
      </c>
      <c r="G336" s="19"/>
      <c r="H336" t="b">
        <v>0</v>
      </c>
      <c r="I336" s="19" t="s">
        <v>1747</v>
      </c>
      <c r="J336" s="19"/>
      <c r="K336" s="19" t="s">
        <v>91</v>
      </c>
      <c r="L336" t="b">
        <v>1</v>
      </c>
      <c r="M336" t="s">
        <v>84</v>
      </c>
      <c r="P336" s="19" t="s">
        <v>1748</v>
      </c>
      <c r="Q336" s="19"/>
      <c r="R336" s="2">
        <v>44523.818351076392</v>
      </c>
      <c r="S336" s="2">
        <v>44522.954204050926</v>
      </c>
      <c r="T336" s="19"/>
      <c r="U336" s="19"/>
      <c r="V336" s="19"/>
      <c r="W336" s="19" t="s">
        <v>93</v>
      </c>
      <c r="X336" t="s">
        <v>86</v>
      </c>
      <c r="Y336" t="s">
        <v>87</v>
      </c>
    </row>
    <row r="337" spans="3:25" x14ac:dyDescent="0.25">
      <c r="C337">
        <v>331</v>
      </c>
      <c r="D337" s="19" t="s">
        <v>1749</v>
      </c>
      <c r="E337" s="19"/>
      <c r="F337" s="19" t="s">
        <v>229</v>
      </c>
      <c r="G337" s="19"/>
      <c r="H337" t="b">
        <v>0</v>
      </c>
      <c r="I337" s="19" t="s">
        <v>1749</v>
      </c>
      <c r="J337" s="19"/>
      <c r="K337" s="19"/>
      <c r="L337" t="b">
        <v>1</v>
      </c>
      <c r="M337" t="s">
        <v>84</v>
      </c>
      <c r="P337" s="19" t="s">
        <v>1750</v>
      </c>
      <c r="Q337" s="19"/>
      <c r="R337" s="2">
        <v>44522.954204050926</v>
      </c>
      <c r="S337" s="2">
        <v>44522.954204050926</v>
      </c>
      <c r="T337" s="19"/>
      <c r="U337" s="19"/>
      <c r="V337" s="19"/>
      <c r="W337" s="19" t="s">
        <v>85</v>
      </c>
      <c r="X337" t="s">
        <v>86</v>
      </c>
      <c r="Y337" t="s">
        <v>87</v>
      </c>
    </row>
    <row r="338" spans="3:25" x14ac:dyDescent="0.25">
      <c r="C338">
        <v>332</v>
      </c>
      <c r="D338" s="19" t="s">
        <v>1264</v>
      </c>
      <c r="E338" s="19"/>
      <c r="F338" s="19" t="s">
        <v>229</v>
      </c>
      <c r="G338" s="19"/>
      <c r="H338" t="b">
        <v>0</v>
      </c>
      <c r="I338" s="19" t="s">
        <v>1264</v>
      </c>
      <c r="J338" s="19"/>
      <c r="K338" s="19"/>
      <c r="L338" t="b">
        <v>1</v>
      </c>
      <c r="M338" t="s">
        <v>84</v>
      </c>
      <c r="P338" s="19" t="s">
        <v>1751</v>
      </c>
      <c r="Q338" s="19"/>
      <c r="R338" s="2">
        <v>44522.954204050926</v>
      </c>
      <c r="S338" s="2">
        <v>44522.954204050926</v>
      </c>
      <c r="T338" s="19"/>
      <c r="U338" s="19"/>
      <c r="V338" s="19"/>
      <c r="W338" s="19" t="s">
        <v>85</v>
      </c>
      <c r="X338" t="s">
        <v>86</v>
      </c>
      <c r="Y338" t="s">
        <v>87</v>
      </c>
    </row>
    <row r="339" spans="3:25" x14ac:dyDescent="0.25">
      <c r="C339">
        <v>333</v>
      </c>
      <c r="D339" s="19" t="s">
        <v>1322</v>
      </c>
      <c r="E339" s="19"/>
      <c r="F339" s="19" t="s">
        <v>240</v>
      </c>
      <c r="G339" s="19"/>
      <c r="H339" t="b">
        <v>0</v>
      </c>
      <c r="I339" s="19" t="s">
        <v>1322</v>
      </c>
      <c r="J339" s="19"/>
      <c r="K339" s="19"/>
      <c r="L339" t="b">
        <v>1</v>
      </c>
      <c r="M339" t="s">
        <v>84</v>
      </c>
      <c r="P339" s="19" t="s">
        <v>1762</v>
      </c>
      <c r="Q339" s="19"/>
      <c r="R339" s="2">
        <v>44336.440043171293</v>
      </c>
      <c r="S339" s="2">
        <v>44291.885143321757</v>
      </c>
      <c r="T339" s="19"/>
      <c r="U339" s="19"/>
      <c r="V339" s="19"/>
      <c r="W339" s="19" t="s">
        <v>85</v>
      </c>
      <c r="X339" t="s">
        <v>86</v>
      </c>
      <c r="Y339" t="s">
        <v>87</v>
      </c>
    </row>
    <row r="340" spans="3:25" x14ac:dyDescent="0.25">
      <c r="C340">
        <v>334</v>
      </c>
      <c r="D340" s="19" t="s">
        <v>1763</v>
      </c>
      <c r="E340" s="19"/>
      <c r="F340" s="19" t="s">
        <v>240</v>
      </c>
      <c r="G340" s="19"/>
      <c r="H340" t="b">
        <v>0</v>
      </c>
      <c r="I340" s="19" t="s">
        <v>1763</v>
      </c>
      <c r="J340" s="19"/>
      <c r="K340" s="19" t="s">
        <v>88</v>
      </c>
      <c r="L340" t="b">
        <v>1</v>
      </c>
      <c r="M340" t="s">
        <v>84</v>
      </c>
      <c r="P340" s="19" t="s">
        <v>1764</v>
      </c>
      <c r="Q340" s="19"/>
      <c r="R340" s="2">
        <v>44336.440043171293</v>
      </c>
      <c r="S340" s="2">
        <v>44291.885143321757</v>
      </c>
      <c r="T340" s="19"/>
      <c r="U340" s="19"/>
      <c r="V340" s="19"/>
      <c r="W340" s="19" t="s">
        <v>15</v>
      </c>
      <c r="X340" t="s">
        <v>86</v>
      </c>
      <c r="Y340" t="s">
        <v>87</v>
      </c>
    </row>
    <row r="341" spans="3:25" x14ac:dyDescent="0.25">
      <c r="C341">
        <v>335</v>
      </c>
      <c r="D341" s="19" t="s">
        <v>1564</v>
      </c>
      <c r="E341" s="19"/>
      <c r="F341" s="19" t="s">
        <v>240</v>
      </c>
      <c r="G341" s="19"/>
      <c r="H341" t="b">
        <v>0</v>
      </c>
      <c r="I341" s="19" t="s">
        <v>1564</v>
      </c>
      <c r="J341" s="19"/>
      <c r="K341" s="19"/>
      <c r="L341" t="b">
        <v>1</v>
      </c>
      <c r="M341" t="s">
        <v>84</v>
      </c>
      <c r="P341" s="19" t="s">
        <v>1765</v>
      </c>
      <c r="Q341" s="19"/>
      <c r="R341" s="2">
        <v>44336.440043171293</v>
      </c>
      <c r="S341" s="2">
        <v>44291.885143321757</v>
      </c>
      <c r="T341" s="19"/>
      <c r="U341" s="19"/>
      <c r="V341" s="19"/>
      <c r="W341" s="19" t="s">
        <v>85</v>
      </c>
      <c r="X341" t="s">
        <v>86</v>
      </c>
      <c r="Y341" t="s">
        <v>87</v>
      </c>
    </row>
    <row r="342" spans="3:25" x14ac:dyDescent="0.25">
      <c r="C342">
        <v>336</v>
      </c>
      <c r="D342" s="19" t="s">
        <v>1566</v>
      </c>
      <c r="E342" s="19"/>
      <c r="F342" s="19" t="s">
        <v>240</v>
      </c>
      <c r="G342" s="19"/>
      <c r="H342" t="b">
        <v>0</v>
      </c>
      <c r="I342" s="19" t="s">
        <v>1566</v>
      </c>
      <c r="J342" s="19"/>
      <c r="K342" s="19"/>
      <c r="L342" t="b">
        <v>1</v>
      </c>
      <c r="M342" t="s">
        <v>84</v>
      </c>
      <c r="P342" s="19" t="s">
        <v>1766</v>
      </c>
      <c r="Q342" s="19"/>
      <c r="R342" s="2">
        <v>44336.440043171293</v>
      </c>
      <c r="S342" s="2">
        <v>44291.885143321757</v>
      </c>
      <c r="T342" s="19"/>
      <c r="U342" s="19"/>
      <c r="V342" s="19"/>
      <c r="W342" s="19" t="s">
        <v>85</v>
      </c>
      <c r="X342" t="s">
        <v>86</v>
      </c>
      <c r="Y342" t="s">
        <v>87</v>
      </c>
    </row>
    <row r="343" spans="3:25" x14ac:dyDescent="0.25">
      <c r="C343">
        <v>337</v>
      </c>
      <c r="D343" s="19" t="s">
        <v>1319</v>
      </c>
      <c r="E343" s="19"/>
      <c r="F343" s="19" t="s">
        <v>240</v>
      </c>
      <c r="G343" s="19"/>
      <c r="H343" t="b">
        <v>0</v>
      </c>
      <c r="I343" s="19" t="s">
        <v>1319</v>
      </c>
      <c r="J343" s="19"/>
      <c r="K343" s="19" t="s">
        <v>91</v>
      </c>
      <c r="L343" t="b">
        <v>1</v>
      </c>
      <c r="M343" t="s">
        <v>84</v>
      </c>
      <c r="P343" s="19" t="s">
        <v>1767</v>
      </c>
      <c r="Q343" s="19"/>
      <c r="R343" s="2">
        <v>44336.440043171293</v>
      </c>
      <c r="S343" s="2">
        <v>44291.885143321757</v>
      </c>
      <c r="T343" s="19"/>
      <c r="U343" s="19"/>
      <c r="V343" s="19"/>
      <c r="W343" s="19" t="s">
        <v>93</v>
      </c>
      <c r="X343" t="s">
        <v>86</v>
      </c>
      <c r="Y343" t="s">
        <v>87</v>
      </c>
    </row>
    <row r="344" spans="3:25" x14ac:dyDescent="0.25">
      <c r="C344">
        <v>338</v>
      </c>
      <c r="D344" s="19" t="s">
        <v>1574</v>
      </c>
      <c r="E344" s="19"/>
      <c r="F344" s="19" t="s">
        <v>240</v>
      </c>
      <c r="G344" s="19"/>
      <c r="H344" t="b">
        <v>0</v>
      </c>
      <c r="I344" s="19" t="s">
        <v>1574</v>
      </c>
      <c r="J344" s="19"/>
      <c r="K344" s="19"/>
      <c r="L344" t="b">
        <v>1</v>
      </c>
      <c r="M344" t="s">
        <v>84</v>
      </c>
      <c r="P344" s="19" t="s">
        <v>1768</v>
      </c>
      <c r="Q344" s="19"/>
      <c r="R344" s="2">
        <v>44336.440043171293</v>
      </c>
      <c r="S344" s="2">
        <v>44291.885143321757</v>
      </c>
      <c r="T344" s="19"/>
      <c r="U344" s="19"/>
      <c r="V344" s="19"/>
      <c r="W344" s="19" t="s">
        <v>85</v>
      </c>
      <c r="X344" t="s">
        <v>86</v>
      </c>
      <c r="Y344" t="s">
        <v>87</v>
      </c>
    </row>
    <row r="345" spans="3:25" x14ac:dyDescent="0.25">
      <c r="C345">
        <v>339</v>
      </c>
      <c r="D345" s="19" t="s">
        <v>1769</v>
      </c>
      <c r="E345" s="19"/>
      <c r="F345" s="19" t="s">
        <v>240</v>
      </c>
      <c r="G345" s="19"/>
      <c r="H345" t="b">
        <v>0</v>
      </c>
      <c r="I345" s="19" t="s">
        <v>1769</v>
      </c>
      <c r="J345" s="19"/>
      <c r="K345" s="19"/>
      <c r="L345" t="b">
        <v>1</v>
      </c>
      <c r="M345" t="s">
        <v>92</v>
      </c>
      <c r="P345" s="19" t="s">
        <v>1770</v>
      </c>
      <c r="Q345" s="19"/>
      <c r="R345" s="2">
        <v>44336.440043171293</v>
      </c>
      <c r="S345" s="2">
        <v>44291.885143321757</v>
      </c>
      <c r="T345" s="19"/>
      <c r="U345" s="19"/>
      <c r="V345" s="19"/>
      <c r="W345" s="19" t="s">
        <v>1276</v>
      </c>
      <c r="X345" t="s">
        <v>86</v>
      </c>
      <c r="Y345" t="s">
        <v>87</v>
      </c>
    </row>
    <row r="346" spans="3:25" x14ac:dyDescent="0.25">
      <c r="C346">
        <v>340</v>
      </c>
      <c r="D346" s="19" t="s">
        <v>1771</v>
      </c>
      <c r="E346" s="19"/>
      <c r="F346" s="19" t="s">
        <v>240</v>
      </c>
      <c r="G346" s="19"/>
      <c r="H346" t="b">
        <v>0</v>
      </c>
      <c r="I346" s="19" t="s">
        <v>1771</v>
      </c>
      <c r="J346" s="19"/>
      <c r="K346" s="19"/>
      <c r="L346" t="b">
        <v>1</v>
      </c>
      <c r="M346" t="s">
        <v>92</v>
      </c>
      <c r="P346" s="19" t="s">
        <v>1772</v>
      </c>
      <c r="Q346" s="19"/>
      <c r="R346" s="2">
        <v>44336.440043171293</v>
      </c>
      <c r="S346" s="2">
        <v>44291.885143321757</v>
      </c>
      <c r="T346" s="19"/>
      <c r="U346" s="19"/>
      <c r="V346" s="19"/>
      <c r="W346" s="19" t="s">
        <v>1276</v>
      </c>
      <c r="X346" t="s">
        <v>86</v>
      </c>
      <c r="Y346" t="s">
        <v>87</v>
      </c>
    </row>
    <row r="347" spans="3:25" x14ac:dyDescent="0.25">
      <c r="C347">
        <v>341</v>
      </c>
      <c r="D347" s="19" t="s">
        <v>1773</v>
      </c>
      <c r="E347" s="19"/>
      <c r="F347" s="19" t="s">
        <v>240</v>
      </c>
      <c r="G347" s="19"/>
      <c r="H347" t="b">
        <v>0</v>
      </c>
      <c r="I347" s="19" t="s">
        <v>1773</v>
      </c>
      <c r="J347" s="19"/>
      <c r="K347" s="19"/>
      <c r="L347" t="b">
        <v>1</v>
      </c>
      <c r="M347" t="s">
        <v>92</v>
      </c>
      <c r="P347" s="19" t="s">
        <v>1774</v>
      </c>
      <c r="Q347" s="19"/>
      <c r="R347" s="2">
        <v>44336.440043171293</v>
      </c>
      <c r="S347" s="2">
        <v>44291.885143321757</v>
      </c>
      <c r="T347" s="19"/>
      <c r="U347" s="19"/>
      <c r="V347" s="19"/>
      <c r="W347" s="19" t="s">
        <v>1276</v>
      </c>
      <c r="X347" t="s">
        <v>86</v>
      </c>
      <c r="Y347" t="s">
        <v>87</v>
      </c>
    </row>
    <row r="348" spans="3:25" x14ac:dyDescent="0.25">
      <c r="C348">
        <v>342</v>
      </c>
      <c r="D348" s="19" t="s">
        <v>1775</v>
      </c>
      <c r="E348" s="19"/>
      <c r="F348" s="19" t="s">
        <v>257</v>
      </c>
      <c r="G348" s="19"/>
      <c r="H348" t="b">
        <v>0</v>
      </c>
      <c r="I348" s="19" t="s">
        <v>1775</v>
      </c>
      <c r="J348" s="19"/>
      <c r="K348" s="19"/>
      <c r="L348" t="b">
        <v>1</v>
      </c>
      <c r="M348" t="s">
        <v>84</v>
      </c>
      <c r="P348" s="19" t="s">
        <v>1776</v>
      </c>
      <c r="Q348" s="19"/>
      <c r="R348" s="2">
        <v>44336.440043171293</v>
      </c>
      <c r="S348" s="2">
        <v>44291.885143321757</v>
      </c>
      <c r="T348" s="19"/>
      <c r="U348" s="19"/>
      <c r="V348" s="19"/>
      <c r="W348" s="19" t="s">
        <v>85</v>
      </c>
      <c r="X348" t="s">
        <v>86</v>
      </c>
      <c r="Y348" t="s">
        <v>87</v>
      </c>
    </row>
    <row r="349" spans="3:25" x14ac:dyDescent="0.25">
      <c r="C349">
        <v>343</v>
      </c>
      <c r="D349" s="19" t="s">
        <v>1777</v>
      </c>
      <c r="E349" s="19"/>
      <c r="F349" s="19" t="s">
        <v>257</v>
      </c>
      <c r="G349" s="19"/>
      <c r="H349" t="b">
        <v>0</v>
      </c>
      <c r="I349" s="19" t="s">
        <v>1777</v>
      </c>
      <c r="J349" s="19"/>
      <c r="K349" s="19" t="s">
        <v>91</v>
      </c>
      <c r="L349" t="b">
        <v>1</v>
      </c>
      <c r="M349" t="s">
        <v>92</v>
      </c>
      <c r="P349" s="19" t="s">
        <v>1778</v>
      </c>
      <c r="Q349" s="19"/>
      <c r="R349" s="2">
        <v>44336.440043171293</v>
      </c>
      <c r="S349" s="2">
        <v>44291.885143321757</v>
      </c>
      <c r="T349" s="19"/>
      <c r="U349" s="19"/>
      <c r="V349" s="19"/>
      <c r="W349" s="19" t="s">
        <v>93</v>
      </c>
      <c r="X349" t="s">
        <v>86</v>
      </c>
      <c r="Y349" t="s">
        <v>87</v>
      </c>
    </row>
    <row r="350" spans="3:25" x14ac:dyDescent="0.25">
      <c r="C350">
        <v>344</v>
      </c>
      <c r="D350" s="19" t="s">
        <v>1779</v>
      </c>
      <c r="E350" s="19"/>
      <c r="F350" s="19" t="s">
        <v>257</v>
      </c>
      <c r="G350" s="19"/>
      <c r="H350" t="b">
        <v>0</v>
      </c>
      <c r="I350" s="19" t="s">
        <v>1779</v>
      </c>
      <c r="J350" s="19"/>
      <c r="K350" s="19"/>
      <c r="L350" t="b">
        <v>1</v>
      </c>
      <c r="M350" t="s">
        <v>84</v>
      </c>
      <c r="P350" s="19" t="s">
        <v>1780</v>
      </c>
      <c r="Q350" s="19"/>
      <c r="R350" s="2">
        <v>44336.440043171293</v>
      </c>
      <c r="S350" s="2">
        <v>44291.885143321757</v>
      </c>
      <c r="T350" s="19"/>
      <c r="U350" s="19"/>
      <c r="V350" s="19"/>
      <c r="W350" s="19" t="s">
        <v>85</v>
      </c>
      <c r="X350" t="s">
        <v>86</v>
      </c>
      <c r="Y350" t="s">
        <v>87</v>
      </c>
    </row>
    <row r="351" spans="3:25" x14ac:dyDescent="0.25">
      <c r="C351">
        <v>345</v>
      </c>
      <c r="D351" s="19" t="s">
        <v>1322</v>
      </c>
      <c r="E351" s="19"/>
      <c r="F351" s="19" t="s">
        <v>226</v>
      </c>
      <c r="G351" s="19"/>
      <c r="H351" t="b">
        <v>0</v>
      </c>
      <c r="I351" s="19" t="s">
        <v>1322</v>
      </c>
      <c r="J351" s="19"/>
      <c r="K351" s="19"/>
      <c r="L351" t="b">
        <v>1</v>
      </c>
      <c r="M351" t="s">
        <v>84</v>
      </c>
      <c r="P351" s="19" t="s">
        <v>1815</v>
      </c>
      <c r="Q351" s="19"/>
      <c r="R351" s="2">
        <v>44336.440043125003</v>
      </c>
      <c r="S351" s="2">
        <v>44291.885143321757</v>
      </c>
      <c r="T351" s="19"/>
      <c r="U351" s="19"/>
      <c r="V351" s="19"/>
      <c r="W351" s="19" t="s">
        <v>85</v>
      </c>
      <c r="X351" t="s">
        <v>86</v>
      </c>
      <c r="Y351" t="s">
        <v>87</v>
      </c>
    </row>
    <row r="352" spans="3:25" x14ac:dyDescent="0.25">
      <c r="C352">
        <v>346</v>
      </c>
      <c r="D352" s="19" t="s">
        <v>1816</v>
      </c>
      <c r="E352" s="19"/>
      <c r="F352" s="19" t="s">
        <v>226</v>
      </c>
      <c r="G352" s="19"/>
      <c r="H352" t="b">
        <v>0</v>
      </c>
      <c r="I352" s="19" t="s">
        <v>1816</v>
      </c>
      <c r="J352" s="19"/>
      <c r="K352" s="19"/>
      <c r="L352" t="b">
        <v>1</v>
      </c>
      <c r="M352" t="s">
        <v>84</v>
      </c>
      <c r="P352" s="19" t="s">
        <v>1817</v>
      </c>
      <c r="Q352" s="19"/>
      <c r="R352" s="2">
        <v>44336.440043125003</v>
      </c>
      <c r="S352" s="2">
        <v>44291.885143321757</v>
      </c>
      <c r="T352" s="19"/>
      <c r="U352" s="19"/>
      <c r="V352" s="19"/>
      <c r="W352" s="19" t="s">
        <v>85</v>
      </c>
      <c r="X352" t="s">
        <v>86</v>
      </c>
      <c r="Y352" t="s">
        <v>87</v>
      </c>
    </row>
    <row r="353" spans="3:25" x14ac:dyDescent="0.25">
      <c r="C353">
        <v>347</v>
      </c>
      <c r="D353" s="19" t="s">
        <v>1818</v>
      </c>
      <c r="E353" s="19"/>
      <c r="F353" s="19" t="s">
        <v>226</v>
      </c>
      <c r="G353" s="19"/>
      <c r="H353" t="b">
        <v>0</v>
      </c>
      <c r="I353" s="19" t="s">
        <v>1818</v>
      </c>
      <c r="J353" s="19"/>
      <c r="K353" s="19"/>
      <c r="L353" t="b">
        <v>1</v>
      </c>
      <c r="M353" t="s">
        <v>84</v>
      </c>
      <c r="P353" s="19" t="s">
        <v>1819</v>
      </c>
      <c r="Q353" s="19"/>
      <c r="R353" s="2">
        <v>44336.440043125003</v>
      </c>
      <c r="S353" s="2">
        <v>44291.885143321757</v>
      </c>
      <c r="T353" s="19"/>
      <c r="U353" s="19"/>
      <c r="V353" s="19"/>
      <c r="W353" s="19" t="s">
        <v>85</v>
      </c>
      <c r="X353" t="s">
        <v>86</v>
      </c>
      <c r="Y353" t="s">
        <v>87</v>
      </c>
    </row>
    <row r="354" spans="3:25" x14ac:dyDescent="0.25">
      <c r="C354">
        <v>348</v>
      </c>
      <c r="D354" s="19" t="s">
        <v>1820</v>
      </c>
      <c r="E354" s="19"/>
      <c r="F354" s="19" t="s">
        <v>226</v>
      </c>
      <c r="G354" s="19"/>
      <c r="H354" t="b">
        <v>0</v>
      </c>
      <c r="I354" s="19" t="s">
        <v>1820</v>
      </c>
      <c r="J354" s="19"/>
      <c r="K354" s="19" t="s">
        <v>91</v>
      </c>
      <c r="L354" t="b">
        <v>1</v>
      </c>
      <c r="M354" t="s">
        <v>92</v>
      </c>
      <c r="P354" s="19" t="s">
        <v>1821</v>
      </c>
      <c r="Q354" s="19"/>
      <c r="R354" s="2">
        <v>44336.440043125003</v>
      </c>
      <c r="S354" s="2">
        <v>44291.885143321757</v>
      </c>
      <c r="T354" s="19"/>
      <c r="U354" s="19"/>
      <c r="V354" s="19"/>
      <c r="W354" s="19" t="s">
        <v>93</v>
      </c>
      <c r="X354" t="s">
        <v>86</v>
      </c>
      <c r="Y354" t="s">
        <v>87</v>
      </c>
    </row>
    <row r="355" spans="3:25" x14ac:dyDescent="0.25">
      <c r="C355">
        <v>349</v>
      </c>
      <c r="D355" s="19" t="s">
        <v>1822</v>
      </c>
      <c r="E355" s="19"/>
      <c r="F355" s="19" t="s">
        <v>226</v>
      </c>
      <c r="G355" s="19"/>
      <c r="H355" t="b">
        <v>0</v>
      </c>
      <c r="I355" s="19" t="s">
        <v>1822</v>
      </c>
      <c r="J355" s="19"/>
      <c r="K355" s="19"/>
      <c r="L355" t="b">
        <v>1</v>
      </c>
      <c r="M355" t="s">
        <v>84</v>
      </c>
      <c r="P355" s="19" t="s">
        <v>1823</v>
      </c>
      <c r="Q355" s="19"/>
      <c r="R355" s="2">
        <v>44336.440043125003</v>
      </c>
      <c r="S355" s="2">
        <v>44291.885143321757</v>
      </c>
      <c r="T355" s="19"/>
      <c r="U355" s="19"/>
      <c r="V355" s="19"/>
      <c r="W355" s="19" t="s">
        <v>85</v>
      </c>
      <c r="X355" t="s">
        <v>86</v>
      </c>
      <c r="Y355" t="s">
        <v>87</v>
      </c>
    </row>
    <row r="356" spans="3:25" x14ac:dyDescent="0.25">
      <c r="C356">
        <v>350</v>
      </c>
      <c r="D356" s="19" t="s">
        <v>1419</v>
      </c>
      <c r="E356" s="19"/>
      <c r="F356" s="19" t="s">
        <v>226</v>
      </c>
      <c r="G356" s="19"/>
      <c r="H356" t="b">
        <v>0</v>
      </c>
      <c r="I356" s="19" t="s">
        <v>1419</v>
      </c>
      <c r="J356" s="19"/>
      <c r="K356" s="19" t="s">
        <v>88</v>
      </c>
      <c r="L356" t="b">
        <v>1</v>
      </c>
      <c r="M356" t="s">
        <v>84</v>
      </c>
      <c r="P356" s="19" t="s">
        <v>1824</v>
      </c>
      <c r="Q356" s="19"/>
      <c r="R356" s="2">
        <v>44336.440043125003</v>
      </c>
      <c r="S356" s="2">
        <v>44291.885143321757</v>
      </c>
      <c r="T356" s="19"/>
      <c r="U356" s="19"/>
      <c r="V356" s="19"/>
      <c r="W356" s="19" t="s">
        <v>15</v>
      </c>
      <c r="X356" t="s">
        <v>86</v>
      </c>
      <c r="Y356" t="s">
        <v>87</v>
      </c>
    </row>
    <row r="357" spans="3:25" x14ac:dyDescent="0.25">
      <c r="C357">
        <v>351</v>
      </c>
      <c r="D357" s="19" t="s">
        <v>1157</v>
      </c>
      <c r="E357" s="19"/>
      <c r="F357" s="19" t="s">
        <v>226</v>
      </c>
      <c r="G357" s="19"/>
      <c r="H357" t="b">
        <v>0</v>
      </c>
      <c r="I357" s="19" t="s">
        <v>1157</v>
      </c>
      <c r="J357" s="19"/>
      <c r="K357" s="19"/>
      <c r="L357" t="b">
        <v>1</v>
      </c>
      <c r="M357" t="s">
        <v>84</v>
      </c>
      <c r="P357" s="19" t="s">
        <v>1825</v>
      </c>
      <c r="Q357" s="19"/>
      <c r="R357" s="2">
        <v>44336.440043125003</v>
      </c>
      <c r="S357" s="2">
        <v>44291.885143321757</v>
      </c>
      <c r="T357" s="19"/>
      <c r="U357" s="19"/>
      <c r="V357" s="19"/>
      <c r="W357" s="19" t="s">
        <v>85</v>
      </c>
      <c r="X357" t="s">
        <v>86</v>
      </c>
      <c r="Y357" t="s">
        <v>87</v>
      </c>
    </row>
    <row r="358" spans="3:25" x14ac:dyDescent="0.25">
      <c r="C358">
        <v>352</v>
      </c>
      <c r="D358" s="19" t="s">
        <v>1826</v>
      </c>
      <c r="E358" s="19"/>
      <c r="F358" s="19" t="s">
        <v>226</v>
      </c>
      <c r="G358" s="19"/>
      <c r="H358" t="b">
        <v>0</v>
      </c>
      <c r="I358" s="19" t="s">
        <v>1826</v>
      </c>
      <c r="J358" s="19"/>
      <c r="K358" s="19"/>
      <c r="L358" t="b">
        <v>1</v>
      </c>
      <c r="M358" t="s">
        <v>84</v>
      </c>
      <c r="P358" s="19" t="s">
        <v>1827</v>
      </c>
      <c r="Q358" s="19"/>
      <c r="R358" s="2">
        <v>44336.440043125003</v>
      </c>
      <c r="S358" s="2">
        <v>44291.885143321757</v>
      </c>
      <c r="T358" s="19"/>
      <c r="U358" s="19"/>
      <c r="V358" s="19"/>
      <c r="W358" s="19" t="s">
        <v>85</v>
      </c>
      <c r="X358" t="s">
        <v>86</v>
      </c>
      <c r="Y358" t="s">
        <v>87</v>
      </c>
    </row>
    <row r="359" spans="3:25" x14ac:dyDescent="0.25">
      <c r="C359">
        <v>353</v>
      </c>
      <c r="D359" s="19" t="s">
        <v>1828</v>
      </c>
      <c r="E359" s="19"/>
      <c r="F359" s="19" t="s">
        <v>226</v>
      </c>
      <c r="G359" s="19"/>
      <c r="H359" t="b">
        <v>0</v>
      </c>
      <c r="I359" s="19" t="s">
        <v>1828</v>
      </c>
      <c r="J359" s="19"/>
      <c r="K359" s="19" t="s">
        <v>91</v>
      </c>
      <c r="L359" t="b">
        <v>1</v>
      </c>
      <c r="M359" t="s">
        <v>84</v>
      </c>
      <c r="P359" s="19" t="s">
        <v>1829</v>
      </c>
      <c r="Q359" s="19"/>
      <c r="R359" s="2">
        <v>44336.440043125003</v>
      </c>
      <c r="S359" s="2">
        <v>44291.885143321757</v>
      </c>
      <c r="T359" s="19"/>
      <c r="U359" s="19"/>
      <c r="V359" s="19"/>
      <c r="W359" s="19" t="s">
        <v>93</v>
      </c>
      <c r="X359" t="s">
        <v>86</v>
      </c>
      <c r="Y359" t="s">
        <v>87</v>
      </c>
    </row>
    <row r="360" spans="3:25" x14ac:dyDescent="0.25">
      <c r="C360">
        <v>354</v>
      </c>
      <c r="D360" s="19" t="s">
        <v>1830</v>
      </c>
      <c r="E360" s="19"/>
      <c r="F360" s="19" t="s">
        <v>226</v>
      </c>
      <c r="G360" s="19"/>
      <c r="H360" t="b">
        <v>0</v>
      </c>
      <c r="I360" s="19" t="s">
        <v>1830</v>
      </c>
      <c r="J360" s="19"/>
      <c r="K360" s="19"/>
      <c r="L360" t="b">
        <v>1</v>
      </c>
      <c r="M360" t="s">
        <v>84</v>
      </c>
      <c r="P360" s="19" t="s">
        <v>1831</v>
      </c>
      <c r="Q360" s="19"/>
      <c r="R360" s="2">
        <v>44336.440043125003</v>
      </c>
      <c r="S360" s="2">
        <v>44291.885143321757</v>
      </c>
      <c r="T360" s="19"/>
      <c r="U360" s="19"/>
      <c r="V360" s="19"/>
      <c r="W360" s="19" t="s">
        <v>85</v>
      </c>
      <c r="X360" t="s">
        <v>86</v>
      </c>
      <c r="Y360" t="s">
        <v>87</v>
      </c>
    </row>
    <row r="361" spans="3:25" x14ac:dyDescent="0.25">
      <c r="C361">
        <v>355</v>
      </c>
      <c r="D361" s="19" t="s">
        <v>1803</v>
      </c>
      <c r="E361" s="19"/>
      <c r="F361" s="19" t="s">
        <v>226</v>
      </c>
      <c r="G361" s="19"/>
      <c r="H361" t="b">
        <v>0</v>
      </c>
      <c r="I361" s="19" t="s">
        <v>1803</v>
      </c>
      <c r="J361" s="19"/>
      <c r="K361" s="19" t="s">
        <v>91</v>
      </c>
      <c r="L361" t="b">
        <v>1</v>
      </c>
      <c r="M361" t="s">
        <v>94</v>
      </c>
      <c r="P361" s="19" t="s">
        <v>1832</v>
      </c>
      <c r="Q361" s="19"/>
      <c r="R361" s="2">
        <v>44336.440043125003</v>
      </c>
      <c r="S361" s="2">
        <v>44291.885143321757</v>
      </c>
      <c r="T361" s="19"/>
      <c r="U361" s="19"/>
      <c r="V361" s="19"/>
      <c r="W361" s="19" t="s">
        <v>93</v>
      </c>
      <c r="X361" t="s">
        <v>86</v>
      </c>
      <c r="Y361" t="s">
        <v>87</v>
      </c>
    </row>
    <row r="362" spans="3:25" x14ac:dyDescent="0.25">
      <c r="C362">
        <v>356</v>
      </c>
      <c r="D362" s="19" t="s">
        <v>1833</v>
      </c>
      <c r="E362" s="19"/>
      <c r="F362" s="19" t="s">
        <v>226</v>
      </c>
      <c r="G362" s="19"/>
      <c r="H362" t="b">
        <v>0</v>
      </c>
      <c r="I362" s="19" t="s">
        <v>1833</v>
      </c>
      <c r="J362" s="19"/>
      <c r="K362" s="19" t="s">
        <v>91</v>
      </c>
      <c r="L362" t="b">
        <v>1</v>
      </c>
      <c r="M362" t="s">
        <v>94</v>
      </c>
      <c r="P362" s="19" t="s">
        <v>1834</v>
      </c>
      <c r="Q362" s="19"/>
      <c r="R362" s="2">
        <v>44336.440043125003</v>
      </c>
      <c r="S362" s="2">
        <v>44291.885143321757</v>
      </c>
      <c r="T362" s="19"/>
      <c r="U362" s="19"/>
      <c r="V362" s="19"/>
      <c r="W362" s="19" t="s">
        <v>93</v>
      </c>
      <c r="X362" t="s">
        <v>86</v>
      </c>
      <c r="Y362" t="s">
        <v>87</v>
      </c>
    </row>
    <row r="363" spans="3:25" x14ac:dyDescent="0.25">
      <c r="C363">
        <v>357</v>
      </c>
      <c r="D363" s="19" t="s">
        <v>1809</v>
      </c>
      <c r="E363" s="19"/>
      <c r="F363" s="19" t="s">
        <v>226</v>
      </c>
      <c r="G363" s="19"/>
      <c r="H363" t="b">
        <v>0</v>
      </c>
      <c r="I363" s="19" t="s">
        <v>1809</v>
      </c>
      <c r="J363" s="19"/>
      <c r="K363" s="19" t="s">
        <v>91</v>
      </c>
      <c r="L363" t="b">
        <v>1</v>
      </c>
      <c r="M363" t="s">
        <v>94</v>
      </c>
      <c r="P363" s="19" t="s">
        <v>1835</v>
      </c>
      <c r="Q363" s="19"/>
      <c r="R363" s="2">
        <v>44336.440043125003</v>
      </c>
      <c r="S363" s="2">
        <v>44291.885143321757</v>
      </c>
      <c r="T363" s="19"/>
      <c r="U363" s="19"/>
      <c r="V363" s="19"/>
      <c r="W363" s="19" t="s">
        <v>93</v>
      </c>
      <c r="X363" t="s">
        <v>86</v>
      </c>
      <c r="Y363" t="s">
        <v>87</v>
      </c>
    </row>
    <row r="364" spans="3:25" x14ac:dyDescent="0.25">
      <c r="C364">
        <v>358</v>
      </c>
      <c r="D364" s="19" t="s">
        <v>1322</v>
      </c>
      <c r="E364" s="19"/>
      <c r="F364" s="19" t="s">
        <v>238</v>
      </c>
      <c r="G364" s="19"/>
      <c r="H364" t="b">
        <v>0</v>
      </c>
      <c r="I364" s="19" t="s">
        <v>1322</v>
      </c>
      <c r="J364" s="19"/>
      <c r="K364" s="19"/>
      <c r="L364" t="b">
        <v>1</v>
      </c>
      <c r="M364" t="s">
        <v>84</v>
      </c>
      <c r="P364" s="19" t="s">
        <v>1836</v>
      </c>
      <c r="Q364" s="19"/>
      <c r="R364" s="2">
        <v>44336.440043171293</v>
      </c>
      <c r="S364" s="2">
        <v>44291.885143321757</v>
      </c>
      <c r="T364" s="19"/>
      <c r="U364" s="19"/>
      <c r="V364" s="19"/>
      <c r="W364" s="19" t="s">
        <v>85</v>
      </c>
      <c r="X364" t="s">
        <v>86</v>
      </c>
      <c r="Y364" t="s">
        <v>87</v>
      </c>
    </row>
    <row r="365" spans="3:25" x14ac:dyDescent="0.25">
      <c r="C365">
        <v>359</v>
      </c>
      <c r="D365" s="19" t="s">
        <v>1419</v>
      </c>
      <c r="E365" s="19"/>
      <c r="F365" s="19" t="s">
        <v>238</v>
      </c>
      <c r="G365" s="19"/>
      <c r="H365" t="b">
        <v>0</v>
      </c>
      <c r="I365" s="19" t="s">
        <v>1419</v>
      </c>
      <c r="J365" s="19"/>
      <c r="K365" s="19" t="s">
        <v>88</v>
      </c>
      <c r="L365" t="b">
        <v>1</v>
      </c>
      <c r="M365" t="s">
        <v>84</v>
      </c>
      <c r="P365" s="19" t="s">
        <v>1837</v>
      </c>
      <c r="Q365" s="19"/>
      <c r="R365" s="2">
        <v>44336.440043171293</v>
      </c>
      <c r="S365" s="2">
        <v>44291.885143321757</v>
      </c>
      <c r="T365" s="19"/>
      <c r="U365" s="19"/>
      <c r="V365" s="19"/>
      <c r="W365" s="19" t="s">
        <v>15</v>
      </c>
      <c r="X365" t="s">
        <v>86</v>
      </c>
      <c r="Y365" t="s">
        <v>87</v>
      </c>
    </row>
    <row r="366" spans="3:25" x14ac:dyDescent="0.25">
      <c r="C366">
        <v>360</v>
      </c>
      <c r="D366" s="19" t="s">
        <v>1838</v>
      </c>
      <c r="E366" s="19"/>
      <c r="F366" s="19" t="s">
        <v>238</v>
      </c>
      <c r="G366" s="19"/>
      <c r="H366" t="b">
        <v>0</v>
      </c>
      <c r="I366" s="19" t="s">
        <v>1838</v>
      </c>
      <c r="J366" s="19"/>
      <c r="K366" s="19"/>
      <c r="L366" t="b">
        <v>1</v>
      </c>
      <c r="M366" t="s">
        <v>84</v>
      </c>
      <c r="P366" s="19" t="s">
        <v>1839</v>
      </c>
      <c r="Q366" s="19"/>
      <c r="R366" s="2">
        <v>44336.440043171293</v>
      </c>
      <c r="S366" s="2">
        <v>44291.885143321757</v>
      </c>
      <c r="T366" s="19"/>
      <c r="U366" s="19"/>
      <c r="V366" s="19"/>
      <c r="W366" s="19" t="s">
        <v>85</v>
      </c>
      <c r="X366" t="s">
        <v>86</v>
      </c>
      <c r="Y366" t="s">
        <v>87</v>
      </c>
    </row>
    <row r="367" spans="3:25" x14ac:dyDescent="0.25">
      <c r="C367">
        <v>361</v>
      </c>
      <c r="D367" s="19" t="s">
        <v>1840</v>
      </c>
      <c r="E367" s="19"/>
      <c r="F367" s="19" t="s">
        <v>238</v>
      </c>
      <c r="G367" s="19"/>
      <c r="H367" t="b">
        <v>0</v>
      </c>
      <c r="I367" s="19" t="s">
        <v>1840</v>
      </c>
      <c r="J367" s="19"/>
      <c r="K367" s="19" t="s">
        <v>91</v>
      </c>
      <c r="L367" t="b">
        <v>1</v>
      </c>
      <c r="M367" t="s">
        <v>92</v>
      </c>
      <c r="P367" s="19" t="s">
        <v>1841</v>
      </c>
      <c r="Q367" s="19"/>
      <c r="R367" s="2">
        <v>44336.440043171293</v>
      </c>
      <c r="S367" s="2">
        <v>44291.885143321757</v>
      </c>
      <c r="T367" s="19"/>
      <c r="U367" s="19"/>
      <c r="V367" s="19"/>
      <c r="W367" s="19" t="s">
        <v>93</v>
      </c>
      <c r="X367" t="s">
        <v>86</v>
      </c>
      <c r="Y367" t="s">
        <v>87</v>
      </c>
    </row>
    <row r="368" spans="3:25" x14ac:dyDescent="0.25">
      <c r="C368">
        <v>362</v>
      </c>
      <c r="D368" s="19" t="s">
        <v>1842</v>
      </c>
      <c r="E368" s="19"/>
      <c r="F368" s="19" t="s">
        <v>238</v>
      </c>
      <c r="G368" s="19"/>
      <c r="H368" t="b">
        <v>0</v>
      </c>
      <c r="I368" s="19" t="s">
        <v>1842</v>
      </c>
      <c r="J368" s="19"/>
      <c r="K368" s="19" t="s">
        <v>91</v>
      </c>
      <c r="L368" t="b">
        <v>1</v>
      </c>
      <c r="M368" t="s">
        <v>92</v>
      </c>
      <c r="P368" s="19" t="s">
        <v>1843</v>
      </c>
      <c r="Q368" s="19"/>
      <c r="R368" s="2">
        <v>44336.440043171293</v>
      </c>
      <c r="S368" s="2">
        <v>44291.885143321757</v>
      </c>
      <c r="T368" s="19"/>
      <c r="U368" s="19"/>
      <c r="V368" s="19"/>
      <c r="W368" s="19" t="s">
        <v>93</v>
      </c>
      <c r="X368" t="s">
        <v>86</v>
      </c>
      <c r="Y368" t="s">
        <v>87</v>
      </c>
    </row>
    <row r="369" spans="3:25" x14ac:dyDescent="0.25">
      <c r="C369">
        <v>363</v>
      </c>
      <c r="D369" s="19" t="s">
        <v>1157</v>
      </c>
      <c r="E369" s="19"/>
      <c r="F369" s="19" t="s">
        <v>238</v>
      </c>
      <c r="G369" s="19"/>
      <c r="H369" t="b">
        <v>0</v>
      </c>
      <c r="I369" s="19" t="s">
        <v>1157</v>
      </c>
      <c r="J369" s="19"/>
      <c r="K369" s="19"/>
      <c r="L369" t="b">
        <v>1</v>
      </c>
      <c r="M369" t="s">
        <v>84</v>
      </c>
      <c r="P369" s="19" t="s">
        <v>1844</v>
      </c>
      <c r="Q369" s="19"/>
      <c r="R369" s="2">
        <v>44336.440043171293</v>
      </c>
      <c r="S369" s="2">
        <v>44291.885143321757</v>
      </c>
      <c r="T369" s="19"/>
      <c r="U369" s="19"/>
      <c r="V369" s="19"/>
      <c r="W369" s="19" t="s">
        <v>85</v>
      </c>
      <c r="X369" t="s">
        <v>86</v>
      </c>
      <c r="Y369" t="s">
        <v>87</v>
      </c>
    </row>
    <row r="370" spans="3:25" x14ac:dyDescent="0.25">
      <c r="C370">
        <v>364</v>
      </c>
      <c r="D370" s="19" t="s">
        <v>1159</v>
      </c>
      <c r="E370" s="19"/>
      <c r="F370" s="19" t="s">
        <v>238</v>
      </c>
      <c r="G370" s="19"/>
      <c r="H370" t="b">
        <v>0</v>
      </c>
      <c r="I370" s="19" t="s">
        <v>1159</v>
      </c>
      <c r="J370" s="19"/>
      <c r="K370" s="19"/>
      <c r="L370" t="b">
        <v>1</v>
      </c>
      <c r="M370" t="s">
        <v>84</v>
      </c>
      <c r="P370" s="19" t="s">
        <v>1845</v>
      </c>
      <c r="Q370" s="19"/>
      <c r="R370" s="2">
        <v>44336.440043171293</v>
      </c>
      <c r="S370" s="2">
        <v>44291.885143321757</v>
      </c>
      <c r="T370" s="19"/>
      <c r="U370" s="19"/>
      <c r="V370" s="19"/>
      <c r="W370" s="19" t="s">
        <v>85</v>
      </c>
      <c r="X370" t="s">
        <v>86</v>
      </c>
      <c r="Y370" t="s">
        <v>87</v>
      </c>
    </row>
    <row r="371" spans="3:25" x14ac:dyDescent="0.25">
      <c r="C371">
        <v>365</v>
      </c>
      <c r="D371" s="19" t="s">
        <v>1846</v>
      </c>
      <c r="E371" s="19"/>
      <c r="F371" s="19" t="s">
        <v>238</v>
      </c>
      <c r="G371" s="19"/>
      <c r="H371" t="b">
        <v>0</v>
      </c>
      <c r="I371" s="19" t="s">
        <v>1846</v>
      </c>
      <c r="J371" s="19"/>
      <c r="K371" s="19"/>
      <c r="L371" t="b">
        <v>1</v>
      </c>
      <c r="M371" t="s">
        <v>84</v>
      </c>
      <c r="P371" s="19" t="s">
        <v>1847</v>
      </c>
      <c r="Q371" s="19"/>
      <c r="R371" s="2">
        <v>44336.440043171293</v>
      </c>
      <c r="S371" s="2">
        <v>44291.885143321757</v>
      </c>
      <c r="T371" s="19"/>
      <c r="U371" s="19"/>
      <c r="V371" s="19"/>
      <c r="W371" s="19" t="s">
        <v>85</v>
      </c>
      <c r="X371" t="s">
        <v>86</v>
      </c>
      <c r="Y371" t="s">
        <v>87</v>
      </c>
    </row>
    <row r="372" spans="3:25" x14ac:dyDescent="0.25">
      <c r="C372">
        <v>366</v>
      </c>
      <c r="D372" s="19" t="s">
        <v>1848</v>
      </c>
      <c r="E372" s="19"/>
      <c r="F372" s="19" t="s">
        <v>238</v>
      </c>
      <c r="G372" s="19"/>
      <c r="H372" t="b">
        <v>0</v>
      </c>
      <c r="I372" s="19" t="s">
        <v>1848</v>
      </c>
      <c r="J372" s="19"/>
      <c r="K372" s="19" t="s">
        <v>91</v>
      </c>
      <c r="L372" t="b">
        <v>1</v>
      </c>
      <c r="M372" t="s">
        <v>92</v>
      </c>
      <c r="P372" s="19" t="s">
        <v>1849</v>
      </c>
      <c r="Q372" s="19"/>
      <c r="R372" s="2">
        <v>44336.440043171293</v>
      </c>
      <c r="S372" s="2">
        <v>44291.885143321757</v>
      </c>
      <c r="T372" s="19"/>
      <c r="U372" s="19"/>
      <c r="V372" s="19"/>
      <c r="W372" s="19" t="s">
        <v>93</v>
      </c>
      <c r="X372" t="s">
        <v>86</v>
      </c>
      <c r="Y372" t="s">
        <v>87</v>
      </c>
    </row>
    <row r="373" spans="3:25" x14ac:dyDescent="0.25">
      <c r="C373">
        <v>367</v>
      </c>
      <c r="D373" s="19" t="s">
        <v>1850</v>
      </c>
      <c r="E373" s="19"/>
      <c r="F373" s="19" t="s">
        <v>238</v>
      </c>
      <c r="G373" s="19"/>
      <c r="H373" t="b">
        <v>0</v>
      </c>
      <c r="I373" s="19" t="s">
        <v>1850</v>
      </c>
      <c r="J373" s="19"/>
      <c r="K373" s="19"/>
      <c r="L373" t="b">
        <v>1</v>
      </c>
      <c r="M373" t="s">
        <v>84</v>
      </c>
      <c r="P373" s="19" t="s">
        <v>1851</v>
      </c>
      <c r="Q373" s="19"/>
      <c r="R373" s="2">
        <v>44336.440043171293</v>
      </c>
      <c r="S373" s="2">
        <v>44291.885143321757</v>
      </c>
      <c r="T373" s="19"/>
      <c r="U373" s="19"/>
      <c r="V373" s="19"/>
      <c r="W373" s="19" t="s">
        <v>85</v>
      </c>
      <c r="X373" t="s">
        <v>86</v>
      </c>
      <c r="Y373" t="s">
        <v>87</v>
      </c>
    </row>
    <row r="374" spans="3:25" x14ac:dyDescent="0.25">
      <c r="C374">
        <v>368</v>
      </c>
      <c r="D374" s="19" t="s">
        <v>1852</v>
      </c>
      <c r="E374" s="19"/>
      <c r="F374" s="19" t="s">
        <v>238</v>
      </c>
      <c r="G374" s="19"/>
      <c r="H374" t="b">
        <v>0</v>
      </c>
      <c r="I374" s="19" t="s">
        <v>1852</v>
      </c>
      <c r="J374" s="19"/>
      <c r="K374" s="19"/>
      <c r="L374" t="b">
        <v>1</v>
      </c>
      <c r="M374" t="s">
        <v>84</v>
      </c>
      <c r="P374" s="19" t="s">
        <v>1853</v>
      </c>
      <c r="Q374" s="19"/>
      <c r="R374" s="2">
        <v>44336.440043171293</v>
      </c>
      <c r="S374" s="2">
        <v>44291.885143321757</v>
      </c>
      <c r="T374" s="19"/>
      <c r="U374" s="19"/>
      <c r="V374" s="19"/>
      <c r="W374" s="19" t="s">
        <v>85</v>
      </c>
      <c r="X374" t="s">
        <v>86</v>
      </c>
      <c r="Y374" t="s">
        <v>87</v>
      </c>
    </row>
    <row r="375" spans="3:25" x14ac:dyDescent="0.25">
      <c r="C375">
        <v>369</v>
      </c>
      <c r="D375" s="19" t="s">
        <v>1854</v>
      </c>
      <c r="E375" s="19"/>
      <c r="F375" s="19" t="s">
        <v>238</v>
      </c>
      <c r="G375" s="19"/>
      <c r="H375" t="b">
        <v>0</v>
      </c>
      <c r="I375" s="19" t="s">
        <v>1854</v>
      </c>
      <c r="J375" s="19"/>
      <c r="K375" s="19"/>
      <c r="L375" t="b">
        <v>1</v>
      </c>
      <c r="M375" t="s">
        <v>84</v>
      </c>
      <c r="P375" s="19" t="s">
        <v>1855</v>
      </c>
      <c r="Q375" s="19"/>
      <c r="R375" s="2">
        <v>44336.440043171293</v>
      </c>
      <c r="S375" s="2">
        <v>44291.885143321757</v>
      </c>
      <c r="T375" s="19"/>
      <c r="U375" s="19"/>
      <c r="V375" s="19"/>
      <c r="W375" s="19" t="s">
        <v>85</v>
      </c>
      <c r="X375" t="s">
        <v>86</v>
      </c>
      <c r="Y375" t="s">
        <v>87</v>
      </c>
    </row>
    <row r="376" spans="3:25" x14ac:dyDescent="0.25">
      <c r="C376">
        <v>370</v>
      </c>
      <c r="D376" s="19" t="s">
        <v>1856</v>
      </c>
      <c r="E376" s="19"/>
      <c r="F376" s="19" t="s">
        <v>238</v>
      </c>
      <c r="G376" s="19"/>
      <c r="H376" t="b">
        <v>0</v>
      </c>
      <c r="I376" s="19" t="s">
        <v>1856</v>
      </c>
      <c r="J376" s="19"/>
      <c r="K376" s="19"/>
      <c r="L376" t="b">
        <v>1</v>
      </c>
      <c r="M376" t="s">
        <v>84</v>
      </c>
      <c r="P376" s="19" t="s">
        <v>1857</v>
      </c>
      <c r="Q376" s="19"/>
      <c r="R376" s="2">
        <v>44336.440043171293</v>
      </c>
      <c r="S376" s="2">
        <v>44291.885143321757</v>
      </c>
      <c r="T376" s="19"/>
      <c r="U376" s="19"/>
      <c r="V376" s="19"/>
      <c r="W376" s="19" t="s">
        <v>85</v>
      </c>
      <c r="X376" t="s">
        <v>86</v>
      </c>
      <c r="Y376" t="s">
        <v>87</v>
      </c>
    </row>
    <row r="377" spans="3:25" x14ac:dyDescent="0.25">
      <c r="C377">
        <v>371</v>
      </c>
      <c r="D377" s="19" t="s">
        <v>1858</v>
      </c>
      <c r="E377" s="19"/>
      <c r="F377" s="19" t="s">
        <v>238</v>
      </c>
      <c r="G377" s="19"/>
      <c r="H377" t="b">
        <v>0</v>
      </c>
      <c r="I377" s="19" t="s">
        <v>1858</v>
      </c>
      <c r="J377" s="19"/>
      <c r="K377" s="19"/>
      <c r="L377" t="b">
        <v>1</v>
      </c>
      <c r="M377" t="s">
        <v>84</v>
      </c>
      <c r="P377" s="19" t="s">
        <v>1859</v>
      </c>
      <c r="Q377" s="19"/>
      <c r="R377" s="2">
        <v>44336.440043171293</v>
      </c>
      <c r="S377" s="2">
        <v>44291.885143321757</v>
      </c>
      <c r="T377" s="19"/>
      <c r="U377" s="19"/>
      <c r="V377" s="19"/>
      <c r="W377" s="19" t="s">
        <v>85</v>
      </c>
      <c r="X377" t="s">
        <v>86</v>
      </c>
      <c r="Y377" t="s">
        <v>87</v>
      </c>
    </row>
    <row r="378" spans="3:25" x14ac:dyDescent="0.25">
      <c r="C378">
        <v>372</v>
      </c>
      <c r="D378" s="19" t="s">
        <v>1826</v>
      </c>
      <c r="E378" s="19"/>
      <c r="F378" s="19" t="s">
        <v>238</v>
      </c>
      <c r="G378" s="19"/>
      <c r="H378" t="b">
        <v>0</v>
      </c>
      <c r="I378" s="19" t="s">
        <v>1826</v>
      </c>
      <c r="J378" s="19"/>
      <c r="K378" s="19"/>
      <c r="L378" t="b">
        <v>1</v>
      </c>
      <c r="M378" t="s">
        <v>84</v>
      </c>
      <c r="P378" s="19" t="s">
        <v>1860</v>
      </c>
      <c r="Q378" s="19"/>
      <c r="R378" s="2">
        <v>44336.440043171293</v>
      </c>
      <c r="S378" s="2">
        <v>44291.885143321757</v>
      </c>
      <c r="T378" s="19"/>
      <c r="U378" s="19"/>
      <c r="V378" s="19"/>
      <c r="W378" s="19" t="s">
        <v>85</v>
      </c>
      <c r="X378" t="s">
        <v>86</v>
      </c>
      <c r="Y378" t="s">
        <v>87</v>
      </c>
    </row>
    <row r="379" spans="3:25" x14ac:dyDescent="0.25">
      <c r="C379">
        <v>373</v>
      </c>
      <c r="D379" s="19" t="s">
        <v>1830</v>
      </c>
      <c r="E379" s="19"/>
      <c r="F379" s="19" t="s">
        <v>238</v>
      </c>
      <c r="G379" s="19"/>
      <c r="H379" t="b">
        <v>0</v>
      </c>
      <c r="I379" s="19" t="s">
        <v>1830</v>
      </c>
      <c r="J379" s="19"/>
      <c r="K379" s="19"/>
      <c r="L379" t="b">
        <v>1</v>
      </c>
      <c r="M379" t="s">
        <v>84</v>
      </c>
      <c r="P379" s="19" t="s">
        <v>1861</v>
      </c>
      <c r="Q379" s="19"/>
      <c r="R379" s="2">
        <v>44336.440043171293</v>
      </c>
      <c r="S379" s="2">
        <v>44291.885143321757</v>
      </c>
      <c r="T379" s="19"/>
      <c r="U379" s="19"/>
      <c r="V379" s="19"/>
      <c r="W379" s="19" t="s">
        <v>85</v>
      </c>
      <c r="X379" t="s">
        <v>86</v>
      </c>
      <c r="Y379" t="s">
        <v>87</v>
      </c>
    </row>
    <row r="380" spans="3:25" x14ac:dyDescent="0.25">
      <c r="C380">
        <v>374</v>
      </c>
      <c r="D380" s="19" t="s">
        <v>1803</v>
      </c>
      <c r="E380" s="19"/>
      <c r="F380" s="19" t="s">
        <v>238</v>
      </c>
      <c r="G380" s="19"/>
      <c r="H380" t="b">
        <v>0</v>
      </c>
      <c r="I380" s="19" t="s">
        <v>1803</v>
      </c>
      <c r="J380" s="19"/>
      <c r="K380" s="19" t="s">
        <v>91</v>
      </c>
      <c r="L380" t="b">
        <v>1</v>
      </c>
      <c r="M380" t="s">
        <v>94</v>
      </c>
      <c r="P380" s="19" t="s">
        <v>1862</v>
      </c>
      <c r="Q380" s="19"/>
      <c r="R380" s="2">
        <v>44336.440043171293</v>
      </c>
      <c r="S380" s="2">
        <v>44291.885143321757</v>
      </c>
      <c r="T380" s="19"/>
      <c r="U380" s="19"/>
      <c r="V380" s="19"/>
      <c r="W380" s="19" t="s">
        <v>93</v>
      </c>
      <c r="X380" t="s">
        <v>86</v>
      </c>
      <c r="Y380" t="s">
        <v>87</v>
      </c>
    </row>
    <row r="381" spans="3:25" x14ac:dyDescent="0.25">
      <c r="C381">
        <v>375</v>
      </c>
      <c r="D381" s="19" t="s">
        <v>1833</v>
      </c>
      <c r="E381" s="19"/>
      <c r="F381" s="19" t="s">
        <v>238</v>
      </c>
      <c r="G381" s="19"/>
      <c r="H381" t="b">
        <v>0</v>
      </c>
      <c r="I381" s="19" t="s">
        <v>1833</v>
      </c>
      <c r="J381" s="19"/>
      <c r="K381" s="19" t="s">
        <v>91</v>
      </c>
      <c r="L381" t="b">
        <v>1</v>
      </c>
      <c r="M381" t="s">
        <v>84</v>
      </c>
      <c r="P381" s="19" t="s">
        <v>1863</v>
      </c>
      <c r="Q381" s="19"/>
      <c r="R381" s="2">
        <v>44336.440043171293</v>
      </c>
      <c r="S381" s="2">
        <v>44291.885143321757</v>
      </c>
      <c r="T381" s="19"/>
      <c r="U381" s="19"/>
      <c r="V381" s="19"/>
      <c r="W381" s="19" t="s">
        <v>93</v>
      </c>
      <c r="X381" t="s">
        <v>86</v>
      </c>
      <c r="Y381" t="s">
        <v>87</v>
      </c>
    </row>
    <row r="382" spans="3:25" x14ac:dyDescent="0.25">
      <c r="C382">
        <v>376</v>
      </c>
      <c r="D382" s="19" t="s">
        <v>1807</v>
      </c>
      <c r="E382" s="19"/>
      <c r="F382" s="19" t="s">
        <v>238</v>
      </c>
      <c r="G382" s="19"/>
      <c r="H382" t="b">
        <v>0</v>
      </c>
      <c r="I382" s="19" t="s">
        <v>1807</v>
      </c>
      <c r="J382" s="19"/>
      <c r="K382" s="19"/>
      <c r="L382" t="b">
        <v>1</v>
      </c>
      <c r="M382" t="s">
        <v>84</v>
      </c>
      <c r="P382" s="19" t="s">
        <v>1864</v>
      </c>
      <c r="Q382" s="19"/>
      <c r="R382" s="2">
        <v>44336.440043171293</v>
      </c>
      <c r="S382" s="2">
        <v>44291.885143321757</v>
      </c>
      <c r="T382" s="19"/>
      <c r="U382" s="19"/>
      <c r="V382" s="19"/>
      <c r="W382" s="19" t="s">
        <v>85</v>
      </c>
      <c r="X382" t="s">
        <v>86</v>
      </c>
      <c r="Y382" t="s">
        <v>87</v>
      </c>
    </row>
    <row r="383" spans="3:25" x14ac:dyDescent="0.25">
      <c r="C383">
        <v>377</v>
      </c>
      <c r="D383" s="19" t="s">
        <v>1865</v>
      </c>
      <c r="E383" s="19"/>
      <c r="F383" s="19" t="s">
        <v>238</v>
      </c>
      <c r="G383" s="19"/>
      <c r="H383" t="b">
        <v>0</v>
      </c>
      <c r="I383" s="19" t="s">
        <v>1865</v>
      </c>
      <c r="J383" s="19"/>
      <c r="K383" s="19"/>
      <c r="L383" t="b">
        <v>1</v>
      </c>
      <c r="M383" t="s">
        <v>84</v>
      </c>
      <c r="P383" s="19" t="s">
        <v>1866</v>
      </c>
      <c r="Q383" s="19"/>
      <c r="R383" s="2">
        <v>44336.440043171293</v>
      </c>
      <c r="S383" s="2">
        <v>44291.885143321757</v>
      </c>
      <c r="T383" s="19"/>
      <c r="U383" s="19"/>
      <c r="V383" s="19"/>
      <c r="W383" s="19" t="s">
        <v>85</v>
      </c>
      <c r="X383" t="s">
        <v>86</v>
      </c>
      <c r="Y383" t="s">
        <v>87</v>
      </c>
    </row>
    <row r="384" spans="3:25" x14ac:dyDescent="0.25">
      <c r="C384">
        <v>378</v>
      </c>
      <c r="D384" s="19" t="s">
        <v>1867</v>
      </c>
      <c r="E384" s="19"/>
      <c r="F384" s="19" t="s">
        <v>238</v>
      </c>
      <c r="G384" s="19"/>
      <c r="H384" t="b">
        <v>0</v>
      </c>
      <c r="I384" s="19" t="s">
        <v>1867</v>
      </c>
      <c r="J384" s="19"/>
      <c r="K384" s="19"/>
      <c r="L384" t="b">
        <v>1</v>
      </c>
      <c r="M384" t="s">
        <v>84</v>
      </c>
      <c r="P384" s="19" t="s">
        <v>1868</v>
      </c>
      <c r="Q384" s="19"/>
      <c r="R384" s="2">
        <v>44336.440043171293</v>
      </c>
      <c r="S384" s="2">
        <v>44291.885143321757</v>
      </c>
      <c r="T384" s="19"/>
      <c r="U384" s="19"/>
      <c r="V384" s="19"/>
      <c r="W384" s="19" t="s">
        <v>85</v>
      </c>
      <c r="X384" t="s">
        <v>86</v>
      </c>
      <c r="Y384" t="s">
        <v>87</v>
      </c>
    </row>
    <row r="385" spans="3:25" x14ac:dyDescent="0.25">
      <c r="C385">
        <v>379</v>
      </c>
      <c r="D385" s="19" t="s">
        <v>1809</v>
      </c>
      <c r="E385" s="19"/>
      <c r="F385" s="19" t="s">
        <v>238</v>
      </c>
      <c r="G385" s="19"/>
      <c r="H385" t="b">
        <v>0</v>
      </c>
      <c r="I385" s="19" t="s">
        <v>1809</v>
      </c>
      <c r="J385" s="19"/>
      <c r="K385" s="19" t="s">
        <v>91</v>
      </c>
      <c r="L385" t="b">
        <v>1</v>
      </c>
      <c r="M385" t="s">
        <v>94</v>
      </c>
      <c r="P385" s="19" t="s">
        <v>1869</v>
      </c>
      <c r="Q385" s="19"/>
      <c r="R385" s="2">
        <v>44336.440043171293</v>
      </c>
      <c r="S385" s="2">
        <v>44291.885143321757</v>
      </c>
      <c r="T385" s="19"/>
      <c r="U385" s="19"/>
      <c r="V385" s="19"/>
      <c r="W385" s="19" t="s">
        <v>93</v>
      </c>
      <c r="X385" t="s">
        <v>86</v>
      </c>
      <c r="Y385" t="s">
        <v>87</v>
      </c>
    </row>
    <row r="386" spans="3:25" x14ac:dyDescent="0.25">
      <c r="C386">
        <v>380</v>
      </c>
      <c r="D386" s="19" t="s">
        <v>1611</v>
      </c>
      <c r="E386" s="19"/>
      <c r="F386" s="19" t="s">
        <v>193</v>
      </c>
      <c r="G386" s="19"/>
      <c r="H386" t="b">
        <v>0</v>
      </c>
      <c r="I386" s="19" t="s">
        <v>1611</v>
      </c>
      <c r="J386" s="19"/>
      <c r="K386" s="19"/>
      <c r="L386" t="b">
        <v>1</v>
      </c>
      <c r="M386" t="s">
        <v>84</v>
      </c>
      <c r="P386" s="19" t="s">
        <v>1870</v>
      </c>
      <c r="Q386" s="19"/>
      <c r="R386" s="2">
        <v>44566.623451273146</v>
      </c>
      <c r="S386" s="2">
        <v>44566.623451273146</v>
      </c>
      <c r="T386" s="19"/>
      <c r="U386" s="19"/>
      <c r="V386" s="19"/>
      <c r="W386" s="19" t="s">
        <v>85</v>
      </c>
      <c r="X386" t="s">
        <v>86</v>
      </c>
      <c r="Y386" t="s">
        <v>87</v>
      </c>
    </row>
    <row r="387" spans="3:25" x14ac:dyDescent="0.25">
      <c r="C387">
        <v>381</v>
      </c>
      <c r="D387" s="19" t="s">
        <v>1613</v>
      </c>
      <c r="E387" s="19"/>
      <c r="F387" s="19" t="s">
        <v>193</v>
      </c>
      <c r="G387" s="19"/>
      <c r="H387" t="b">
        <v>0</v>
      </c>
      <c r="I387" s="19" t="s">
        <v>1613</v>
      </c>
      <c r="J387" s="19"/>
      <c r="K387" s="19"/>
      <c r="L387" t="b">
        <v>1</v>
      </c>
      <c r="M387" t="s">
        <v>84</v>
      </c>
      <c r="P387" s="19" t="s">
        <v>1871</v>
      </c>
      <c r="Q387" s="19"/>
      <c r="R387" s="2">
        <v>44566.623451273146</v>
      </c>
      <c r="S387" s="2">
        <v>44566.623451273146</v>
      </c>
      <c r="T387" s="19"/>
      <c r="U387" s="19"/>
      <c r="V387" s="19"/>
      <c r="W387" s="19" t="s">
        <v>85</v>
      </c>
      <c r="X387" t="s">
        <v>86</v>
      </c>
      <c r="Y387" t="s">
        <v>87</v>
      </c>
    </row>
    <row r="388" spans="3:25" x14ac:dyDescent="0.25">
      <c r="C388">
        <v>382</v>
      </c>
      <c r="D388" s="19" t="s">
        <v>1615</v>
      </c>
      <c r="E388" s="19"/>
      <c r="F388" s="19" t="s">
        <v>193</v>
      </c>
      <c r="G388" s="19"/>
      <c r="H388" t="b">
        <v>0</v>
      </c>
      <c r="I388" s="19" t="s">
        <v>1615</v>
      </c>
      <c r="J388" s="19"/>
      <c r="K388" s="19"/>
      <c r="L388" t="b">
        <v>1</v>
      </c>
      <c r="M388" t="s">
        <v>84</v>
      </c>
      <c r="P388" s="19" t="s">
        <v>1872</v>
      </c>
      <c r="Q388" s="19"/>
      <c r="R388" s="2">
        <v>44566.623451273146</v>
      </c>
      <c r="S388" s="2">
        <v>44566.623451273146</v>
      </c>
      <c r="T388" s="19"/>
      <c r="U388" s="19"/>
      <c r="V388" s="19"/>
      <c r="W388" s="19" t="s">
        <v>85</v>
      </c>
      <c r="X388" t="s">
        <v>86</v>
      </c>
      <c r="Y388" t="s">
        <v>87</v>
      </c>
    </row>
    <row r="389" spans="3:25" x14ac:dyDescent="0.25">
      <c r="C389">
        <v>383</v>
      </c>
      <c r="D389" s="19" t="s">
        <v>1617</v>
      </c>
      <c r="E389" s="19"/>
      <c r="F389" s="19" t="s">
        <v>193</v>
      </c>
      <c r="G389" s="19"/>
      <c r="H389" t="b">
        <v>0</v>
      </c>
      <c r="I389" s="19" t="s">
        <v>1617</v>
      </c>
      <c r="J389" s="19"/>
      <c r="K389" s="19"/>
      <c r="L389" t="b">
        <v>1</v>
      </c>
      <c r="M389" t="s">
        <v>92</v>
      </c>
      <c r="P389" s="19" t="s">
        <v>1873</v>
      </c>
      <c r="Q389" s="19"/>
      <c r="R389" s="2">
        <v>44566.623451273146</v>
      </c>
      <c r="S389" s="2">
        <v>44566.623451273146</v>
      </c>
      <c r="T389" s="19"/>
      <c r="U389" s="19"/>
      <c r="V389" s="19"/>
      <c r="W389" s="19" t="s">
        <v>1276</v>
      </c>
      <c r="X389" t="s">
        <v>86</v>
      </c>
      <c r="Y389" t="s">
        <v>87</v>
      </c>
    </row>
    <row r="390" spans="3:25" x14ac:dyDescent="0.25">
      <c r="C390">
        <v>384</v>
      </c>
      <c r="D390" s="19" t="s">
        <v>1619</v>
      </c>
      <c r="E390" s="19"/>
      <c r="F390" s="19" t="s">
        <v>193</v>
      </c>
      <c r="G390" s="19"/>
      <c r="H390" t="b">
        <v>0</v>
      </c>
      <c r="I390" s="19" t="s">
        <v>1619</v>
      </c>
      <c r="J390" s="19"/>
      <c r="K390" s="19"/>
      <c r="L390" t="b">
        <v>1</v>
      </c>
      <c r="M390" t="s">
        <v>84</v>
      </c>
      <c r="P390" s="19" t="s">
        <v>1874</v>
      </c>
      <c r="Q390" s="19"/>
      <c r="R390" s="2">
        <v>44566.623451307867</v>
      </c>
      <c r="S390" s="2">
        <v>44566.623451307867</v>
      </c>
      <c r="T390" s="19"/>
      <c r="U390" s="19"/>
      <c r="V390" s="19"/>
      <c r="W390" s="19" t="s">
        <v>85</v>
      </c>
      <c r="X390" t="s">
        <v>86</v>
      </c>
      <c r="Y390" t="s">
        <v>87</v>
      </c>
    </row>
    <row r="391" spans="3:25" x14ac:dyDescent="0.25">
      <c r="C391">
        <v>385</v>
      </c>
      <c r="D391" s="19" t="s">
        <v>1627</v>
      </c>
      <c r="E391" s="19"/>
      <c r="F391" s="19" t="s">
        <v>193</v>
      </c>
      <c r="G391" s="19"/>
      <c r="H391" t="b">
        <v>0</v>
      </c>
      <c r="I391" s="19" t="s">
        <v>1627</v>
      </c>
      <c r="J391" s="19"/>
      <c r="K391" s="19"/>
      <c r="L391" t="b">
        <v>1</v>
      </c>
      <c r="M391" t="s">
        <v>92</v>
      </c>
      <c r="P391" s="19" t="s">
        <v>1875</v>
      </c>
      <c r="Q391" s="19"/>
      <c r="R391" s="2">
        <v>44566.623451273146</v>
      </c>
      <c r="S391" s="2">
        <v>44566.623451273146</v>
      </c>
      <c r="T391" s="19"/>
      <c r="U391" s="19"/>
      <c r="V391" s="19"/>
      <c r="W391" s="19" t="s">
        <v>1276</v>
      </c>
      <c r="X391" t="s">
        <v>86</v>
      </c>
      <c r="Y391" t="s">
        <v>87</v>
      </c>
    </row>
    <row r="392" spans="3:25" x14ac:dyDescent="0.25">
      <c r="C392">
        <v>386</v>
      </c>
      <c r="D392" s="19" t="s">
        <v>1635</v>
      </c>
      <c r="E392" s="19"/>
      <c r="F392" s="19" t="s">
        <v>193</v>
      </c>
      <c r="G392" s="19"/>
      <c r="H392" t="b">
        <v>0</v>
      </c>
      <c r="I392" s="19" t="s">
        <v>1635</v>
      </c>
      <c r="J392" s="19"/>
      <c r="K392" s="19"/>
      <c r="L392" t="b">
        <v>1</v>
      </c>
      <c r="M392" t="s">
        <v>84</v>
      </c>
      <c r="P392" s="19" t="s">
        <v>1876</v>
      </c>
      <c r="Q392" s="19"/>
      <c r="R392" s="2">
        <v>44566.623451273146</v>
      </c>
      <c r="S392" s="2">
        <v>44566.623451273146</v>
      </c>
      <c r="T392" s="19"/>
      <c r="U392" s="19"/>
      <c r="V392" s="19"/>
      <c r="W392" s="19" t="s">
        <v>85</v>
      </c>
      <c r="X392" t="s">
        <v>86</v>
      </c>
      <c r="Y392" t="s">
        <v>87</v>
      </c>
    </row>
    <row r="393" spans="3:25" x14ac:dyDescent="0.25">
      <c r="C393">
        <v>387</v>
      </c>
      <c r="D393" s="19" t="s">
        <v>1324</v>
      </c>
      <c r="E393" s="19"/>
      <c r="F393" s="19" t="s">
        <v>193</v>
      </c>
      <c r="G393" s="19"/>
      <c r="H393" t="b">
        <v>0</v>
      </c>
      <c r="I393" s="19" t="s">
        <v>1324</v>
      </c>
      <c r="J393" s="19"/>
      <c r="K393" s="19"/>
      <c r="L393" t="b">
        <v>1</v>
      </c>
      <c r="M393" t="s">
        <v>84</v>
      </c>
      <c r="P393" s="19" t="s">
        <v>1877</v>
      </c>
      <c r="Q393" s="19"/>
      <c r="R393" s="2">
        <v>44566.623451273146</v>
      </c>
      <c r="S393" s="2">
        <v>44566.623451273146</v>
      </c>
      <c r="T393" s="19"/>
      <c r="U393" s="19"/>
      <c r="V393" s="19"/>
      <c r="W393" s="19" t="s">
        <v>85</v>
      </c>
      <c r="X393" t="s">
        <v>86</v>
      </c>
      <c r="Y393" t="s">
        <v>87</v>
      </c>
    </row>
    <row r="394" spans="3:25" x14ac:dyDescent="0.25">
      <c r="C394">
        <v>388</v>
      </c>
      <c r="D394" s="19" t="s">
        <v>1641</v>
      </c>
      <c r="E394" s="19"/>
      <c r="F394" s="19" t="s">
        <v>193</v>
      </c>
      <c r="G394" s="19"/>
      <c r="H394" t="b">
        <v>0</v>
      </c>
      <c r="I394" s="19" t="s">
        <v>1641</v>
      </c>
      <c r="J394" s="19"/>
      <c r="K394" s="19"/>
      <c r="L394" t="b">
        <v>1</v>
      </c>
      <c r="M394" t="s">
        <v>84</v>
      </c>
      <c r="P394" s="19" t="s">
        <v>1878</v>
      </c>
      <c r="Q394" s="19"/>
      <c r="R394" s="2">
        <v>44566.623451273146</v>
      </c>
      <c r="S394" s="2">
        <v>44566.623451273146</v>
      </c>
      <c r="T394" s="19"/>
      <c r="U394" s="19"/>
      <c r="V394" s="19"/>
      <c r="W394" s="19" t="s">
        <v>85</v>
      </c>
      <c r="X394" t="s">
        <v>86</v>
      </c>
      <c r="Y394" t="s">
        <v>87</v>
      </c>
    </row>
    <row r="395" spans="3:25" x14ac:dyDescent="0.25">
      <c r="C395">
        <v>389</v>
      </c>
      <c r="D395" s="19" t="s">
        <v>1643</v>
      </c>
      <c r="E395" s="19"/>
      <c r="F395" s="19" t="s">
        <v>193</v>
      </c>
      <c r="G395" s="19"/>
      <c r="H395" t="b">
        <v>0</v>
      </c>
      <c r="I395" s="19" t="s">
        <v>1643</v>
      </c>
      <c r="J395" s="19"/>
      <c r="K395" s="19"/>
      <c r="L395" t="b">
        <v>1</v>
      </c>
      <c r="M395" t="s">
        <v>84</v>
      </c>
      <c r="P395" s="19" t="s">
        <v>1879</v>
      </c>
      <c r="Q395" s="19"/>
      <c r="R395" s="2">
        <v>44566.623451273146</v>
      </c>
      <c r="S395" s="2">
        <v>44566.623451273146</v>
      </c>
      <c r="T395" s="19"/>
      <c r="U395" s="19"/>
      <c r="V395" s="19"/>
      <c r="W395" s="19" t="s">
        <v>85</v>
      </c>
      <c r="X395" t="s">
        <v>86</v>
      </c>
      <c r="Y395" t="s">
        <v>87</v>
      </c>
    </row>
    <row r="396" spans="3:25" x14ac:dyDescent="0.25">
      <c r="C396">
        <v>390</v>
      </c>
      <c r="D396" s="19" t="s">
        <v>1645</v>
      </c>
      <c r="E396" s="19"/>
      <c r="F396" s="19" t="s">
        <v>193</v>
      </c>
      <c r="G396" s="19"/>
      <c r="H396" t="b">
        <v>0</v>
      </c>
      <c r="I396" s="19" t="s">
        <v>1645</v>
      </c>
      <c r="J396" s="19"/>
      <c r="K396" s="19"/>
      <c r="L396" t="b">
        <v>1</v>
      </c>
      <c r="M396" t="s">
        <v>84</v>
      </c>
      <c r="P396" s="19" t="s">
        <v>1880</v>
      </c>
      <c r="Q396" s="19"/>
      <c r="R396" s="2">
        <v>44566.623451273146</v>
      </c>
      <c r="S396" s="2">
        <v>44566.623451273146</v>
      </c>
      <c r="T396" s="19"/>
      <c r="U396" s="19"/>
      <c r="V396" s="19"/>
      <c r="W396" s="19" t="s">
        <v>85</v>
      </c>
      <c r="X396" t="s">
        <v>86</v>
      </c>
      <c r="Y396" t="s">
        <v>87</v>
      </c>
    </row>
    <row r="397" spans="3:25" x14ac:dyDescent="0.25">
      <c r="C397">
        <v>391</v>
      </c>
      <c r="D397" s="19" t="s">
        <v>1647</v>
      </c>
      <c r="E397" s="19"/>
      <c r="F397" s="19" t="s">
        <v>193</v>
      </c>
      <c r="G397" s="19"/>
      <c r="H397" t="b">
        <v>0</v>
      </c>
      <c r="I397" s="19" t="s">
        <v>1647</v>
      </c>
      <c r="J397" s="19"/>
      <c r="K397" s="19"/>
      <c r="L397" t="b">
        <v>1</v>
      </c>
      <c r="M397" t="s">
        <v>84</v>
      </c>
      <c r="P397" s="19" t="s">
        <v>1881</v>
      </c>
      <c r="Q397" s="19"/>
      <c r="R397" s="2">
        <v>44566.623451273146</v>
      </c>
      <c r="S397" s="2">
        <v>44566.623451273146</v>
      </c>
      <c r="T397" s="19"/>
      <c r="U397" s="19"/>
      <c r="V397" s="19"/>
      <c r="W397" s="19" t="s">
        <v>85</v>
      </c>
      <c r="X397" t="s">
        <v>86</v>
      </c>
      <c r="Y397" t="s">
        <v>87</v>
      </c>
    </row>
    <row r="398" spans="3:25" x14ac:dyDescent="0.25">
      <c r="C398">
        <v>392</v>
      </c>
      <c r="D398" s="19" t="s">
        <v>1327</v>
      </c>
      <c r="E398" s="19"/>
      <c r="F398" s="19" t="s">
        <v>193</v>
      </c>
      <c r="G398" s="19"/>
      <c r="H398" t="b">
        <v>0</v>
      </c>
      <c r="I398" s="19" t="s">
        <v>1327</v>
      </c>
      <c r="J398" s="19"/>
      <c r="K398" s="19"/>
      <c r="L398" t="b">
        <v>1</v>
      </c>
      <c r="M398" t="s">
        <v>84</v>
      </c>
      <c r="P398" s="19" t="s">
        <v>1882</v>
      </c>
      <c r="Q398" s="19"/>
      <c r="R398" s="2">
        <v>44566.623451273146</v>
      </c>
      <c r="S398" s="2">
        <v>44566.623451273146</v>
      </c>
      <c r="T398" s="19"/>
      <c r="U398" s="19"/>
      <c r="V398" s="19"/>
      <c r="W398" s="19" t="s">
        <v>85</v>
      </c>
      <c r="X398" t="s">
        <v>86</v>
      </c>
      <c r="Y398" t="s">
        <v>87</v>
      </c>
    </row>
    <row r="399" spans="3:25" x14ac:dyDescent="0.25">
      <c r="C399">
        <v>393</v>
      </c>
      <c r="D399" s="19" t="s">
        <v>1650</v>
      </c>
      <c r="E399" s="19"/>
      <c r="F399" s="19" t="s">
        <v>193</v>
      </c>
      <c r="G399" s="19"/>
      <c r="H399" t="b">
        <v>0</v>
      </c>
      <c r="I399" s="19" t="s">
        <v>1650</v>
      </c>
      <c r="J399" s="19"/>
      <c r="K399" s="19"/>
      <c r="L399" t="b">
        <v>1</v>
      </c>
      <c r="M399" t="s">
        <v>84</v>
      </c>
      <c r="P399" s="19" t="s">
        <v>1883</v>
      </c>
      <c r="Q399" s="19"/>
      <c r="R399" s="2">
        <v>44566.623451273146</v>
      </c>
      <c r="S399" s="2">
        <v>44566.623451273146</v>
      </c>
      <c r="T399" s="19"/>
      <c r="U399" s="19"/>
      <c r="V399" s="19"/>
      <c r="W399" s="19" t="s">
        <v>85</v>
      </c>
      <c r="X399" t="s">
        <v>86</v>
      </c>
      <c r="Y399" t="s">
        <v>87</v>
      </c>
    </row>
    <row r="400" spans="3:25" x14ac:dyDescent="0.25">
      <c r="C400">
        <v>394</v>
      </c>
      <c r="D400" s="19" t="s">
        <v>1652</v>
      </c>
      <c r="E400" s="19"/>
      <c r="F400" s="19" t="s">
        <v>193</v>
      </c>
      <c r="G400" s="19"/>
      <c r="H400" t="b">
        <v>0</v>
      </c>
      <c r="I400" s="19" t="s">
        <v>1652</v>
      </c>
      <c r="J400" s="19"/>
      <c r="K400" s="19"/>
      <c r="L400" t="b">
        <v>1</v>
      </c>
      <c r="M400" t="s">
        <v>84</v>
      </c>
      <c r="P400" s="19" t="s">
        <v>1884</v>
      </c>
      <c r="Q400" s="19"/>
      <c r="R400" s="2">
        <v>44566.623451307867</v>
      </c>
      <c r="S400" s="2">
        <v>44566.623451307867</v>
      </c>
      <c r="T400" s="19"/>
      <c r="U400" s="19"/>
      <c r="V400" s="19"/>
      <c r="W400" s="19" t="s">
        <v>85</v>
      </c>
      <c r="X400" t="s">
        <v>86</v>
      </c>
      <c r="Y400" t="s">
        <v>87</v>
      </c>
    </row>
    <row r="401" spans="3:25" x14ac:dyDescent="0.25">
      <c r="C401">
        <v>395</v>
      </c>
      <c r="D401" s="19" t="s">
        <v>1654</v>
      </c>
      <c r="E401" s="19"/>
      <c r="F401" s="19" t="s">
        <v>193</v>
      </c>
      <c r="G401" s="19"/>
      <c r="H401" t="b">
        <v>0</v>
      </c>
      <c r="I401" s="19" t="s">
        <v>1654</v>
      </c>
      <c r="J401" s="19"/>
      <c r="K401" s="19"/>
      <c r="L401" t="b">
        <v>1</v>
      </c>
      <c r="M401" t="s">
        <v>84</v>
      </c>
      <c r="P401" s="19" t="s">
        <v>1885</v>
      </c>
      <c r="Q401" s="19"/>
      <c r="R401" s="2">
        <v>44566.623451307867</v>
      </c>
      <c r="S401" s="2">
        <v>44566.623451307867</v>
      </c>
      <c r="T401" s="19"/>
      <c r="U401" s="19"/>
      <c r="V401" s="19"/>
      <c r="W401" s="19" t="s">
        <v>85</v>
      </c>
      <c r="X401" t="s">
        <v>86</v>
      </c>
      <c r="Y401" t="s">
        <v>87</v>
      </c>
    </row>
    <row r="402" spans="3:25" x14ac:dyDescent="0.25">
      <c r="C402">
        <v>396</v>
      </c>
      <c r="D402" s="19" t="s">
        <v>1656</v>
      </c>
      <c r="E402" s="19"/>
      <c r="F402" s="19" t="s">
        <v>193</v>
      </c>
      <c r="G402" s="19"/>
      <c r="H402" t="b">
        <v>0</v>
      </c>
      <c r="I402" s="19" t="s">
        <v>1656</v>
      </c>
      <c r="J402" s="19"/>
      <c r="K402" s="19"/>
      <c r="L402" t="b">
        <v>1</v>
      </c>
      <c r="M402" t="s">
        <v>84</v>
      </c>
      <c r="P402" s="19" t="s">
        <v>1886</v>
      </c>
      <c r="Q402" s="19"/>
      <c r="R402" s="2">
        <v>44566.623451273146</v>
      </c>
      <c r="S402" s="2">
        <v>44566.623451273146</v>
      </c>
      <c r="T402" s="19"/>
      <c r="U402" s="19"/>
      <c r="V402" s="19"/>
      <c r="W402" s="19" t="s">
        <v>85</v>
      </c>
      <c r="X402" t="s">
        <v>86</v>
      </c>
      <c r="Y402" t="s">
        <v>87</v>
      </c>
    </row>
    <row r="403" spans="3:25" x14ac:dyDescent="0.25">
      <c r="C403">
        <v>397</v>
      </c>
      <c r="D403" s="19" t="s">
        <v>1658</v>
      </c>
      <c r="E403" s="19"/>
      <c r="F403" s="19" t="s">
        <v>193</v>
      </c>
      <c r="G403" s="19"/>
      <c r="H403" t="b">
        <v>0</v>
      </c>
      <c r="I403" s="19" t="s">
        <v>1658</v>
      </c>
      <c r="J403" s="19"/>
      <c r="K403" s="19"/>
      <c r="L403" t="b">
        <v>1</v>
      </c>
      <c r="M403" t="s">
        <v>84</v>
      </c>
      <c r="P403" s="19" t="s">
        <v>1887</v>
      </c>
      <c r="Q403" s="19"/>
      <c r="R403" s="2">
        <v>44566.623451307867</v>
      </c>
      <c r="S403" s="2">
        <v>44566.623451307867</v>
      </c>
      <c r="T403" s="19"/>
      <c r="U403" s="19"/>
      <c r="V403" s="19"/>
      <c r="W403" s="19" t="s">
        <v>85</v>
      </c>
      <c r="X403" t="s">
        <v>86</v>
      </c>
      <c r="Y403" t="s">
        <v>87</v>
      </c>
    </row>
    <row r="404" spans="3:25" x14ac:dyDescent="0.25">
      <c r="C404">
        <v>398</v>
      </c>
      <c r="D404" s="19" t="s">
        <v>1660</v>
      </c>
      <c r="E404" s="19"/>
      <c r="F404" s="19" t="s">
        <v>193</v>
      </c>
      <c r="G404" s="19"/>
      <c r="H404" t="b">
        <v>0</v>
      </c>
      <c r="I404" s="19" t="s">
        <v>1660</v>
      </c>
      <c r="J404" s="19"/>
      <c r="K404" s="19"/>
      <c r="L404" t="b">
        <v>1</v>
      </c>
      <c r="M404" t="s">
        <v>84</v>
      </c>
      <c r="P404" s="19" t="s">
        <v>1888</v>
      </c>
      <c r="Q404" s="19"/>
      <c r="R404" s="2">
        <v>44566.623451273146</v>
      </c>
      <c r="S404" s="2">
        <v>44566.623451273146</v>
      </c>
      <c r="T404" s="19"/>
      <c r="U404" s="19"/>
      <c r="V404" s="19"/>
      <c r="W404" s="19" t="s">
        <v>85</v>
      </c>
      <c r="X404" t="s">
        <v>86</v>
      </c>
      <c r="Y404" t="s">
        <v>87</v>
      </c>
    </row>
    <row r="405" spans="3:25" x14ac:dyDescent="0.25">
      <c r="C405">
        <v>399</v>
      </c>
      <c r="D405" s="19" t="s">
        <v>1335</v>
      </c>
      <c r="E405" s="19"/>
      <c r="F405" s="19" t="s">
        <v>193</v>
      </c>
      <c r="G405" s="19"/>
      <c r="H405" t="b">
        <v>0</v>
      </c>
      <c r="I405" s="19" t="s">
        <v>1335</v>
      </c>
      <c r="J405" s="19"/>
      <c r="K405" s="19" t="s">
        <v>88</v>
      </c>
      <c r="L405" t="b">
        <v>1</v>
      </c>
      <c r="M405" t="s">
        <v>84</v>
      </c>
      <c r="P405" s="19" t="s">
        <v>1889</v>
      </c>
      <c r="Q405" s="19"/>
      <c r="R405" s="2">
        <v>44566.623451307867</v>
      </c>
      <c r="S405" s="2">
        <v>44566.623451307867</v>
      </c>
      <c r="T405" s="19"/>
      <c r="U405" s="19"/>
      <c r="V405" s="19"/>
      <c r="W405" s="19" t="s">
        <v>15</v>
      </c>
      <c r="X405" t="s">
        <v>86</v>
      </c>
      <c r="Y405" t="s">
        <v>87</v>
      </c>
    </row>
    <row r="406" spans="3:25" x14ac:dyDescent="0.25">
      <c r="C406">
        <v>400</v>
      </c>
      <c r="D406" s="19" t="s">
        <v>1337</v>
      </c>
      <c r="E406" s="19"/>
      <c r="F406" s="19" t="s">
        <v>193</v>
      </c>
      <c r="G406" s="19"/>
      <c r="H406" t="b">
        <v>0</v>
      </c>
      <c r="I406" s="19" t="s">
        <v>1337</v>
      </c>
      <c r="J406" s="19"/>
      <c r="K406" s="19" t="s">
        <v>88</v>
      </c>
      <c r="L406" t="b">
        <v>1</v>
      </c>
      <c r="M406" t="s">
        <v>84</v>
      </c>
      <c r="P406" s="19" t="s">
        <v>1890</v>
      </c>
      <c r="Q406" s="19"/>
      <c r="R406" s="2">
        <v>44566.623451307867</v>
      </c>
      <c r="S406" s="2">
        <v>44566.623451307867</v>
      </c>
      <c r="T406" s="19"/>
      <c r="U406" s="19"/>
      <c r="V406" s="19"/>
      <c r="W406" s="19" t="s">
        <v>15</v>
      </c>
      <c r="X406" t="s">
        <v>86</v>
      </c>
      <c r="Y406" t="s">
        <v>87</v>
      </c>
    </row>
    <row r="407" spans="3:25" x14ac:dyDescent="0.25">
      <c r="C407">
        <v>401</v>
      </c>
      <c r="D407" s="19" t="s">
        <v>1664</v>
      </c>
      <c r="E407" s="19"/>
      <c r="F407" s="19" t="s">
        <v>193</v>
      </c>
      <c r="G407" s="19"/>
      <c r="H407" t="b">
        <v>0</v>
      </c>
      <c r="I407" s="19" t="s">
        <v>1664</v>
      </c>
      <c r="J407" s="19"/>
      <c r="K407" s="19"/>
      <c r="L407" t="b">
        <v>1</v>
      </c>
      <c r="M407" t="s">
        <v>84</v>
      </c>
      <c r="P407" s="19" t="s">
        <v>1891</v>
      </c>
      <c r="Q407" s="19"/>
      <c r="R407" s="2">
        <v>44566.623451307867</v>
      </c>
      <c r="S407" s="2">
        <v>44566.623451307867</v>
      </c>
      <c r="T407" s="19"/>
      <c r="U407" s="19"/>
      <c r="V407" s="19"/>
      <c r="W407" s="19" t="s">
        <v>85</v>
      </c>
      <c r="X407" t="s">
        <v>86</v>
      </c>
      <c r="Y407" t="s">
        <v>87</v>
      </c>
    </row>
    <row r="408" spans="3:25" x14ac:dyDescent="0.25">
      <c r="C408">
        <v>402</v>
      </c>
      <c r="D408" s="19" t="s">
        <v>1666</v>
      </c>
      <c r="E408" s="19"/>
      <c r="F408" s="19" t="s">
        <v>193</v>
      </c>
      <c r="G408" s="19"/>
      <c r="H408" t="b">
        <v>0</v>
      </c>
      <c r="I408" s="19" t="s">
        <v>1666</v>
      </c>
      <c r="J408" s="19"/>
      <c r="K408" s="19"/>
      <c r="L408" t="b">
        <v>1</v>
      </c>
      <c r="M408" t="s">
        <v>84</v>
      </c>
      <c r="P408" s="19" t="s">
        <v>1892</v>
      </c>
      <c r="Q408" s="19"/>
      <c r="R408" s="2">
        <v>44566.623451307867</v>
      </c>
      <c r="S408" s="2">
        <v>44566.623451307867</v>
      </c>
      <c r="T408" s="19"/>
      <c r="U408" s="19"/>
      <c r="V408" s="19"/>
      <c r="W408" s="19" t="s">
        <v>85</v>
      </c>
      <c r="X408" t="s">
        <v>86</v>
      </c>
      <c r="Y408" t="s">
        <v>87</v>
      </c>
    </row>
    <row r="409" spans="3:25" x14ac:dyDescent="0.25">
      <c r="C409">
        <v>403</v>
      </c>
      <c r="D409" s="19" t="s">
        <v>1345</v>
      </c>
      <c r="E409" s="19"/>
      <c r="F409" s="19" t="s">
        <v>193</v>
      </c>
      <c r="G409" s="19"/>
      <c r="H409" t="b">
        <v>0</v>
      </c>
      <c r="I409" s="19" t="s">
        <v>1345</v>
      </c>
      <c r="J409" s="19"/>
      <c r="K409" s="19"/>
      <c r="L409" t="b">
        <v>1</v>
      </c>
      <c r="M409" t="s">
        <v>84</v>
      </c>
      <c r="P409" s="19" t="s">
        <v>1893</v>
      </c>
      <c r="Q409" s="19"/>
      <c r="R409" s="2">
        <v>44566.623451307867</v>
      </c>
      <c r="S409" s="2">
        <v>44566.623451307867</v>
      </c>
      <c r="T409" s="19"/>
      <c r="U409" s="19"/>
      <c r="V409" s="19"/>
      <c r="W409" s="19" t="s">
        <v>85</v>
      </c>
      <c r="X409" t="s">
        <v>86</v>
      </c>
      <c r="Y409" t="s">
        <v>87</v>
      </c>
    </row>
    <row r="410" spans="3:25" x14ac:dyDescent="0.25">
      <c r="C410">
        <v>404</v>
      </c>
      <c r="D410" s="19" t="s">
        <v>1669</v>
      </c>
      <c r="E410" s="19"/>
      <c r="F410" s="19" t="s">
        <v>193</v>
      </c>
      <c r="G410" s="19"/>
      <c r="H410" t="b">
        <v>0</v>
      </c>
      <c r="I410" s="19" t="s">
        <v>1669</v>
      </c>
      <c r="J410" s="19"/>
      <c r="K410" s="19"/>
      <c r="L410" t="b">
        <v>1</v>
      </c>
      <c r="M410" t="s">
        <v>84</v>
      </c>
      <c r="P410" s="19" t="s">
        <v>1894</v>
      </c>
      <c r="Q410" s="19"/>
      <c r="R410" s="2">
        <v>44566.623451307867</v>
      </c>
      <c r="S410" s="2">
        <v>44566.623451307867</v>
      </c>
      <c r="T410" s="19"/>
      <c r="U410" s="19"/>
      <c r="V410" s="19"/>
      <c r="W410" s="19" t="s">
        <v>85</v>
      </c>
      <c r="X410" t="s">
        <v>86</v>
      </c>
      <c r="Y410" t="s">
        <v>87</v>
      </c>
    </row>
    <row r="411" spans="3:25" x14ac:dyDescent="0.25">
      <c r="C411">
        <v>405</v>
      </c>
      <c r="D411" s="19" t="s">
        <v>1671</v>
      </c>
      <c r="E411" s="19"/>
      <c r="F411" s="19" t="s">
        <v>193</v>
      </c>
      <c r="G411" s="19"/>
      <c r="H411" t="b">
        <v>0</v>
      </c>
      <c r="I411" s="19" t="s">
        <v>1671</v>
      </c>
      <c r="J411" s="19"/>
      <c r="K411" s="19"/>
      <c r="L411" t="b">
        <v>1</v>
      </c>
      <c r="M411" t="s">
        <v>92</v>
      </c>
      <c r="P411" s="19" t="s">
        <v>1895</v>
      </c>
      <c r="Q411" s="19"/>
      <c r="R411" s="2">
        <v>44566.623451307867</v>
      </c>
      <c r="S411" s="2">
        <v>44566.623451307867</v>
      </c>
      <c r="T411" s="19"/>
      <c r="U411" s="19"/>
      <c r="V411" s="19"/>
      <c r="W411" s="19" t="s">
        <v>1276</v>
      </c>
      <c r="X411" t="s">
        <v>86</v>
      </c>
      <c r="Y411" t="s">
        <v>87</v>
      </c>
    </row>
    <row r="412" spans="3:25" x14ac:dyDescent="0.25">
      <c r="C412">
        <v>406</v>
      </c>
      <c r="D412" s="19" t="s">
        <v>1673</v>
      </c>
      <c r="E412" s="19"/>
      <c r="F412" s="19" t="s">
        <v>193</v>
      </c>
      <c r="G412" s="19"/>
      <c r="H412" t="b">
        <v>0</v>
      </c>
      <c r="I412" s="19" t="s">
        <v>1673</v>
      </c>
      <c r="J412" s="19"/>
      <c r="K412" s="19"/>
      <c r="L412" t="b">
        <v>1</v>
      </c>
      <c r="M412" t="s">
        <v>84</v>
      </c>
      <c r="P412" s="19" t="s">
        <v>1896</v>
      </c>
      <c r="Q412" s="19"/>
      <c r="R412" s="2">
        <v>44566.623451307867</v>
      </c>
      <c r="S412" s="2">
        <v>44566.623451307867</v>
      </c>
      <c r="T412" s="19"/>
      <c r="U412" s="19"/>
      <c r="V412" s="19"/>
      <c r="W412" s="19" t="s">
        <v>85</v>
      </c>
      <c r="X412" t="s">
        <v>86</v>
      </c>
      <c r="Y412" t="s">
        <v>87</v>
      </c>
    </row>
    <row r="413" spans="3:25" x14ac:dyDescent="0.25">
      <c r="C413">
        <v>407</v>
      </c>
      <c r="D413" s="19" t="s">
        <v>1675</v>
      </c>
      <c r="E413" s="19"/>
      <c r="F413" s="19" t="s">
        <v>193</v>
      </c>
      <c r="G413" s="19"/>
      <c r="H413" t="b">
        <v>0</v>
      </c>
      <c r="I413" s="19" t="s">
        <v>1675</v>
      </c>
      <c r="J413" s="19"/>
      <c r="K413" s="19"/>
      <c r="L413" t="b">
        <v>1</v>
      </c>
      <c r="M413" t="s">
        <v>84</v>
      </c>
      <c r="P413" s="19" t="s">
        <v>1897</v>
      </c>
      <c r="Q413" s="19"/>
      <c r="R413" s="2">
        <v>44566.623451307867</v>
      </c>
      <c r="S413" s="2">
        <v>44566.623451307867</v>
      </c>
      <c r="T413" s="19"/>
      <c r="U413" s="19"/>
      <c r="V413" s="19"/>
      <c r="W413" s="19" t="s">
        <v>85</v>
      </c>
      <c r="X413" t="s">
        <v>86</v>
      </c>
      <c r="Y413" t="s">
        <v>87</v>
      </c>
    </row>
    <row r="414" spans="3:25" x14ac:dyDescent="0.25">
      <c r="C414">
        <v>408</v>
      </c>
      <c r="D414" s="19" t="s">
        <v>1677</v>
      </c>
      <c r="E414" s="19"/>
      <c r="F414" s="19" t="s">
        <v>193</v>
      </c>
      <c r="G414" s="19"/>
      <c r="H414" t="b">
        <v>0</v>
      </c>
      <c r="I414" s="19" t="s">
        <v>1677</v>
      </c>
      <c r="J414" s="19"/>
      <c r="K414" s="19"/>
      <c r="L414" t="b">
        <v>1</v>
      </c>
      <c r="M414" t="s">
        <v>84</v>
      </c>
      <c r="P414" s="19" t="s">
        <v>1898</v>
      </c>
      <c r="Q414" s="19"/>
      <c r="R414" s="2">
        <v>44566.623451307867</v>
      </c>
      <c r="S414" s="2">
        <v>44566.623451307867</v>
      </c>
      <c r="T414" s="19"/>
      <c r="U414" s="19"/>
      <c r="V414" s="19"/>
      <c r="W414" s="19" t="s">
        <v>85</v>
      </c>
      <c r="X414" t="s">
        <v>86</v>
      </c>
      <c r="Y414" t="s">
        <v>87</v>
      </c>
    </row>
    <row r="415" spans="3:25" x14ac:dyDescent="0.25">
      <c r="C415">
        <v>409</v>
      </c>
      <c r="D415" s="19" t="s">
        <v>1679</v>
      </c>
      <c r="E415" s="19"/>
      <c r="F415" s="19" t="s">
        <v>193</v>
      </c>
      <c r="G415" s="19"/>
      <c r="H415" t="b">
        <v>0</v>
      </c>
      <c r="I415" s="19" t="s">
        <v>1679</v>
      </c>
      <c r="J415" s="19"/>
      <c r="K415" s="19" t="s">
        <v>91</v>
      </c>
      <c r="L415" t="b">
        <v>1</v>
      </c>
      <c r="M415" t="s">
        <v>94</v>
      </c>
      <c r="P415" s="19" t="s">
        <v>1899</v>
      </c>
      <c r="Q415" s="19"/>
      <c r="R415" s="2">
        <v>44566.623451273146</v>
      </c>
      <c r="S415" s="2">
        <v>44566.623451273146</v>
      </c>
      <c r="T415" s="19"/>
      <c r="U415" s="19"/>
      <c r="V415" s="19"/>
      <c r="W415" s="19" t="s">
        <v>93</v>
      </c>
      <c r="X415" t="s">
        <v>86</v>
      </c>
      <c r="Y415" t="s">
        <v>87</v>
      </c>
    </row>
    <row r="416" spans="3:25" x14ac:dyDescent="0.25">
      <c r="C416">
        <v>410</v>
      </c>
      <c r="D416" s="19" t="s">
        <v>1681</v>
      </c>
      <c r="E416" s="19"/>
      <c r="F416" s="19" t="s">
        <v>193</v>
      </c>
      <c r="G416" s="19"/>
      <c r="H416" t="b">
        <v>0</v>
      </c>
      <c r="I416" s="19" t="s">
        <v>1681</v>
      </c>
      <c r="J416" s="19"/>
      <c r="K416" s="19"/>
      <c r="L416" t="b">
        <v>1</v>
      </c>
      <c r="M416" t="s">
        <v>84</v>
      </c>
      <c r="P416" s="19" t="s">
        <v>1900</v>
      </c>
      <c r="Q416" s="19"/>
      <c r="R416" s="2">
        <v>44566.623451307867</v>
      </c>
      <c r="S416" s="2">
        <v>44566.623451307867</v>
      </c>
      <c r="T416" s="19"/>
      <c r="U416" s="19"/>
      <c r="V416" s="19"/>
      <c r="W416" s="19" t="s">
        <v>85</v>
      </c>
      <c r="X416" t="s">
        <v>86</v>
      </c>
      <c r="Y416" t="s">
        <v>87</v>
      </c>
    </row>
    <row r="417" spans="3:25" x14ac:dyDescent="0.25">
      <c r="C417">
        <v>411</v>
      </c>
      <c r="D417" s="19" t="s">
        <v>1685</v>
      </c>
      <c r="E417" s="19"/>
      <c r="F417" s="19" t="s">
        <v>193</v>
      </c>
      <c r="G417" s="19"/>
      <c r="H417" t="b">
        <v>0</v>
      </c>
      <c r="I417" s="19" t="s">
        <v>1685</v>
      </c>
      <c r="J417" s="19"/>
      <c r="K417" s="19"/>
      <c r="L417" t="b">
        <v>1</v>
      </c>
      <c r="M417" t="s">
        <v>84</v>
      </c>
      <c r="P417" s="19" t="s">
        <v>1901</v>
      </c>
      <c r="Q417" s="19"/>
      <c r="R417" s="2">
        <v>44566.623451273146</v>
      </c>
      <c r="S417" s="2">
        <v>44566.623451273146</v>
      </c>
      <c r="T417" s="19"/>
      <c r="U417" s="19"/>
      <c r="V417" s="19"/>
      <c r="W417" s="19" t="s">
        <v>85</v>
      </c>
      <c r="X417" t="s">
        <v>86</v>
      </c>
      <c r="Y417" t="s">
        <v>87</v>
      </c>
    </row>
    <row r="418" spans="3:25" x14ac:dyDescent="0.25">
      <c r="C418">
        <v>412</v>
      </c>
      <c r="D418" s="19" t="s">
        <v>1687</v>
      </c>
      <c r="E418" s="19"/>
      <c r="F418" s="19" t="s">
        <v>193</v>
      </c>
      <c r="G418" s="19"/>
      <c r="H418" t="b">
        <v>0</v>
      </c>
      <c r="I418" s="19" t="s">
        <v>1687</v>
      </c>
      <c r="J418" s="19"/>
      <c r="K418" s="19"/>
      <c r="L418" t="b">
        <v>1</v>
      </c>
      <c r="M418" t="s">
        <v>84</v>
      </c>
      <c r="P418" s="19" t="s">
        <v>1902</v>
      </c>
      <c r="Q418" s="19"/>
      <c r="R418" s="2">
        <v>44566.623451273146</v>
      </c>
      <c r="S418" s="2">
        <v>44566.623451273146</v>
      </c>
      <c r="T418" s="19"/>
      <c r="U418" s="19"/>
      <c r="V418" s="19"/>
      <c r="W418" s="19" t="s">
        <v>85</v>
      </c>
      <c r="X418" t="s">
        <v>86</v>
      </c>
      <c r="Y418" t="s">
        <v>87</v>
      </c>
    </row>
    <row r="419" spans="3:25" x14ac:dyDescent="0.25">
      <c r="C419">
        <v>413</v>
      </c>
      <c r="D419" s="19" t="s">
        <v>1689</v>
      </c>
      <c r="E419" s="19"/>
      <c r="F419" s="19" t="s">
        <v>193</v>
      </c>
      <c r="G419" s="19"/>
      <c r="H419" t="b">
        <v>0</v>
      </c>
      <c r="I419" s="19" t="s">
        <v>1689</v>
      </c>
      <c r="J419" s="19"/>
      <c r="K419" s="19"/>
      <c r="L419" t="b">
        <v>1</v>
      </c>
      <c r="M419" t="s">
        <v>84</v>
      </c>
      <c r="P419" s="19" t="s">
        <v>1903</v>
      </c>
      <c r="Q419" s="19"/>
      <c r="R419" s="2">
        <v>44566.623451307867</v>
      </c>
      <c r="S419" s="2">
        <v>44566.623451307867</v>
      </c>
      <c r="T419" s="19"/>
      <c r="U419" s="19"/>
      <c r="V419" s="19"/>
      <c r="W419" s="19" t="s">
        <v>85</v>
      </c>
      <c r="X419" t="s">
        <v>86</v>
      </c>
      <c r="Y419" t="s">
        <v>87</v>
      </c>
    </row>
    <row r="420" spans="3:25" x14ac:dyDescent="0.25">
      <c r="C420">
        <v>414</v>
      </c>
      <c r="D420" s="19" t="s">
        <v>1319</v>
      </c>
      <c r="E420" s="19"/>
      <c r="F420" s="19" t="s">
        <v>193</v>
      </c>
      <c r="G420" s="19"/>
      <c r="H420" t="b">
        <v>0</v>
      </c>
      <c r="I420" s="19" t="s">
        <v>1319</v>
      </c>
      <c r="J420" s="19"/>
      <c r="K420" s="19" t="s">
        <v>91</v>
      </c>
      <c r="L420" t="b">
        <v>1</v>
      </c>
      <c r="M420" t="s">
        <v>84</v>
      </c>
      <c r="P420" s="19" t="s">
        <v>1904</v>
      </c>
      <c r="Q420" s="19"/>
      <c r="R420" s="2">
        <v>44568.000234872685</v>
      </c>
      <c r="S420" s="2">
        <v>44566.623451273146</v>
      </c>
      <c r="T420" s="19"/>
      <c r="U420" s="19"/>
      <c r="V420" s="19"/>
      <c r="W420" s="19" t="s">
        <v>93</v>
      </c>
      <c r="X420" t="s">
        <v>86</v>
      </c>
      <c r="Y420" t="s">
        <v>87</v>
      </c>
    </row>
    <row r="421" spans="3:25" x14ac:dyDescent="0.25">
      <c r="C421">
        <v>415</v>
      </c>
      <c r="D421" s="19" t="s">
        <v>1692</v>
      </c>
      <c r="E421" s="19"/>
      <c r="F421" s="19" t="s">
        <v>193</v>
      </c>
      <c r="G421" s="19"/>
      <c r="H421" t="b">
        <v>0</v>
      </c>
      <c r="I421" s="19" t="s">
        <v>1692</v>
      </c>
      <c r="J421" s="19"/>
      <c r="K421" s="19"/>
      <c r="L421" t="b">
        <v>1</v>
      </c>
      <c r="M421" t="s">
        <v>84</v>
      </c>
      <c r="P421" s="19" t="s">
        <v>1905</v>
      </c>
      <c r="Q421" s="19"/>
      <c r="R421" s="2">
        <v>44566.623451273146</v>
      </c>
      <c r="S421" s="2">
        <v>44566.623451273146</v>
      </c>
      <c r="T421" s="19"/>
      <c r="U421" s="19"/>
      <c r="V421" s="19"/>
      <c r="W421" s="19" t="s">
        <v>85</v>
      </c>
      <c r="X421" t="s">
        <v>86</v>
      </c>
      <c r="Y421" t="s">
        <v>87</v>
      </c>
    </row>
    <row r="422" spans="3:25" x14ac:dyDescent="0.25">
      <c r="C422">
        <v>416</v>
      </c>
      <c r="D422" s="19" t="s">
        <v>1706</v>
      </c>
      <c r="E422" s="19"/>
      <c r="F422" s="19" t="s">
        <v>193</v>
      </c>
      <c r="G422" s="19"/>
      <c r="H422" t="b">
        <v>0</v>
      </c>
      <c r="I422" s="19" t="s">
        <v>1706</v>
      </c>
      <c r="J422" s="19"/>
      <c r="K422" s="19"/>
      <c r="L422" t="b">
        <v>1</v>
      </c>
      <c r="M422" t="s">
        <v>84</v>
      </c>
      <c r="P422" s="19" t="s">
        <v>1906</v>
      </c>
      <c r="Q422" s="19"/>
      <c r="R422" s="2">
        <v>44566.623451307867</v>
      </c>
      <c r="S422" s="2">
        <v>44566.623451307867</v>
      </c>
      <c r="T422" s="19"/>
      <c r="U422" s="19"/>
      <c r="V422" s="19"/>
      <c r="W422" s="19" t="s">
        <v>85</v>
      </c>
      <c r="X422" t="s">
        <v>86</v>
      </c>
      <c r="Y422" t="s">
        <v>87</v>
      </c>
    </row>
    <row r="423" spans="3:25" x14ac:dyDescent="0.25">
      <c r="C423">
        <v>417</v>
      </c>
      <c r="D423" s="19" t="s">
        <v>1708</v>
      </c>
      <c r="E423" s="19"/>
      <c r="F423" s="19" t="s">
        <v>193</v>
      </c>
      <c r="G423" s="19"/>
      <c r="H423" t="b">
        <v>0</v>
      </c>
      <c r="I423" s="19" t="s">
        <v>1708</v>
      </c>
      <c r="J423" s="19"/>
      <c r="K423" s="19"/>
      <c r="L423" t="b">
        <v>1</v>
      </c>
      <c r="M423" t="s">
        <v>84</v>
      </c>
      <c r="P423" s="19" t="s">
        <v>1907</v>
      </c>
      <c r="Q423" s="19"/>
      <c r="R423" s="2">
        <v>44566.623451307867</v>
      </c>
      <c r="S423" s="2">
        <v>44566.623451307867</v>
      </c>
      <c r="T423" s="19"/>
      <c r="U423" s="19"/>
      <c r="V423" s="19"/>
      <c r="W423" s="19" t="s">
        <v>85</v>
      </c>
      <c r="X423" t="s">
        <v>86</v>
      </c>
      <c r="Y423" t="s">
        <v>87</v>
      </c>
    </row>
    <row r="424" spans="3:25" x14ac:dyDescent="0.25">
      <c r="C424">
        <v>418</v>
      </c>
      <c r="D424" s="19" t="s">
        <v>1710</v>
      </c>
      <c r="E424" s="19"/>
      <c r="F424" s="19" t="s">
        <v>193</v>
      </c>
      <c r="G424" s="19"/>
      <c r="H424" t="b">
        <v>0</v>
      </c>
      <c r="I424" s="19" t="s">
        <v>1710</v>
      </c>
      <c r="J424" s="19"/>
      <c r="K424" s="19"/>
      <c r="L424" t="b">
        <v>1</v>
      </c>
      <c r="M424" t="s">
        <v>84</v>
      </c>
      <c r="P424" s="19" t="s">
        <v>1908</v>
      </c>
      <c r="Q424" s="19"/>
      <c r="R424" s="2">
        <v>44566.623451307867</v>
      </c>
      <c r="S424" s="2">
        <v>44566.623451307867</v>
      </c>
      <c r="T424" s="19"/>
      <c r="U424" s="19"/>
      <c r="V424" s="19"/>
      <c r="W424" s="19" t="s">
        <v>85</v>
      </c>
      <c r="X424" t="s">
        <v>86</v>
      </c>
      <c r="Y424" t="s">
        <v>87</v>
      </c>
    </row>
    <row r="425" spans="3:25" x14ac:dyDescent="0.25">
      <c r="C425">
        <v>419</v>
      </c>
      <c r="D425" s="19" t="s">
        <v>1712</v>
      </c>
      <c r="E425" s="19"/>
      <c r="F425" s="19" t="s">
        <v>193</v>
      </c>
      <c r="G425" s="19"/>
      <c r="H425" t="b">
        <v>0</v>
      </c>
      <c r="I425" s="19" t="s">
        <v>1712</v>
      </c>
      <c r="J425" s="19"/>
      <c r="K425" s="19"/>
      <c r="L425" t="b">
        <v>1</v>
      </c>
      <c r="M425" t="s">
        <v>84</v>
      </c>
      <c r="P425" s="19" t="s">
        <v>1909</v>
      </c>
      <c r="Q425" s="19"/>
      <c r="R425" s="2">
        <v>44566.623451307867</v>
      </c>
      <c r="S425" s="2">
        <v>44566.623451307867</v>
      </c>
      <c r="T425" s="19"/>
      <c r="U425" s="19"/>
      <c r="V425" s="19"/>
      <c r="W425" s="19" t="s">
        <v>85</v>
      </c>
      <c r="X425" t="s">
        <v>86</v>
      </c>
      <c r="Y425" t="s">
        <v>87</v>
      </c>
    </row>
    <row r="426" spans="3:25" x14ac:dyDescent="0.25">
      <c r="C426">
        <v>420</v>
      </c>
      <c r="D426" s="19" t="s">
        <v>1714</v>
      </c>
      <c r="E426" s="19"/>
      <c r="F426" s="19" t="s">
        <v>193</v>
      </c>
      <c r="G426" s="19"/>
      <c r="H426" t="b">
        <v>0</v>
      </c>
      <c r="I426" s="19" t="s">
        <v>1714</v>
      </c>
      <c r="J426" s="19"/>
      <c r="K426" s="19" t="s">
        <v>91</v>
      </c>
      <c r="L426" t="b">
        <v>1</v>
      </c>
      <c r="M426" t="s">
        <v>94</v>
      </c>
      <c r="P426" s="19" t="s">
        <v>1910</v>
      </c>
      <c r="Q426" s="19"/>
      <c r="R426" s="2">
        <v>44566.623451273146</v>
      </c>
      <c r="S426" s="2">
        <v>44566.623451273146</v>
      </c>
      <c r="T426" s="19"/>
      <c r="U426" s="19"/>
      <c r="V426" s="19"/>
      <c r="W426" s="19" t="s">
        <v>93</v>
      </c>
      <c r="X426" t="s">
        <v>86</v>
      </c>
      <c r="Y426" t="s">
        <v>87</v>
      </c>
    </row>
    <row r="427" spans="3:25" x14ac:dyDescent="0.25">
      <c r="C427">
        <v>421</v>
      </c>
      <c r="D427" s="19" t="s">
        <v>1716</v>
      </c>
      <c r="E427" s="19"/>
      <c r="F427" s="19" t="s">
        <v>193</v>
      </c>
      <c r="G427" s="19"/>
      <c r="H427" t="b">
        <v>0</v>
      </c>
      <c r="I427" s="19" t="s">
        <v>1716</v>
      </c>
      <c r="J427" s="19"/>
      <c r="K427" s="19"/>
      <c r="L427" t="b">
        <v>1</v>
      </c>
      <c r="M427" t="s">
        <v>84</v>
      </c>
      <c r="P427" s="19" t="s">
        <v>1911</v>
      </c>
      <c r="Q427" s="19"/>
      <c r="R427" s="2">
        <v>44566.623451273146</v>
      </c>
      <c r="S427" s="2">
        <v>44566.623451273146</v>
      </c>
      <c r="T427" s="19"/>
      <c r="U427" s="19"/>
      <c r="V427" s="19"/>
      <c r="W427" s="19" t="s">
        <v>85</v>
      </c>
      <c r="X427" t="s">
        <v>86</v>
      </c>
      <c r="Y427" t="s">
        <v>87</v>
      </c>
    </row>
    <row r="428" spans="3:25" x14ac:dyDescent="0.25">
      <c r="C428">
        <v>422</v>
      </c>
      <c r="D428" s="19" t="s">
        <v>1721</v>
      </c>
      <c r="E428" s="19"/>
      <c r="F428" s="19" t="s">
        <v>193</v>
      </c>
      <c r="G428" s="19"/>
      <c r="H428" t="b">
        <v>0</v>
      </c>
      <c r="I428" s="19" t="s">
        <v>1721</v>
      </c>
      <c r="J428" s="19"/>
      <c r="K428" s="19" t="s">
        <v>91</v>
      </c>
      <c r="L428" t="b">
        <v>1</v>
      </c>
      <c r="M428" t="s">
        <v>92</v>
      </c>
      <c r="P428" s="19" t="s">
        <v>1912</v>
      </c>
      <c r="Q428" s="19"/>
      <c r="R428" s="2">
        <v>44566.623451307867</v>
      </c>
      <c r="S428" s="2">
        <v>44566.623451307867</v>
      </c>
      <c r="T428" s="19"/>
      <c r="U428" s="19"/>
      <c r="V428" s="19"/>
      <c r="W428" s="19" t="s">
        <v>93</v>
      </c>
      <c r="X428" t="s">
        <v>86</v>
      </c>
      <c r="Y428" t="s">
        <v>87</v>
      </c>
    </row>
    <row r="429" spans="3:25" x14ac:dyDescent="0.25">
      <c r="C429">
        <v>423</v>
      </c>
      <c r="D429" s="19" t="s">
        <v>1375</v>
      </c>
      <c r="E429" s="19"/>
      <c r="F429" s="19" t="s">
        <v>193</v>
      </c>
      <c r="G429" s="19"/>
      <c r="H429" t="b">
        <v>0</v>
      </c>
      <c r="I429" s="19" t="s">
        <v>1375</v>
      </c>
      <c r="J429" s="19"/>
      <c r="K429" s="19"/>
      <c r="L429" t="b">
        <v>1</v>
      </c>
      <c r="M429" t="s">
        <v>84</v>
      </c>
      <c r="P429" s="19" t="s">
        <v>1913</v>
      </c>
      <c r="Q429" s="19"/>
      <c r="R429" s="2">
        <v>44566.623451307867</v>
      </c>
      <c r="S429" s="2">
        <v>44566.623451307867</v>
      </c>
      <c r="T429" s="19"/>
      <c r="U429" s="19"/>
      <c r="V429" s="19"/>
      <c r="W429" s="19" t="s">
        <v>85</v>
      </c>
      <c r="X429" t="s">
        <v>86</v>
      </c>
      <c r="Y429" t="s">
        <v>87</v>
      </c>
    </row>
    <row r="430" spans="3:25" x14ac:dyDescent="0.25">
      <c r="C430">
        <v>424</v>
      </c>
      <c r="D430" s="19" t="s">
        <v>1724</v>
      </c>
      <c r="E430" s="19"/>
      <c r="F430" s="19" t="s">
        <v>193</v>
      </c>
      <c r="G430" s="19"/>
      <c r="H430" t="b">
        <v>0</v>
      </c>
      <c r="I430" s="19" t="s">
        <v>1724</v>
      </c>
      <c r="J430" s="19"/>
      <c r="K430" s="19"/>
      <c r="L430" t="b">
        <v>1</v>
      </c>
      <c r="M430" t="s">
        <v>84</v>
      </c>
      <c r="P430" s="19" t="s">
        <v>1914</v>
      </c>
      <c r="Q430" s="19"/>
      <c r="R430" s="2">
        <v>44566.623451307867</v>
      </c>
      <c r="S430" s="2">
        <v>44566.623451307867</v>
      </c>
      <c r="T430" s="19"/>
      <c r="U430" s="19"/>
      <c r="V430" s="19"/>
      <c r="W430" s="19" t="s">
        <v>85</v>
      </c>
      <c r="X430" t="s">
        <v>86</v>
      </c>
      <c r="Y430" t="s">
        <v>87</v>
      </c>
    </row>
    <row r="431" spans="3:25" x14ac:dyDescent="0.25">
      <c r="C431">
        <v>425</v>
      </c>
      <c r="D431" s="19" t="s">
        <v>1915</v>
      </c>
      <c r="E431" s="19"/>
      <c r="F431" s="19" t="s">
        <v>276</v>
      </c>
      <c r="G431" s="19"/>
      <c r="H431" t="b">
        <v>0</v>
      </c>
      <c r="I431" s="19" t="s">
        <v>1915</v>
      </c>
      <c r="J431" s="19"/>
      <c r="K431" s="19" t="s">
        <v>91</v>
      </c>
      <c r="L431" t="b">
        <v>1</v>
      </c>
      <c r="M431" t="s">
        <v>84</v>
      </c>
      <c r="P431" s="19" t="s">
        <v>1916</v>
      </c>
      <c r="Q431" s="19"/>
      <c r="R431" s="2">
        <v>44336.440043171293</v>
      </c>
      <c r="S431" s="2">
        <v>44291.885143321757</v>
      </c>
      <c r="T431" s="19"/>
      <c r="U431" s="19"/>
      <c r="V431" s="19"/>
      <c r="W431" s="19" t="s">
        <v>93</v>
      </c>
      <c r="X431" t="s">
        <v>86</v>
      </c>
      <c r="Y431" t="s">
        <v>87</v>
      </c>
    </row>
    <row r="432" spans="3:25" x14ac:dyDescent="0.25">
      <c r="C432">
        <v>426</v>
      </c>
      <c r="D432" s="19" t="s">
        <v>1712</v>
      </c>
      <c r="E432" s="19"/>
      <c r="F432" s="19" t="s">
        <v>276</v>
      </c>
      <c r="G432" s="19"/>
      <c r="H432" t="b">
        <v>0</v>
      </c>
      <c r="I432" s="19" t="s">
        <v>1712</v>
      </c>
      <c r="J432" s="19"/>
      <c r="K432" s="19"/>
      <c r="L432" t="b">
        <v>1</v>
      </c>
      <c r="M432" t="s">
        <v>84</v>
      </c>
      <c r="P432" s="19" t="s">
        <v>1917</v>
      </c>
      <c r="Q432" s="19"/>
      <c r="R432" s="2">
        <v>44336.440043171293</v>
      </c>
      <c r="S432" s="2">
        <v>44291.885143321757</v>
      </c>
      <c r="T432" s="19"/>
      <c r="U432" s="19"/>
      <c r="V432" s="19"/>
      <c r="W432" s="19" t="s">
        <v>85</v>
      </c>
      <c r="X432" t="s">
        <v>86</v>
      </c>
      <c r="Y432" t="s">
        <v>87</v>
      </c>
    </row>
    <row r="433" spans="3:25" x14ac:dyDescent="0.25">
      <c r="C433">
        <v>427</v>
      </c>
      <c r="D433" s="19" t="s">
        <v>1918</v>
      </c>
      <c r="E433" s="19"/>
      <c r="F433" s="19" t="s">
        <v>239</v>
      </c>
      <c r="G433" s="19"/>
      <c r="H433" t="b">
        <v>0</v>
      </c>
      <c r="I433" s="19" t="s">
        <v>1918</v>
      </c>
      <c r="J433" s="19"/>
      <c r="K433" s="19"/>
      <c r="L433" t="b">
        <v>1</v>
      </c>
      <c r="M433" t="s">
        <v>84</v>
      </c>
      <c r="P433" s="19" t="s">
        <v>1919</v>
      </c>
      <c r="Q433" s="19"/>
      <c r="R433" s="2">
        <v>44524.936369479168</v>
      </c>
      <c r="S433" s="2">
        <v>44524.936369479168</v>
      </c>
      <c r="T433" s="19"/>
      <c r="U433" s="19"/>
      <c r="V433" s="19"/>
      <c r="W433" s="19" t="s">
        <v>85</v>
      </c>
      <c r="X433" t="s">
        <v>86</v>
      </c>
      <c r="Y433" t="s">
        <v>87</v>
      </c>
    </row>
    <row r="434" spans="3:25" x14ac:dyDescent="0.25">
      <c r="C434">
        <v>428</v>
      </c>
      <c r="D434" s="19" t="s">
        <v>1920</v>
      </c>
      <c r="E434" s="19"/>
      <c r="F434" s="19" t="s">
        <v>239</v>
      </c>
      <c r="G434" s="19"/>
      <c r="H434" t="b">
        <v>0</v>
      </c>
      <c r="I434" s="19" t="s">
        <v>1920</v>
      </c>
      <c r="J434" s="19"/>
      <c r="K434" s="19"/>
      <c r="L434" t="b">
        <v>1</v>
      </c>
      <c r="M434" t="s">
        <v>84</v>
      </c>
      <c r="P434" s="19" t="s">
        <v>1921</v>
      </c>
      <c r="Q434" s="19"/>
      <c r="R434" s="2">
        <v>44524.936369479168</v>
      </c>
      <c r="S434" s="2">
        <v>44524.936369479168</v>
      </c>
      <c r="T434" s="19"/>
      <c r="U434" s="19"/>
      <c r="V434" s="19"/>
      <c r="W434" s="19" t="s">
        <v>85</v>
      </c>
      <c r="X434" t="s">
        <v>86</v>
      </c>
      <c r="Y434" t="s">
        <v>87</v>
      </c>
    </row>
    <row r="435" spans="3:25" x14ac:dyDescent="0.25">
      <c r="C435">
        <v>429</v>
      </c>
      <c r="D435" s="19" t="s">
        <v>1922</v>
      </c>
      <c r="E435" s="19"/>
      <c r="F435" s="19" t="s">
        <v>190</v>
      </c>
      <c r="G435" s="19"/>
      <c r="H435" t="b">
        <v>0</v>
      </c>
      <c r="I435" s="19"/>
      <c r="J435" s="19" t="s">
        <v>1923</v>
      </c>
      <c r="K435" s="19"/>
      <c r="L435" t="b">
        <v>1</v>
      </c>
      <c r="M435" t="s">
        <v>84</v>
      </c>
      <c r="P435" s="19" t="s">
        <v>1924</v>
      </c>
      <c r="Q435" s="19"/>
      <c r="R435" s="2">
        <v>44581.195108483793</v>
      </c>
      <c r="S435" s="2">
        <v>44327.620988263887</v>
      </c>
      <c r="T435" s="19"/>
      <c r="U435" s="19"/>
      <c r="V435" s="19"/>
      <c r="W435" s="19" t="s">
        <v>90</v>
      </c>
      <c r="X435" t="s">
        <v>1178</v>
      </c>
      <c r="Y435" t="s">
        <v>87</v>
      </c>
    </row>
    <row r="436" spans="3:25" x14ac:dyDescent="0.25">
      <c r="C436">
        <v>430</v>
      </c>
      <c r="D436" s="19" t="s">
        <v>1925</v>
      </c>
      <c r="E436" s="19"/>
      <c r="F436" s="19" t="s">
        <v>190</v>
      </c>
      <c r="G436" s="19"/>
      <c r="H436" t="b">
        <v>0</v>
      </c>
      <c r="I436" s="19" t="s">
        <v>1925</v>
      </c>
      <c r="J436" s="19"/>
      <c r="K436" s="19"/>
      <c r="L436" t="b">
        <v>1</v>
      </c>
      <c r="M436" t="s">
        <v>84</v>
      </c>
      <c r="P436" s="19" t="s">
        <v>1926</v>
      </c>
      <c r="Q436" s="19"/>
      <c r="R436" s="2">
        <v>44336.440043125003</v>
      </c>
      <c r="S436" s="2">
        <v>44291.885143321757</v>
      </c>
      <c r="T436" s="19"/>
      <c r="U436" s="19"/>
      <c r="V436" s="19"/>
      <c r="W436" s="19" t="s">
        <v>85</v>
      </c>
      <c r="X436" t="s">
        <v>86</v>
      </c>
      <c r="Y436" t="s">
        <v>87</v>
      </c>
    </row>
    <row r="437" spans="3:25" x14ac:dyDescent="0.25">
      <c r="C437">
        <v>431</v>
      </c>
      <c r="D437" s="19" t="s">
        <v>1927</v>
      </c>
      <c r="E437" s="19"/>
      <c r="F437" s="19" t="s">
        <v>190</v>
      </c>
      <c r="G437" s="19"/>
      <c r="H437" t="b">
        <v>0</v>
      </c>
      <c r="I437" s="19" t="s">
        <v>1927</v>
      </c>
      <c r="J437" s="19"/>
      <c r="K437" s="19"/>
      <c r="L437" t="b">
        <v>1</v>
      </c>
      <c r="M437" t="s">
        <v>84</v>
      </c>
      <c r="P437" s="19" t="s">
        <v>1928</v>
      </c>
      <c r="Q437" s="19"/>
      <c r="R437" s="2">
        <v>44336.440043125003</v>
      </c>
      <c r="S437" s="2">
        <v>44291.885143321757</v>
      </c>
      <c r="T437" s="19"/>
      <c r="U437" s="19"/>
      <c r="V437" s="19"/>
      <c r="W437" s="19" t="s">
        <v>85</v>
      </c>
      <c r="X437" t="s">
        <v>86</v>
      </c>
      <c r="Y437" t="s">
        <v>87</v>
      </c>
    </row>
    <row r="438" spans="3:25" x14ac:dyDescent="0.25">
      <c r="C438">
        <v>432</v>
      </c>
      <c r="D438" s="19" t="s">
        <v>1184</v>
      </c>
      <c r="E438" s="19"/>
      <c r="F438" s="19" t="s">
        <v>190</v>
      </c>
      <c r="G438" s="19"/>
      <c r="H438" t="b">
        <v>0</v>
      </c>
      <c r="I438" s="19"/>
      <c r="J438" s="19" t="s">
        <v>1929</v>
      </c>
      <c r="K438" s="19"/>
      <c r="L438" t="b">
        <v>1</v>
      </c>
      <c r="M438" t="s">
        <v>84</v>
      </c>
      <c r="P438" s="19" t="s">
        <v>1930</v>
      </c>
      <c r="Q438" s="19"/>
      <c r="R438" s="2">
        <v>44581.195137222225</v>
      </c>
      <c r="S438" s="2">
        <v>44348.66890744213</v>
      </c>
      <c r="T438" s="19"/>
      <c r="U438" s="19"/>
      <c r="V438" s="19"/>
      <c r="W438" s="19" t="s">
        <v>90</v>
      </c>
      <c r="X438" t="s">
        <v>1178</v>
      </c>
      <c r="Y438" t="s">
        <v>87</v>
      </c>
    </row>
    <row r="439" spans="3:25" x14ac:dyDescent="0.25">
      <c r="C439">
        <v>433</v>
      </c>
      <c r="D439" s="19" t="s">
        <v>1931</v>
      </c>
      <c r="E439" s="19"/>
      <c r="F439" s="19" t="s">
        <v>190</v>
      </c>
      <c r="G439" s="19"/>
      <c r="H439" t="b">
        <v>0</v>
      </c>
      <c r="I439" s="19"/>
      <c r="J439" s="19" t="s">
        <v>1932</v>
      </c>
      <c r="K439" s="19"/>
      <c r="L439" t="b">
        <v>1</v>
      </c>
      <c r="M439" t="s">
        <v>84</v>
      </c>
      <c r="P439" s="19" t="s">
        <v>1933</v>
      </c>
      <c r="Q439" s="19"/>
      <c r="R439" s="2">
        <v>44581.195113541668</v>
      </c>
      <c r="S439" s="2">
        <v>44291.885143321757</v>
      </c>
      <c r="T439" s="19"/>
      <c r="U439" s="19"/>
      <c r="V439" s="19"/>
      <c r="W439" s="19" t="s">
        <v>90</v>
      </c>
      <c r="X439" t="s">
        <v>1178</v>
      </c>
      <c r="Y439" t="s">
        <v>87</v>
      </c>
    </row>
    <row r="440" spans="3:25" x14ac:dyDescent="0.25">
      <c r="C440">
        <v>434</v>
      </c>
      <c r="D440" s="19" t="s">
        <v>1934</v>
      </c>
      <c r="E440" s="19"/>
      <c r="F440" s="19" t="s">
        <v>190</v>
      </c>
      <c r="G440" s="19"/>
      <c r="H440" t="b">
        <v>0</v>
      </c>
      <c r="I440" s="19"/>
      <c r="J440" s="19"/>
      <c r="K440" s="19"/>
      <c r="L440" t="b">
        <v>1</v>
      </c>
      <c r="M440" t="s">
        <v>92</v>
      </c>
      <c r="P440" s="19" t="s">
        <v>1935</v>
      </c>
      <c r="Q440" s="19"/>
      <c r="R440" s="2">
        <v>44581.195039386577</v>
      </c>
      <c r="S440" s="2">
        <v>44531.054815428244</v>
      </c>
      <c r="T440" s="19"/>
      <c r="U440" s="19"/>
      <c r="V440" s="19"/>
      <c r="W440" s="19" t="s">
        <v>90</v>
      </c>
      <c r="X440" t="s">
        <v>1178</v>
      </c>
      <c r="Y440" t="s">
        <v>87</v>
      </c>
    </row>
    <row r="441" spans="3:25" x14ac:dyDescent="0.25">
      <c r="C441">
        <v>435</v>
      </c>
      <c r="D441" s="19" t="s">
        <v>1936</v>
      </c>
      <c r="E441" s="19"/>
      <c r="F441" s="19" t="s">
        <v>190</v>
      </c>
      <c r="G441" s="19"/>
      <c r="H441" t="b">
        <v>0</v>
      </c>
      <c r="I441" s="19"/>
      <c r="J441" s="19" t="s">
        <v>1937</v>
      </c>
      <c r="K441" s="19" t="s">
        <v>91</v>
      </c>
      <c r="L441" t="b">
        <v>1</v>
      </c>
      <c r="M441" t="s">
        <v>92</v>
      </c>
      <c r="P441" s="19" t="s">
        <v>1938</v>
      </c>
      <c r="Q441" s="19"/>
      <c r="R441" s="2">
        <v>44581.195104004626</v>
      </c>
      <c r="S441" s="2">
        <v>44291.885143321757</v>
      </c>
      <c r="T441" s="19"/>
      <c r="U441" s="19"/>
      <c r="V441" s="19"/>
      <c r="W441" s="19" t="s">
        <v>90</v>
      </c>
      <c r="X441" t="s">
        <v>1178</v>
      </c>
      <c r="Y441" t="s">
        <v>87</v>
      </c>
    </row>
    <row r="442" spans="3:25" x14ac:dyDescent="0.25">
      <c r="C442">
        <v>436</v>
      </c>
      <c r="D442" s="19" t="s">
        <v>1939</v>
      </c>
      <c r="E442" s="19"/>
      <c r="F442" s="19" t="s">
        <v>190</v>
      </c>
      <c r="G442" s="19"/>
      <c r="H442" t="b">
        <v>0</v>
      </c>
      <c r="I442" s="19"/>
      <c r="J442" s="19" t="s">
        <v>1940</v>
      </c>
      <c r="K442" s="19" t="s">
        <v>91</v>
      </c>
      <c r="L442" t="b">
        <v>1</v>
      </c>
      <c r="M442" t="s">
        <v>92</v>
      </c>
      <c r="P442" s="19" t="s">
        <v>1941</v>
      </c>
      <c r="Q442" s="19"/>
      <c r="R442" s="2">
        <v>44581.195101342593</v>
      </c>
      <c r="S442" s="2">
        <v>44291.885143321757</v>
      </c>
      <c r="T442" s="19"/>
      <c r="U442" s="19"/>
      <c r="V442" s="19"/>
      <c r="W442" s="19" t="s">
        <v>90</v>
      </c>
      <c r="X442" t="s">
        <v>1178</v>
      </c>
      <c r="Y442" t="s">
        <v>87</v>
      </c>
    </row>
    <row r="443" spans="3:25" x14ac:dyDescent="0.25">
      <c r="C443">
        <v>437</v>
      </c>
      <c r="D443" s="19" t="s">
        <v>1942</v>
      </c>
      <c r="E443" s="19"/>
      <c r="F443" s="19" t="s">
        <v>190</v>
      </c>
      <c r="G443" s="19"/>
      <c r="H443" t="b">
        <v>0</v>
      </c>
      <c r="I443" s="19" t="s">
        <v>1942</v>
      </c>
      <c r="J443" s="19"/>
      <c r="K443" s="19" t="s">
        <v>1217</v>
      </c>
      <c r="L443" t="b">
        <v>1</v>
      </c>
      <c r="M443" t="s">
        <v>84</v>
      </c>
      <c r="P443" s="19" t="s">
        <v>1943</v>
      </c>
      <c r="Q443" s="19"/>
      <c r="R443" s="2">
        <v>44336.440043125003</v>
      </c>
      <c r="S443" s="2">
        <v>44291.885143321757</v>
      </c>
      <c r="T443" s="19"/>
      <c r="U443" s="19"/>
      <c r="V443" s="19"/>
      <c r="W443" s="19" t="s">
        <v>15</v>
      </c>
      <c r="X443" t="s">
        <v>86</v>
      </c>
      <c r="Y443" t="s">
        <v>87</v>
      </c>
    </row>
    <row r="444" spans="3:25" x14ac:dyDescent="0.25">
      <c r="C444">
        <v>438</v>
      </c>
      <c r="D444" s="19" t="s">
        <v>1944</v>
      </c>
      <c r="E444" s="19"/>
      <c r="F444" s="19" t="s">
        <v>190</v>
      </c>
      <c r="G444" s="19"/>
      <c r="H444" t="b">
        <v>0</v>
      </c>
      <c r="I444" s="19" t="s">
        <v>1944</v>
      </c>
      <c r="J444" s="19"/>
      <c r="K444" s="19" t="s">
        <v>91</v>
      </c>
      <c r="L444" t="b">
        <v>1</v>
      </c>
      <c r="M444" t="s">
        <v>94</v>
      </c>
      <c r="P444" s="19" t="s">
        <v>1945</v>
      </c>
      <c r="Q444" s="19"/>
      <c r="R444" s="2">
        <v>44336.440043125003</v>
      </c>
      <c r="S444" s="2">
        <v>44291.885143321757</v>
      </c>
      <c r="T444" s="19"/>
      <c r="U444" s="19"/>
      <c r="V444" s="19"/>
      <c r="W444" s="19" t="s">
        <v>93</v>
      </c>
      <c r="X444" t="s">
        <v>86</v>
      </c>
      <c r="Y444" t="s">
        <v>87</v>
      </c>
    </row>
    <row r="445" spans="3:25" x14ac:dyDescent="0.25">
      <c r="C445">
        <v>439</v>
      </c>
      <c r="D445" s="19" t="s">
        <v>1946</v>
      </c>
      <c r="E445" s="19"/>
      <c r="F445" s="19" t="s">
        <v>190</v>
      </c>
      <c r="G445" s="19"/>
      <c r="H445" t="b">
        <v>0</v>
      </c>
      <c r="I445" s="19"/>
      <c r="J445" s="19" t="s">
        <v>1947</v>
      </c>
      <c r="K445" s="19"/>
      <c r="L445" t="b">
        <v>1</v>
      </c>
      <c r="M445" t="s">
        <v>84</v>
      </c>
      <c r="P445" s="19" t="s">
        <v>1948</v>
      </c>
      <c r="Q445" s="19"/>
      <c r="R445" s="2">
        <v>44581.195107175925</v>
      </c>
      <c r="S445" s="2">
        <v>44291.885143321757</v>
      </c>
      <c r="T445" s="19"/>
      <c r="U445" s="19"/>
      <c r="V445" s="19"/>
      <c r="W445" s="19" t="s">
        <v>90</v>
      </c>
      <c r="X445" t="s">
        <v>1178</v>
      </c>
      <c r="Y445" t="s">
        <v>87</v>
      </c>
    </row>
    <row r="446" spans="3:25" x14ac:dyDescent="0.25">
      <c r="C446">
        <v>440</v>
      </c>
      <c r="D446" s="19" t="s">
        <v>1949</v>
      </c>
      <c r="E446" s="19"/>
      <c r="F446" s="19" t="s">
        <v>190</v>
      </c>
      <c r="G446" s="19"/>
      <c r="H446" t="b">
        <v>0</v>
      </c>
      <c r="I446" s="19" t="s">
        <v>1949</v>
      </c>
      <c r="J446" s="19"/>
      <c r="K446" s="19"/>
      <c r="L446" t="b">
        <v>1</v>
      </c>
      <c r="M446" t="s">
        <v>84</v>
      </c>
      <c r="P446" s="19" t="s">
        <v>1950</v>
      </c>
      <c r="Q446" s="19"/>
      <c r="R446" s="2">
        <v>44336.440043125003</v>
      </c>
      <c r="S446" s="2">
        <v>44291.885143321757</v>
      </c>
      <c r="T446" s="19"/>
      <c r="U446" s="19"/>
      <c r="V446" s="19"/>
      <c r="W446" s="19" t="s">
        <v>85</v>
      </c>
      <c r="X446" t="s">
        <v>86</v>
      </c>
      <c r="Y446" t="s">
        <v>87</v>
      </c>
    </row>
    <row r="447" spans="3:25" x14ac:dyDescent="0.25">
      <c r="C447">
        <v>441</v>
      </c>
      <c r="D447" s="19" t="s">
        <v>1951</v>
      </c>
      <c r="E447" s="19"/>
      <c r="F447" s="19" t="s">
        <v>190</v>
      </c>
      <c r="G447" s="19"/>
      <c r="H447" t="b">
        <v>0</v>
      </c>
      <c r="I447" s="19" t="s">
        <v>1951</v>
      </c>
      <c r="J447" s="19"/>
      <c r="K447" s="19"/>
      <c r="L447" t="b">
        <v>1</v>
      </c>
      <c r="M447" t="s">
        <v>84</v>
      </c>
      <c r="P447" s="19" t="s">
        <v>1952</v>
      </c>
      <c r="Q447" s="19"/>
      <c r="R447" s="2">
        <v>44336.440043125003</v>
      </c>
      <c r="S447" s="2">
        <v>44291.885143321757</v>
      </c>
      <c r="T447" s="19"/>
      <c r="U447" s="19"/>
      <c r="V447" s="19"/>
      <c r="W447" s="19" t="s">
        <v>85</v>
      </c>
      <c r="X447" t="s">
        <v>86</v>
      </c>
      <c r="Y447" t="s">
        <v>87</v>
      </c>
    </row>
    <row r="448" spans="3:25" x14ac:dyDescent="0.25">
      <c r="C448">
        <v>442</v>
      </c>
      <c r="D448" s="19" t="s">
        <v>1953</v>
      </c>
      <c r="E448" s="19"/>
      <c r="F448" s="19" t="s">
        <v>190</v>
      </c>
      <c r="G448" s="19"/>
      <c r="H448" t="b">
        <v>0</v>
      </c>
      <c r="I448" s="19" t="s">
        <v>1953</v>
      </c>
      <c r="J448" s="19"/>
      <c r="K448" s="19"/>
      <c r="L448" t="b">
        <v>1</v>
      </c>
      <c r="M448" t="s">
        <v>84</v>
      </c>
      <c r="P448" s="19" t="s">
        <v>1954</v>
      </c>
      <c r="Q448" s="19"/>
      <c r="R448" s="2">
        <v>44336.440043125003</v>
      </c>
      <c r="S448" s="2">
        <v>44291.885143321757</v>
      </c>
      <c r="T448" s="19"/>
      <c r="U448" s="19"/>
      <c r="V448" s="19"/>
      <c r="W448" s="19" t="s">
        <v>85</v>
      </c>
      <c r="X448" t="s">
        <v>86</v>
      </c>
      <c r="Y448" t="s">
        <v>87</v>
      </c>
    </row>
    <row r="449" spans="3:25" x14ac:dyDescent="0.25">
      <c r="C449">
        <v>443</v>
      </c>
      <c r="D449" s="19" t="s">
        <v>1955</v>
      </c>
      <c r="E449" s="19"/>
      <c r="F449" s="19" t="s">
        <v>190</v>
      </c>
      <c r="G449" s="19"/>
      <c r="H449" t="b">
        <v>0</v>
      </c>
      <c r="I449" s="19"/>
      <c r="J449" s="19" t="s">
        <v>1956</v>
      </c>
      <c r="K449" s="19"/>
      <c r="L449" t="b">
        <v>1</v>
      </c>
      <c r="M449" t="s">
        <v>84</v>
      </c>
      <c r="P449" s="19" t="s">
        <v>1957</v>
      </c>
      <c r="Q449" s="19"/>
      <c r="R449" s="2">
        <v>44581.195141435186</v>
      </c>
      <c r="S449" s="2">
        <v>44291.885143321757</v>
      </c>
      <c r="T449" s="19"/>
      <c r="U449" s="19"/>
      <c r="V449" s="19"/>
      <c r="W449" s="19" t="s">
        <v>90</v>
      </c>
      <c r="X449" t="s">
        <v>1178</v>
      </c>
      <c r="Y449" t="s">
        <v>87</v>
      </c>
    </row>
    <row r="450" spans="3:25" x14ac:dyDescent="0.25">
      <c r="C450">
        <v>444</v>
      </c>
      <c r="D450" s="19" t="s">
        <v>1249</v>
      </c>
      <c r="E450" s="19"/>
      <c r="F450" s="19" t="s">
        <v>190</v>
      </c>
      <c r="G450" s="19"/>
      <c r="H450" t="b">
        <v>0</v>
      </c>
      <c r="I450" s="19" t="s">
        <v>1249</v>
      </c>
      <c r="J450" s="19"/>
      <c r="K450" s="19" t="s">
        <v>91</v>
      </c>
      <c r="L450" t="b">
        <v>1</v>
      </c>
      <c r="M450" t="s">
        <v>94</v>
      </c>
      <c r="P450" s="19" t="s">
        <v>1958</v>
      </c>
      <c r="Q450" s="19"/>
      <c r="R450" s="2">
        <v>44336.440043125003</v>
      </c>
      <c r="S450" s="2">
        <v>44291.885143321757</v>
      </c>
      <c r="T450" s="19"/>
      <c r="U450" s="19"/>
      <c r="V450" s="19"/>
      <c r="W450" s="19" t="s">
        <v>93</v>
      </c>
      <c r="X450" t="s">
        <v>86</v>
      </c>
      <c r="Y450" t="s">
        <v>87</v>
      </c>
    </row>
    <row r="451" spans="3:25" x14ac:dyDescent="0.25">
      <c r="C451">
        <v>445</v>
      </c>
      <c r="D451" s="19" t="s">
        <v>1959</v>
      </c>
      <c r="E451" s="19"/>
      <c r="F451" s="19" t="s">
        <v>190</v>
      </c>
      <c r="G451" s="19"/>
      <c r="H451" t="b">
        <v>0</v>
      </c>
      <c r="I451" s="19"/>
      <c r="J451" s="19" t="s">
        <v>3099</v>
      </c>
      <c r="K451" s="19"/>
      <c r="L451" t="b">
        <v>1</v>
      </c>
      <c r="M451" t="s">
        <v>84</v>
      </c>
      <c r="P451" s="19" t="s">
        <v>1960</v>
      </c>
      <c r="Q451" s="19"/>
      <c r="R451" s="2">
        <v>44600.839835023151</v>
      </c>
      <c r="S451" s="2">
        <v>44291.885143321757</v>
      </c>
      <c r="T451" s="19"/>
      <c r="U451" s="19"/>
      <c r="V451" s="19"/>
      <c r="W451" s="19" t="s">
        <v>90</v>
      </c>
      <c r="X451" t="s">
        <v>1178</v>
      </c>
      <c r="Y451" t="s">
        <v>87</v>
      </c>
    </row>
    <row r="452" spans="3:25" x14ac:dyDescent="0.25">
      <c r="C452">
        <v>446</v>
      </c>
      <c r="D452" s="19" t="s">
        <v>1549</v>
      </c>
      <c r="E452" s="19"/>
      <c r="F452" s="19" t="s">
        <v>190</v>
      </c>
      <c r="G452" s="19"/>
      <c r="H452" t="b">
        <v>0</v>
      </c>
      <c r="I452" s="19" t="s">
        <v>1549</v>
      </c>
      <c r="J452" s="19"/>
      <c r="K452" s="19" t="s">
        <v>88</v>
      </c>
      <c r="L452" t="b">
        <v>1</v>
      </c>
      <c r="M452" t="s">
        <v>84</v>
      </c>
      <c r="P452" s="19" t="s">
        <v>1961</v>
      </c>
      <c r="Q452" s="19"/>
      <c r="R452" s="2">
        <v>44336.440043125003</v>
      </c>
      <c r="S452" s="2">
        <v>44291.885143321757</v>
      </c>
      <c r="T452" s="19"/>
      <c r="U452" s="19"/>
      <c r="V452" s="19"/>
      <c r="W452" s="19" t="s">
        <v>15</v>
      </c>
      <c r="X452" t="s">
        <v>86</v>
      </c>
      <c r="Y452" t="s">
        <v>87</v>
      </c>
    </row>
    <row r="453" spans="3:25" x14ac:dyDescent="0.25">
      <c r="C453">
        <v>447</v>
      </c>
      <c r="D453" s="19" t="s">
        <v>1962</v>
      </c>
      <c r="E453" s="19"/>
      <c r="F453" s="19" t="s">
        <v>190</v>
      </c>
      <c r="G453" s="19"/>
      <c r="H453" t="b">
        <v>0</v>
      </c>
      <c r="I453" s="19" t="s">
        <v>1962</v>
      </c>
      <c r="J453" s="19"/>
      <c r="K453" s="19" t="s">
        <v>91</v>
      </c>
      <c r="L453" t="b">
        <v>1</v>
      </c>
      <c r="M453" t="s">
        <v>94</v>
      </c>
      <c r="P453" s="19" t="s">
        <v>1963</v>
      </c>
      <c r="Q453" s="19"/>
      <c r="R453" s="2">
        <v>44336.440043125003</v>
      </c>
      <c r="S453" s="2">
        <v>44291.885143321757</v>
      </c>
      <c r="T453" s="19"/>
      <c r="U453" s="19"/>
      <c r="V453" s="19"/>
      <c r="W453" s="19" t="s">
        <v>93</v>
      </c>
      <c r="X453" t="s">
        <v>86</v>
      </c>
      <c r="Y453" t="s">
        <v>87</v>
      </c>
    </row>
    <row r="454" spans="3:25" x14ac:dyDescent="0.25">
      <c r="C454">
        <v>448</v>
      </c>
      <c r="D454" s="19" t="s">
        <v>1964</v>
      </c>
      <c r="E454" s="19"/>
      <c r="F454" s="19" t="s">
        <v>190</v>
      </c>
      <c r="G454" s="19"/>
      <c r="H454" t="b">
        <v>0</v>
      </c>
      <c r="I454" s="19" t="s">
        <v>1964</v>
      </c>
      <c r="J454" s="19"/>
      <c r="K454" s="19"/>
      <c r="L454" t="b">
        <v>1</v>
      </c>
      <c r="M454" t="s">
        <v>84</v>
      </c>
      <c r="P454" s="19" t="s">
        <v>1965</v>
      </c>
      <c r="Q454" s="19"/>
      <c r="R454" s="2">
        <v>44433.163113310184</v>
      </c>
      <c r="S454" s="2">
        <v>44372.827754745369</v>
      </c>
      <c r="T454" s="19"/>
      <c r="U454" s="19"/>
      <c r="V454" s="19"/>
      <c r="W454" s="19" t="s">
        <v>85</v>
      </c>
      <c r="X454" t="s">
        <v>86</v>
      </c>
      <c r="Y454" t="s">
        <v>87</v>
      </c>
    </row>
    <row r="455" spans="3:25" x14ac:dyDescent="0.25">
      <c r="C455">
        <v>449</v>
      </c>
      <c r="D455" s="19" t="s">
        <v>1966</v>
      </c>
      <c r="E455" s="19"/>
      <c r="F455" s="19" t="s">
        <v>190</v>
      </c>
      <c r="G455" s="19"/>
      <c r="H455" t="b">
        <v>0</v>
      </c>
      <c r="I455" s="19" t="s">
        <v>1966</v>
      </c>
      <c r="J455" s="19"/>
      <c r="K455" s="19" t="s">
        <v>88</v>
      </c>
      <c r="L455" t="b">
        <v>1</v>
      </c>
      <c r="M455" t="s">
        <v>84</v>
      </c>
      <c r="P455" s="19" t="s">
        <v>1967</v>
      </c>
      <c r="Q455" s="19"/>
      <c r="R455" s="2">
        <v>44336.440043125003</v>
      </c>
      <c r="S455" s="2">
        <v>44291.885143321757</v>
      </c>
      <c r="T455" s="19"/>
      <c r="U455" s="19"/>
      <c r="V455" s="19"/>
      <c r="W455" s="19" t="s">
        <v>15</v>
      </c>
      <c r="X455" t="s">
        <v>86</v>
      </c>
      <c r="Y455" t="s">
        <v>87</v>
      </c>
    </row>
    <row r="456" spans="3:25" x14ac:dyDescent="0.25">
      <c r="C456">
        <v>450</v>
      </c>
      <c r="D456" s="19" t="s">
        <v>1968</v>
      </c>
      <c r="E456" s="19"/>
      <c r="F456" s="19" t="s">
        <v>190</v>
      </c>
      <c r="G456" s="19"/>
      <c r="H456" t="b">
        <v>0</v>
      </c>
      <c r="I456" s="19" t="s">
        <v>1968</v>
      </c>
      <c r="J456" s="19"/>
      <c r="K456" s="19" t="s">
        <v>91</v>
      </c>
      <c r="L456" t="b">
        <v>1</v>
      </c>
      <c r="M456" t="s">
        <v>94</v>
      </c>
      <c r="P456" s="19" t="s">
        <v>1969</v>
      </c>
      <c r="Q456" s="19"/>
      <c r="R456" s="2">
        <v>44336.440043125003</v>
      </c>
      <c r="S456" s="2">
        <v>44291.885143321757</v>
      </c>
      <c r="T456" s="19"/>
      <c r="U456" s="19"/>
      <c r="V456" s="19"/>
      <c r="W456" s="19" t="s">
        <v>93</v>
      </c>
      <c r="X456" t="s">
        <v>86</v>
      </c>
      <c r="Y456" t="s">
        <v>87</v>
      </c>
    </row>
    <row r="457" spans="3:25" x14ac:dyDescent="0.25">
      <c r="C457">
        <v>451</v>
      </c>
      <c r="D457" s="19" t="s">
        <v>1193</v>
      </c>
      <c r="E457" s="19"/>
      <c r="F457" s="19" t="s">
        <v>190</v>
      </c>
      <c r="G457" s="19"/>
      <c r="H457" t="b">
        <v>0</v>
      </c>
      <c r="I457" s="19"/>
      <c r="J457" s="19" t="s">
        <v>1970</v>
      </c>
      <c r="K457" s="19"/>
      <c r="L457" t="b">
        <v>1</v>
      </c>
      <c r="M457" t="s">
        <v>84</v>
      </c>
      <c r="P457" s="19" t="s">
        <v>1971</v>
      </c>
      <c r="Q457" s="19"/>
      <c r="R457" s="2">
        <v>44581.195132673609</v>
      </c>
      <c r="S457" s="2">
        <v>44307.017685567131</v>
      </c>
      <c r="T457" s="19"/>
      <c r="U457" s="19"/>
      <c r="V457" s="19"/>
      <c r="W457" s="19" t="s">
        <v>90</v>
      </c>
      <c r="X457" t="s">
        <v>1178</v>
      </c>
      <c r="Y457" t="s">
        <v>87</v>
      </c>
    </row>
    <row r="458" spans="3:25" x14ac:dyDescent="0.25">
      <c r="C458">
        <v>452</v>
      </c>
      <c r="D458" s="19" t="s">
        <v>1972</v>
      </c>
      <c r="E458" s="19"/>
      <c r="F458" s="19" t="s">
        <v>190</v>
      </c>
      <c r="G458" s="19"/>
      <c r="H458" t="b">
        <v>0</v>
      </c>
      <c r="I458" s="19" t="s">
        <v>1972</v>
      </c>
      <c r="J458" s="19"/>
      <c r="K458" s="19"/>
      <c r="L458" t="b">
        <v>1</v>
      </c>
      <c r="M458" t="s">
        <v>84</v>
      </c>
      <c r="P458" s="19" t="s">
        <v>1973</v>
      </c>
      <c r="Q458" s="19"/>
      <c r="R458" s="2">
        <v>44336.440043125003</v>
      </c>
      <c r="S458" s="2">
        <v>44291.885143321757</v>
      </c>
      <c r="T458" s="19"/>
      <c r="U458" s="19"/>
      <c r="V458" s="19"/>
      <c r="W458" s="19" t="s">
        <v>85</v>
      </c>
      <c r="X458" t="s">
        <v>86</v>
      </c>
      <c r="Y458" t="s">
        <v>87</v>
      </c>
    </row>
    <row r="459" spans="3:25" x14ac:dyDescent="0.25">
      <c r="C459">
        <v>453</v>
      </c>
      <c r="D459" s="19" t="s">
        <v>1155</v>
      </c>
      <c r="E459" s="19"/>
      <c r="F459" s="19" t="s">
        <v>190</v>
      </c>
      <c r="G459" s="19"/>
      <c r="H459" t="b">
        <v>0</v>
      </c>
      <c r="I459" s="19" t="s">
        <v>1155</v>
      </c>
      <c r="J459" s="19"/>
      <c r="K459" s="19"/>
      <c r="L459" t="b">
        <v>1</v>
      </c>
      <c r="M459" t="s">
        <v>84</v>
      </c>
      <c r="P459" s="19" t="s">
        <v>1974</v>
      </c>
      <c r="Q459" s="19"/>
      <c r="R459" s="2">
        <v>44336.440043125003</v>
      </c>
      <c r="S459" s="2">
        <v>44291.885143321757</v>
      </c>
      <c r="T459" s="19"/>
      <c r="U459" s="19"/>
      <c r="V459" s="19"/>
      <c r="W459" s="19" t="s">
        <v>85</v>
      </c>
      <c r="X459" t="s">
        <v>86</v>
      </c>
      <c r="Y459" t="s">
        <v>87</v>
      </c>
    </row>
    <row r="460" spans="3:25" x14ac:dyDescent="0.25">
      <c r="C460">
        <v>454</v>
      </c>
      <c r="D460" s="19" t="s">
        <v>1975</v>
      </c>
      <c r="E460" s="19"/>
      <c r="F460" s="19" t="s">
        <v>190</v>
      </c>
      <c r="G460" s="19"/>
      <c r="H460" t="b">
        <v>0</v>
      </c>
      <c r="I460" s="19" t="s">
        <v>1975</v>
      </c>
      <c r="J460" s="19"/>
      <c r="K460" s="19" t="s">
        <v>91</v>
      </c>
      <c r="L460" t="b">
        <v>1</v>
      </c>
      <c r="M460" t="s">
        <v>84</v>
      </c>
      <c r="P460" s="19" t="s">
        <v>1976</v>
      </c>
      <c r="Q460" s="19"/>
      <c r="R460" s="2">
        <v>44336.440043125003</v>
      </c>
      <c r="S460" s="2">
        <v>44291.885143287036</v>
      </c>
      <c r="T460" s="19"/>
      <c r="U460" s="19"/>
      <c r="V460" s="19"/>
      <c r="W460" s="19" t="s">
        <v>93</v>
      </c>
      <c r="X460" t="s">
        <v>86</v>
      </c>
      <c r="Y460" t="s">
        <v>87</v>
      </c>
    </row>
    <row r="461" spans="3:25" x14ac:dyDescent="0.25">
      <c r="C461">
        <v>455</v>
      </c>
      <c r="D461" s="19" t="s">
        <v>1977</v>
      </c>
      <c r="E461" s="19"/>
      <c r="F461" s="19" t="s">
        <v>190</v>
      </c>
      <c r="G461" s="19"/>
      <c r="H461" t="b">
        <v>0</v>
      </c>
      <c r="I461" s="19"/>
      <c r="J461" s="19" t="s">
        <v>1978</v>
      </c>
      <c r="K461" s="19" t="s">
        <v>91</v>
      </c>
      <c r="L461" t="b">
        <v>1</v>
      </c>
      <c r="M461" t="s">
        <v>92</v>
      </c>
      <c r="P461" s="19" t="s">
        <v>1979</v>
      </c>
      <c r="Q461" s="19"/>
      <c r="R461" s="2">
        <v>44581.195103969905</v>
      </c>
      <c r="S461" s="2">
        <v>44291.885143321757</v>
      </c>
      <c r="T461" s="19"/>
      <c r="U461" s="19"/>
      <c r="V461" s="19"/>
      <c r="W461" s="19" t="s">
        <v>90</v>
      </c>
      <c r="X461" t="s">
        <v>1178</v>
      </c>
      <c r="Y461" t="s">
        <v>87</v>
      </c>
    </row>
    <row r="462" spans="3:25" x14ac:dyDescent="0.25">
      <c r="C462">
        <v>456</v>
      </c>
      <c r="D462" s="19" t="s">
        <v>1419</v>
      </c>
      <c r="E462" s="19"/>
      <c r="F462" s="19" t="s">
        <v>190</v>
      </c>
      <c r="G462" s="19"/>
      <c r="H462" t="b">
        <v>0</v>
      </c>
      <c r="I462" s="19" t="s">
        <v>1419</v>
      </c>
      <c r="J462" s="19"/>
      <c r="K462" s="19" t="s">
        <v>88</v>
      </c>
      <c r="L462" t="b">
        <v>1</v>
      </c>
      <c r="M462" t="s">
        <v>84</v>
      </c>
      <c r="P462" s="19" t="s">
        <v>1980</v>
      </c>
      <c r="Q462" s="19"/>
      <c r="R462" s="2">
        <v>44336.440043125003</v>
      </c>
      <c r="S462" s="2">
        <v>44291.885143321757</v>
      </c>
      <c r="T462" s="19"/>
      <c r="U462" s="19"/>
      <c r="V462" s="19"/>
      <c r="W462" s="19" t="s">
        <v>15</v>
      </c>
      <c r="X462" t="s">
        <v>86</v>
      </c>
      <c r="Y462" t="s">
        <v>87</v>
      </c>
    </row>
    <row r="463" spans="3:25" x14ac:dyDescent="0.25">
      <c r="C463">
        <v>457</v>
      </c>
      <c r="D463" s="19" t="s">
        <v>1981</v>
      </c>
      <c r="E463" s="19"/>
      <c r="F463" s="19" t="s">
        <v>190</v>
      </c>
      <c r="G463" s="19"/>
      <c r="H463" t="b">
        <v>0</v>
      </c>
      <c r="I463" s="19"/>
      <c r="J463" s="19" t="s">
        <v>3099</v>
      </c>
      <c r="K463" s="19"/>
      <c r="L463" t="b">
        <v>1</v>
      </c>
      <c r="M463" t="s">
        <v>84</v>
      </c>
      <c r="P463" s="19" t="s">
        <v>1982</v>
      </c>
      <c r="Q463" s="19"/>
      <c r="R463" s="2">
        <v>44600.839835023151</v>
      </c>
      <c r="S463" s="2">
        <v>44291.885143321757</v>
      </c>
      <c r="T463" s="19"/>
      <c r="U463" s="19"/>
      <c r="V463" s="19"/>
      <c r="W463" s="19" t="s">
        <v>90</v>
      </c>
      <c r="X463" t="s">
        <v>1178</v>
      </c>
      <c r="Y463" t="s">
        <v>87</v>
      </c>
    </row>
    <row r="464" spans="3:25" x14ac:dyDescent="0.25">
      <c r="C464">
        <v>458</v>
      </c>
      <c r="D464" s="19" t="s">
        <v>1538</v>
      </c>
      <c r="E464" s="19"/>
      <c r="F464" s="19" t="s">
        <v>190</v>
      </c>
      <c r="G464" s="19"/>
      <c r="H464" t="b">
        <v>0</v>
      </c>
      <c r="I464" s="19" t="s">
        <v>1538</v>
      </c>
      <c r="J464" s="19"/>
      <c r="K464" s="19" t="s">
        <v>91</v>
      </c>
      <c r="L464" t="b">
        <v>1</v>
      </c>
      <c r="M464" t="s">
        <v>84</v>
      </c>
      <c r="P464" s="19" t="s">
        <v>1983</v>
      </c>
      <c r="Q464" s="19"/>
      <c r="R464" s="2">
        <v>44336.440043125003</v>
      </c>
      <c r="S464" s="2">
        <v>44291.885143321757</v>
      </c>
      <c r="T464" s="19"/>
      <c r="U464" s="19"/>
      <c r="V464" s="19"/>
      <c r="W464" s="19" t="s">
        <v>93</v>
      </c>
      <c r="X464" t="s">
        <v>86</v>
      </c>
      <c r="Y464" t="s">
        <v>87</v>
      </c>
    </row>
    <row r="465" spans="3:25" x14ac:dyDescent="0.25">
      <c r="C465">
        <v>459</v>
      </c>
      <c r="D465" s="19" t="s">
        <v>1984</v>
      </c>
      <c r="E465" s="19"/>
      <c r="F465" s="19" t="s">
        <v>190</v>
      </c>
      <c r="G465" s="19"/>
      <c r="H465" t="b">
        <v>0</v>
      </c>
      <c r="I465" s="19"/>
      <c r="J465" s="19" t="s">
        <v>1985</v>
      </c>
      <c r="K465" s="19" t="s">
        <v>91</v>
      </c>
      <c r="L465" t="b">
        <v>1</v>
      </c>
      <c r="M465" t="s">
        <v>92</v>
      </c>
      <c r="P465" s="19" t="s">
        <v>1986</v>
      </c>
      <c r="Q465" s="19"/>
      <c r="R465" s="2">
        <v>44581.195112997688</v>
      </c>
      <c r="S465" s="2">
        <v>44531.055099340279</v>
      </c>
      <c r="T465" s="19"/>
      <c r="U465" s="19"/>
      <c r="V465" s="19"/>
      <c r="W465" s="19" t="s">
        <v>90</v>
      </c>
      <c r="X465" t="s">
        <v>1178</v>
      </c>
      <c r="Y465" t="s">
        <v>87</v>
      </c>
    </row>
    <row r="466" spans="3:25" x14ac:dyDescent="0.25">
      <c r="C466">
        <v>460</v>
      </c>
      <c r="D466" s="19" t="s">
        <v>1987</v>
      </c>
      <c r="E466" s="19"/>
      <c r="F466" s="19" t="s">
        <v>190</v>
      </c>
      <c r="G466" s="19"/>
      <c r="H466" t="b">
        <v>0</v>
      </c>
      <c r="I466" s="19" t="s">
        <v>1987</v>
      </c>
      <c r="J466" s="19"/>
      <c r="K466" s="19" t="s">
        <v>91</v>
      </c>
      <c r="L466" t="b">
        <v>1</v>
      </c>
      <c r="M466" t="s">
        <v>94</v>
      </c>
      <c r="P466" s="19" t="s">
        <v>1988</v>
      </c>
      <c r="Q466" s="19"/>
      <c r="R466" s="2">
        <v>44336.440043125003</v>
      </c>
      <c r="S466" s="2">
        <v>44291.885143321757</v>
      </c>
      <c r="T466" s="19"/>
      <c r="U466" s="19"/>
      <c r="V466" s="19"/>
      <c r="W466" s="19" t="s">
        <v>93</v>
      </c>
      <c r="X466" t="s">
        <v>86</v>
      </c>
      <c r="Y466" t="s">
        <v>87</v>
      </c>
    </row>
    <row r="467" spans="3:25" x14ac:dyDescent="0.25">
      <c r="C467">
        <v>461</v>
      </c>
      <c r="D467" s="19" t="s">
        <v>1989</v>
      </c>
      <c r="E467" s="19"/>
      <c r="F467" s="19" t="s">
        <v>190</v>
      </c>
      <c r="G467" s="19"/>
      <c r="H467" t="b">
        <v>0</v>
      </c>
      <c r="I467" s="19" t="s">
        <v>1989</v>
      </c>
      <c r="J467" s="19"/>
      <c r="K467" s="19"/>
      <c r="L467" t="b">
        <v>1</v>
      </c>
      <c r="M467" t="s">
        <v>84</v>
      </c>
      <c r="P467" s="19" t="s">
        <v>1990</v>
      </c>
      <c r="Q467" s="19"/>
      <c r="R467" s="2">
        <v>44336.440043125003</v>
      </c>
      <c r="S467" s="2">
        <v>44291.885143321757</v>
      </c>
      <c r="T467" s="19"/>
      <c r="U467" s="19"/>
      <c r="V467" s="19"/>
      <c r="W467" s="19" t="s">
        <v>85</v>
      </c>
      <c r="X467" t="s">
        <v>86</v>
      </c>
      <c r="Y467" t="s">
        <v>87</v>
      </c>
    </row>
    <row r="468" spans="3:25" x14ac:dyDescent="0.25">
      <c r="C468">
        <v>462</v>
      </c>
      <c r="D468" s="19" t="s">
        <v>1991</v>
      </c>
      <c r="E468" s="19"/>
      <c r="F468" s="19" t="s">
        <v>190</v>
      </c>
      <c r="G468" s="19"/>
      <c r="H468" t="b">
        <v>0</v>
      </c>
      <c r="I468" s="19"/>
      <c r="J468" s="19" t="s">
        <v>1992</v>
      </c>
      <c r="K468" s="19" t="s">
        <v>91</v>
      </c>
      <c r="L468" t="b">
        <v>1</v>
      </c>
      <c r="M468" t="s">
        <v>92</v>
      </c>
      <c r="P468" s="19" t="s">
        <v>1993</v>
      </c>
      <c r="Q468" s="19"/>
      <c r="R468" s="2">
        <v>44581.195938263889</v>
      </c>
      <c r="S468" s="2">
        <v>44531.928234722225</v>
      </c>
      <c r="T468" s="19"/>
      <c r="U468" s="19"/>
      <c r="V468" s="19"/>
      <c r="W468" s="19" t="s">
        <v>90</v>
      </c>
      <c r="X468" t="s">
        <v>1178</v>
      </c>
      <c r="Y468" t="s">
        <v>87</v>
      </c>
    </row>
    <row r="469" spans="3:25" x14ac:dyDescent="0.25">
      <c r="C469">
        <v>463</v>
      </c>
      <c r="D469" s="19" t="s">
        <v>1994</v>
      </c>
      <c r="E469" s="19"/>
      <c r="F469" s="19" t="s">
        <v>190</v>
      </c>
      <c r="G469" s="19"/>
      <c r="H469" t="b">
        <v>0</v>
      </c>
      <c r="I469" s="19" t="s">
        <v>1994</v>
      </c>
      <c r="J469" s="19"/>
      <c r="K469" s="19"/>
      <c r="L469" t="b">
        <v>1</v>
      </c>
      <c r="M469" t="s">
        <v>84</v>
      </c>
      <c r="P469" s="19" t="s">
        <v>1995</v>
      </c>
      <c r="Q469" s="19"/>
      <c r="R469" s="2">
        <v>44336.440043125003</v>
      </c>
      <c r="S469" s="2">
        <v>44291.885143321757</v>
      </c>
      <c r="T469" s="19"/>
      <c r="U469" s="19"/>
      <c r="V469" s="19"/>
      <c r="W469" s="19" t="s">
        <v>85</v>
      </c>
      <c r="X469" t="s">
        <v>86</v>
      </c>
      <c r="Y469" t="s">
        <v>87</v>
      </c>
    </row>
    <row r="470" spans="3:25" x14ac:dyDescent="0.25">
      <c r="C470">
        <v>464</v>
      </c>
      <c r="D470" s="19" t="s">
        <v>1996</v>
      </c>
      <c r="E470" s="19"/>
      <c r="F470" s="19" t="s">
        <v>190</v>
      </c>
      <c r="G470" s="19"/>
      <c r="H470" t="b">
        <v>0</v>
      </c>
      <c r="I470" s="19" t="s">
        <v>1996</v>
      </c>
      <c r="J470" s="19"/>
      <c r="K470" s="19"/>
      <c r="L470" t="b">
        <v>1</v>
      </c>
      <c r="M470" t="s">
        <v>84</v>
      </c>
      <c r="P470" s="19" t="s">
        <v>1997</v>
      </c>
      <c r="Q470" s="19"/>
      <c r="R470" s="2">
        <v>44336.440043125003</v>
      </c>
      <c r="S470" s="2">
        <v>44291.885143321757</v>
      </c>
      <c r="T470" s="19"/>
      <c r="U470" s="19"/>
      <c r="V470" s="19"/>
      <c r="W470" s="19" t="s">
        <v>85</v>
      </c>
      <c r="X470" t="s">
        <v>86</v>
      </c>
      <c r="Y470" t="s">
        <v>87</v>
      </c>
    </row>
    <row r="471" spans="3:25" x14ac:dyDescent="0.25">
      <c r="C471">
        <v>465</v>
      </c>
      <c r="D471" s="19" t="s">
        <v>1998</v>
      </c>
      <c r="E471" s="19"/>
      <c r="F471" s="19" t="s">
        <v>190</v>
      </c>
      <c r="G471" s="19"/>
      <c r="H471" t="b">
        <v>0</v>
      </c>
      <c r="I471" s="19" t="s">
        <v>1998</v>
      </c>
      <c r="J471" s="19"/>
      <c r="K471" s="19" t="s">
        <v>91</v>
      </c>
      <c r="L471" t="b">
        <v>1</v>
      </c>
      <c r="M471" t="s">
        <v>92</v>
      </c>
      <c r="P471" s="19" t="s">
        <v>1999</v>
      </c>
      <c r="Q471" s="19"/>
      <c r="R471" s="2">
        <v>44336.440043125003</v>
      </c>
      <c r="S471" s="2">
        <v>44291.885143321757</v>
      </c>
      <c r="T471" s="19"/>
      <c r="U471" s="19"/>
      <c r="V471" s="19"/>
      <c r="W471" s="19" t="s">
        <v>93</v>
      </c>
      <c r="X471" t="s">
        <v>86</v>
      </c>
      <c r="Y471" t="s">
        <v>87</v>
      </c>
    </row>
    <row r="472" spans="3:25" x14ac:dyDescent="0.25">
      <c r="C472">
        <v>466</v>
      </c>
      <c r="D472" s="19" t="s">
        <v>2000</v>
      </c>
      <c r="E472" s="19"/>
      <c r="F472" s="19" t="s">
        <v>190</v>
      </c>
      <c r="G472" s="19"/>
      <c r="H472" t="b">
        <v>0</v>
      </c>
      <c r="I472" s="19" t="s">
        <v>2000</v>
      </c>
      <c r="J472" s="19"/>
      <c r="K472" s="19" t="s">
        <v>88</v>
      </c>
      <c r="L472" t="b">
        <v>1</v>
      </c>
      <c r="M472" t="s">
        <v>84</v>
      </c>
      <c r="P472" s="19" t="s">
        <v>2001</v>
      </c>
      <c r="Q472" s="19"/>
      <c r="R472" s="2">
        <v>44336.440043125003</v>
      </c>
      <c r="S472" s="2">
        <v>44291.885143321757</v>
      </c>
      <c r="T472" s="19"/>
      <c r="U472" s="19"/>
      <c r="V472" s="19"/>
      <c r="W472" s="19" t="s">
        <v>15</v>
      </c>
      <c r="X472" t="s">
        <v>86</v>
      </c>
      <c r="Y472" t="s">
        <v>87</v>
      </c>
    </row>
    <row r="473" spans="3:25" x14ac:dyDescent="0.25">
      <c r="C473">
        <v>467</v>
      </c>
      <c r="D473" s="19" t="s">
        <v>2002</v>
      </c>
      <c r="E473" s="19"/>
      <c r="F473" s="19" t="s">
        <v>190</v>
      </c>
      <c r="G473" s="19"/>
      <c r="H473" t="b">
        <v>0</v>
      </c>
      <c r="I473" s="19" t="s">
        <v>2002</v>
      </c>
      <c r="J473" s="19"/>
      <c r="K473" s="19" t="s">
        <v>91</v>
      </c>
      <c r="L473" t="b">
        <v>1</v>
      </c>
      <c r="M473" t="s">
        <v>94</v>
      </c>
      <c r="P473" s="19" t="s">
        <v>2003</v>
      </c>
      <c r="Q473" s="19"/>
      <c r="R473" s="2">
        <v>44336.440043125003</v>
      </c>
      <c r="S473" s="2">
        <v>44291.885143321757</v>
      </c>
      <c r="T473" s="19"/>
      <c r="U473" s="19"/>
      <c r="V473" s="19"/>
      <c r="W473" s="19" t="s">
        <v>93</v>
      </c>
      <c r="X473" t="s">
        <v>86</v>
      </c>
      <c r="Y473" t="s">
        <v>87</v>
      </c>
    </row>
    <row r="474" spans="3:25" x14ac:dyDescent="0.25">
      <c r="C474">
        <v>468</v>
      </c>
      <c r="D474" s="19" t="s">
        <v>2004</v>
      </c>
      <c r="E474" s="19"/>
      <c r="F474" s="19" t="s">
        <v>190</v>
      </c>
      <c r="G474" s="19"/>
      <c r="H474" t="b">
        <v>0</v>
      </c>
      <c r="I474" s="19"/>
      <c r="J474" s="19" t="s">
        <v>2005</v>
      </c>
      <c r="K474" s="19"/>
      <c r="L474" t="b">
        <v>1</v>
      </c>
      <c r="M474" t="s">
        <v>84</v>
      </c>
      <c r="P474" s="19" t="s">
        <v>2006</v>
      </c>
      <c r="Q474" s="19"/>
      <c r="R474" s="2">
        <v>44581.195167708334</v>
      </c>
      <c r="S474" s="2">
        <v>44526.770788692127</v>
      </c>
      <c r="T474" s="19"/>
      <c r="U474" s="19"/>
      <c r="V474" s="19"/>
      <c r="W474" s="19" t="s">
        <v>90</v>
      </c>
      <c r="X474" t="s">
        <v>1178</v>
      </c>
      <c r="Y474" t="s">
        <v>87</v>
      </c>
    </row>
    <row r="475" spans="3:25" x14ac:dyDescent="0.25">
      <c r="C475">
        <v>469</v>
      </c>
      <c r="D475" s="19" t="s">
        <v>2007</v>
      </c>
      <c r="E475" s="19"/>
      <c r="F475" s="19" t="s">
        <v>190</v>
      </c>
      <c r="G475" s="19"/>
      <c r="H475" t="b">
        <v>0</v>
      </c>
      <c r="I475" s="19" t="s">
        <v>2007</v>
      </c>
      <c r="J475" s="19"/>
      <c r="K475" s="19" t="s">
        <v>91</v>
      </c>
      <c r="L475" t="b">
        <v>1</v>
      </c>
      <c r="M475" t="s">
        <v>94</v>
      </c>
      <c r="P475" s="19" t="s">
        <v>2008</v>
      </c>
      <c r="Q475" s="19"/>
      <c r="R475" s="2">
        <v>44336.440043125003</v>
      </c>
      <c r="S475" s="2">
        <v>44291.885143321757</v>
      </c>
      <c r="T475" s="19"/>
      <c r="U475" s="19"/>
      <c r="V475" s="19"/>
      <c r="W475" s="19" t="s">
        <v>93</v>
      </c>
      <c r="X475" t="s">
        <v>86</v>
      </c>
      <c r="Y475" t="s">
        <v>87</v>
      </c>
    </row>
    <row r="476" spans="3:25" x14ac:dyDescent="0.25">
      <c r="C476">
        <v>470</v>
      </c>
      <c r="D476" s="19" t="s">
        <v>2009</v>
      </c>
      <c r="E476" s="19"/>
      <c r="F476" s="19" t="s">
        <v>190</v>
      </c>
      <c r="G476" s="19"/>
      <c r="H476" t="b">
        <v>0</v>
      </c>
      <c r="I476" s="19"/>
      <c r="J476" s="19" t="s">
        <v>2010</v>
      </c>
      <c r="K476" s="19" t="s">
        <v>91</v>
      </c>
      <c r="L476" t="b">
        <v>1</v>
      </c>
      <c r="M476" t="s">
        <v>92</v>
      </c>
      <c r="P476" s="19" t="s">
        <v>2011</v>
      </c>
      <c r="Q476" s="19"/>
      <c r="R476" s="2">
        <v>44581.195109444445</v>
      </c>
      <c r="S476" s="2">
        <v>44291.885143321757</v>
      </c>
      <c r="T476" s="19"/>
      <c r="U476" s="19"/>
      <c r="V476" s="19"/>
      <c r="W476" s="19" t="s">
        <v>90</v>
      </c>
      <c r="X476" t="s">
        <v>1178</v>
      </c>
      <c r="Y476" t="s">
        <v>87</v>
      </c>
    </row>
    <row r="477" spans="3:25" x14ac:dyDescent="0.25">
      <c r="C477">
        <v>471</v>
      </c>
      <c r="D477" s="19" t="s">
        <v>2012</v>
      </c>
      <c r="E477" s="19"/>
      <c r="F477" s="19" t="s">
        <v>190</v>
      </c>
      <c r="G477" s="19"/>
      <c r="H477" t="b">
        <v>0</v>
      </c>
      <c r="I477" s="19"/>
      <c r="J477" s="19" t="s">
        <v>2013</v>
      </c>
      <c r="K477" s="19" t="s">
        <v>91</v>
      </c>
      <c r="L477" t="b">
        <v>1</v>
      </c>
      <c r="M477" t="s">
        <v>92</v>
      </c>
      <c r="P477" s="19" t="s">
        <v>2014</v>
      </c>
      <c r="Q477" s="19"/>
      <c r="R477" s="2">
        <v>44581.195108449072</v>
      </c>
      <c r="S477" s="2">
        <v>44291.885143321757</v>
      </c>
      <c r="T477" s="19"/>
      <c r="U477" s="19"/>
      <c r="V477" s="19"/>
      <c r="W477" s="19" t="s">
        <v>90</v>
      </c>
      <c r="X477" t="s">
        <v>1178</v>
      </c>
      <c r="Y477" t="s">
        <v>87</v>
      </c>
    </row>
    <row r="478" spans="3:25" x14ac:dyDescent="0.25">
      <c r="C478">
        <v>472</v>
      </c>
      <c r="D478" s="19" t="s">
        <v>2015</v>
      </c>
      <c r="E478" s="19"/>
      <c r="F478" s="19" t="s">
        <v>190</v>
      </c>
      <c r="G478" s="19"/>
      <c r="H478" t="b">
        <v>0</v>
      </c>
      <c r="I478" s="19"/>
      <c r="J478" s="19" t="s">
        <v>2016</v>
      </c>
      <c r="K478" s="19" t="s">
        <v>91</v>
      </c>
      <c r="L478" t="b">
        <v>1</v>
      </c>
      <c r="M478" t="s">
        <v>92</v>
      </c>
      <c r="P478" s="19" t="s">
        <v>2017</v>
      </c>
      <c r="Q478" s="19"/>
      <c r="R478" s="2">
        <v>44581.195108252316</v>
      </c>
      <c r="S478" s="2">
        <v>44291.885143321757</v>
      </c>
      <c r="T478" s="19"/>
      <c r="U478" s="19"/>
      <c r="V478" s="19"/>
      <c r="W478" s="19" t="s">
        <v>90</v>
      </c>
      <c r="X478" t="s">
        <v>1178</v>
      </c>
      <c r="Y478" t="s">
        <v>87</v>
      </c>
    </row>
    <row r="479" spans="3:25" x14ac:dyDescent="0.25">
      <c r="C479">
        <v>473</v>
      </c>
      <c r="D479" s="19" t="s">
        <v>2018</v>
      </c>
      <c r="E479" s="19"/>
      <c r="F479" s="19" t="s">
        <v>190</v>
      </c>
      <c r="G479" s="19"/>
      <c r="H479" t="b">
        <v>0</v>
      </c>
      <c r="I479" s="19"/>
      <c r="J479" s="19" t="s">
        <v>2019</v>
      </c>
      <c r="K479" s="19" t="s">
        <v>91</v>
      </c>
      <c r="L479" t="b">
        <v>1</v>
      </c>
      <c r="M479" t="s">
        <v>92</v>
      </c>
      <c r="P479" s="19" t="s">
        <v>2020</v>
      </c>
      <c r="Q479" s="19"/>
      <c r="R479" s="2">
        <v>44581.195108749998</v>
      </c>
      <c r="S479" s="2">
        <v>44291.885143321757</v>
      </c>
      <c r="T479" s="19"/>
      <c r="U479" s="19"/>
      <c r="V479" s="19"/>
      <c r="W479" s="19" t="s">
        <v>90</v>
      </c>
      <c r="X479" t="s">
        <v>1178</v>
      </c>
      <c r="Y479" t="s">
        <v>87</v>
      </c>
    </row>
    <row r="480" spans="3:25" x14ac:dyDescent="0.25">
      <c r="C480">
        <v>474</v>
      </c>
      <c r="D480" s="19" t="s">
        <v>2021</v>
      </c>
      <c r="E480" s="19"/>
      <c r="F480" s="19" t="s">
        <v>190</v>
      </c>
      <c r="G480" s="19"/>
      <c r="H480" t="b">
        <v>0</v>
      </c>
      <c r="I480" s="19"/>
      <c r="J480" s="19" t="s">
        <v>2022</v>
      </c>
      <c r="K480" s="19" t="s">
        <v>91</v>
      </c>
      <c r="L480" t="b">
        <v>1</v>
      </c>
      <c r="M480" t="s">
        <v>92</v>
      </c>
      <c r="P480" s="19" t="s">
        <v>2023</v>
      </c>
      <c r="Q480" s="19"/>
      <c r="R480" s="2">
        <v>44581.195112187503</v>
      </c>
      <c r="S480" s="2">
        <v>44291.885143321757</v>
      </c>
      <c r="T480" s="19"/>
      <c r="U480" s="19"/>
      <c r="V480" s="19"/>
      <c r="W480" s="19" t="s">
        <v>90</v>
      </c>
      <c r="X480" t="s">
        <v>1178</v>
      </c>
      <c r="Y480" t="s">
        <v>87</v>
      </c>
    </row>
    <row r="481" spans="3:25" x14ac:dyDescent="0.25">
      <c r="C481">
        <v>475</v>
      </c>
      <c r="D481" s="19" t="s">
        <v>2024</v>
      </c>
      <c r="E481" s="19"/>
      <c r="F481" s="19" t="s">
        <v>190</v>
      </c>
      <c r="G481" s="19"/>
      <c r="H481" t="b">
        <v>0</v>
      </c>
      <c r="I481" s="19"/>
      <c r="J481" s="19" t="s">
        <v>2025</v>
      </c>
      <c r="K481" s="19" t="s">
        <v>91</v>
      </c>
      <c r="L481" t="b">
        <v>1</v>
      </c>
      <c r="M481" t="s">
        <v>92</v>
      </c>
      <c r="P481" s="19" t="s">
        <v>2026</v>
      </c>
      <c r="Q481" s="19"/>
      <c r="R481" s="2">
        <v>44581.195102893522</v>
      </c>
      <c r="S481" s="2">
        <v>44291.885143321757</v>
      </c>
      <c r="T481" s="19"/>
      <c r="U481" s="19"/>
      <c r="V481" s="19"/>
      <c r="W481" s="19" t="s">
        <v>90</v>
      </c>
      <c r="X481" t="s">
        <v>1178</v>
      </c>
      <c r="Y481" t="s">
        <v>87</v>
      </c>
    </row>
    <row r="482" spans="3:25" x14ac:dyDescent="0.25">
      <c r="C482">
        <v>476</v>
      </c>
      <c r="D482" s="19" t="s">
        <v>2027</v>
      </c>
      <c r="E482" s="19"/>
      <c r="F482" s="19" t="s">
        <v>190</v>
      </c>
      <c r="G482" s="19"/>
      <c r="H482" t="b">
        <v>0</v>
      </c>
      <c r="I482" s="19"/>
      <c r="J482" s="19" t="s">
        <v>2028</v>
      </c>
      <c r="K482" s="19" t="s">
        <v>91</v>
      </c>
      <c r="L482" t="b">
        <v>1</v>
      </c>
      <c r="M482" t="s">
        <v>92</v>
      </c>
      <c r="P482" s="19" t="s">
        <v>2029</v>
      </c>
      <c r="Q482" s="19"/>
      <c r="R482" s="2">
        <v>44581.195108599539</v>
      </c>
      <c r="S482" s="2">
        <v>44291.885143321757</v>
      </c>
      <c r="T482" s="19"/>
      <c r="U482" s="19"/>
      <c r="V482" s="19"/>
      <c r="W482" s="19" t="s">
        <v>90</v>
      </c>
      <c r="X482" t="s">
        <v>1178</v>
      </c>
      <c r="Y482" t="s">
        <v>87</v>
      </c>
    </row>
    <row r="483" spans="3:25" x14ac:dyDescent="0.25">
      <c r="C483">
        <v>477</v>
      </c>
      <c r="D483" s="19" t="s">
        <v>2030</v>
      </c>
      <c r="E483" s="19"/>
      <c r="F483" s="19" t="s">
        <v>190</v>
      </c>
      <c r="G483" s="19"/>
      <c r="H483" t="b">
        <v>0</v>
      </c>
      <c r="I483" s="19"/>
      <c r="J483" s="19" t="s">
        <v>2031</v>
      </c>
      <c r="K483" s="19" t="s">
        <v>91</v>
      </c>
      <c r="L483" t="b">
        <v>1</v>
      </c>
      <c r="M483" t="s">
        <v>92</v>
      </c>
      <c r="P483" s="19" t="s">
        <v>2032</v>
      </c>
      <c r="Q483" s="19"/>
      <c r="R483" s="2">
        <v>44581.195105092593</v>
      </c>
      <c r="S483" s="2">
        <v>44291.885143321757</v>
      </c>
      <c r="T483" s="19"/>
      <c r="U483" s="19"/>
      <c r="V483" s="19"/>
      <c r="W483" s="19" t="s">
        <v>90</v>
      </c>
      <c r="X483" t="s">
        <v>1178</v>
      </c>
      <c r="Y483" t="s">
        <v>87</v>
      </c>
    </row>
    <row r="484" spans="3:25" x14ac:dyDescent="0.25">
      <c r="C484">
        <v>478</v>
      </c>
      <c r="D484" s="19" t="s">
        <v>2033</v>
      </c>
      <c r="E484" s="19"/>
      <c r="F484" s="19" t="s">
        <v>190</v>
      </c>
      <c r="G484" s="19"/>
      <c r="H484" t="b">
        <v>0</v>
      </c>
      <c r="I484" s="19"/>
      <c r="J484" s="19" t="s">
        <v>2034</v>
      </c>
      <c r="K484" s="19" t="s">
        <v>91</v>
      </c>
      <c r="L484" t="b">
        <v>1</v>
      </c>
      <c r="M484" t="s">
        <v>92</v>
      </c>
      <c r="P484" s="19" t="s">
        <v>2035</v>
      </c>
      <c r="Q484" s="19"/>
      <c r="R484" s="2">
        <v>44581.195102199075</v>
      </c>
      <c r="S484" s="2">
        <v>44291.885143321757</v>
      </c>
      <c r="T484" s="19"/>
      <c r="U484" s="19"/>
      <c r="V484" s="19"/>
      <c r="W484" s="19" t="s">
        <v>90</v>
      </c>
      <c r="X484" t="s">
        <v>1178</v>
      </c>
      <c r="Y484" t="s">
        <v>87</v>
      </c>
    </row>
    <row r="485" spans="3:25" x14ac:dyDescent="0.25">
      <c r="C485">
        <v>479</v>
      </c>
      <c r="D485" s="19" t="s">
        <v>2036</v>
      </c>
      <c r="E485" s="19"/>
      <c r="F485" s="19" t="s">
        <v>190</v>
      </c>
      <c r="G485" s="19"/>
      <c r="H485" t="b">
        <v>0</v>
      </c>
      <c r="I485" s="19" t="s">
        <v>2036</v>
      </c>
      <c r="J485" s="19"/>
      <c r="K485" s="19"/>
      <c r="L485" t="b">
        <v>1</v>
      </c>
      <c r="M485" t="s">
        <v>84</v>
      </c>
      <c r="P485" s="19" t="s">
        <v>2037</v>
      </c>
      <c r="Q485" s="19"/>
      <c r="R485" s="2">
        <v>44336.440043125003</v>
      </c>
      <c r="S485" s="2">
        <v>44291.885143287036</v>
      </c>
      <c r="T485" s="19"/>
      <c r="U485" s="19"/>
      <c r="V485" s="19"/>
      <c r="W485" s="19" t="s">
        <v>85</v>
      </c>
      <c r="X485" t="s">
        <v>86</v>
      </c>
      <c r="Y485" t="s">
        <v>87</v>
      </c>
    </row>
    <row r="486" spans="3:25" x14ac:dyDescent="0.25">
      <c r="C486">
        <v>480</v>
      </c>
      <c r="D486" s="19" t="s">
        <v>2038</v>
      </c>
      <c r="E486" s="19"/>
      <c r="F486" s="19" t="s">
        <v>190</v>
      </c>
      <c r="G486" s="19"/>
      <c r="H486" t="b">
        <v>0</v>
      </c>
      <c r="I486" s="19" t="s">
        <v>2038</v>
      </c>
      <c r="J486" s="19"/>
      <c r="K486" s="19" t="s">
        <v>91</v>
      </c>
      <c r="L486" t="b">
        <v>1</v>
      </c>
      <c r="M486" t="s">
        <v>92</v>
      </c>
      <c r="P486" s="19" t="s">
        <v>2039</v>
      </c>
      <c r="Q486" s="19"/>
      <c r="R486" s="2">
        <v>44336.440043125003</v>
      </c>
      <c r="S486" s="2">
        <v>44291.885143321757</v>
      </c>
      <c r="T486" s="19"/>
      <c r="U486" s="19"/>
      <c r="V486" s="19"/>
      <c r="W486" s="19" t="s">
        <v>93</v>
      </c>
      <c r="X486" t="s">
        <v>86</v>
      </c>
      <c r="Y486" t="s">
        <v>87</v>
      </c>
    </row>
    <row r="487" spans="3:25" x14ac:dyDescent="0.25">
      <c r="C487">
        <v>481</v>
      </c>
      <c r="D487" s="19" t="s">
        <v>2040</v>
      </c>
      <c r="E487" s="19"/>
      <c r="F487" s="19" t="s">
        <v>190</v>
      </c>
      <c r="G487" s="19"/>
      <c r="H487" t="b">
        <v>0</v>
      </c>
      <c r="I487" s="19" t="s">
        <v>2040</v>
      </c>
      <c r="J487" s="19"/>
      <c r="K487" s="19"/>
      <c r="L487" t="b">
        <v>1</v>
      </c>
      <c r="M487" t="s">
        <v>84</v>
      </c>
      <c r="P487" s="19" t="s">
        <v>2041</v>
      </c>
      <c r="Q487" s="19"/>
      <c r="R487" s="2">
        <v>44336.440043125003</v>
      </c>
      <c r="S487" s="2">
        <v>44291.885143321757</v>
      </c>
      <c r="T487" s="19"/>
      <c r="U487" s="19"/>
      <c r="V487" s="19"/>
      <c r="W487" s="19" t="s">
        <v>85</v>
      </c>
      <c r="X487" t="s">
        <v>86</v>
      </c>
      <c r="Y487" t="s">
        <v>87</v>
      </c>
    </row>
    <row r="488" spans="3:25" x14ac:dyDescent="0.25">
      <c r="C488">
        <v>482</v>
      </c>
      <c r="D488" s="19" t="s">
        <v>2042</v>
      </c>
      <c r="E488" s="19"/>
      <c r="F488" s="19" t="s">
        <v>190</v>
      </c>
      <c r="G488" s="19"/>
      <c r="H488" t="b">
        <v>0</v>
      </c>
      <c r="I488" s="19" t="s">
        <v>2042</v>
      </c>
      <c r="J488" s="19"/>
      <c r="K488" s="19" t="s">
        <v>2043</v>
      </c>
      <c r="L488" t="b">
        <v>1</v>
      </c>
      <c r="M488" t="s">
        <v>84</v>
      </c>
      <c r="P488" s="19" t="s">
        <v>2044</v>
      </c>
      <c r="Q488" s="19"/>
      <c r="R488" s="2">
        <v>44336.440043125003</v>
      </c>
      <c r="S488" s="2">
        <v>44291.885143321757</v>
      </c>
      <c r="T488" s="19"/>
      <c r="U488" s="19"/>
      <c r="V488" s="19"/>
      <c r="W488" s="19" t="s">
        <v>15</v>
      </c>
      <c r="X488" t="s">
        <v>86</v>
      </c>
      <c r="Y488" t="s">
        <v>87</v>
      </c>
    </row>
    <row r="489" spans="3:25" x14ac:dyDescent="0.25">
      <c r="C489">
        <v>483</v>
      </c>
      <c r="D489" s="19" t="s">
        <v>2045</v>
      </c>
      <c r="E489" s="19"/>
      <c r="F489" s="19" t="s">
        <v>190</v>
      </c>
      <c r="G489" s="19"/>
      <c r="H489" t="b">
        <v>0</v>
      </c>
      <c r="I489" s="19" t="s">
        <v>2045</v>
      </c>
      <c r="J489" s="19"/>
      <c r="K489" s="19" t="s">
        <v>91</v>
      </c>
      <c r="L489" t="b">
        <v>1</v>
      </c>
      <c r="M489" t="s">
        <v>94</v>
      </c>
      <c r="P489" s="19" t="s">
        <v>2046</v>
      </c>
      <c r="Q489" s="19"/>
      <c r="R489" s="2">
        <v>44336.440043125003</v>
      </c>
      <c r="S489" s="2">
        <v>44291.885143321757</v>
      </c>
      <c r="T489" s="19"/>
      <c r="U489" s="19"/>
      <c r="V489" s="19"/>
      <c r="W489" s="19" t="s">
        <v>93</v>
      </c>
      <c r="X489" t="s">
        <v>86</v>
      </c>
      <c r="Y489" t="s">
        <v>87</v>
      </c>
    </row>
    <row r="490" spans="3:25" x14ac:dyDescent="0.25">
      <c r="C490">
        <v>484</v>
      </c>
      <c r="D490" s="19" t="s">
        <v>2047</v>
      </c>
      <c r="E490" s="19"/>
      <c r="F490" s="19" t="s">
        <v>190</v>
      </c>
      <c r="G490" s="19"/>
      <c r="H490" t="b">
        <v>0</v>
      </c>
      <c r="I490" s="19"/>
      <c r="J490" s="19" t="s">
        <v>2048</v>
      </c>
      <c r="K490" s="19"/>
      <c r="L490" t="b">
        <v>1</v>
      </c>
      <c r="M490" t="s">
        <v>84</v>
      </c>
      <c r="P490" s="19" t="s">
        <v>2049</v>
      </c>
      <c r="Q490" s="19"/>
      <c r="R490" s="2">
        <v>44581.195105555555</v>
      </c>
      <c r="S490" s="2">
        <v>44291.885143321757</v>
      </c>
      <c r="T490" s="19"/>
      <c r="U490" s="19"/>
      <c r="V490" s="19"/>
      <c r="W490" s="19" t="s">
        <v>90</v>
      </c>
      <c r="X490" t="s">
        <v>1178</v>
      </c>
      <c r="Y490" t="s">
        <v>87</v>
      </c>
    </row>
    <row r="491" spans="3:25" x14ac:dyDescent="0.25">
      <c r="C491">
        <v>485</v>
      </c>
      <c r="D491" s="19" t="s">
        <v>2050</v>
      </c>
      <c r="E491" s="19"/>
      <c r="F491" s="19" t="s">
        <v>190</v>
      </c>
      <c r="G491" s="19"/>
      <c r="H491" t="b">
        <v>0</v>
      </c>
      <c r="I491" s="19"/>
      <c r="J491" s="19" t="s">
        <v>2051</v>
      </c>
      <c r="K491" s="19"/>
      <c r="L491" t="b">
        <v>1</v>
      </c>
      <c r="M491" t="s">
        <v>84</v>
      </c>
      <c r="P491" s="19" t="s">
        <v>2052</v>
      </c>
      <c r="Q491" s="19"/>
      <c r="R491" s="2">
        <v>44581.195170057872</v>
      </c>
      <c r="S491" s="2">
        <v>44291.885143321757</v>
      </c>
      <c r="T491" s="19"/>
      <c r="U491" s="19"/>
      <c r="V491" s="19"/>
      <c r="W491" s="19" t="s">
        <v>90</v>
      </c>
      <c r="X491" t="s">
        <v>1178</v>
      </c>
      <c r="Y491" t="s">
        <v>87</v>
      </c>
    </row>
    <row r="492" spans="3:25" x14ac:dyDescent="0.25">
      <c r="C492">
        <v>486</v>
      </c>
      <c r="D492" s="19" t="s">
        <v>2053</v>
      </c>
      <c r="E492" s="19"/>
      <c r="F492" s="19" t="s">
        <v>190</v>
      </c>
      <c r="G492" s="19"/>
      <c r="H492" t="b">
        <v>0</v>
      </c>
      <c r="I492" s="19"/>
      <c r="J492" s="19" t="s">
        <v>644</v>
      </c>
      <c r="K492" s="19"/>
      <c r="L492" t="b">
        <v>1</v>
      </c>
      <c r="M492" t="s">
        <v>92</v>
      </c>
      <c r="P492" s="19" t="s">
        <v>2054</v>
      </c>
      <c r="Q492" s="19"/>
      <c r="R492" s="2">
        <v>44581.195148217594</v>
      </c>
      <c r="S492" s="2">
        <v>44291.885143321757</v>
      </c>
      <c r="T492" s="19"/>
      <c r="U492" s="19"/>
      <c r="V492" s="19"/>
      <c r="W492" s="19" t="s">
        <v>90</v>
      </c>
      <c r="X492" t="s">
        <v>1178</v>
      </c>
      <c r="Y492" t="s">
        <v>87</v>
      </c>
    </row>
    <row r="493" spans="3:25" x14ac:dyDescent="0.25">
      <c r="C493">
        <v>487</v>
      </c>
      <c r="D493" s="19" t="s">
        <v>2055</v>
      </c>
      <c r="E493" s="19"/>
      <c r="F493" s="19" t="s">
        <v>190</v>
      </c>
      <c r="G493" s="19"/>
      <c r="H493" t="b">
        <v>0</v>
      </c>
      <c r="I493" s="19"/>
      <c r="J493" s="19" t="s">
        <v>2056</v>
      </c>
      <c r="K493" s="19"/>
      <c r="L493" t="b">
        <v>1</v>
      </c>
      <c r="M493" t="s">
        <v>92</v>
      </c>
      <c r="P493" s="19" t="s">
        <v>2057</v>
      </c>
      <c r="Q493" s="19"/>
      <c r="R493" s="2">
        <v>44581.195156516202</v>
      </c>
      <c r="S493" s="2">
        <v>44291.885143321757</v>
      </c>
      <c r="T493" s="19"/>
      <c r="U493" s="19"/>
      <c r="V493" s="19"/>
      <c r="W493" s="19" t="s">
        <v>90</v>
      </c>
      <c r="X493" t="s">
        <v>1178</v>
      </c>
      <c r="Y493" t="s">
        <v>87</v>
      </c>
    </row>
    <row r="494" spans="3:25" x14ac:dyDescent="0.25">
      <c r="C494">
        <v>488</v>
      </c>
      <c r="D494" s="19" t="s">
        <v>2058</v>
      </c>
      <c r="E494" s="19"/>
      <c r="F494" s="19" t="s">
        <v>190</v>
      </c>
      <c r="G494" s="19"/>
      <c r="H494" t="b">
        <v>0</v>
      </c>
      <c r="I494" s="19"/>
      <c r="J494" s="19" t="s">
        <v>2059</v>
      </c>
      <c r="K494" s="19" t="s">
        <v>91</v>
      </c>
      <c r="L494" t="b">
        <v>1</v>
      </c>
      <c r="M494" t="s">
        <v>92</v>
      </c>
      <c r="P494" s="19" t="s">
        <v>2060</v>
      </c>
      <c r="Q494" s="19"/>
      <c r="R494" s="2">
        <v>44581.195153935187</v>
      </c>
      <c r="S494" s="2">
        <v>44291.885143321757</v>
      </c>
      <c r="T494" s="19"/>
      <c r="U494" s="19"/>
      <c r="V494" s="19"/>
      <c r="W494" s="19" t="s">
        <v>90</v>
      </c>
      <c r="X494" t="s">
        <v>1178</v>
      </c>
      <c r="Y494" t="s">
        <v>87</v>
      </c>
    </row>
    <row r="495" spans="3:25" x14ac:dyDescent="0.25">
      <c r="C495">
        <v>489</v>
      </c>
      <c r="D495" s="19" t="s">
        <v>2061</v>
      </c>
      <c r="E495" s="19"/>
      <c r="F495" s="19" t="s">
        <v>190</v>
      </c>
      <c r="G495" s="19"/>
      <c r="H495" t="b">
        <v>0</v>
      </c>
      <c r="I495" s="19" t="s">
        <v>2061</v>
      </c>
      <c r="J495" s="19"/>
      <c r="K495" s="19" t="s">
        <v>91</v>
      </c>
      <c r="L495" t="b">
        <v>1</v>
      </c>
      <c r="M495" t="s">
        <v>94</v>
      </c>
      <c r="P495" s="19" t="s">
        <v>2062</v>
      </c>
      <c r="Q495" s="19"/>
      <c r="R495" s="2">
        <v>44336.440043125003</v>
      </c>
      <c r="S495" s="2">
        <v>44291.885143321757</v>
      </c>
      <c r="T495" s="19"/>
      <c r="U495" s="19"/>
      <c r="V495" s="19"/>
      <c r="W495" s="19" t="s">
        <v>93</v>
      </c>
      <c r="X495" t="s">
        <v>86</v>
      </c>
      <c r="Y495" t="s">
        <v>87</v>
      </c>
    </row>
    <row r="496" spans="3:25" x14ac:dyDescent="0.25">
      <c r="C496">
        <v>490</v>
      </c>
      <c r="D496" s="19" t="s">
        <v>2063</v>
      </c>
      <c r="E496" s="19"/>
      <c r="F496" s="19" t="s">
        <v>190</v>
      </c>
      <c r="G496" s="19"/>
      <c r="H496" t="b">
        <v>0</v>
      </c>
      <c r="I496" s="19" t="s">
        <v>2063</v>
      </c>
      <c r="J496" s="19"/>
      <c r="K496" s="19" t="s">
        <v>88</v>
      </c>
      <c r="L496" t="b">
        <v>1</v>
      </c>
      <c r="M496" t="s">
        <v>84</v>
      </c>
      <c r="P496" s="19" t="s">
        <v>2064</v>
      </c>
      <c r="Q496" s="19"/>
      <c r="R496" s="2">
        <v>44336.440043125003</v>
      </c>
      <c r="S496" s="2">
        <v>44291.885143321757</v>
      </c>
      <c r="T496" s="19"/>
      <c r="U496" s="19"/>
      <c r="V496" s="19"/>
      <c r="W496" s="19" t="s">
        <v>15</v>
      </c>
      <c r="X496" t="s">
        <v>86</v>
      </c>
      <c r="Y496" t="s">
        <v>87</v>
      </c>
    </row>
    <row r="497" spans="3:25" x14ac:dyDescent="0.25">
      <c r="C497">
        <v>491</v>
      </c>
      <c r="D497" s="19" t="s">
        <v>2065</v>
      </c>
      <c r="E497" s="19"/>
      <c r="F497" s="19" t="s">
        <v>190</v>
      </c>
      <c r="G497" s="19"/>
      <c r="H497" t="b">
        <v>0</v>
      </c>
      <c r="I497" s="19" t="s">
        <v>2065</v>
      </c>
      <c r="J497" s="19"/>
      <c r="K497" s="19" t="s">
        <v>91</v>
      </c>
      <c r="L497" t="b">
        <v>1</v>
      </c>
      <c r="M497" t="s">
        <v>94</v>
      </c>
      <c r="P497" s="19" t="s">
        <v>2066</v>
      </c>
      <c r="Q497" s="19"/>
      <c r="R497" s="2">
        <v>44336.440043125003</v>
      </c>
      <c r="S497" s="2">
        <v>44291.885143321757</v>
      </c>
      <c r="T497" s="19"/>
      <c r="U497" s="19"/>
      <c r="V497" s="19"/>
      <c r="W497" s="19" t="s">
        <v>93</v>
      </c>
      <c r="X497" t="s">
        <v>86</v>
      </c>
      <c r="Y497" t="s">
        <v>87</v>
      </c>
    </row>
    <row r="498" spans="3:25" x14ac:dyDescent="0.25">
      <c r="C498">
        <v>492</v>
      </c>
      <c r="D498" s="19" t="s">
        <v>1712</v>
      </c>
      <c r="E498" s="19"/>
      <c r="F498" s="19" t="s">
        <v>190</v>
      </c>
      <c r="G498" s="19"/>
      <c r="H498" t="b">
        <v>0</v>
      </c>
      <c r="I498" s="19" t="s">
        <v>1712</v>
      </c>
      <c r="J498" s="19"/>
      <c r="K498" s="19"/>
      <c r="L498" t="b">
        <v>1</v>
      </c>
      <c r="M498" t="s">
        <v>84</v>
      </c>
      <c r="P498" s="19" t="s">
        <v>2067</v>
      </c>
      <c r="Q498" s="19"/>
      <c r="R498" s="2">
        <v>44336.440043125003</v>
      </c>
      <c r="S498" s="2">
        <v>44291.885143321757</v>
      </c>
      <c r="T498" s="19"/>
      <c r="U498" s="19"/>
      <c r="V498" s="19"/>
      <c r="W498" s="19" t="s">
        <v>85</v>
      </c>
      <c r="X498" t="s">
        <v>86</v>
      </c>
      <c r="Y498" t="s">
        <v>87</v>
      </c>
    </row>
    <row r="499" spans="3:25" x14ac:dyDescent="0.25">
      <c r="C499">
        <v>493</v>
      </c>
      <c r="D499" s="19" t="s">
        <v>1830</v>
      </c>
      <c r="E499" s="19"/>
      <c r="F499" s="19" t="s">
        <v>190</v>
      </c>
      <c r="G499" s="19"/>
      <c r="H499" t="b">
        <v>0</v>
      </c>
      <c r="I499" s="19" t="s">
        <v>1830</v>
      </c>
      <c r="J499" s="19"/>
      <c r="K499" s="19"/>
      <c r="L499" t="b">
        <v>1</v>
      </c>
      <c r="M499" t="s">
        <v>84</v>
      </c>
      <c r="P499" s="19" t="s">
        <v>2068</v>
      </c>
      <c r="Q499" s="19"/>
      <c r="R499" s="2">
        <v>44336.440043125003</v>
      </c>
      <c r="S499" s="2">
        <v>44291.885143321757</v>
      </c>
      <c r="T499" s="19"/>
      <c r="U499" s="19"/>
      <c r="V499" s="19"/>
      <c r="W499" s="19" t="s">
        <v>85</v>
      </c>
      <c r="X499" t="s">
        <v>86</v>
      </c>
      <c r="Y499" t="s">
        <v>87</v>
      </c>
    </row>
    <row r="500" spans="3:25" x14ac:dyDescent="0.25">
      <c r="C500">
        <v>494</v>
      </c>
      <c r="D500" s="19" t="s">
        <v>1803</v>
      </c>
      <c r="E500" s="19"/>
      <c r="F500" s="19" t="s">
        <v>190</v>
      </c>
      <c r="G500" s="19"/>
      <c r="H500" t="b">
        <v>0</v>
      </c>
      <c r="I500" s="19" t="s">
        <v>1803</v>
      </c>
      <c r="J500" s="19"/>
      <c r="K500" s="19" t="s">
        <v>91</v>
      </c>
      <c r="L500" t="b">
        <v>1</v>
      </c>
      <c r="M500" t="s">
        <v>84</v>
      </c>
      <c r="P500" s="19" t="s">
        <v>2069</v>
      </c>
      <c r="Q500" s="19"/>
      <c r="R500" s="2">
        <v>44336.440043125003</v>
      </c>
      <c r="S500" s="2">
        <v>44291.885143287036</v>
      </c>
      <c r="T500" s="19"/>
      <c r="U500" s="19"/>
      <c r="V500" s="19"/>
      <c r="W500" s="19" t="s">
        <v>93</v>
      </c>
      <c r="X500" t="s">
        <v>86</v>
      </c>
      <c r="Y500" t="s">
        <v>87</v>
      </c>
    </row>
    <row r="501" spans="3:25" x14ac:dyDescent="0.25">
      <c r="C501">
        <v>495</v>
      </c>
      <c r="D501" s="19" t="s">
        <v>1805</v>
      </c>
      <c r="E501" s="19"/>
      <c r="F501" s="19" t="s">
        <v>190</v>
      </c>
      <c r="G501" s="19"/>
      <c r="H501" t="b">
        <v>0</v>
      </c>
      <c r="I501" s="19" t="s">
        <v>1805</v>
      </c>
      <c r="J501" s="19"/>
      <c r="K501" s="19"/>
      <c r="L501" t="b">
        <v>1</v>
      </c>
      <c r="M501" t="s">
        <v>84</v>
      </c>
      <c r="P501" s="19" t="s">
        <v>2070</v>
      </c>
      <c r="Q501" s="19"/>
      <c r="R501" s="2">
        <v>44336.440043125003</v>
      </c>
      <c r="S501" s="2">
        <v>44291.885143321757</v>
      </c>
      <c r="T501" s="19"/>
      <c r="U501" s="19"/>
      <c r="V501" s="19"/>
      <c r="W501" s="19" t="s">
        <v>85</v>
      </c>
      <c r="X501" t="s">
        <v>86</v>
      </c>
      <c r="Y501" t="s">
        <v>87</v>
      </c>
    </row>
    <row r="502" spans="3:25" x14ac:dyDescent="0.25">
      <c r="C502">
        <v>496</v>
      </c>
      <c r="D502" s="19" t="s">
        <v>1807</v>
      </c>
      <c r="E502" s="19"/>
      <c r="F502" s="19" t="s">
        <v>190</v>
      </c>
      <c r="G502" s="19"/>
      <c r="H502" t="b">
        <v>0</v>
      </c>
      <c r="I502" s="19" t="s">
        <v>1807</v>
      </c>
      <c r="J502" s="19"/>
      <c r="K502" s="19"/>
      <c r="L502" t="b">
        <v>1</v>
      </c>
      <c r="M502" t="s">
        <v>84</v>
      </c>
      <c r="P502" s="19" t="s">
        <v>2071</v>
      </c>
      <c r="Q502" s="19"/>
      <c r="R502" s="2">
        <v>44336.440043125003</v>
      </c>
      <c r="S502" s="2">
        <v>44291.885143321757</v>
      </c>
      <c r="T502" s="19"/>
      <c r="U502" s="19"/>
      <c r="V502" s="19"/>
      <c r="W502" s="19" t="s">
        <v>85</v>
      </c>
      <c r="X502" t="s">
        <v>86</v>
      </c>
      <c r="Y502" t="s">
        <v>87</v>
      </c>
    </row>
    <row r="503" spans="3:25" x14ac:dyDescent="0.25">
      <c r="C503">
        <v>497</v>
      </c>
      <c r="D503" s="19" t="s">
        <v>2072</v>
      </c>
      <c r="E503" s="19"/>
      <c r="F503" s="19" t="s">
        <v>190</v>
      </c>
      <c r="G503" s="19"/>
      <c r="H503" t="b">
        <v>0</v>
      </c>
      <c r="I503" s="19"/>
      <c r="J503" s="19" t="s">
        <v>3100</v>
      </c>
      <c r="K503" s="19" t="s">
        <v>91</v>
      </c>
      <c r="L503" t="b">
        <v>1</v>
      </c>
      <c r="M503" t="s">
        <v>92</v>
      </c>
      <c r="P503" s="19" t="s">
        <v>2073</v>
      </c>
      <c r="Q503" s="19"/>
      <c r="R503" s="2">
        <v>44600.839835069448</v>
      </c>
      <c r="S503" s="2">
        <v>44291.885143321757</v>
      </c>
      <c r="T503" s="19"/>
      <c r="U503" s="19"/>
      <c r="V503" s="19"/>
      <c r="W503" s="19" t="s">
        <v>90</v>
      </c>
      <c r="X503" t="s">
        <v>1178</v>
      </c>
      <c r="Y503" t="s">
        <v>87</v>
      </c>
    </row>
    <row r="504" spans="3:25" x14ac:dyDescent="0.25">
      <c r="C504">
        <v>498</v>
      </c>
      <c r="D504" s="19" t="s">
        <v>2074</v>
      </c>
      <c r="E504" s="19"/>
      <c r="F504" s="19" t="s">
        <v>190</v>
      </c>
      <c r="G504" s="19"/>
      <c r="H504" t="b">
        <v>0</v>
      </c>
      <c r="I504" s="19" t="s">
        <v>2074</v>
      </c>
      <c r="J504" s="19"/>
      <c r="K504" s="19" t="s">
        <v>91</v>
      </c>
      <c r="L504" t="b">
        <v>1</v>
      </c>
      <c r="M504" t="s">
        <v>84</v>
      </c>
      <c r="P504" s="19" t="s">
        <v>2075</v>
      </c>
      <c r="Q504" s="19"/>
      <c r="R504" s="2">
        <v>44336.440043125003</v>
      </c>
      <c r="S504" s="2">
        <v>44291.885143287036</v>
      </c>
      <c r="T504" s="19"/>
      <c r="U504" s="19"/>
      <c r="V504" s="19"/>
      <c r="W504" s="19" t="s">
        <v>93</v>
      </c>
      <c r="X504" t="s">
        <v>86</v>
      </c>
      <c r="Y504" t="s">
        <v>87</v>
      </c>
    </row>
    <row r="505" spans="3:25" x14ac:dyDescent="0.25">
      <c r="C505">
        <v>499</v>
      </c>
      <c r="D505" s="19" t="s">
        <v>863</v>
      </c>
      <c r="E505" s="19"/>
      <c r="F505" s="19" t="s">
        <v>190</v>
      </c>
      <c r="G505" s="19"/>
      <c r="H505" t="b">
        <v>0</v>
      </c>
      <c r="I505" s="19"/>
      <c r="J505" s="19" t="s">
        <v>2076</v>
      </c>
      <c r="K505" s="19" t="s">
        <v>91</v>
      </c>
      <c r="L505" t="b">
        <v>1</v>
      </c>
      <c r="M505" t="s">
        <v>92</v>
      </c>
      <c r="P505" s="19" t="s">
        <v>2077</v>
      </c>
      <c r="Q505" s="19"/>
      <c r="R505" s="2">
        <v>44581.195103587961</v>
      </c>
      <c r="S505" s="2">
        <v>44291.885143321757</v>
      </c>
      <c r="T505" s="19"/>
      <c r="U505" s="19"/>
      <c r="V505" s="19"/>
      <c r="W505" s="19" t="s">
        <v>90</v>
      </c>
      <c r="X505" t="s">
        <v>1178</v>
      </c>
      <c r="Y505" t="s">
        <v>87</v>
      </c>
    </row>
    <row r="506" spans="3:25" x14ac:dyDescent="0.25">
      <c r="C506">
        <v>500</v>
      </c>
      <c r="D506" s="19" t="s">
        <v>2078</v>
      </c>
      <c r="E506" s="19"/>
      <c r="F506" s="19" t="s">
        <v>190</v>
      </c>
      <c r="G506" s="19"/>
      <c r="H506" t="b">
        <v>0</v>
      </c>
      <c r="I506" s="19" t="s">
        <v>2078</v>
      </c>
      <c r="J506" s="19"/>
      <c r="K506" s="19"/>
      <c r="L506" t="b">
        <v>1</v>
      </c>
      <c r="M506" t="s">
        <v>84</v>
      </c>
      <c r="P506" s="19" t="s">
        <v>2079</v>
      </c>
      <c r="Q506" s="19"/>
      <c r="R506" s="2">
        <v>44336.440043125003</v>
      </c>
      <c r="S506" s="2">
        <v>44291.885143321757</v>
      </c>
      <c r="T506" s="19"/>
      <c r="U506" s="19"/>
      <c r="V506" s="19"/>
      <c r="W506" s="19" t="s">
        <v>85</v>
      </c>
      <c r="X506" t="s">
        <v>86</v>
      </c>
      <c r="Y506" t="s">
        <v>87</v>
      </c>
    </row>
    <row r="507" spans="3:25" x14ac:dyDescent="0.25">
      <c r="C507">
        <v>501</v>
      </c>
      <c r="D507" s="19" t="s">
        <v>1809</v>
      </c>
      <c r="E507" s="19"/>
      <c r="F507" s="19" t="s">
        <v>190</v>
      </c>
      <c r="G507" s="19"/>
      <c r="H507" t="b">
        <v>0</v>
      </c>
      <c r="I507" s="19" t="s">
        <v>1809</v>
      </c>
      <c r="J507" s="19"/>
      <c r="K507" s="19" t="s">
        <v>91</v>
      </c>
      <c r="L507" t="b">
        <v>1</v>
      </c>
      <c r="M507" t="s">
        <v>94</v>
      </c>
      <c r="P507" s="19" t="s">
        <v>2080</v>
      </c>
      <c r="Q507" s="19"/>
      <c r="R507" s="2">
        <v>44336.440043125003</v>
      </c>
      <c r="S507" s="2">
        <v>44291.885143287036</v>
      </c>
      <c r="T507" s="19"/>
      <c r="U507" s="19"/>
      <c r="V507" s="19"/>
      <c r="W507" s="19" t="s">
        <v>93</v>
      </c>
      <c r="X507" t="s">
        <v>86</v>
      </c>
      <c r="Y507" t="s">
        <v>87</v>
      </c>
    </row>
    <row r="508" spans="3:25" x14ac:dyDescent="0.25">
      <c r="C508">
        <v>502</v>
      </c>
      <c r="D508" s="19" t="s">
        <v>2081</v>
      </c>
      <c r="E508" s="19"/>
      <c r="F508" s="19" t="s">
        <v>190</v>
      </c>
      <c r="G508" s="19"/>
      <c r="H508" t="b">
        <v>0</v>
      </c>
      <c r="I508" s="19"/>
      <c r="J508" s="19" t="s">
        <v>2082</v>
      </c>
      <c r="K508" s="19"/>
      <c r="L508" t="b">
        <v>1</v>
      </c>
      <c r="M508" t="s">
        <v>84</v>
      </c>
      <c r="P508" s="19" t="s">
        <v>2083</v>
      </c>
      <c r="Q508" s="19"/>
      <c r="R508" s="2">
        <v>44581.195165509256</v>
      </c>
      <c r="S508" s="2">
        <v>44527.182016550927</v>
      </c>
      <c r="T508" s="19"/>
      <c r="U508" s="19"/>
      <c r="V508" s="19"/>
      <c r="W508" s="19" t="s">
        <v>90</v>
      </c>
      <c r="X508" t="s">
        <v>1178</v>
      </c>
      <c r="Y508" t="s">
        <v>87</v>
      </c>
    </row>
    <row r="509" spans="3:25" x14ac:dyDescent="0.25">
      <c r="C509">
        <v>503</v>
      </c>
      <c r="D509" s="19" t="s">
        <v>2084</v>
      </c>
      <c r="E509" s="19"/>
      <c r="F509" s="19" t="s">
        <v>190</v>
      </c>
      <c r="G509" s="19"/>
      <c r="H509" t="b">
        <v>0</v>
      </c>
      <c r="I509" s="19"/>
      <c r="J509" s="19" t="s">
        <v>2085</v>
      </c>
      <c r="K509" s="19"/>
      <c r="L509" t="b">
        <v>1</v>
      </c>
      <c r="M509" t="s">
        <v>84</v>
      </c>
      <c r="P509" s="19" t="s">
        <v>2086</v>
      </c>
      <c r="Q509" s="19"/>
      <c r="R509" s="2">
        <v>44581.195158287039</v>
      </c>
      <c r="S509" s="2">
        <v>44527.177994166668</v>
      </c>
      <c r="T509" s="19"/>
      <c r="U509" s="19"/>
      <c r="V509" s="19"/>
      <c r="W509" s="19" t="s">
        <v>90</v>
      </c>
      <c r="X509" t="s">
        <v>1178</v>
      </c>
      <c r="Y509" t="s">
        <v>87</v>
      </c>
    </row>
    <row r="510" spans="3:25" x14ac:dyDescent="0.25">
      <c r="C510">
        <v>504</v>
      </c>
      <c r="D510" s="19" t="s">
        <v>2087</v>
      </c>
      <c r="E510" s="19"/>
      <c r="F510" s="19" t="s">
        <v>185</v>
      </c>
      <c r="G510" s="19"/>
      <c r="H510" t="b">
        <v>0</v>
      </c>
      <c r="I510" s="19" t="s">
        <v>2087</v>
      </c>
      <c r="J510" s="19"/>
      <c r="K510" s="19" t="s">
        <v>91</v>
      </c>
      <c r="L510" t="b">
        <v>1</v>
      </c>
      <c r="M510" t="s">
        <v>84</v>
      </c>
      <c r="P510" s="19" t="s">
        <v>2088</v>
      </c>
      <c r="Q510" s="19"/>
      <c r="R510" s="2">
        <v>44336.440043125003</v>
      </c>
      <c r="S510" s="2">
        <v>44291.885143321757</v>
      </c>
      <c r="T510" s="19"/>
      <c r="U510" s="19"/>
      <c r="V510" s="19"/>
      <c r="W510" s="19" t="s">
        <v>93</v>
      </c>
      <c r="X510" t="s">
        <v>86</v>
      </c>
      <c r="Y510" t="s">
        <v>87</v>
      </c>
    </row>
    <row r="511" spans="3:25" x14ac:dyDescent="0.25">
      <c r="C511">
        <v>505</v>
      </c>
      <c r="D511" s="19" t="s">
        <v>1818</v>
      </c>
      <c r="E511" s="19"/>
      <c r="F511" s="19" t="s">
        <v>185</v>
      </c>
      <c r="G511" s="19"/>
      <c r="H511" t="b">
        <v>0</v>
      </c>
      <c r="I511" s="19"/>
      <c r="J511" s="19" t="s">
        <v>2089</v>
      </c>
      <c r="K511" s="19"/>
      <c r="L511" t="b">
        <v>1</v>
      </c>
      <c r="M511" t="s">
        <v>84</v>
      </c>
      <c r="P511" s="19" t="s">
        <v>2090</v>
      </c>
      <c r="Q511" s="19"/>
      <c r="R511" s="2">
        <v>44581.195117164352</v>
      </c>
      <c r="S511" s="2">
        <v>44291.885143321757</v>
      </c>
      <c r="T511" s="19"/>
      <c r="U511" s="19" t="s">
        <v>2091</v>
      </c>
      <c r="V511" s="19"/>
      <c r="W511" s="19" t="s">
        <v>90</v>
      </c>
      <c r="X511" t="s">
        <v>1178</v>
      </c>
      <c r="Y511" t="s">
        <v>87</v>
      </c>
    </row>
    <row r="512" spans="3:25" x14ac:dyDescent="0.25">
      <c r="C512">
        <v>506</v>
      </c>
      <c r="D512" s="19" t="s">
        <v>2092</v>
      </c>
      <c r="E512" s="19"/>
      <c r="F512" s="19" t="s">
        <v>185</v>
      </c>
      <c r="G512" s="19"/>
      <c r="H512" t="b">
        <v>0</v>
      </c>
      <c r="I512" s="19"/>
      <c r="J512" s="19" t="s">
        <v>2093</v>
      </c>
      <c r="K512" s="19" t="s">
        <v>91</v>
      </c>
      <c r="L512" t="b">
        <v>1</v>
      </c>
      <c r="M512" t="s">
        <v>92</v>
      </c>
      <c r="P512" s="19" t="s">
        <v>2094</v>
      </c>
      <c r="Q512" s="19"/>
      <c r="R512" s="2">
        <v>44581.195032326388</v>
      </c>
      <c r="S512" s="2">
        <v>44291.885143321757</v>
      </c>
      <c r="T512" s="19"/>
      <c r="U512" s="19"/>
      <c r="V512" s="19"/>
      <c r="W512" s="19" t="s">
        <v>90</v>
      </c>
      <c r="X512" t="s">
        <v>1178</v>
      </c>
      <c r="Y512" t="s">
        <v>87</v>
      </c>
    </row>
    <row r="513" spans="3:25" x14ac:dyDescent="0.25">
      <c r="C513">
        <v>507</v>
      </c>
      <c r="D513" s="19" t="s">
        <v>2095</v>
      </c>
      <c r="E513" s="19"/>
      <c r="F513" s="19" t="s">
        <v>185</v>
      </c>
      <c r="G513" s="19"/>
      <c r="H513" t="b">
        <v>0</v>
      </c>
      <c r="I513" s="19"/>
      <c r="J513" s="19" t="s">
        <v>2096</v>
      </c>
      <c r="K513" s="19"/>
      <c r="L513" t="b">
        <v>1</v>
      </c>
      <c r="M513" t="s">
        <v>84</v>
      </c>
      <c r="P513" s="19" t="s">
        <v>2097</v>
      </c>
      <c r="Q513" s="19"/>
      <c r="R513" s="2">
        <v>44581.19510582176</v>
      </c>
      <c r="S513" s="2">
        <v>44291.885143321757</v>
      </c>
      <c r="T513" s="19"/>
      <c r="U513" s="19"/>
      <c r="V513" s="19"/>
      <c r="W513" s="19" t="s">
        <v>90</v>
      </c>
      <c r="X513" t="s">
        <v>1178</v>
      </c>
      <c r="Y513" t="s">
        <v>87</v>
      </c>
    </row>
    <row r="514" spans="3:25" x14ac:dyDescent="0.25">
      <c r="C514">
        <v>508</v>
      </c>
      <c r="D514" s="19" t="s">
        <v>2091</v>
      </c>
      <c r="E514" s="19"/>
      <c r="F514" s="19" t="s">
        <v>185</v>
      </c>
      <c r="G514" s="19"/>
      <c r="H514" t="b">
        <v>0</v>
      </c>
      <c r="I514" s="19"/>
      <c r="J514" s="19" t="s">
        <v>2098</v>
      </c>
      <c r="K514" s="19" t="s">
        <v>91</v>
      </c>
      <c r="L514" t="b">
        <v>1</v>
      </c>
      <c r="M514" t="s">
        <v>92</v>
      </c>
      <c r="P514" s="19" t="s">
        <v>2099</v>
      </c>
      <c r="Q514" s="19"/>
      <c r="R514" s="2">
        <v>44581.195145520833</v>
      </c>
      <c r="S514" s="2">
        <v>44291.885143321757</v>
      </c>
      <c r="T514" s="19"/>
      <c r="U514" s="19"/>
      <c r="V514" s="19"/>
      <c r="W514" s="19" t="s">
        <v>90</v>
      </c>
      <c r="X514" t="s">
        <v>1178</v>
      </c>
      <c r="Y514" t="s">
        <v>87</v>
      </c>
    </row>
    <row r="515" spans="3:25" x14ac:dyDescent="0.25">
      <c r="C515">
        <v>509</v>
      </c>
      <c r="D515" s="19" t="s">
        <v>2100</v>
      </c>
      <c r="E515" s="19"/>
      <c r="F515" s="19" t="s">
        <v>185</v>
      </c>
      <c r="G515" s="19"/>
      <c r="H515" t="b">
        <v>0</v>
      </c>
      <c r="I515" s="19"/>
      <c r="J515" s="19" t="s">
        <v>2101</v>
      </c>
      <c r="K515" s="19"/>
      <c r="L515" t="b">
        <v>1</v>
      </c>
      <c r="M515" t="s">
        <v>84</v>
      </c>
      <c r="P515" s="19" t="s">
        <v>2102</v>
      </c>
      <c r="Q515" s="19"/>
      <c r="R515" s="2">
        <v>44581.195146296297</v>
      </c>
      <c r="S515" s="2">
        <v>44291.885143321757</v>
      </c>
      <c r="T515" s="19"/>
      <c r="U515" s="19"/>
      <c r="V515" s="19"/>
      <c r="W515" s="19" t="s">
        <v>90</v>
      </c>
      <c r="X515" t="s">
        <v>1178</v>
      </c>
      <c r="Y515" t="s">
        <v>87</v>
      </c>
    </row>
    <row r="516" spans="3:25" x14ac:dyDescent="0.25">
      <c r="C516">
        <v>510</v>
      </c>
      <c r="D516" s="19" t="s">
        <v>1934</v>
      </c>
      <c r="E516" s="19"/>
      <c r="F516" s="19" t="s">
        <v>185</v>
      </c>
      <c r="G516" s="19"/>
      <c r="H516" t="b">
        <v>0</v>
      </c>
      <c r="I516" s="19"/>
      <c r="J516" s="19"/>
      <c r="K516" s="19"/>
      <c r="L516" t="b">
        <v>1</v>
      </c>
      <c r="M516" t="s">
        <v>92</v>
      </c>
      <c r="P516" s="19" t="s">
        <v>2103</v>
      </c>
      <c r="Q516" s="19"/>
      <c r="R516" s="2">
        <v>44581.195032326388</v>
      </c>
      <c r="S516" s="2">
        <v>44532.923725879627</v>
      </c>
      <c r="T516" s="19"/>
      <c r="U516" s="19"/>
      <c r="V516" s="19"/>
      <c r="W516" s="19" t="s">
        <v>90</v>
      </c>
      <c r="X516" t="s">
        <v>1178</v>
      </c>
      <c r="Y516" t="s">
        <v>87</v>
      </c>
    </row>
    <row r="517" spans="3:25" x14ac:dyDescent="0.25">
      <c r="C517">
        <v>511</v>
      </c>
      <c r="D517" s="19" t="s">
        <v>1944</v>
      </c>
      <c r="E517" s="19"/>
      <c r="F517" s="19" t="s">
        <v>185</v>
      </c>
      <c r="G517" s="19"/>
      <c r="H517" t="b">
        <v>0</v>
      </c>
      <c r="I517" s="19" t="s">
        <v>1944</v>
      </c>
      <c r="J517" s="19"/>
      <c r="K517" s="19" t="s">
        <v>91</v>
      </c>
      <c r="L517" t="b">
        <v>1</v>
      </c>
      <c r="M517" t="s">
        <v>94</v>
      </c>
      <c r="P517" s="19" t="s">
        <v>2104</v>
      </c>
      <c r="Q517" s="19"/>
      <c r="R517" s="2">
        <v>44336.440043125003</v>
      </c>
      <c r="S517" s="2">
        <v>44291.885143321757</v>
      </c>
      <c r="T517" s="19"/>
      <c r="U517" s="19"/>
      <c r="V517" s="19"/>
      <c r="W517" s="19" t="s">
        <v>93</v>
      </c>
      <c r="X517" t="s">
        <v>86</v>
      </c>
      <c r="Y517" t="s">
        <v>87</v>
      </c>
    </row>
    <row r="518" spans="3:25" x14ac:dyDescent="0.25">
      <c r="C518">
        <v>512</v>
      </c>
      <c r="D518" s="19" t="s">
        <v>1955</v>
      </c>
      <c r="E518" s="19"/>
      <c r="F518" s="19" t="s">
        <v>185</v>
      </c>
      <c r="G518" s="19"/>
      <c r="H518" t="b">
        <v>0</v>
      </c>
      <c r="I518" s="19"/>
      <c r="J518" s="19" t="s">
        <v>2105</v>
      </c>
      <c r="K518" s="19"/>
      <c r="L518" t="b">
        <v>1</v>
      </c>
      <c r="M518" t="s">
        <v>84</v>
      </c>
      <c r="P518" s="19" t="s">
        <v>2106</v>
      </c>
      <c r="Q518" s="19"/>
      <c r="R518" s="2">
        <v>44581.195141388889</v>
      </c>
      <c r="S518" s="2">
        <v>44291.885143321757</v>
      </c>
      <c r="T518" s="19"/>
      <c r="U518" s="19"/>
      <c r="V518" s="19"/>
      <c r="W518" s="19" t="s">
        <v>90</v>
      </c>
      <c r="X518" t="s">
        <v>1178</v>
      </c>
      <c r="Y518" t="s">
        <v>87</v>
      </c>
    </row>
    <row r="519" spans="3:25" x14ac:dyDescent="0.25">
      <c r="C519">
        <v>513</v>
      </c>
      <c r="D519" s="19" t="s">
        <v>1249</v>
      </c>
      <c r="E519" s="19"/>
      <c r="F519" s="19" t="s">
        <v>185</v>
      </c>
      <c r="G519" s="19"/>
      <c r="H519" t="b">
        <v>0</v>
      </c>
      <c r="I519" s="19" t="s">
        <v>1249</v>
      </c>
      <c r="J519" s="19"/>
      <c r="K519" s="19" t="s">
        <v>91</v>
      </c>
      <c r="L519" t="b">
        <v>1</v>
      </c>
      <c r="M519" t="s">
        <v>94</v>
      </c>
      <c r="P519" s="19" t="s">
        <v>2107</v>
      </c>
      <c r="Q519" s="19"/>
      <c r="R519" s="2">
        <v>44336.440043125003</v>
      </c>
      <c r="S519" s="2">
        <v>44291.885143321757</v>
      </c>
      <c r="T519" s="19"/>
      <c r="U519" s="19"/>
      <c r="V519" s="19"/>
      <c r="W519" s="19" t="s">
        <v>93</v>
      </c>
      <c r="X519" t="s">
        <v>86</v>
      </c>
      <c r="Y519" t="s">
        <v>87</v>
      </c>
    </row>
    <row r="520" spans="3:25" x14ac:dyDescent="0.25">
      <c r="C520">
        <v>514</v>
      </c>
      <c r="D520" s="19" t="s">
        <v>1975</v>
      </c>
      <c r="E520" s="19"/>
      <c r="F520" s="19" t="s">
        <v>185</v>
      </c>
      <c r="G520" s="19"/>
      <c r="H520" t="b">
        <v>0</v>
      </c>
      <c r="I520" s="19" t="s">
        <v>1975</v>
      </c>
      <c r="J520" s="19"/>
      <c r="K520" s="19" t="s">
        <v>91</v>
      </c>
      <c r="L520" t="b">
        <v>1</v>
      </c>
      <c r="M520" t="s">
        <v>84</v>
      </c>
      <c r="P520" s="19" t="s">
        <v>2108</v>
      </c>
      <c r="Q520" s="19"/>
      <c r="R520" s="2">
        <v>44336.440043125003</v>
      </c>
      <c r="S520" s="2">
        <v>44291.885143321757</v>
      </c>
      <c r="T520" s="19"/>
      <c r="U520" s="19"/>
      <c r="V520" s="19"/>
      <c r="W520" s="19" t="s">
        <v>93</v>
      </c>
      <c r="X520" t="s">
        <v>86</v>
      </c>
      <c r="Y520" t="s">
        <v>87</v>
      </c>
    </row>
    <row r="521" spans="3:25" x14ac:dyDescent="0.25">
      <c r="C521">
        <v>515</v>
      </c>
      <c r="D521" s="19" t="s">
        <v>1918</v>
      </c>
      <c r="E521" s="19"/>
      <c r="F521" s="19" t="s">
        <v>185</v>
      </c>
      <c r="G521" s="19"/>
      <c r="H521" t="b">
        <v>0</v>
      </c>
      <c r="I521" s="19"/>
      <c r="J521" s="19" t="s">
        <v>2109</v>
      </c>
      <c r="K521" s="19"/>
      <c r="L521" t="b">
        <v>1</v>
      </c>
      <c r="M521" t="s">
        <v>84</v>
      </c>
      <c r="P521" s="19" t="s">
        <v>2110</v>
      </c>
      <c r="Q521" s="19"/>
      <c r="R521" s="2">
        <v>44581.19509872685</v>
      </c>
      <c r="S521" s="2">
        <v>44526.631075879632</v>
      </c>
      <c r="T521" s="19"/>
      <c r="U521" s="19"/>
      <c r="V521" s="19"/>
      <c r="W521" s="19" t="s">
        <v>90</v>
      </c>
      <c r="X521" t="s">
        <v>1178</v>
      </c>
      <c r="Y521" t="s">
        <v>87</v>
      </c>
    </row>
    <row r="522" spans="3:25" x14ac:dyDescent="0.25">
      <c r="C522">
        <v>516</v>
      </c>
      <c r="D522" s="19" t="s">
        <v>2111</v>
      </c>
      <c r="E522" s="19"/>
      <c r="F522" s="19" t="s">
        <v>185</v>
      </c>
      <c r="G522" s="19"/>
      <c r="H522" t="b">
        <v>0</v>
      </c>
      <c r="I522" s="19"/>
      <c r="J522" s="19" t="s">
        <v>2112</v>
      </c>
      <c r="K522" s="19"/>
      <c r="L522" t="b">
        <v>1</v>
      </c>
      <c r="M522" t="s">
        <v>84</v>
      </c>
      <c r="P522" s="19" t="s">
        <v>2113</v>
      </c>
      <c r="Q522" s="19"/>
      <c r="R522" s="2">
        <v>44581.195121828707</v>
      </c>
      <c r="S522" s="2">
        <v>44533.091997407406</v>
      </c>
      <c r="T522" s="19"/>
      <c r="U522" s="19"/>
      <c r="V522" s="19"/>
      <c r="W522" s="19" t="s">
        <v>90</v>
      </c>
      <c r="X522" t="s">
        <v>1178</v>
      </c>
      <c r="Y522" t="s">
        <v>87</v>
      </c>
    </row>
    <row r="523" spans="3:25" x14ac:dyDescent="0.25">
      <c r="C523">
        <v>517</v>
      </c>
      <c r="D523" s="19" t="s">
        <v>2114</v>
      </c>
      <c r="E523" s="19"/>
      <c r="F523" s="19" t="s">
        <v>185</v>
      </c>
      <c r="G523" s="19"/>
      <c r="H523" t="b">
        <v>0</v>
      </c>
      <c r="I523" s="19"/>
      <c r="J523" s="19" t="s">
        <v>2115</v>
      </c>
      <c r="K523" s="19"/>
      <c r="L523" t="b">
        <v>1</v>
      </c>
      <c r="M523" t="s">
        <v>84</v>
      </c>
      <c r="P523" s="19" t="s">
        <v>2116</v>
      </c>
      <c r="Q523" s="19"/>
      <c r="R523" s="2">
        <v>44581.195094131945</v>
      </c>
      <c r="S523" s="2">
        <v>44531.106281898145</v>
      </c>
      <c r="T523" s="19"/>
      <c r="U523" s="19"/>
      <c r="V523" s="19"/>
      <c r="W523" s="19" t="s">
        <v>90</v>
      </c>
      <c r="X523" t="s">
        <v>1178</v>
      </c>
      <c r="Y523" t="s">
        <v>87</v>
      </c>
    </row>
    <row r="524" spans="3:25" x14ac:dyDescent="0.25">
      <c r="C524">
        <v>518</v>
      </c>
      <c r="D524" s="19" t="s">
        <v>2117</v>
      </c>
      <c r="E524" s="19"/>
      <c r="F524" s="19" t="s">
        <v>185</v>
      </c>
      <c r="G524" s="19"/>
      <c r="H524" t="b">
        <v>0</v>
      </c>
      <c r="I524" s="19"/>
      <c r="J524" s="19" t="s">
        <v>2118</v>
      </c>
      <c r="K524" s="19"/>
      <c r="L524" t="b">
        <v>1</v>
      </c>
      <c r="M524" t="s">
        <v>84</v>
      </c>
      <c r="P524" s="19" t="s">
        <v>2119</v>
      </c>
      <c r="Q524" s="19"/>
      <c r="R524" s="2">
        <v>44581.195083680555</v>
      </c>
      <c r="S524" s="2">
        <v>44530.92343923611</v>
      </c>
      <c r="T524" s="19"/>
      <c r="U524" s="19"/>
      <c r="V524" s="19"/>
      <c r="W524" s="19" t="s">
        <v>90</v>
      </c>
      <c r="X524" t="s">
        <v>1178</v>
      </c>
      <c r="Y524" t="s">
        <v>87</v>
      </c>
    </row>
    <row r="525" spans="3:25" x14ac:dyDescent="0.25">
      <c r="C525">
        <v>519</v>
      </c>
      <c r="D525" s="19" t="s">
        <v>2120</v>
      </c>
      <c r="E525" s="19"/>
      <c r="F525" s="19" t="s">
        <v>185</v>
      </c>
      <c r="G525" s="19"/>
      <c r="H525" t="b">
        <v>0</v>
      </c>
      <c r="I525" s="19"/>
      <c r="J525" s="19" t="s">
        <v>2121</v>
      </c>
      <c r="K525" s="19" t="s">
        <v>91</v>
      </c>
      <c r="L525" t="b">
        <v>1</v>
      </c>
      <c r="M525" t="s">
        <v>92</v>
      </c>
      <c r="P525" s="19" t="s">
        <v>2122</v>
      </c>
      <c r="Q525" s="19"/>
      <c r="R525" s="2">
        <v>44581.195120520832</v>
      </c>
      <c r="S525" s="2">
        <v>44537.850927546293</v>
      </c>
      <c r="T525" s="19"/>
      <c r="U525" s="19"/>
      <c r="V525" s="19"/>
      <c r="W525" s="19" t="s">
        <v>93</v>
      </c>
      <c r="X525" t="s">
        <v>1178</v>
      </c>
      <c r="Y525" t="s">
        <v>87</v>
      </c>
    </row>
    <row r="526" spans="3:25" x14ac:dyDescent="0.25">
      <c r="C526">
        <v>520</v>
      </c>
      <c r="D526" s="19" t="s">
        <v>1747</v>
      </c>
      <c r="E526" s="19"/>
      <c r="F526" s="19" t="s">
        <v>185</v>
      </c>
      <c r="G526" s="19"/>
      <c r="H526" t="b">
        <v>0</v>
      </c>
      <c r="I526" s="19" t="s">
        <v>1747</v>
      </c>
      <c r="J526" s="19"/>
      <c r="K526" s="19" t="s">
        <v>91</v>
      </c>
      <c r="L526" t="b">
        <v>1</v>
      </c>
      <c r="M526" t="s">
        <v>84</v>
      </c>
      <c r="P526" s="19" t="s">
        <v>2123</v>
      </c>
      <c r="Q526" s="19"/>
      <c r="R526" s="2">
        <v>44523.818351076392</v>
      </c>
      <c r="S526" s="2">
        <v>44523.805268703705</v>
      </c>
      <c r="T526" s="19"/>
      <c r="U526" s="19"/>
      <c r="V526" s="19"/>
      <c r="W526" s="19" t="s">
        <v>93</v>
      </c>
      <c r="X526" t="s">
        <v>86</v>
      </c>
      <c r="Y526" t="s">
        <v>87</v>
      </c>
    </row>
    <row r="527" spans="3:25" x14ac:dyDescent="0.25">
      <c r="C527">
        <v>521</v>
      </c>
      <c r="D527" s="19" t="s">
        <v>2124</v>
      </c>
      <c r="E527" s="19"/>
      <c r="F527" s="19" t="s">
        <v>185</v>
      </c>
      <c r="G527" s="19"/>
      <c r="H527" t="b">
        <v>0</v>
      </c>
      <c r="I527" s="19"/>
      <c r="J527" s="19" t="s">
        <v>2125</v>
      </c>
      <c r="K527" s="19"/>
      <c r="L527" t="b">
        <v>1</v>
      </c>
      <c r="M527" t="s">
        <v>84</v>
      </c>
      <c r="P527" s="19" t="s">
        <v>2126</v>
      </c>
      <c r="Q527" s="19"/>
      <c r="R527" s="2">
        <v>44581.19514679398</v>
      </c>
      <c r="S527" s="2">
        <v>44291.885143321757</v>
      </c>
      <c r="T527" s="19"/>
      <c r="U527" s="19"/>
      <c r="V527" s="19"/>
      <c r="W527" s="19" t="s">
        <v>90</v>
      </c>
      <c r="X527" t="s">
        <v>1178</v>
      </c>
      <c r="Y527" t="s">
        <v>87</v>
      </c>
    </row>
    <row r="528" spans="3:25" x14ac:dyDescent="0.25">
      <c r="C528">
        <v>522</v>
      </c>
      <c r="D528" s="19" t="s">
        <v>2127</v>
      </c>
      <c r="E528" s="19"/>
      <c r="F528" s="19" t="s">
        <v>185</v>
      </c>
      <c r="G528" s="19"/>
      <c r="H528" t="b">
        <v>0</v>
      </c>
      <c r="I528" s="19" t="s">
        <v>2127</v>
      </c>
      <c r="J528" s="19"/>
      <c r="K528" s="19"/>
      <c r="L528" t="b">
        <v>1</v>
      </c>
      <c r="M528" t="s">
        <v>84</v>
      </c>
      <c r="P528" s="19" t="s">
        <v>2128</v>
      </c>
      <c r="Q528" s="19"/>
      <c r="R528" s="2">
        <v>44336.440043125003</v>
      </c>
      <c r="S528" s="2">
        <v>44291.885143321757</v>
      </c>
      <c r="T528" s="19"/>
      <c r="U528" s="19"/>
      <c r="V528" s="19"/>
      <c r="W528" s="19" t="s">
        <v>85</v>
      </c>
      <c r="X528" t="s">
        <v>86</v>
      </c>
      <c r="Y528" t="s">
        <v>87</v>
      </c>
    </row>
    <row r="529" spans="3:25" x14ac:dyDescent="0.25">
      <c r="C529">
        <v>523</v>
      </c>
      <c r="D529" s="19" t="s">
        <v>2129</v>
      </c>
      <c r="E529" s="19"/>
      <c r="F529" s="19" t="s">
        <v>185</v>
      </c>
      <c r="G529" s="19"/>
      <c r="H529" t="b">
        <v>0</v>
      </c>
      <c r="I529" s="19" t="s">
        <v>2129</v>
      </c>
      <c r="J529" s="19"/>
      <c r="K529" s="19" t="s">
        <v>91</v>
      </c>
      <c r="L529" t="b">
        <v>1</v>
      </c>
      <c r="M529" t="s">
        <v>84</v>
      </c>
      <c r="P529" s="19" t="s">
        <v>2130</v>
      </c>
      <c r="Q529" s="19"/>
      <c r="R529" s="2">
        <v>44336.440043125003</v>
      </c>
      <c r="S529" s="2">
        <v>44291.885143321757</v>
      </c>
      <c r="T529" s="19"/>
      <c r="U529" s="19"/>
      <c r="V529" s="19"/>
      <c r="W529" s="19" t="s">
        <v>93</v>
      </c>
      <c r="X529" t="s">
        <v>86</v>
      </c>
      <c r="Y529" t="s">
        <v>87</v>
      </c>
    </row>
    <row r="530" spans="3:25" x14ac:dyDescent="0.25">
      <c r="C530">
        <v>524</v>
      </c>
      <c r="D530" s="19" t="s">
        <v>1858</v>
      </c>
      <c r="E530" s="19"/>
      <c r="F530" s="19" t="s">
        <v>185</v>
      </c>
      <c r="G530" s="19"/>
      <c r="H530" t="b">
        <v>0</v>
      </c>
      <c r="I530" s="19"/>
      <c r="J530" s="19" t="s">
        <v>2131</v>
      </c>
      <c r="K530" s="19"/>
      <c r="L530" t="b">
        <v>1</v>
      </c>
      <c r="M530" t="s">
        <v>84</v>
      </c>
      <c r="P530" s="19" t="s">
        <v>2132</v>
      </c>
      <c r="Q530" s="19"/>
      <c r="R530" s="2">
        <v>44581.195091932874</v>
      </c>
      <c r="S530" s="2">
        <v>44291.885143321757</v>
      </c>
      <c r="T530" s="19"/>
      <c r="U530" s="19"/>
      <c r="V530" s="19"/>
      <c r="W530" s="19" t="s">
        <v>90</v>
      </c>
      <c r="X530" t="s">
        <v>1178</v>
      </c>
      <c r="Y530" t="s">
        <v>87</v>
      </c>
    </row>
    <row r="531" spans="3:25" x14ac:dyDescent="0.25">
      <c r="C531">
        <v>525</v>
      </c>
      <c r="D531" s="19" t="s">
        <v>1226</v>
      </c>
      <c r="E531" s="19"/>
      <c r="F531" s="19" t="s">
        <v>185</v>
      </c>
      <c r="G531" s="19"/>
      <c r="H531" t="b">
        <v>0</v>
      </c>
      <c r="I531" s="19" t="s">
        <v>1226</v>
      </c>
      <c r="J531" s="19"/>
      <c r="K531" s="19"/>
      <c r="L531" t="b">
        <v>1</v>
      </c>
      <c r="M531" t="s">
        <v>84</v>
      </c>
      <c r="P531" s="19" t="s">
        <v>2133</v>
      </c>
      <c r="Q531" s="19"/>
      <c r="R531" s="2">
        <v>44336.440043125003</v>
      </c>
      <c r="S531" s="2">
        <v>44291.885143321757</v>
      </c>
      <c r="T531" s="19"/>
      <c r="U531" s="19"/>
      <c r="V531" s="19"/>
      <c r="W531" s="19" t="s">
        <v>85</v>
      </c>
      <c r="X531" t="s">
        <v>86</v>
      </c>
      <c r="Y531" t="s">
        <v>87</v>
      </c>
    </row>
    <row r="532" spans="3:25" x14ac:dyDescent="0.25">
      <c r="C532">
        <v>526</v>
      </c>
      <c r="D532" s="19" t="s">
        <v>2134</v>
      </c>
      <c r="E532" s="19"/>
      <c r="F532" s="19" t="s">
        <v>185</v>
      </c>
      <c r="G532" s="19"/>
      <c r="H532" t="b">
        <v>0</v>
      </c>
      <c r="I532" s="19"/>
      <c r="J532" s="19" t="s">
        <v>2135</v>
      </c>
      <c r="K532" s="19"/>
      <c r="L532" t="b">
        <v>1</v>
      </c>
      <c r="M532" t="s">
        <v>84</v>
      </c>
      <c r="P532" s="19" t="s">
        <v>2136</v>
      </c>
      <c r="Q532" s="19"/>
      <c r="R532" s="2">
        <v>44581.195139189818</v>
      </c>
      <c r="S532" s="2">
        <v>44291.885143321757</v>
      </c>
      <c r="T532" s="19"/>
      <c r="U532" s="19"/>
      <c r="V532" s="19"/>
      <c r="W532" s="19" t="s">
        <v>90</v>
      </c>
      <c r="X532" t="s">
        <v>1178</v>
      </c>
      <c r="Y532" t="s">
        <v>87</v>
      </c>
    </row>
    <row r="533" spans="3:25" x14ac:dyDescent="0.25">
      <c r="C533">
        <v>527</v>
      </c>
      <c r="D533" s="19" t="s">
        <v>2137</v>
      </c>
      <c r="E533" s="19"/>
      <c r="F533" s="19" t="s">
        <v>185</v>
      </c>
      <c r="G533" s="19"/>
      <c r="H533" t="b">
        <v>0</v>
      </c>
      <c r="I533" s="19"/>
      <c r="J533" s="19" t="s">
        <v>2138</v>
      </c>
      <c r="K533" s="19"/>
      <c r="L533" t="b">
        <v>1</v>
      </c>
      <c r="M533" t="s">
        <v>84</v>
      </c>
      <c r="P533" s="19" t="s">
        <v>2139</v>
      </c>
      <c r="Q533" s="19"/>
      <c r="R533" s="2">
        <v>44581.195108912034</v>
      </c>
      <c r="S533" s="2">
        <v>44532.922009872687</v>
      </c>
      <c r="T533" s="19"/>
      <c r="U533" s="19"/>
      <c r="V533" s="19"/>
      <c r="W533" s="19" t="s">
        <v>90</v>
      </c>
      <c r="X533" t="s">
        <v>1178</v>
      </c>
      <c r="Y533" t="s">
        <v>87</v>
      </c>
    </row>
    <row r="534" spans="3:25" x14ac:dyDescent="0.25">
      <c r="C534">
        <v>528</v>
      </c>
      <c r="D534" s="19" t="s">
        <v>2140</v>
      </c>
      <c r="E534" s="19"/>
      <c r="F534" s="19" t="s">
        <v>185</v>
      </c>
      <c r="G534" s="19"/>
      <c r="H534" t="b">
        <v>0</v>
      </c>
      <c r="I534" s="19" t="s">
        <v>2140</v>
      </c>
      <c r="J534" s="19"/>
      <c r="K534" s="19" t="s">
        <v>91</v>
      </c>
      <c r="L534" t="b">
        <v>1</v>
      </c>
      <c r="M534" t="s">
        <v>92</v>
      </c>
      <c r="P534" s="19" t="s">
        <v>2141</v>
      </c>
      <c r="Q534" s="19"/>
      <c r="R534" s="2">
        <v>44336.440043125003</v>
      </c>
      <c r="S534" s="2">
        <v>44291.885143321757</v>
      </c>
      <c r="T534" s="19"/>
      <c r="U534" s="19"/>
      <c r="V534" s="19"/>
      <c r="W534" s="19" t="s">
        <v>93</v>
      </c>
      <c r="X534" t="s">
        <v>86</v>
      </c>
      <c r="Y534" t="s">
        <v>87</v>
      </c>
    </row>
    <row r="535" spans="3:25" x14ac:dyDescent="0.25">
      <c r="C535">
        <v>529</v>
      </c>
      <c r="D535" s="19" t="s">
        <v>1163</v>
      </c>
      <c r="E535" s="19"/>
      <c r="F535" s="19" t="s">
        <v>185</v>
      </c>
      <c r="G535" s="19"/>
      <c r="H535" t="b">
        <v>0</v>
      </c>
      <c r="I535" s="19" t="s">
        <v>1163</v>
      </c>
      <c r="J535" s="19"/>
      <c r="K535" s="19"/>
      <c r="L535" t="b">
        <v>1</v>
      </c>
      <c r="M535" t="s">
        <v>84</v>
      </c>
      <c r="P535" s="19" t="s">
        <v>2142</v>
      </c>
      <c r="Q535" s="19"/>
      <c r="R535" s="2">
        <v>44336.440043125003</v>
      </c>
      <c r="S535" s="2">
        <v>44291.885143321757</v>
      </c>
      <c r="T535" s="19"/>
      <c r="U535" s="19"/>
      <c r="V535" s="19"/>
      <c r="W535" s="19" t="s">
        <v>85</v>
      </c>
      <c r="X535" t="s">
        <v>86</v>
      </c>
      <c r="Y535" t="s">
        <v>87</v>
      </c>
    </row>
    <row r="536" spans="3:25" x14ac:dyDescent="0.25">
      <c r="C536">
        <v>530</v>
      </c>
      <c r="D536" s="19" t="s">
        <v>2143</v>
      </c>
      <c r="E536" s="19"/>
      <c r="F536" s="19" t="s">
        <v>185</v>
      </c>
      <c r="G536" s="19"/>
      <c r="H536" t="b">
        <v>0</v>
      </c>
      <c r="I536" s="19"/>
      <c r="J536" s="19" t="s">
        <v>2144</v>
      </c>
      <c r="K536" s="19"/>
      <c r="L536" t="b">
        <v>1</v>
      </c>
      <c r="M536" t="s">
        <v>84</v>
      </c>
      <c r="P536" s="19" t="s">
        <v>2145</v>
      </c>
      <c r="Q536" s="19"/>
      <c r="R536" s="2">
        <v>44581.195124652775</v>
      </c>
      <c r="S536" s="2">
        <v>44291.885143321757</v>
      </c>
      <c r="T536" s="19"/>
      <c r="U536" s="19"/>
      <c r="V536" s="19"/>
      <c r="W536" s="19" t="s">
        <v>90</v>
      </c>
      <c r="X536" t="s">
        <v>1178</v>
      </c>
      <c r="Y536" t="s">
        <v>87</v>
      </c>
    </row>
    <row r="537" spans="3:25" x14ac:dyDescent="0.25">
      <c r="C537">
        <v>531</v>
      </c>
      <c r="D537" s="19" t="s">
        <v>2146</v>
      </c>
      <c r="E537" s="19"/>
      <c r="F537" s="19" t="s">
        <v>185</v>
      </c>
      <c r="G537" s="19"/>
      <c r="H537" t="b">
        <v>0</v>
      </c>
      <c r="I537" s="19"/>
      <c r="J537" s="19" t="s">
        <v>2147</v>
      </c>
      <c r="K537" s="19"/>
      <c r="L537" t="b">
        <v>1</v>
      </c>
      <c r="M537" t="s">
        <v>84</v>
      </c>
      <c r="P537" s="19" t="s">
        <v>2148</v>
      </c>
      <c r="Q537" s="19"/>
      <c r="R537" s="2">
        <v>44581.195088263892</v>
      </c>
      <c r="S537" s="2">
        <v>44291.885143321757</v>
      </c>
      <c r="T537" s="19"/>
      <c r="U537" s="19"/>
      <c r="V537" s="19"/>
      <c r="W537" s="19" t="s">
        <v>90</v>
      </c>
      <c r="X537" t="s">
        <v>1178</v>
      </c>
      <c r="Y537" t="s">
        <v>87</v>
      </c>
    </row>
    <row r="538" spans="3:25" x14ac:dyDescent="0.25">
      <c r="C538">
        <v>532</v>
      </c>
      <c r="D538" s="19" t="s">
        <v>2050</v>
      </c>
      <c r="E538" s="19"/>
      <c r="F538" s="19" t="s">
        <v>185</v>
      </c>
      <c r="G538" s="19"/>
      <c r="H538" t="b">
        <v>0</v>
      </c>
      <c r="I538" s="19"/>
      <c r="J538" s="19" t="s">
        <v>2149</v>
      </c>
      <c r="K538" s="19"/>
      <c r="L538" t="b">
        <v>1</v>
      </c>
      <c r="M538" t="s">
        <v>84</v>
      </c>
      <c r="P538" s="19" t="s">
        <v>2150</v>
      </c>
      <c r="Q538" s="19"/>
      <c r="R538" s="2">
        <v>44581.195141701392</v>
      </c>
      <c r="S538" s="2">
        <v>44291.885143321757</v>
      </c>
      <c r="T538" s="19"/>
      <c r="U538" s="19"/>
      <c r="V538" s="19"/>
      <c r="W538" s="19" t="s">
        <v>90</v>
      </c>
      <c r="X538" t="s">
        <v>1178</v>
      </c>
      <c r="Y538" t="s">
        <v>87</v>
      </c>
    </row>
    <row r="539" spans="3:25" x14ac:dyDescent="0.25">
      <c r="C539">
        <v>533</v>
      </c>
      <c r="D539" s="19" t="s">
        <v>2151</v>
      </c>
      <c r="E539" s="19"/>
      <c r="F539" s="19" t="s">
        <v>185</v>
      </c>
      <c r="G539" s="19"/>
      <c r="H539" t="b">
        <v>0</v>
      </c>
      <c r="I539" s="19"/>
      <c r="J539" s="19" t="s">
        <v>2152</v>
      </c>
      <c r="K539" s="19"/>
      <c r="L539" t="b">
        <v>1</v>
      </c>
      <c r="M539" t="s">
        <v>92</v>
      </c>
      <c r="P539" s="19" t="s">
        <v>2153</v>
      </c>
      <c r="Q539" s="19"/>
      <c r="R539" s="2">
        <v>44581.195115578703</v>
      </c>
      <c r="S539" s="2">
        <v>44291.885143321757</v>
      </c>
      <c r="T539" s="19"/>
      <c r="U539" s="19"/>
      <c r="V539" s="19"/>
      <c r="W539" s="19" t="s">
        <v>90</v>
      </c>
      <c r="X539" t="s">
        <v>1178</v>
      </c>
      <c r="Y539" t="s">
        <v>87</v>
      </c>
    </row>
    <row r="540" spans="3:25" x14ac:dyDescent="0.25">
      <c r="C540">
        <v>534</v>
      </c>
      <c r="D540" s="19" t="s">
        <v>1915</v>
      </c>
      <c r="E540" s="19"/>
      <c r="F540" s="19" t="s">
        <v>185</v>
      </c>
      <c r="G540" s="19"/>
      <c r="H540" t="b">
        <v>0</v>
      </c>
      <c r="I540" s="19"/>
      <c r="J540" s="19" t="s">
        <v>2154</v>
      </c>
      <c r="K540" s="19" t="s">
        <v>747</v>
      </c>
      <c r="L540" t="b">
        <v>1</v>
      </c>
      <c r="M540" t="s">
        <v>84</v>
      </c>
      <c r="P540" s="19" t="s">
        <v>2155</v>
      </c>
      <c r="Q540" s="19"/>
      <c r="R540" s="2">
        <v>44581.195115347226</v>
      </c>
      <c r="S540" s="2">
        <v>44291.885143321757</v>
      </c>
      <c r="T540" s="19"/>
      <c r="U540" s="19"/>
      <c r="V540" s="19"/>
      <c r="W540" s="19" t="s">
        <v>90</v>
      </c>
      <c r="X540" t="s">
        <v>1178</v>
      </c>
      <c r="Y540" t="s">
        <v>87</v>
      </c>
    </row>
    <row r="541" spans="3:25" x14ac:dyDescent="0.25">
      <c r="C541">
        <v>535</v>
      </c>
      <c r="D541" s="19" t="s">
        <v>2156</v>
      </c>
      <c r="E541" s="19"/>
      <c r="F541" s="19" t="s">
        <v>185</v>
      </c>
      <c r="G541" s="19"/>
      <c r="H541" t="b">
        <v>0</v>
      </c>
      <c r="I541" s="19" t="s">
        <v>2156</v>
      </c>
      <c r="J541" s="19"/>
      <c r="K541" s="19" t="s">
        <v>91</v>
      </c>
      <c r="L541" t="b">
        <v>1</v>
      </c>
      <c r="M541" t="s">
        <v>84</v>
      </c>
      <c r="P541" s="19" t="s">
        <v>2157</v>
      </c>
      <c r="Q541" s="19"/>
      <c r="R541" s="2">
        <v>44336.440043125003</v>
      </c>
      <c r="S541" s="2">
        <v>44291.885143321757</v>
      </c>
      <c r="T541" s="19"/>
      <c r="U541" s="19"/>
      <c r="V541" s="19"/>
      <c r="W541" s="19" t="s">
        <v>93</v>
      </c>
      <c r="X541" t="s">
        <v>86</v>
      </c>
      <c r="Y541" t="s">
        <v>87</v>
      </c>
    </row>
    <row r="542" spans="3:25" x14ac:dyDescent="0.25">
      <c r="C542">
        <v>536</v>
      </c>
      <c r="D542" s="19" t="s">
        <v>2074</v>
      </c>
      <c r="E542" s="19"/>
      <c r="F542" s="19" t="s">
        <v>185</v>
      </c>
      <c r="G542" s="19"/>
      <c r="H542" t="b">
        <v>0</v>
      </c>
      <c r="I542" s="19" t="s">
        <v>2074</v>
      </c>
      <c r="J542" s="19"/>
      <c r="K542" s="19" t="s">
        <v>91</v>
      </c>
      <c r="L542" t="b">
        <v>1</v>
      </c>
      <c r="M542" t="s">
        <v>94</v>
      </c>
      <c r="P542" s="19" t="s">
        <v>2158</v>
      </c>
      <c r="Q542" s="19"/>
      <c r="R542" s="2">
        <v>44336.440043125003</v>
      </c>
      <c r="S542" s="2">
        <v>44291.885143321757</v>
      </c>
      <c r="T542" s="19"/>
      <c r="U542" s="19"/>
      <c r="V542" s="19"/>
      <c r="W542" s="19" t="s">
        <v>93</v>
      </c>
      <c r="X542" t="s">
        <v>86</v>
      </c>
      <c r="Y542" t="s">
        <v>87</v>
      </c>
    </row>
    <row r="543" spans="3:25" x14ac:dyDescent="0.25">
      <c r="C543">
        <v>537</v>
      </c>
      <c r="D543" s="19" t="s">
        <v>2159</v>
      </c>
      <c r="E543" s="19"/>
      <c r="F543" s="19" t="s">
        <v>185</v>
      </c>
      <c r="G543" s="19"/>
      <c r="H543" t="b">
        <v>0</v>
      </c>
      <c r="I543" s="19" t="s">
        <v>2159</v>
      </c>
      <c r="J543" s="19"/>
      <c r="K543" s="19" t="s">
        <v>91</v>
      </c>
      <c r="L543" t="b">
        <v>1</v>
      </c>
      <c r="M543" t="s">
        <v>92</v>
      </c>
      <c r="P543" s="19" t="s">
        <v>2160</v>
      </c>
      <c r="Q543" s="19"/>
      <c r="R543" s="2">
        <v>44336.440043125003</v>
      </c>
      <c r="S543" s="2">
        <v>44291.885143321757</v>
      </c>
      <c r="T543" s="19"/>
      <c r="U543" s="19"/>
      <c r="V543" s="19"/>
      <c r="W543" s="19" t="s">
        <v>93</v>
      </c>
      <c r="X543" t="s">
        <v>86</v>
      </c>
      <c r="Y543" t="s">
        <v>87</v>
      </c>
    </row>
    <row r="544" spans="3:25" x14ac:dyDescent="0.25">
      <c r="C544">
        <v>538</v>
      </c>
      <c r="D544" s="19" t="s">
        <v>2161</v>
      </c>
      <c r="E544" s="19"/>
      <c r="F544" s="19" t="s">
        <v>185</v>
      </c>
      <c r="G544" s="19"/>
      <c r="H544" t="b">
        <v>0</v>
      </c>
      <c r="I544" s="19"/>
      <c r="J544" s="19" t="s">
        <v>2162</v>
      </c>
      <c r="K544" s="19"/>
      <c r="L544" t="b">
        <v>1</v>
      </c>
      <c r="M544" t="s">
        <v>84</v>
      </c>
      <c r="P544" s="19" t="s">
        <v>2163</v>
      </c>
      <c r="Q544" s="19"/>
      <c r="R544" s="2">
        <v>44581.195171250001</v>
      </c>
      <c r="S544" s="2">
        <v>44291.885143321757</v>
      </c>
      <c r="T544" s="19"/>
      <c r="U544" s="19"/>
      <c r="V544" s="19"/>
      <c r="W544" s="19" t="s">
        <v>90</v>
      </c>
      <c r="X544" t="s">
        <v>1178</v>
      </c>
      <c r="Y544" t="s">
        <v>87</v>
      </c>
    </row>
    <row r="545" spans="3:25" x14ac:dyDescent="0.25">
      <c r="C545">
        <v>539</v>
      </c>
      <c r="D545" s="19" t="s">
        <v>2164</v>
      </c>
      <c r="E545" s="19"/>
      <c r="F545" s="19" t="s">
        <v>185</v>
      </c>
      <c r="G545" s="19"/>
      <c r="H545" t="b">
        <v>0</v>
      </c>
      <c r="I545" s="19"/>
      <c r="J545" s="19" t="s">
        <v>2165</v>
      </c>
      <c r="K545" s="19"/>
      <c r="L545" t="b">
        <v>1</v>
      </c>
      <c r="M545" t="s">
        <v>84</v>
      </c>
      <c r="P545" s="19" t="s">
        <v>2166</v>
      </c>
      <c r="Q545" s="19"/>
      <c r="R545" s="2">
        <v>44581.195106550927</v>
      </c>
      <c r="S545" s="2">
        <v>44291.885143321757</v>
      </c>
      <c r="T545" s="19"/>
      <c r="U545" s="19"/>
      <c r="V545" s="19"/>
      <c r="W545" s="19" t="s">
        <v>90</v>
      </c>
      <c r="X545" t="s">
        <v>1178</v>
      </c>
      <c r="Y545" t="s">
        <v>87</v>
      </c>
    </row>
    <row r="546" spans="3:25" x14ac:dyDescent="0.25">
      <c r="C546">
        <v>540</v>
      </c>
      <c r="D546" s="19" t="s">
        <v>2167</v>
      </c>
      <c r="E546" s="19"/>
      <c r="F546" s="19" t="s">
        <v>185</v>
      </c>
      <c r="G546" s="19"/>
      <c r="H546" t="b">
        <v>0</v>
      </c>
      <c r="I546" s="19"/>
      <c r="J546" s="19" t="s">
        <v>2168</v>
      </c>
      <c r="K546" s="19"/>
      <c r="L546" t="b">
        <v>1</v>
      </c>
      <c r="M546" t="s">
        <v>84</v>
      </c>
      <c r="P546" s="19" t="s">
        <v>2169</v>
      </c>
      <c r="Q546" s="19"/>
      <c r="R546" s="2">
        <v>44581.195140462965</v>
      </c>
      <c r="S546" s="2">
        <v>44291.885143321757</v>
      </c>
      <c r="T546" s="19"/>
      <c r="U546" s="19"/>
      <c r="V546" s="19"/>
      <c r="W546" s="19" t="s">
        <v>90</v>
      </c>
      <c r="X546" t="s">
        <v>1178</v>
      </c>
      <c r="Y546" t="s">
        <v>87</v>
      </c>
    </row>
    <row r="547" spans="3:25" x14ac:dyDescent="0.25">
      <c r="C547">
        <v>541</v>
      </c>
      <c r="D547" s="19" t="s">
        <v>1169</v>
      </c>
      <c r="E547" s="19"/>
      <c r="F547" s="19" t="s">
        <v>185</v>
      </c>
      <c r="G547" s="19"/>
      <c r="H547" t="b">
        <v>0</v>
      </c>
      <c r="I547" s="19"/>
      <c r="J547" s="19" t="s">
        <v>2170</v>
      </c>
      <c r="K547" s="19"/>
      <c r="L547" t="b">
        <v>1</v>
      </c>
      <c r="M547" t="s">
        <v>84</v>
      </c>
      <c r="P547" s="19" t="s">
        <v>2171</v>
      </c>
      <c r="Q547" s="19"/>
      <c r="R547" s="2">
        <v>44581.195140462965</v>
      </c>
      <c r="S547" s="2">
        <v>44291.885143321757</v>
      </c>
      <c r="T547" s="19"/>
      <c r="U547" s="19"/>
      <c r="V547" s="19"/>
      <c r="W547" s="19" t="s">
        <v>90</v>
      </c>
      <c r="X547" t="s">
        <v>1178</v>
      </c>
      <c r="Y547" t="s">
        <v>87</v>
      </c>
    </row>
    <row r="548" spans="3:25" x14ac:dyDescent="0.25">
      <c r="C548">
        <v>542</v>
      </c>
      <c r="D548" s="19" t="s">
        <v>2172</v>
      </c>
      <c r="E548" s="19"/>
      <c r="F548" s="19" t="s">
        <v>185</v>
      </c>
      <c r="G548" s="19"/>
      <c r="H548" t="b">
        <v>0</v>
      </c>
      <c r="I548" s="19" t="s">
        <v>2172</v>
      </c>
      <c r="J548" s="19"/>
      <c r="K548" s="19"/>
      <c r="L548" t="b">
        <v>1</v>
      </c>
      <c r="M548" t="s">
        <v>84</v>
      </c>
      <c r="P548" s="19" t="s">
        <v>2173</v>
      </c>
      <c r="Q548" s="19"/>
      <c r="R548" s="2">
        <v>44567.176211342594</v>
      </c>
      <c r="S548" s="2">
        <v>44567.176176921297</v>
      </c>
      <c r="T548" s="19"/>
      <c r="U548" s="19"/>
      <c r="V548" s="19"/>
      <c r="W548" s="19" t="s">
        <v>85</v>
      </c>
      <c r="X548" t="s">
        <v>86</v>
      </c>
      <c r="Y548" t="s">
        <v>87</v>
      </c>
    </row>
    <row r="549" spans="3:25" x14ac:dyDescent="0.25">
      <c r="C549">
        <v>543</v>
      </c>
      <c r="D549" s="19" t="s">
        <v>2174</v>
      </c>
      <c r="E549" s="19"/>
      <c r="F549" s="19" t="s">
        <v>185</v>
      </c>
      <c r="G549" s="19"/>
      <c r="H549" t="b">
        <v>0</v>
      </c>
      <c r="I549" s="19" t="s">
        <v>2174</v>
      </c>
      <c r="J549" s="19"/>
      <c r="K549" s="19" t="s">
        <v>91</v>
      </c>
      <c r="L549" t="b">
        <v>1</v>
      </c>
      <c r="M549" t="s">
        <v>84</v>
      </c>
      <c r="P549" s="19" t="s">
        <v>2175</v>
      </c>
      <c r="Q549" s="19"/>
      <c r="R549" s="2">
        <v>44568.000234872685</v>
      </c>
      <c r="S549" s="2">
        <v>44567.176200613423</v>
      </c>
      <c r="T549" s="19"/>
      <c r="U549" s="19"/>
      <c r="V549" s="19"/>
      <c r="W549" s="19" t="s">
        <v>93</v>
      </c>
      <c r="X549" t="s">
        <v>86</v>
      </c>
      <c r="Y549" t="s">
        <v>87</v>
      </c>
    </row>
    <row r="550" spans="3:25" x14ac:dyDescent="0.25">
      <c r="C550">
        <v>544</v>
      </c>
      <c r="D550" s="19" t="s">
        <v>2176</v>
      </c>
      <c r="E550" s="19"/>
      <c r="F550" s="19" t="s">
        <v>185</v>
      </c>
      <c r="G550" s="19"/>
      <c r="H550" t="b">
        <v>0</v>
      </c>
      <c r="I550" s="19" t="s">
        <v>2176</v>
      </c>
      <c r="J550" s="19"/>
      <c r="K550" s="19"/>
      <c r="L550" t="b">
        <v>1</v>
      </c>
      <c r="M550" t="s">
        <v>84</v>
      </c>
      <c r="P550" s="19" t="s">
        <v>2177</v>
      </c>
      <c r="Q550" s="19"/>
      <c r="R550" s="2">
        <v>44567.176211342594</v>
      </c>
      <c r="S550" s="2">
        <v>44567.176189965277</v>
      </c>
      <c r="T550" s="19"/>
      <c r="U550" s="19"/>
      <c r="V550" s="19"/>
      <c r="W550" s="19" t="s">
        <v>85</v>
      </c>
      <c r="X550" t="s">
        <v>86</v>
      </c>
      <c r="Y550" t="s">
        <v>87</v>
      </c>
    </row>
    <row r="551" spans="3:25" x14ac:dyDescent="0.25">
      <c r="C551">
        <v>545</v>
      </c>
      <c r="D551" s="19" t="s">
        <v>2178</v>
      </c>
      <c r="E551" s="19"/>
      <c r="F551" s="19" t="s">
        <v>185</v>
      </c>
      <c r="G551" s="19"/>
      <c r="H551" t="b">
        <v>0</v>
      </c>
      <c r="I551" s="19" t="s">
        <v>2178</v>
      </c>
      <c r="J551" s="19"/>
      <c r="K551" s="19"/>
      <c r="L551" t="b">
        <v>1</v>
      </c>
      <c r="M551" t="s">
        <v>84</v>
      </c>
      <c r="P551" s="19" t="s">
        <v>2179</v>
      </c>
      <c r="Q551" s="19"/>
      <c r="R551" s="2">
        <v>44336.440043125003</v>
      </c>
      <c r="S551" s="2">
        <v>44291.885143321757</v>
      </c>
      <c r="T551" s="19"/>
      <c r="U551" s="19"/>
      <c r="V551" s="19"/>
      <c r="W551" s="19" t="s">
        <v>85</v>
      </c>
      <c r="X551" t="s">
        <v>86</v>
      </c>
      <c r="Y551" t="s">
        <v>87</v>
      </c>
    </row>
    <row r="552" spans="3:25" x14ac:dyDescent="0.25">
      <c r="C552">
        <v>546</v>
      </c>
      <c r="D552" s="19" t="s">
        <v>2180</v>
      </c>
      <c r="E552" s="19"/>
      <c r="F552" s="19" t="s">
        <v>185</v>
      </c>
      <c r="G552" s="19"/>
      <c r="H552" t="b">
        <v>0</v>
      </c>
      <c r="I552" s="19"/>
      <c r="J552" s="19" t="s">
        <v>2181</v>
      </c>
      <c r="K552" s="19" t="s">
        <v>91</v>
      </c>
      <c r="L552" t="b">
        <v>1</v>
      </c>
      <c r="M552" t="s">
        <v>92</v>
      </c>
      <c r="P552" s="19" t="s">
        <v>2182</v>
      </c>
      <c r="Q552" s="19"/>
      <c r="R552" s="2">
        <v>44581.195112037036</v>
      </c>
      <c r="S552" s="2">
        <v>44524.836396365739</v>
      </c>
      <c r="T552" s="19"/>
      <c r="U552" s="19"/>
      <c r="V552" s="19"/>
      <c r="W552" s="19" t="s">
        <v>90</v>
      </c>
      <c r="X552" t="s">
        <v>1178</v>
      </c>
      <c r="Y552" t="s">
        <v>87</v>
      </c>
    </row>
    <row r="553" spans="3:25" x14ac:dyDescent="0.25">
      <c r="C553">
        <v>547</v>
      </c>
      <c r="D553" s="19" t="s">
        <v>2183</v>
      </c>
      <c r="E553" s="19"/>
      <c r="F553" s="19" t="s">
        <v>185</v>
      </c>
      <c r="G553" s="19"/>
      <c r="H553" t="b">
        <v>0</v>
      </c>
      <c r="I553" s="19"/>
      <c r="J553" s="19" t="s">
        <v>2184</v>
      </c>
      <c r="K553" s="19" t="s">
        <v>91</v>
      </c>
      <c r="L553" t="b">
        <v>1</v>
      </c>
      <c r="M553" t="s">
        <v>92</v>
      </c>
      <c r="P553" s="19" t="s">
        <v>2185</v>
      </c>
      <c r="Q553" s="19"/>
      <c r="R553" s="2">
        <v>44581.195116782408</v>
      </c>
      <c r="S553" s="2">
        <v>44524.829341701392</v>
      </c>
      <c r="T553" s="19"/>
      <c r="U553" s="19"/>
      <c r="V553" s="19"/>
      <c r="W553" s="19" t="s">
        <v>90</v>
      </c>
      <c r="X553" t="s">
        <v>1178</v>
      </c>
      <c r="Y553" t="s">
        <v>87</v>
      </c>
    </row>
    <row r="554" spans="3:25" x14ac:dyDescent="0.25">
      <c r="C554">
        <v>548</v>
      </c>
      <c r="D554" s="19" t="s">
        <v>2186</v>
      </c>
      <c r="E554" s="19"/>
      <c r="F554" s="19" t="s">
        <v>185</v>
      </c>
      <c r="G554" s="19"/>
      <c r="H554" t="b">
        <v>0</v>
      </c>
      <c r="I554" s="19" t="s">
        <v>2186</v>
      </c>
      <c r="J554" s="19"/>
      <c r="K554" s="19"/>
      <c r="L554" t="b">
        <v>1</v>
      </c>
      <c r="M554" t="s">
        <v>84</v>
      </c>
      <c r="P554" s="19" t="s">
        <v>2187</v>
      </c>
      <c r="Q554" s="19"/>
      <c r="R554" s="2">
        <v>44523.805305046299</v>
      </c>
      <c r="S554" s="2">
        <v>44523.805294166668</v>
      </c>
      <c r="T554" s="19"/>
      <c r="U554" s="19"/>
      <c r="V554" s="19"/>
      <c r="W554" s="19" t="s">
        <v>85</v>
      </c>
      <c r="X554" t="s">
        <v>86</v>
      </c>
      <c r="Y554" t="s">
        <v>87</v>
      </c>
    </row>
    <row r="555" spans="3:25" x14ac:dyDescent="0.25">
      <c r="C555">
        <v>549</v>
      </c>
      <c r="D555" s="19" t="s">
        <v>2188</v>
      </c>
      <c r="E555" s="19"/>
      <c r="F555" s="19" t="s">
        <v>185</v>
      </c>
      <c r="G555" s="19"/>
      <c r="H555" t="b">
        <v>0</v>
      </c>
      <c r="I555" s="19" t="s">
        <v>2188</v>
      </c>
      <c r="J555" s="19"/>
      <c r="K555" s="19"/>
      <c r="L555" t="b">
        <v>1</v>
      </c>
      <c r="M555" t="s">
        <v>84</v>
      </c>
      <c r="P555" s="19" t="s">
        <v>2189</v>
      </c>
      <c r="Q555" s="19"/>
      <c r="R555" s="2">
        <v>44523.805305046299</v>
      </c>
      <c r="S555" s="2">
        <v>44523.805285219911</v>
      </c>
      <c r="T555" s="19"/>
      <c r="U555" s="19"/>
      <c r="V555" s="19"/>
      <c r="W555" s="19" t="s">
        <v>85</v>
      </c>
      <c r="X555" t="s">
        <v>86</v>
      </c>
      <c r="Y555" t="s">
        <v>87</v>
      </c>
    </row>
    <row r="556" spans="3:25" x14ac:dyDescent="0.25">
      <c r="C556">
        <v>550</v>
      </c>
      <c r="D556" s="19" t="s">
        <v>2190</v>
      </c>
      <c r="E556" s="19"/>
      <c r="F556" s="19" t="s">
        <v>185</v>
      </c>
      <c r="G556" s="19"/>
      <c r="H556" t="b">
        <v>0</v>
      </c>
      <c r="I556" s="19"/>
      <c r="J556" s="19" t="s">
        <v>2191</v>
      </c>
      <c r="K556" s="19"/>
      <c r="L556" t="b">
        <v>1</v>
      </c>
      <c r="M556" t="s">
        <v>84</v>
      </c>
      <c r="P556" s="19" t="s">
        <v>2192</v>
      </c>
      <c r="Q556" s="19"/>
      <c r="R556" s="2">
        <v>44581.195083252314</v>
      </c>
      <c r="S556" s="2">
        <v>44537.847557094909</v>
      </c>
      <c r="T556" s="19"/>
      <c r="U556" s="19"/>
      <c r="V556" s="19"/>
      <c r="W556" s="19" t="s">
        <v>90</v>
      </c>
      <c r="X556" t="s">
        <v>1178</v>
      </c>
      <c r="Y556" t="s">
        <v>87</v>
      </c>
    </row>
    <row r="557" spans="3:25" x14ac:dyDescent="0.25">
      <c r="C557">
        <v>551</v>
      </c>
      <c r="D557" s="19" t="s">
        <v>1281</v>
      </c>
      <c r="E557" s="19"/>
      <c r="F557" s="19" t="s">
        <v>185</v>
      </c>
      <c r="G557" s="19"/>
      <c r="H557" t="b">
        <v>0</v>
      </c>
      <c r="I557" s="19" t="s">
        <v>1281</v>
      </c>
      <c r="J557" s="19"/>
      <c r="K557" s="19" t="s">
        <v>91</v>
      </c>
      <c r="L557" t="b">
        <v>1</v>
      </c>
      <c r="M557" t="s">
        <v>92</v>
      </c>
      <c r="P557" s="19" t="s">
        <v>2193</v>
      </c>
      <c r="Q557" s="19"/>
      <c r="R557" s="2">
        <v>44336.440043125003</v>
      </c>
      <c r="S557" s="2">
        <v>44291.885143321757</v>
      </c>
      <c r="T557" s="19"/>
      <c r="U557" s="19"/>
      <c r="V557" s="19"/>
      <c r="W557" s="19" t="s">
        <v>93</v>
      </c>
      <c r="X557" t="s">
        <v>86</v>
      </c>
      <c r="Y557" t="s">
        <v>87</v>
      </c>
    </row>
    <row r="558" spans="3:25" x14ac:dyDescent="0.25">
      <c r="C558">
        <v>552</v>
      </c>
      <c r="D558" s="19" t="s">
        <v>1975</v>
      </c>
      <c r="E558" s="19"/>
      <c r="F558" s="19" t="s">
        <v>189</v>
      </c>
      <c r="G558" s="19"/>
      <c r="H558" t="b">
        <v>0</v>
      </c>
      <c r="I558" s="19" t="s">
        <v>1975</v>
      </c>
      <c r="J558" s="19"/>
      <c r="K558" s="19" t="s">
        <v>91</v>
      </c>
      <c r="L558" t="b">
        <v>1</v>
      </c>
      <c r="M558" t="s">
        <v>94</v>
      </c>
      <c r="P558" s="19" t="s">
        <v>2194</v>
      </c>
      <c r="Q558" s="19"/>
      <c r="R558" s="2">
        <v>44336.440043171293</v>
      </c>
      <c r="S558" s="2">
        <v>44291.885143321757</v>
      </c>
      <c r="T558" s="19"/>
      <c r="U558" s="19"/>
      <c r="V558" s="19"/>
      <c r="W558" s="19" t="s">
        <v>93</v>
      </c>
      <c r="X558" t="s">
        <v>86</v>
      </c>
      <c r="Y558" t="s">
        <v>87</v>
      </c>
    </row>
    <row r="559" spans="3:25" x14ac:dyDescent="0.25">
      <c r="C559">
        <v>553</v>
      </c>
      <c r="D559" s="19" t="s">
        <v>1157</v>
      </c>
      <c r="E559" s="19"/>
      <c r="F559" s="19" t="s">
        <v>189</v>
      </c>
      <c r="G559" s="19"/>
      <c r="H559" t="b">
        <v>0</v>
      </c>
      <c r="I559" s="19" t="s">
        <v>1157</v>
      </c>
      <c r="J559" s="19"/>
      <c r="K559" s="19"/>
      <c r="L559" t="b">
        <v>1</v>
      </c>
      <c r="M559" t="s">
        <v>84</v>
      </c>
      <c r="P559" s="19" t="s">
        <v>2195</v>
      </c>
      <c r="Q559" s="19"/>
      <c r="R559" s="2">
        <v>44336.440043171293</v>
      </c>
      <c r="S559" s="2">
        <v>44291.885143321757</v>
      </c>
      <c r="T559" s="19"/>
      <c r="U559" s="19"/>
      <c r="V559" s="19"/>
      <c r="W559" s="19" t="s">
        <v>85</v>
      </c>
      <c r="X559" t="s">
        <v>86</v>
      </c>
      <c r="Y559" t="s">
        <v>87</v>
      </c>
    </row>
    <row r="560" spans="3:25" x14ac:dyDescent="0.25">
      <c r="C560">
        <v>554</v>
      </c>
      <c r="D560" s="19" t="s">
        <v>1846</v>
      </c>
      <c r="E560" s="19"/>
      <c r="F560" s="19" t="s">
        <v>189</v>
      </c>
      <c r="G560" s="19"/>
      <c r="H560" t="b">
        <v>0</v>
      </c>
      <c r="I560" s="19" t="s">
        <v>1846</v>
      </c>
      <c r="J560" s="19"/>
      <c r="K560" s="19"/>
      <c r="L560" t="b">
        <v>1</v>
      </c>
      <c r="M560" t="s">
        <v>84</v>
      </c>
      <c r="P560" s="19" t="s">
        <v>2196</v>
      </c>
      <c r="Q560" s="19"/>
      <c r="R560" s="2">
        <v>44336.440043171293</v>
      </c>
      <c r="S560" s="2">
        <v>44291.885143321757</v>
      </c>
      <c r="T560" s="19"/>
      <c r="U560" s="19"/>
      <c r="V560" s="19"/>
      <c r="W560" s="19" t="s">
        <v>85</v>
      </c>
      <c r="X560" t="s">
        <v>86</v>
      </c>
      <c r="Y560" t="s">
        <v>87</v>
      </c>
    </row>
    <row r="561" spans="3:25" x14ac:dyDescent="0.25">
      <c r="C561">
        <v>555</v>
      </c>
      <c r="D561" s="19" t="s">
        <v>2197</v>
      </c>
      <c r="E561" s="19"/>
      <c r="F561" s="19" t="s">
        <v>189</v>
      </c>
      <c r="G561" s="19"/>
      <c r="H561" t="b">
        <v>0</v>
      </c>
      <c r="I561" s="19" t="s">
        <v>2197</v>
      </c>
      <c r="J561" s="19"/>
      <c r="K561" s="19"/>
      <c r="L561" t="b">
        <v>1</v>
      </c>
      <c r="M561" t="s">
        <v>84</v>
      </c>
      <c r="P561" s="19" t="s">
        <v>2198</v>
      </c>
      <c r="Q561" s="19"/>
      <c r="R561" s="2">
        <v>44336.440043171293</v>
      </c>
      <c r="S561" s="2">
        <v>44291.885143321757</v>
      </c>
      <c r="T561" s="19"/>
      <c r="U561" s="19"/>
      <c r="V561" s="19"/>
      <c r="W561" s="19" t="s">
        <v>85</v>
      </c>
      <c r="X561" t="s">
        <v>86</v>
      </c>
      <c r="Y561" t="s">
        <v>87</v>
      </c>
    </row>
    <row r="562" spans="3:25" x14ac:dyDescent="0.25">
      <c r="C562">
        <v>556</v>
      </c>
      <c r="D562" s="19" t="s">
        <v>2199</v>
      </c>
      <c r="E562" s="19"/>
      <c r="F562" s="19" t="s">
        <v>189</v>
      </c>
      <c r="G562" s="19"/>
      <c r="H562" t="b">
        <v>0</v>
      </c>
      <c r="I562" s="19" t="s">
        <v>2199</v>
      </c>
      <c r="J562" s="19"/>
      <c r="K562" s="19" t="s">
        <v>91</v>
      </c>
      <c r="L562" t="b">
        <v>1</v>
      </c>
      <c r="M562" t="s">
        <v>92</v>
      </c>
      <c r="P562" s="19" t="s">
        <v>2200</v>
      </c>
      <c r="Q562" s="19"/>
      <c r="R562" s="2">
        <v>44336.440043171293</v>
      </c>
      <c r="S562" s="2">
        <v>44291.885143321757</v>
      </c>
      <c r="T562" s="19"/>
      <c r="U562" s="19"/>
      <c r="V562" s="19"/>
      <c r="W562" s="19" t="s">
        <v>93</v>
      </c>
      <c r="X562" t="s">
        <v>86</v>
      </c>
      <c r="Y562" t="s">
        <v>87</v>
      </c>
    </row>
    <row r="563" spans="3:25" x14ac:dyDescent="0.25">
      <c r="C563">
        <v>557</v>
      </c>
      <c r="D563" s="19" t="s">
        <v>2156</v>
      </c>
      <c r="E563" s="19"/>
      <c r="F563" s="19" t="s">
        <v>189</v>
      </c>
      <c r="G563" s="19"/>
      <c r="H563" t="b">
        <v>0</v>
      </c>
      <c r="I563" s="19" t="s">
        <v>2156</v>
      </c>
      <c r="J563" s="19"/>
      <c r="K563" s="19" t="s">
        <v>91</v>
      </c>
      <c r="L563" t="b">
        <v>1</v>
      </c>
      <c r="M563" t="s">
        <v>84</v>
      </c>
      <c r="P563" s="19" t="s">
        <v>2201</v>
      </c>
      <c r="Q563" s="19"/>
      <c r="R563" s="2">
        <v>44336.440043171293</v>
      </c>
      <c r="S563" s="2">
        <v>44291.885143321757</v>
      </c>
      <c r="T563" s="19"/>
      <c r="U563" s="19"/>
      <c r="V563" s="19"/>
      <c r="W563" s="19" t="s">
        <v>93</v>
      </c>
      <c r="X563" t="s">
        <v>86</v>
      </c>
      <c r="Y563" t="s">
        <v>87</v>
      </c>
    </row>
    <row r="564" spans="3:25" x14ac:dyDescent="0.25">
      <c r="C564">
        <v>558</v>
      </c>
      <c r="D564" s="19" t="s">
        <v>2159</v>
      </c>
      <c r="E564" s="19"/>
      <c r="F564" s="19" t="s">
        <v>189</v>
      </c>
      <c r="G564" s="19"/>
      <c r="H564" t="b">
        <v>0</v>
      </c>
      <c r="I564" s="19" t="s">
        <v>2159</v>
      </c>
      <c r="J564" s="19"/>
      <c r="K564" s="19" t="s">
        <v>91</v>
      </c>
      <c r="L564" t="b">
        <v>1</v>
      </c>
      <c r="M564" t="s">
        <v>92</v>
      </c>
      <c r="P564" s="19" t="s">
        <v>2202</v>
      </c>
      <c r="Q564" s="19"/>
      <c r="R564" s="2">
        <v>44336.440043171293</v>
      </c>
      <c r="S564" s="2">
        <v>44291.885143321757</v>
      </c>
      <c r="T564" s="19"/>
      <c r="U564" s="19"/>
      <c r="V564" s="19"/>
      <c r="W564" s="19" t="s">
        <v>93</v>
      </c>
      <c r="X564" t="s">
        <v>86</v>
      </c>
      <c r="Y564" t="s">
        <v>87</v>
      </c>
    </row>
    <row r="565" spans="3:25" x14ac:dyDescent="0.25">
      <c r="C565">
        <v>559</v>
      </c>
      <c r="D565" s="19" t="s">
        <v>2203</v>
      </c>
      <c r="E565" s="19"/>
      <c r="F565" s="19" t="s">
        <v>189</v>
      </c>
      <c r="G565" s="19"/>
      <c r="H565" t="b">
        <v>0</v>
      </c>
      <c r="I565" s="19" t="s">
        <v>2203</v>
      </c>
      <c r="J565" s="19"/>
      <c r="K565" s="19"/>
      <c r="L565" t="b">
        <v>1</v>
      </c>
      <c r="M565" t="s">
        <v>84</v>
      </c>
      <c r="P565" s="19" t="s">
        <v>2204</v>
      </c>
      <c r="Q565" s="19"/>
      <c r="R565" s="2">
        <v>44336.440043171293</v>
      </c>
      <c r="S565" s="2">
        <v>44291.885143321757</v>
      </c>
      <c r="T565" s="19"/>
      <c r="U565" s="19"/>
      <c r="V565" s="19"/>
      <c r="W565" s="19" t="s">
        <v>85</v>
      </c>
      <c r="X565" t="s">
        <v>86</v>
      </c>
      <c r="Y565" t="s">
        <v>87</v>
      </c>
    </row>
    <row r="566" spans="3:25" x14ac:dyDescent="0.25">
      <c r="C566">
        <v>560</v>
      </c>
      <c r="D566" s="19" t="s">
        <v>2205</v>
      </c>
      <c r="E566" s="19"/>
      <c r="F566" s="19" t="s">
        <v>189</v>
      </c>
      <c r="G566" s="19"/>
      <c r="H566" t="b">
        <v>0</v>
      </c>
      <c r="I566" s="19" t="s">
        <v>2205</v>
      </c>
      <c r="J566" s="19"/>
      <c r="K566" s="19" t="s">
        <v>91</v>
      </c>
      <c r="L566" t="b">
        <v>1</v>
      </c>
      <c r="M566" t="s">
        <v>92</v>
      </c>
      <c r="P566" s="19" t="s">
        <v>2206</v>
      </c>
      <c r="Q566" s="19"/>
      <c r="R566" s="2">
        <v>44336.440043171293</v>
      </c>
      <c r="S566" s="2">
        <v>44291.885143321757</v>
      </c>
      <c r="T566" s="19"/>
      <c r="U566" s="19"/>
      <c r="V566" s="19"/>
      <c r="W566" s="19" t="s">
        <v>93</v>
      </c>
      <c r="X566" t="s">
        <v>86</v>
      </c>
      <c r="Y566" t="s">
        <v>87</v>
      </c>
    </row>
    <row r="567" spans="3:25" x14ac:dyDescent="0.25">
      <c r="C567">
        <v>561</v>
      </c>
      <c r="D567" s="19" t="s">
        <v>2207</v>
      </c>
      <c r="E567" s="19"/>
      <c r="F567" s="19" t="s">
        <v>189</v>
      </c>
      <c r="G567" s="19"/>
      <c r="H567" t="b">
        <v>0</v>
      </c>
      <c r="I567" s="19" t="s">
        <v>2207</v>
      </c>
      <c r="J567" s="19"/>
      <c r="K567" s="19" t="s">
        <v>91</v>
      </c>
      <c r="L567" t="b">
        <v>1</v>
      </c>
      <c r="M567" t="s">
        <v>92</v>
      </c>
      <c r="P567" s="19" t="s">
        <v>2208</v>
      </c>
      <c r="Q567" s="19"/>
      <c r="R567" s="2">
        <v>44336.440043171293</v>
      </c>
      <c r="S567" s="2">
        <v>44291.885143321757</v>
      </c>
      <c r="T567" s="19"/>
      <c r="U567" s="19"/>
      <c r="V567" s="19"/>
      <c r="W567" s="19" t="s">
        <v>93</v>
      </c>
      <c r="X567" t="s">
        <v>86</v>
      </c>
      <c r="Y567" t="s">
        <v>87</v>
      </c>
    </row>
    <row r="568" spans="3:25" x14ac:dyDescent="0.25">
      <c r="C568">
        <v>562</v>
      </c>
      <c r="D568" s="19" t="s">
        <v>2209</v>
      </c>
      <c r="E568" s="19"/>
      <c r="F568" s="19" t="s">
        <v>189</v>
      </c>
      <c r="G568" s="19"/>
      <c r="H568" t="b">
        <v>0</v>
      </c>
      <c r="I568" s="19" t="s">
        <v>2209</v>
      </c>
      <c r="J568" s="19"/>
      <c r="K568" s="19"/>
      <c r="L568" t="b">
        <v>1</v>
      </c>
      <c r="M568" t="s">
        <v>84</v>
      </c>
      <c r="P568" s="19" t="s">
        <v>2210</v>
      </c>
      <c r="Q568" s="19"/>
      <c r="R568" s="2">
        <v>44336.440043171293</v>
      </c>
      <c r="S568" s="2">
        <v>44291.885143321757</v>
      </c>
      <c r="T568" s="19"/>
      <c r="U568" s="19"/>
      <c r="V568" s="19"/>
      <c r="W568" s="19" t="s">
        <v>85</v>
      </c>
      <c r="X568" t="s">
        <v>86</v>
      </c>
      <c r="Y568" t="s">
        <v>87</v>
      </c>
    </row>
    <row r="569" spans="3:25" x14ac:dyDescent="0.25">
      <c r="C569">
        <v>563</v>
      </c>
      <c r="D569" s="19" t="s">
        <v>2211</v>
      </c>
      <c r="E569" s="19"/>
      <c r="F569" s="19" t="s">
        <v>230</v>
      </c>
      <c r="G569" s="19"/>
      <c r="H569" t="b">
        <v>0</v>
      </c>
      <c r="I569" s="19" t="s">
        <v>2211</v>
      </c>
      <c r="J569" s="19"/>
      <c r="K569" s="19"/>
      <c r="L569" t="b">
        <v>1</v>
      </c>
      <c r="M569" t="s">
        <v>84</v>
      </c>
      <c r="P569" s="19" t="s">
        <v>2212</v>
      </c>
      <c r="Q569" s="19"/>
      <c r="R569" s="2">
        <v>44336.440043171293</v>
      </c>
      <c r="S569" s="2">
        <v>44291.885143321757</v>
      </c>
      <c r="T569" s="19"/>
      <c r="U569" s="19"/>
      <c r="V569" s="19"/>
      <c r="W569" s="19" t="s">
        <v>85</v>
      </c>
      <c r="X569" t="s">
        <v>86</v>
      </c>
      <c r="Y569" t="s">
        <v>87</v>
      </c>
    </row>
    <row r="570" spans="3:25" x14ac:dyDescent="0.25">
      <c r="C570">
        <v>564</v>
      </c>
      <c r="D570" s="19" t="s">
        <v>2213</v>
      </c>
      <c r="E570" s="19"/>
      <c r="F570" s="19" t="s">
        <v>230</v>
      </c>
      <c r="G570" s="19"/>
      <c r="H570" t="b">
        <v>0</v>
      </c>
      <c r="I570" s="19" t="s">
        <v>2213</v>
      </c>
      <c r="J570" s="19"/>
      <c r="K570" s="19"/>
      <c r="L570" t="b">
        <v>1</v>
      </c>
      <c r="M570" t="s">
        <v>84</v>
      </c>
      <c r="P570" s="19" t="s">
        <v>2214</v>
      </c>
      <c r="Q570" s="19"/>
      <c r="R570" s="2">
        <v>44336.440043171293</v>
      </c>
      <c r="S570" s="2">
        <v>44291.885143321757</v>
      </c>
      <c r="T570" s="19"/>
      <c r="U570" s="19"/>
      <c r="V570" s="19"/>
      <c r="W570" s="19" t="s">
        <v>85</v>
      </c>
      <c r="X570" t="s">
        <v>86</v>
      </c>
      <c r="Y570" t="s">
        <v>87</v>
      </c>
    </row>
    <row r="571" spans="3:25" x14ac:dyDescent="0.25">
      <c r="C571">
        <v>565</v>
      </c>
      <c r="D571" s="19" t="s">
        <v>2215</v>
      </c>
      <c r="E571" s="19"/>
      <c r="F571" s="19" t="s">
        <v>230</v>
      </c>
      <c r="G571" s="19"/>
      <c r="H571" t="b">
        <v>0</v>
      </c>
      <c r="I571" s="19" t="s">
        <v>2215</v>
      </c>
      <c r="J571" s="19"/>
      <c r="K571" s="19" t="s">
        <v>91</v>
      </c>
      <c r="L571" t="b">
        <v>1</v>
      </c>
      <c r="M571" t="s">
        <v>94</v>
      </c>
      <c r="P571" s="19" t="s">
        <v>2216</v>
      </c>
      <c r="Q571" s="19"/>
      <c r="R571" s="2">
        <v>44336.440043171293</v>
      </c>
      <c r="S571" s="2">
        <v>44291.885143321757</v>
      </c>
      <c r="T571" s="19"/>
      <c r="U571" s="19"/>
      <c r="V571" s="19"/>
      <c r="W571" s="19" t="s">
        <v>93</v>
      </c>
      <c r="X571" t="s">
        <v>86</v>
      </c>
      <c r="Y571" t="s">
        <v>87</v>
      </c>
    </row>
    <row r="572" spans="3:25" x14ac:dyDescent="0.25">
      <c r="C572">
        <v>566</v>
      </c>
      <c r="D572" s="19" t="s">
        <v>1319</v>
      </c>
      <c r="E572" s="19"/>
      <c r="F572" s="19" t="s">
        <v>230</v>
      </c>
      <c r="G572" s="19"/>
      <c r="H572" t="b">
        <v>0</v>
      </c>
      <c r="I572" s="19" t="s">
        <v>1319</v>
      </c>
      <c r="J572" s="19"/>
      <c r="K572" s="19" t="s">
        <v>91</v>
      </c>
      <c r="L572" t="b">
        <v>1</v>
      </c>
      <c r="M572" t="s">
        <v>84</v>
      </c>
      <c r="P572" s="19" t="s">
        <v>2217</v>
      </c>
      <c r="Q572" s="19"/>
      <c r="R572" s="2">
        <v>44336.440043171293</v>
      </c>
      <c r="S572" s="2">
        <v>44291.885143321757</v>
      </c>
      <c r="T572" s="19"/>
      <c r="U572" s="19"/>
      <c r="V572" s="19"/>
      <c r="W572" s="19" t="s">
        <v>93</v>
      </c>
      <c r="X572" t="s">
        <v>86</v>
      </c>
      <c r="Y572" t="s">
        <v>87</v>
      </c>
    </row>
    <row r="573" spans="3:25" x14ac:dyDescent="0.25">
      <c r="C573">
        <v>567</v>
      </c>
      <c r="D573" s="19" t="s">
        <v>2218</v>
      </c>
      <c r="E573" s="19"/>
      <c r="F573" s="19" t="s">
        <v>230</v>
      </c>
      <c r="G573" s="19"/>
      <c r="H573" t="b">
        <v>0</v>
      </c>
      <c r="I573" s="19"/>
      <c r="J573" s="19" t="s">
        <v>2219</v>
      </c>
      <c r="K573" s="19"/>
      <c r="L573" t="b">
        <v>1</v>
      </c>
      <c r="M573" t="s">
        <v>92</v>
      </c>
      <c r="P573" s="19" t="s">
        <v>2220</v>
      </c>
      <c r="Q573" s="19"/>
      <c r="R573" s="2">
        <v>44581.195090925925</v>
      </c>
      <c r="S573" s="2">
        <v>44291.885143321757</v>
      </c>
      <c r="T573" s="19"/>
      <c r="U573" s="19"/>
      <c r="V573" s="19"/>
      <c r="W573" s="19" t="s">
        <v>90</v>
      </c>
      <c r="X573" t="s">
        <v>1178</v>
      </c>
      <c r="Y573" t="s">
        <v>87</v>
      </c>
    </row>
    <row r="574" spans="3:25" x14ac:dyDescent="0.25">
      <c r="C574">
        <v>568</v>
      </c>
      <c r="D574" s="19" t="s">
        <v>2221</v>
      </c>
      <c r="E574" s="19"/>
      <c r="F574" s="19" t="s">
        <v>230</v>
      </c>
      <c r="G574" s="19"/>
      <c r="H574" t="b">
        <v>0</v>
      </c>
      <c r="I574" s="19" t="s">
        <v>2221</v>
      </c>
      <c r="J574" s="19"/>
      <c r="K574" s="19" t="s">
        <v>2222</v>
      </c>
      <c r="L574" t="b">
        <v>1</v>
      </c>
      <c r="M574" t="s">
        <v>92</v>
      </c>
      <c r="P574" s="19" t="s">
        <v>2223</v>
      </c>
      <c r="Q574" s="19"/>
      <c r="R574" s="2">
        <v>44336.440043171293</v>
      </c>
      <c r="S574" s="2">
        <v>44291.885143321757</v>
      </c>
      <c r="T574" s="19"/>
      <c r="U574" s="19"/>
      <c r="V574" s="19"/>
      <c r="W574" s="19" t="s">
        <v>1276</v>
      </c>
      <c r="X574" t="s">
        <v>86</v>
      </c>
      <c r="Y574" t="s">
        <v>87</v>
      </c>
    </row>
    <row r="575" spans="3:25" x14ac:dyDescent="0.25">
      <c r="C575">
        <v>569</v>
      </c>
      <c r="D575" s="19" t="s">
        <v>2224</v>
      </c>
      <c r="E575" s="19"/>
      <c r="F575" s="19" t="s">
        <v>230</v>
      </c>
      <c r="G575" s="19"/>
      <c r="H575" t="b">
        <v>0</v>
      </c>
      <c r="I575" s="19" t="s">
        <v>2224</v>
      </c>
      <c r="J575" s="19"/>
      <c r="K575" s="19" t="s">
        <v>91</v>
      </c>
      <c r="L575" t="b">
        <v>1</v>
      </c>
      <c r="M575" t="s">
        <v>92</v>
      </c>
      <c r="P575" s="19" t="s">
        <v>2225</v>
      </c>
      <c r="Q575" s="19"/>
      <c r="R575" s="2">
        <v>44336.440043171293</v>
      </c>
      <c r="S575" s="2">
        <v>44291.885143321757</v>
      </c>
      <c r="T575" s="19"/>
      <c r="U575" s="19"/>
      <c r="V575" s="19"/>
      <c r="W575" s="19" t="s">
        <v>93</v>
      </c>
      <c r="X575" t="s">
        <v>86</v>
      </c>
      <c r="Y575" t="s">
        <v>87</v>
      </c>
    </row>
    <row r="576" spans="3:25" x14ac:dyDescent="0.25">
      <c r="C576">
        <v>570</v>
      </c>
      <c r="D576" s="19" t="s">
        <v>1710</v>
      </c>
      <c r="E576" s="19"/>
      <c r="F576" s="19" t="s">
        <v>230</v>
      </c>
      <c r="G576" s="19"/>
      <c r="H576" t="b">
        <v>0</v>
      </c>
      <c r="I576" s="19" t="s">
        <v>1710</v>
      </c>
      <c r="J576" s="19"/>
      <c r="K576" s="19"/>
      <c r="L576" t="b">
        <v>1</v>
      </c>
      <c r="M576" t="s">
        <v>84</v>
      </c>
      <c r="P576" s="19" t="s">
        <v>2226</v>
      </c>
      <c r="Q576" s="19"/>
      <c r="R576" s="2">
        <v>44336.440043171293</v>
      </c>
      <c r="S576" s="2">
        <v>44291.885143321757</v>
      </c>
      <c r="T576" s="19"/>
      <c r="U576" s="19"/>
      <c r="V576" s="19"/>
      <c r="W576" s="19" t="s">
        <v>85</v>
      </c>
      <c r="X576" t="s">
        <v>86</v>
      </c>
      <c r="Y576" t="s">
        <v>87</v>
      </c>
    </row>
    <row r="577" spans="3:25" x14ac:dyDescent="0.25">
      <c r="C577">
        <v>571</v>
      </c>
      <c r="D577" s="19" t="s">
        <v>1305</v>
      </c>
      <c r="E577" s="19"/>
      <c r="F577" s="19" t="s">
        <v>230</v>
      </c>
      <c r="G577" s="19"/>
      <c r="H577" t="b">
        <v>0</v>
      </c>
      <c r="I577" s="19" t="s">
        <v>1305</v>
      </c>
      <c r="J577" s="19"/>
      <c r="K577" s="19" t="s">
        <v>91</v>
      </c>
      <c r="L577" t="b">
        <v>1</v>
      </c>
      <c r="M577" t="s">
        <v>92</v>
      </c>
      <c r="P577" s="19" t="s">
        <v>2227</v>
      </c>
      <c r="Q577" s="19"/>
      <c r="R577" s="2">
        <v>44336.440043171293</v>
      </c>
      <c r="S577" s="2">
        <v>44291.885143321757</v>
      </c>
      <c r="T577" s="19"/>
      <c r="U577" s="19"/>
      <c r="V577" s="19"/>
      <c r="W577" s="19" t="s">
        <v>93</v>
      </c>
      <c r="X577" t="s">
        <v>86</v>
      </c>
      <c r="Y577" t="s">
        <v>87</v>
      </c>
    </row>
    <row r="578" spans="3:25" x14ac:dyDescent="0.25">
      <c r="C578">
        <v>572</v>
      </c>
      <c r="D578" s="19" t="s">
        <v>2228</v>
      </c>
      <c r="E578" s="19"/>
      <c r="F578" s="19" t="s">
        <v>230</v>
      </c>
      <c r="G578" s="19"/>
      <c r="H578" t="b">
        <v>0</v>
      </c>
      <c r="I578" s="19" t="s">
        <v>2228</v>
      </c>
      <c r="J578" s="19"/>
      <c r="K578" s="19" t="s">
        <v>91</v>
      </c>
      <c r="L578" t="b">
        <v>1</v>
      </c>
      <c r="M578" t="s">
        <v>94</v>
      </c>
      <c r="P578" s="19" t="s">
        <v>2229</v>
      </c>
      <c r="Q578" s="19"/>
      <c r="R578" s="2">
        <v>44336.440043171293</v>
      </c>
      <c r="S578" s="2">
        <v>44291.885143321757</v>
      </c>
      <c r="T578" s="19"/>
      <c r="U578" s="19"/>
      <c r="V578" s="19"/>
      <c r="W578" s="19" t="s">
        <v>93</v>
      </c>
      <c r="X578" t="s">
        <v>86</v>
      </c>
      <c r="Y578" t="s">
        <v>87</v>
      </c>
    </row>
    <row r="579" spans="3:25" x14ac:dyDescent="0.25">
      <c r="C579">
        <v>573</v>
      </c>
      <c r="D579" s="19" t="s">
        <v>2230</v>
      </c>
      <c r="E579" s="19"/>
      <c r="F579" s="19" t="s">
        <v>230</v>
      </c>
      <c r="G579" s="19"/>
      <c r="H579" t="b">
        <v>0</v>
      </c>
      <c r="I579" s="19" t="s">
        <v>2230</v>
      </c>
      <c r="J579" s="19"/>
      <c r="K579" s="19"/>
      <c r="L579" t="b">
        <v>1</v>
      </c>
      <c r="M579" t="s">
        <v>84</v>
      </c>
      <c r="P579" s="19" t="s">
        <v>2231</v>
      </c>
      <c r="Q579" s="19"/>
      <c r="R579" s="2">
        <v>44336.440043171293</v>
      </c>
      <c r="S579" s="2">
        <v>44291.885143321757</v>
      </c>
      <c r="T579" s="19"/>
      <c r="U579" s="19"/>
      <c r="V579" s="19"/>
      <c r="W579" s="19" t="s">
        <v>85</v>
      </c>
      <c r="X579" t="s">
        <v>86</v>
      </c>
      <c r="Y579" t="s">
        <v>87</v>
      </c>
    </row>
    <row r="580" spans="3:25" x14ac:dyDescent="0.25">
      <c r="C580">
        <v>574</v>
      </c>
      <c r="D580" s="19" t="s">
        <v>2232</v>
      </c>
      <c r="E580" s="19"/>
      <c r="F580" s="19" t="s">
        <v>273</v>
      </c>
      <c r="G580" s="19"/>
      <c r="H580" t="b">
        <v>0</v>
      </c>
      <c r="I580" s="19" t="s">
        <v>2232</v>
      </c>
      <c r="J580" s="19"/>
      <c r="K580" s="19"/>
      <c r="L580" t="b">
        <v>1</v>
      </c>
      <c r="M580" t="s">
        <v>84</v>
      </c>
      <c r="P580" s="19" t="s">
        <v>2233</v>
      </c>
      <c r="Q580" s="19"/>
      <c r="R580" s="2">
        <v>44336.440043171293</v>
      </c>
      <c r="S580" s="2">
        <v>44291.885143321757</v>
      </c>
      <c r="T580" s="19"/>
      <c r="U580" s="19" t="s">
        <v>1915</v>
      </c>
      <c r="V580" s="19"/>
      <c r="W580" s="19" t="s">
        <v>85</v>
      </c>
      <c r="X580" t="s">
        <v>86</v>
      </c>
      <c r="Y580" t="s">
        <v>87</v>
      </c>
    </row>
    <row r="581" spans="3:25" x14ac:dyDescent="0.25">
      <c r="C581">
        <v>575</v>
      </c>
      <c r="D581" s="19" t="s">
        <v>1915</v>
      </c>
      <c r="E581" s="19"/>
      <c r="F581" s="19" t="s">
        <v>273</v>
      </c>
      <c r="G581" s="19"/>
      <c r="H581" t="b">
        <v>0</v>
      </c>
      <c r="I581" s="19" t="s">
        <v>1915</v>
      </c>
      <c r="J581" s="19"/>
      <c r="K581" s="19" t="s">
        <v>91</v>
      </c>
      <c r="L581" t="b">
        <v>1</v>
      </c>
      <c r="M581" t="s">
        <v>92</v>
      </c>
      <c r="P581" s="19" t="s">
        <v>2234</v>
      </c>
      <c r="Q581" s="19"/>
      <c r="R581" s="2">
        <v>44336.440043171293</v>
      </c>
      <c r="S581" s="2">
        <v>44291.885143321757</v>
      </c>
      <c r="T581" s="19"/>
      <c r="U581" s="19"/>
      <c r="V581" s="19"/>
      <c r="W581" s="19" t="s">
        <v>93</v>
      </c>
      <c r="X581" t="s">
        <v>86</v>
      </c>
      <c r="Y581" t="s">
        <v>87</v>
      </c>
    </row>
    <row r="582" spans="3:25" x14ac:dyDescent="0.25">
      <c r="C582">
        <v>576</v>
      </c>
      <c r="D582" s="19" t="s">
        <v>2235</v>
      </c>
      <c r="E582" s="19"/>
      <c r="F582" s="19" t="s">
        <v>271</v>
      </c>
      <c r="G582" s="19"/>
      <c r="H582" t="b">
        <v>0</v>
      </c>
      <c r="I582" s="19" t="s">
        <v>2235</v>
      </c>
      <c r="J582" s="19"/>
      <c r="K582" s="19"/>
      <c r="L582" t="b">
        <v>1</v>
      </c>
      <c r="M582" t="s">
        <v>84</v>
      </c>
      <c r="P582" s="19" t="s">
        <v>2236</v>
      </c>
      <c r="Q582" s="19"/>
      <c r="R582" s="2">
        <v>44336.440043171293</v>
      </c>
      <c r="S582" s="2">
        <v>44291.885143321757</v>
      </c>
      <c r="T582" s="19"/>
      <c r="U582" s="19"/>
      <c r="V582" s="19"/>
      <c r="W582" s="19" t="s">
        <v>85</v>
      </c>
      <c r="X582" t="s">
        <v>86</v>
      </c>
      <c r="Y582" t="s">
        <v>87</v>
      </c>
    </row>
    <row r="583" spans="3:25" x14ac:dyDescent="0.25">
      <c r="C583">
        <v>577</v>
      </c>
      <c r="D583" s="19" t="s">
        <v>2237</v>
      </c>
      <c r="E583" s="19"/>
      <c r="F583" s="19" t="s">
        <v>271</v>
      </c>
      <c r="G583" s="19"/>
      <c r="H583" t="b">
        <v>0</v>
      </c>
      <c r="I583" s="19"/>
      <c r="J583" s="19" t="s">
        <v>2238</v>
      </c>
      <c r="K583" s="19"/>
      <c r="L583" t="b">
        <v>1</v>
      </c>
      <c r="M583" t="s">
        <v>84</v>
      </c>
      <c r="P583" s="19" t="s">
        <v>2239</v>
      </c>
      <c r="Q583" s="19"/>
      <c r="R583" s="2">
        <v>44544.113488229166</v>
      </c>
      <c r="S583" s="2">
        <v>44291.885143321757</v>
      </c>
      <c r="T583" s="19"/>
      <c r="U583" s="19" t="s">
        <v>2240</v>
      </c>
      <c r="V583" s="19"/>
      <c r="W583" s="19" t="s">
        <v>90</v>
      </c>
      <c r="X583" t="s">
        <v>1178</v>
      </c>
      <c r="Y583" t="s">
        <v>87</v>
      </c>
    </row>
    <row r="584" spans="3:25" x14ac:dyDescent="0.25">
      <c r="C584">
        <v>578</v>
      </c>
      <c r="D584" s="19" t="s">
        <v>2241</v>
      </c>
      <c r="E584" s="19"/>
      <c r="F584" s="19" t="s">
        <v>271</v>
      </c>
      <c r="G584" s="19"/>
      <c r="H584" t="b">
        <v>0</v>
      </c>
      <c r="I584" s="19" t="s">
        <v>2241</v>
      </c>
      <c r="J584" s="19"/>
      <c r="K584" s="19"/>
      <c r="L584" t="b">
        <v>1</v>
      </c>
      <c r="M584" t="s">
        <v>84</v>
      </c>
      <c r="P584" s="19" t="s">
        <v>2242</v>
      </c>
      <c r="Q584" s="19"/>
      <c r="R584" s="2">
        <v>44336.440043171293</v>
      </c>
      <c r="S584" s="2">
        <v>44291.885143321757</v>
      </c>
      <c r="T584" s="19"/>
      <c r="U584" s="19" t="s">
        <v>2240</v>
      </c>
      <c r="V584" s="19"/>
      <c r="W584" s="19" t="s">
        <v>85</v>
      </c>
      <c r="X584" t="s">
        <v>86</v>
      </c>
      <c r="Y584" t="s">
        <v>87</v>
      </c>
    </row>
    <row r="585" spans="3:25" x14ac:dyDescent="0.25">
      <c r="C585">
        <v>579</v>
      </c>
      <c r="D585" s="19" t="s">
        <v>2240</v>
      </c>
      <c r="E585" s="19"/>
      <c r="F585" s="19" t="s">
        <v>271</v>
      </c>
      <c r="G585" s="19"/>
      <c r="H585" t="b">
        <v>0</v>
      </c>
      <c r="I585" s="19" t="s">
        <v>2240</v>
      </c>
      <c r="J585" s="19"/>
      <c r="K585" s="19" t="s">
        <v>91</v>
      </c>
      <c r="L585" t="b">
        <v>1</v>
      </c>
      <c r="M585" t="s">
        <v>84</v>
      </c>
      <c r="P585" s="19" t="s">
        <v>2243</v>
      </c>
      <c r="Q585" s="19"/>
      <c r="R585" s="2">
        <v>44336.440043171293</v>
      </c>
      <c r="S585" s="2">
        <v>44291.885143321757</v>
      </c>
      <c r="T585" s="19"/>
      <c r="U585" s="19"/>
      <c r="V585" s="19"/>
      <c r="W585" s="19" t="s">
        <v>93</v>
      </c>
      <c r="X585" t="s">
        <v>86</v>
      </c>
      <c r="Y585" t="s">
        <v>87</v>
      </c>
    </row>
    <row r="586" spans="3:25" x14ac:dyDescent="0.25">
      <c r="C586">
        <v>580</v>
      </c>
      <c r="D586" s="19" t="s">
        <v>1915</v>
      </c>
      <c r="E586" s="19"/>
      <c r="F586" s="19" t="s">
        <v>271</v>
      </c>
      <c r="G586" s="19"/>
      <c r="H586" t="b">
        <v>0</v>
      </c>
      <c r="I586" s="19" t="s">
        <v>1915</v>
      </c>
      <c r="J586" s="19"/>
      <c r="K586" s="19" t="s">
        <v>747</v>
      </c>
      <c r="L586" t="b">
        <v>1</v>
      </c>
      <c r="M586" t="s">
        <v>84</v>
      </c>
      <c r="P586" s="19" t="s">
        <v>2244</v>
      </c>
      <c r="Q586" s="19"/>
      <c r="R586" s="2">
        <v>44336.440043171293</v>
      </c>
      <c r="S586" s="2">
        <v>44291.885143321757</v>
      </c>
      <c r="T586" s="19"/>
      <c r="U586" s="19" t="s">
        <v>2240</v>
      </c>
      <c r="V586" s="19"/>
      <c r="W586" s="19" t="s">
        <v>1276</v>
      </c>
      <c r="X586" t="s">
        <v>86</v>
      </c>
      <c r="Y586" t="s">
        <v>87</v>
      </c>
    </row>
    <row r="587" spans="3:25" x14ac:dyDescent="0.25">
      <c r="C587">
        <v>581</v>
      </c>
      <c r="D587" s="19" t="s">
        <v>2245</v>
      </c>
      <c r="E587" s="19"/>
      <c r="F587" s="19" t="s">
        <v>271</v>
      </c>
      <c r="G587" s="19"/>
      <c r="H587" t="b">
        <v>0</v>
      </c>
      <c r="I587" s="19"/>
      <c r="J587" s="19" t="s">
        <v>2246</v>
      </c>
      <c r="K587" s="19" t="s">
        <v>91</v>
      </c>
      <c r="L587" t="b">
        <v>1</v>
      </c>
      <c r="M587" t="s">
        <v>84</v>
      </c>
      <c r="P587" s="19" t="s">
        <v>2247</v>
      </c>
      <c r="Q587" s="19"/>
      <c r="R587" s="2">
        <v>44544.113490312498</v>
      </c>
      <c r="S587" s="2">
        <v>44291.885143321757</v>
      </c>
      <c r="T587" s="19"/>
      <c r="U587" s="19"/>
      <c r="V587" s="19"/>
      <c r="W587" s="19" t="s">
        <v>90</v>
      </c>
      <c r="X587" t="s">
        <v>1178</v>
      </c>
      <c r="Y587" t="s">
        <v>87</v>
      </c>
    </row>
    <row r="588" spans="3:25" x14ac:dyDescent="0.25">
      <c r="C588">
        <v>582</v>
      </c>
      <c r="D588" s="19" t="s">
        <v>2248</v>
      </c>
      <c r="E588" s="19"/>
      <c r="F588" s="19" t="s">
        <v>184</v>
      </c>
      <c r="G588" s="19"/>
      <c r="H588" t="b">
        <v>0</v>
      </c>
      <c r="I588" s="19"/>
      <c r="J588" s="19" t="s">
        <v>2101</v>
      </c>
      <c r="K588" s="19"/>
      <c r="L588" t="b">
        <v>1</v>
      </c>
      <c r="M588" t="s">
        <v>84</v>
      </c>
      <c r="P588" s="19" t="s">
        <v>2249</v>
      </c>
      <c r="Q588" s="19"/>
      <c r="R588" s="2">
        <v>44581.195172025466</v>
      </c>
      <c r="S588" s="2">
        <v>44291.885143321757</v>
      </c>
      <c r="T588" s="19"/>
      <c r="U588" s="19"/>
      <c r="V588" s="19"/>
      <c r="W588" s="19" t="s">
        <v>90</v>
      </c>
      <c r="X588" t="s">
        <v>1178</v>
      </c>
      <c r="Y588" t="s">
        <v>87</v>
      </c>
    </row>
    <row r="589" spans="3:25" x14ac:dyDescent="0.25">
      <c r="C589">
        <v>583</v>
      </c>
      <c r="D589" s="19" t="s">
        <v>2250</v>
      </c>
      <c r="E589" s="19"/>
      <c r="F589" s="19" t="s">
        <v>184</v>
      </c>
      <c r="G589" s="19"/>
      <c r="H589" t="b">
        <v>0</v>
      </c>
      <c r="I589" s="19" t="s">
        <v>2250</v>
      </c>
      <c r="J589" s="19"/>
      <c r="K589" s="19" t="s">
        <v>91</v>
      </c>
      <c r="L589" t="b">
        <v>1</v>
      </c>
      <c r="M589" t="s">
        <v>84</v>
      </c>
      <c r="P589" s="19" t="s">
        <v>2251</v>
      </c>
      <c r="Q589" s="19"/>
      <c r="R589" s="2">
        <v>44336.440043171293</v>
      </c>
      <c r="S589" s="2">
        <v>44291.885143321757</v>
      </c>
      <c r="T589" s="19"/>
      <c r="U589" s="19"/>
      <c r="V589" s="19"/>
      <c r="W589" s="19" t="s">
        <v>93</v>
      </c>
      <c r="X589" t="s">
        <v>86</v>
      </c>
      <c r="Y589" t="s">
        <v>87</v>
      </c>
    </row>
    <row r="590" spans="3:25" x14ac:dyDescent="0.25">
      <c r="C590">
        <v>584</v>
      </c>
      <c r="D590" s="19" t="s">
        <v>272</v>
      </c>
      <c r="E590" s="19"/>
      <c r="F590" s="19" t="s">
        <v>184</v>
      </c>
      <c r="G590" s="19"/>
      <c r="H590" t="b">
        <v>0</v>
      </c>
      <c r="I590" s="19" t="s">
        <v>272</v>
      </c>
      <c r="J590" s="19"/>
      <c r="K590" s="19"/>
      <c r="L590" t="b">
        <v>1</v>
      </c>
      <c r="M590" t="s">
        <v>84</v>
      </c>
      <c r="P590" s="19" t="s">
        <v>2252</v>
      </c>
      <c r="Q590" s="19"/>
      <c r="R590" s="2">
        <v>44336.440043171293</v>
      </c>
      <c r="S590" s="2">
        <v>44291.885143321757</v>
      </c>
      <c r="T590" s="19"/>
      <c r="U590" s="19"/>
      <c r="V590" s="19"/>
      <c r="W590" s="19" t="s">
        <v>85</v>
      </c>
      <c r="X590" t="s">
        <v>86</v>
      </c>
      <c r="Y590" t="s">
        <v>87</v>
      </c>
    </row>
    <row r="591" spans="3:25" x14ac:dyDescent="0.25">
      <c r="C591">
        <v>585</v>
      </c>
      <c r="D591" s="19" t="s">
        <v>2253</v>
      </c>
      <c r="E591" s="19"/>
      <c r="F591" s="19" t="s">
        <v>184</v>
      </c>
      <c r="G591" s="19"/>
      <c r="H591" t="b">
        <v>0</v>
      </c>
      <c r="I591" s="19"/>
      <c r="J591" s="19" t="s">
        <v>2254</v>
      </c>
      <c r="K591" s="19"/>
      <c r="L591" t="b">
        <v>1</v>
      </c>
      <c r="M591" t="s">
        <v>84</v>
      </c>
      <c r="P591" s="19" t="s">
        <v>2255</v>
      </c>
      <c r="Q591" s="19"/>
      <c r="R591" s="2">
        <v>44581.195125995371</v>
      </c>
      <c r="S591" s="2">
        <v>44291.885143321757</v>
      </c>
      <c r="T591" s="19"/>
      <c r="U591" s="19"/>
      <c r="V591" s="19"/>
      <c r="W591" s="19" t="s">
        <v>90</v>
      </c>
      <c r="X591" t="s">
        <v>1178</v>
      </c>
      <c r="Y591" t="s">
        <v>87</v>
      </c>
    </row>
    <row r="592" spans="3:25" x14ac:dyDescent="0.25">
      <c r="C592">
        <v>586</v>
      </c>
      <c r="D592" s="19" t="s">
        <v>2256</v>
      </c>
      <c r="E592" s="19"/>
      <c r="F592" s="19" t="s">
        <v>184</v>
      </c>
      <c r="G592" s="19"/>
      <c r="H592" t="b">
        <v>0</v>
      </c>
      <c r="I592" s="19" t="s">
        <v>2256</v>
      </c>
      <c r="J592" s="19"/>
      <c r="K592" s="19"/>
      <c r="L592" t="b">
        <v>1</v>
      </c>
      <c r="M592" t="s">
        <v>84</v>
      </c>
      <c r="P592" s="19" t="s">
        <v>2257</v>
      </c>
      <c r="Q592" s="19"/>
      <c r="R592" s="2">
        <v>44336.440043171293</v>
      </c>
      <c r="S592" s="2">
        <v>44291.885143321757</v>
      </c>
      <c r="T592" s="19"/>
      <c r="U592" s="19" t="s">
        <v>2258</v>
      </c>
      <c r="V592" s="19"/>
      <c r="W592" s="19" t="s">
        <v>85</v>
      </c>
      <c r="X592" t="s">
        <v>86</v>
      </c>
      <c r="Y592" t="s">
        <v>87</v>
      </c>
    </row>
    <row r="593" spans="3:25" x14ac:dyDescent="0.25">
      <c r="C593">
        <v>587</v>
      </c>
      <c r="D593" s="19" t="s">
        <v>2259</v>
      </c>
      <c r="E593" s="19"/>
      <c r="F593" s="19" t="s">
        <v>184</v>
      </c>
      <c r="G593" s="19"/>
      <c r="H593" t="b">
        <v>0</v>
      </c>
      <c r="I593" s="19" t="s">
        <v>2259</v>
      </c>
      <c r="J593" s="19"/>
      <c r="K593" s="19"/>
      <c r="L593" t="b">
        <v>1</v>
      </c>
      <c r="M593" t="s">
        <v>84</v>
      </c>
      <c r="P593" s="19" t="s">
        <v>2260</v>
      </c>
      <c r="Q593" s="19"/>
      <c r="R593" s="2">
        <v>44336.440043171293</v>
      </c>
      <c r="S593" s="2">
        <v>44291.885143321757</v>
      </c>
      <c r="T593" s="19"/>
      <c r="U593" s="19" t="s">
        <v>2261</v>
      </c>
      <c r="V593" s="19"/>
      <c r="W593" s="19" t="s">
        <v>85</v>
      </c>
      <c r="X593" t="s">
        <v>86</v>
      </c>
      <c r="Y593" t="s">
        <v>87</v>
      </c>
    </row>
    <row r="594" spans="3:25" x14ac:dyDescent="0.25">
      <c r="C594">
        <v>588</v>
      </c>
      <c r="D594" s="19" t="s">
        <v>2261</v>
      </c>
      <c r="E594" s="19"/>
      <c r="F594" s="19" t="s">
        <v>184</v>
      </c>
      <c r="G594" s="19"/>
      <c r="H594" t="b">
        <v>0</v>
      </c>
      <c r="I594" s="19" t="s">
        <v>2261</v>
      </c>
      <c r="J594" s="19"/>
      <c r="K594" s="19" t="s">
        <v>91</v>
      </c>
      <c r="L594" t="b">
        <v>1</v>
      </c>
      <c r="M594" t="s">
        <v>92</v>
      </c>
      <c r="P594" s="19" t="s">
        <v>2262</v>
      </c>
      <c r="Q594" s="19"/>
      <c r="R594" s="2">
        <v>44336.440043171293</v>
      </c>
      <c r="S594" s="2">
        <v>44291.885143321757</v>
      </c>
      <c r="T594" s="19"/>
      <c r="U594" s="19"/>
      <c r="V594" s="19"/>
      <c r="W594" s="19" t="s">
        <v>93</v>
      </c>
      <c r="X594" t="s">
        <v>86</v>
      </c>
      <c r="Y594" t="s">
        <v>87</v>
      </c>
    </row>
    <row r="595" spans="3:25" x14ac:dyDescent="0.25">
      <c r="C595">
        <v>589</v>
      </c>
      <c r="D595" s="19" t="s">
        <v>2263</v>
      </c>
      <c r="E595" s="19"/>
      <c r="F595" s="19" t="s">
        <v>184</v>
      </c>
      <c r="G595" s="19"/>
      <c r="H595" t="b">
        <v>0</v>
      </c>
      <c r="I595" s="19"/>
      <c r="J595" s="19" t="s">
        <v>2264</v>
      </c>
      <c r="K595" s="19" t="s">
        <v>747</v>
      </c>
      <c r="L595" t="b">
        <v>1</v>
      </c>
      <c r="M595" t="s">
        <v>92</v>
      </c>
      <c r="P595" s="19" t="s">
        <v>2265</v>
      </c>
      <c r="Q595" s="19"/>
      <c r="R595" s="2">
        <v>44581.195207708333</v>
      </c>
      <c r="S595" s="2">
        <v>44291.885143321757</v>
      </c>
      <c r="T595" s="19"/>
      <c r="U595" s="19"/>
      <c r="V595" s="19"/>
      <c r="W595" s="19" t="s">
        <v>90</v>
      </c>
      <c r="X595" t="s">
        <v>1178</v>
      </c>
      <c r="Y595" t="s">
        <v>87</v>
      </c>
    </row>
    <row r="596" spans="3:25" x14ac:dyDescent="0.25">
      <c r="C596">
        <v>590</v>
      </c>
      <c r="D596" s="19" t="s">
        <v>2266</v>
      </c>
      <c r="E596" s="19"/>
      <c r="F596" s="19" t="s">
        <v>184</v>
      </c>
      <c r="G596" s="19"/>
      <c r="H596" t="b">
        <v>0</v>
      </c>
      <c r="I596" s="19"/>
      <c r="J596" s="19" t="s">
        <v>2267</v>
      </c>
      <c r="K596" s="19"/>
      <c r="L596" t="b">
        <v>1</v>
      </c>
      <c r="M596" t="s">
        <v>84</v>
      </c>
      <c r="P596" s="19" t="s">
        <v>2268</v>
      </c>
      <c r="Q596" s="19"/>
      <c r="R596" s="2">
        <v>44581.195138657407</v>
      </c>
      <c r="S596" s="2">
        <v>44291.885143321757</v>
      </c>
      <c r="T596" s="19"/>
      <c r="U596" s="19"/>
      <c r="V596" s="19"/>
      <c r="W596" s="19" t="s">
        <v>90</v>
      </c>
      <c r="X596" t="s">
        <v>1178</v>
      </c>
      <c r="Y596" t="s">
        <v>87</v>
      </c>
    </row>
    <row r="597" spans="3:25" x14ac:dyDescent="0.25">
      <c r="C597">
        <v>591</v>
      </c>
      <c r="D597" s="19" t="s">
        <v>2258</v>
      </c>
      <c r="E597" s="19"/>
      <c r="F597" s="19" t="s">
        <v>184</v>
      </c>
      <c r="G597" s="19"/>
      <c r="H597" t="b">
        <v>0</v>
      </c>
      <c r="I597" s="19" t="s">
        <v>2258</v>
      </c>
      <c r="J597" s="19"/>
      <c r="K597" s="19"/>
      <c r="L597" t="b">
        <v>1</v>
      </c>
      <c r="M597" t="s">
        <v>92</v>
      </c>
      <c r="P597" s="19" t="s">
        <v>2269</v>
      </c>
      <c r="Q597" s="19"/>
      <c r="R597" s="2">
        <v>44336.440043171293</v>
      </c>
      <c r="S597" s="2">
        <v>44291.885143321757</v>
      </c>
      <c r="T597" s="19"/>
      <c r="U597" s="19"/>
      <c r="V597" s="19"/>
      <c r="W597" s="19" t="s">
        <v>1276</v>
      </c>
      <c r="X597" t="s">
        <v>86</v>
      </c>
      <c r="Y597" t="s">
        <v>87</v>
      </c>
    </row>
    <row r="598" spans="3:25" x14ac:dyDescent="0.25">
      <c r="C598">
        <v>592</v>
      </c>
      <c r="D598" s="19" t="s">
        <v>1187</v>
      </c>
      <c r="E598" s="19"/>
      <c r="F598" s="19" t="s">
        <v>186</v>
      </c>
      <c r="G598" s="19"/>
      <c r="H598" t="b">
        <v>0</v>
      </c>
      <c r="I598" s="19" t="s">
        <v>1187</v>
      </c>
      <c r="J598" s="19"/>
      <c r="K598" s="19"/>
      <c r="L598" t="b">
        <v>1</v>
      </c>
      <c r="M598" t="s">
        <v>84</v>
      </c>
      <c r="P598" s="19" t="s">
        <v>2270</v>
      </c>
      <c r="Q598" s="19"/>
      <c r="R598" s="2">
        <v>44336.440043171293</v>
      </c>
      <c r="S598" s="2">
        <v>44291.885143321757</v>
      </c>
      <c r="T598" s="19"/>
      <c r="U598" s="19"/>
      <c r="V598" s="19"/>
      <c r="W598" s="19" t="s">
        <v>85</v>
      </c>
      <c r="X598" t="s">
        <v>86</v>
      </c>
      <c r="Y598" t="s">
        <v>87</v>
      </c>
    </row>
    <row r="599" spans="3:25" x14ac:dyDescent="0.25">
      <c r="C599">
        <v>593</v>
      </c>
      <c r="D599" s="19" t="s">
        <v>2271</v>
      </c>
      <c r="E599" s="19"/>
      <c r="F599" s="19" t="s">
        <v>186</v>
      </c>
      <c r="G599" s="19"/>
      <c r="H599" t="b">
        <v>0</v>
      </c>
      <c r="I599" s="19"/>
      <c r="J599" s="19" t="s">
        <v>2272</v>
      </c>
      <c r="K599" s="19"/>
      <c r="L599" t="b">
        <v>1</v>
      </c>
      <c r="M599" t="s">
        <v>84</v>
      </c>
      <c r="P599" s="19" t="s">
        <v>2273</v>
      </c>
      <c r="Q599" s="19"/>
      <c r="R599" s="2">
        <v>44522.959070949073</v>
      </c>
      <c r="S599" s="2">
        <v>44291.885143321757</v>
      </c>
      <c r="T599" s="19"/>
      <c r="U599" s="19"/>
      <c r="V599" s="19"/>
      <c r="W599" s="19" t="s">
        <v>90</v>
      </c>
      <c r="X599" t="s">
        <v>1178</v>
      </c>
      <c r="Y599" t="s">
        <v>87</v>
      </c>
    </row>
    <row r="600" spans="3:25" x14ac:dyDescent="0.25">
      <c r="C600">
        <v>594</v>
      </c>
      <c r="D600" s="19" t="s">
        <v>2274</v>
      </c>
      <c r="E600" s="19"/>
      <c r="F600" s="19" t="s">
        <v>186</v>
      </c>
      <c r="G600" s="19"/>
      <c r="H600" t="b">
        <v>0</v>
      </c>
      <c r="I600" s="19" t="s">
        <v>2274</v>
      </c>
      <c r="J600" s="19"/>
      <c r="K600" s="19" t="s">
        <v>91</v>
      </c>
      <c r="L600" t="b">
        <v>1</v>
      </c>
      <c r="M600" t="s">
        <v>84</v>
      </c>
      <c r="P600" s="19" t="s">
        <v>2275</v>
      </c>
      <c r="Q600" s="19"/>
      <c r="R600" s="2">
        <v>44336.440043171293</v>
      </c>
      <c r="S600" s="2">
        <v>44291.885143321757</v>
      </c>
      <c r="T600" s="19"/>
      <c r="U600" s="19"/>
      <c r="V600" s="19"/>
      <c r="W600" s="19" t="s">
        <v>93</v>
      </c>
      <c r="X600" t="s">
        <v>86</v>
      </c>
      <c r="Y600" t="s">
        <v>87</v>
      </c>
    </row>
    <row r="601" spans="3:25" x14ac:dyDescent="0.25">
      <c r="C601">
        <v>595</v>
      </c>
      <c r="D601" s="19" t="s">
        <v>2042</v>
      </c>
      <c r="E601" s="19"/>
      <c r="F601" s="19" t="s">
        <v>186</v>
      </c>
      <c r="G601" s="19"/>
      <c r="H601" t="b">
        <v>0</v>
      </c>
      <c r="I601" s="19" t="s">
        <v>2042</v>
      </c>
      <c r="J601" s="19"/>
      <c r="K601" s="19" t="s">
        <v>88</v>
      </c>
      <c r="L601" t="b">
        <v>1</v>
      </c>
      <c r="M601" t="s">
        <v>84</v>
      </c>
      <c r="P601" s="19" t="s">
        <v>2276</v>
      </c>
      <c r="Q601" s="19"/>
      <c r="R601" s="2">
        <v>44336.440043171293</v>
      </c>
      <c r="S601" s="2">
        <v>44291.885143321757</v>
      </c>
      <c r="T601" s="19"/>
      <c r="U601" s="19"/>
      <c r="V601" s="19"/>
      <c r="W601" s="19" t="s">
        <v>15</v>
      </c>
      <c r="X601" t="s">
        <v>86</v>
      </c>
      <c r="Y601" t="s">
        <v>87</v>
      </c>
    </row>
    <row r="602" spans="3:25" x14ac:dyDescent="0.25">
      <c r="C602">
        <v>596</v>
      </c>
      <c r="D602" s="19" t="s">
        <v>2277</v>
      </c>
      <c r="E602" s="19"/>
      <c r="F602" s="19" t="s">
        <v>186</v>
      </c>
      <c r="G602" s="19"/>
      <c r="H602" t="b">
        <v>0</v>
      </c>
      <c r="I602" s="19" t="s">
        <v>2277</v>
      </c>
      <c r="J602" s="19"/>
      <c r="K602" s="19"/>
      <c r="L602" t="b">
        <v>1</v>
      </c>
      <c r="M602" t="s">
        <v>84</v>
      </c>
      <c r="P602" s="19" t="s">
        <v>2278</v>
      </c>
      <c r="Q602" s="19"/>
      <c r="R602" s="2">
        <v>44336.440043171293</v>
      </c>
      <c r="S602" s="2">
        <v>44291.885143321757</v>
      </c>
      <c r="T602" s="19"/>
      <c r="U602" s="19"/>
      <c r="V602" s="19"/>
      <c r="W602" s="19" t="s">
        <v>85</v>
      </c>
      <c r="X602" t="s">
        <v>86</v>
      </c>
      <c r="Y602" t="s">
        <v>87</v>
      </c>
    </row>
    <row r="603" spans="3:25" x14ac:dyDescent="0.25">
      <c r="C603">
        <v>597</v>
      </c>
      <c r="D603" s="19" t="s">
        <v>2279</v>
      </c>
      <c r="E603" s="19"/>
      <c r="F603" s="19" t="s">
        <v>186</v>
      </c>
      <c r="G603" s="19"/>
      <c r="H603" t="b">
        <v>0</v>
      </c>
      <c r="I603" s="19" t="s">
        <v>2279</v>
      </c>
      <c r="J603" s="19"/>
      <c r="K603" s="19" t="s">
        <v>91</v>
      </c>
      <c r="L603" t="b">
        <v>1</v>
      </c>
      <c r="M603" t="s">
        <v>92</v>
      </c>
      <c r="P603" s="19" t="s">
        <v>2280</v>
      </c>
      <c r="Q603" s="19"/>
      <c r="R603" s="2">
        <v>44336.440043171293</v>
      </c>
      <c r="S603" s="2">
        <v>44291.885143321757</v>
      </c>
      <c r="T603" s="19"/>
      <c r="U603" s="19"/>
      <c r="V603" s="19"/>
      <c r="W603" s="19" t="s">
        <v>93</v>
      </c>
      <c r="X603" t="s">
        <v>86</v>
      </c>
      <c r="Y603" t="s">
        <v>87</v>
      </c>
    </row>
    <row r="604" spans="3:25" x14ac:dyDescent="0.25">
      <c r="C604">
        <v>598</v>
      </c>
      <c r="D604" s="19" t="s">
        <v>278</v>
      </c>
      <c r="E604" s="19"/>
      <c r="F604" s="19" t="s">
        <v>278</v>
      </c>
      <c r="G604" s="19"/>
      <c r="H604" t="b">
        <v>0</v>
      </c>
      <c r="I604" s="19" t="s">
        <v>278</v>
      </c>
      <c r="J604" s="19"/>
      <c r="K604" s="19" t="s">
        <v>88</v>
      </c>
      <c r="L604" t="b">
        <v>1</v>
      </c>
      <c r="M604" t="s">
        <v>84</v>
      </c>
      <c r="P604" s="19" t="s">
        <v>2281</v>
      </c>
      <c r="Q604" s="19"/>
      <c r="R604" s="2">
        <v>44336.440043171293</v>
      </c>
      <c r="S604" s="2">
        <v>44291.885143321757</v>
      </c>
      <c r="T604" s="19"/>
      <c r="U604" s="19"/>
      <c r="V604" s="19"/>
      <c r="W604" s="19" t="s">
        <v>15</v>
      </c>
      <c r="X604" t="s">
        <v>86</v>
      </c>
      <c r="Y604" t="s">
        <v>87</v>
      </c>
    </row>
    <row r="605" spans="3:25" x14ac:dyDescent="0.25">
      <c r="C605">
        <v>599</v>
      </c>
      <c r="D605" s="19" t="s">
        <v>1285</v>
      </c>
      <c r="E605" s="19"/>
      <c r="F605" s="19" t="s">
        <v>213</v>
      </c>
      <c r="G605" s="19" t="s">
        <v>1286</v>
      </c>
      <c r="H605" t="b">
        <v>1</v>
      </c>
      <c r="I605" s="19"/>
      <c r="J605" s="19" t="s">
        <v>1287</v>
      </c>
      <c r="K605" s="19"/>
      <c r="L605" t="b">
        <v>1</v>
      </c>
      <c r="M605" t="s">
        <v>84</v>
      </c>
      <c r="P605" s="19" t="s">
        <v>2282</v>
      </c>
      <c r="Q605" s="19"/>
      <c r="R605" s="2">
        <v>44581.195131597226</v>
      </c>
      <c r="S605" s="2">
        <v>44291.885143321757</v>
      </c>
      <c r="T605" s="19"/>
      <c r="U605" s="19"/>
      <c r="V605" s="19"/>
      <c r="W605" s="19" t="s">
        <v>90</v>
      </c>
      <c r="X605" t="s">
        <v>1178</v>
      </c>
      <c r="Y605" t="s">
        <v>87</v>
      </c>
    </row>
    <row r="606" spans="3:25" x14ac:dyDescent="0.25">
      <c r="C606">
        <v>600</v>
      </c>
      <c r="D606" s="19" t="s">
        <v>1289</v>
      </c>
      <c r="E606" s="19"/>
      <c r="F606" s="19" t="s">
        <v>213</v>
      </c>
      <c r="G606" s="19" t="s">
        <v>1290</v>
      </c>
      <c r="H606" t="b">
        <v>1</v>
      </c>
      <c r="I606" s="19"/>
      <c r="J606" s="19" t="s">
        <v>1291</v>
      </c>
      <c r="K606" s="19"/>
      <c r="L606" t="b">
        <v>1</v>
      </c>
      <c r="M606" t="s">
        <v>84</v>
      </c>
      <c r="P606" s="19" t="s">
        <v>2283</v>
      </c>
      <c r="Q606" s="19"/>
      <c r="R606" s="2">
        <v>44581.195131087959</v>
      </c>
      <c r="S606" s="2">
        <v>44291.885143321757</v>
      </c>
      <c r="T606" s="19"/>
      <c r="U606" s="19" t="s">
        <v>1293</v>
      </c>
      <c r="V606" s="19"/>
      <c r="W606" s="19" t="s">
        <v>90</v>
      </c>
      <c r="X606" t="s">
        <v>1178</v>
      </c>
      <c r="Y606" t="s">
        <v>87</v>
      </c>
    </row>
    <row r="607" spans="3:25" x14ac:dyDescent="0.25">
      <c r="C607">
        <v>601</v>
      </c>
      <c r="D607" s="19" t="s">
        <v>1293</v>
      </c>
      <c r="E607" s="19"/>
      <c r="F607" s="19" t="s">
        <v>213</v>
      </c>
      <c r="G607" s="19" t="s">
        <v>1294</v>
      </c>
      <c r="H607" t="b">
        <v>1</v>
      </c>
      <c r="I607" s="19"/>
      <c r="J607" s="19" t="s">
        <v>1295</v>
      </c>
      <c r="K607" s="19"/>
      <c r="L607" t="b">
        <v>1</v>
      </c>
      <c r="M607" t="s">
        <v>84</v>
      </c>
      <c r="P607" s="19" t="s">
        <v>2284</v>
      </c>
      <c r="Q607" s="19"/>
      <c r="R607" s="2">
        <v>44581.1951309375</v>
      </c>
      <c r="S607" s="2">
        <v>44291.885143321757</v>
      </c>
      <c r="T607" s="19"/>
      <c r="U607" s="19"/>
      <c r="V607" s="19"/>
      <c r="W607" s="19" t="s">
        <v>90</v>
      </c>
      <c r="X607" t="s">
        <v>1178</v>
      </c>
      <c r="Y607" t="s">
        <v>87</v>
      </c>
    </row>
    <row r="608" spans="3:25" x14ac:dyDescent="0.25">
      <c r="C608">
        <v>602</v>
      </c>
      <c r="D608" s="19" t="s">
        <v>1297</v>
      </c>
      <c r="E608" s="19"/>
      <c r="F608" s="19" t="s">
        <v>213</v>
      </c>
      <c r="G608" s="19" t="s">
        <v>1298</v>
      </c>
      <c r="H608" t="b">
        <v>1</v>
      </c>
      <c r="I608" s="19"/>
      <c r="J608" s="19" t="s">
        <v>1299</v>
      </c>
      <c r="K608" s="19"/>
      <c r="L608" t="b">
        <v>1</v>
      </c>
      <c r="M608" t="s">
        <v>84</v>
      </c>
      <c r="P608" s="19" t="s">
        <v>2285</v>
      </c>
      <c r="Q608" s="19"/>
      <c r="R608" s="2">
        <v>44581.195153969908</v>
      </c>
      <c r="S608" s="2">
        <v>44291.885143321757</v>
      </c>
      <c r="T608" s="19"/>
      <c r="U608" s="19" t="s">
        <v>1301</v>
      </c>
      <c r="V608" s="19"/>
      <c r="W608" s="19" t="s">
        <v>90</v>
      </c>
      <c r="X608" t="s">
        <v>1178</v>
      </c>
      <c r="Y608" t="s">
        <v>87</v>
      </c>
    </row>
    <row r="609" spans="3:25" x14ac:dyDescent="0.25">
      <c r="C609">
        <v>603</v>
      </c>
      <c r="D609" s="19" t="s">
        <v>1301</v>
      </c>
      <c r="E609" s="19"/>
      <c r="F609" s="19" t="s">
        <v>213</v>
      </c>
      <c r="G609" s="19" t="s">
        <v>1302</v>
      </c>
      <c r="H609" t="b">
        <v>1</v>
      </c>
      <c r="I609" s="19"/>
      <c r="J609" s="19" t="s">
        <v>1303</v>
      </c>
      <c r="K609" s="19"/>
      <c r="L609" t="b">
        <v>1</v>
      </c>
      <c r="M609" t="s">
        <v>84</v>
      </c>
      <c r="P609" s="19" t="s">
        <v>2286</v>
      </c>
      <c r="Q609" s="19"/>
      <c r="R609" s="2">
        <v>44581.195147407409</v>
      </c>
      <c r="S609" s="2">
        <v>44291.885143321757</v>
      </c>
      <c r="T609" s="19"/>
      <c r="U609" s="19"/>
      <c r="V609" s="19"/>
      <c r="W609" s="19" t="s">
        <v>90</v>
      </c>
      <c r="X609" t="s">
        <v>1178</v>
      </c>
      <c r="Y609" t="s">
        <v>87</v>
      </c>
    </row>
    <row r="610" spans="3:25" x14ac:dyDescent="0.25">
      <c r="C610">
        <v>604</v>
      </c>
      <c r="D610" s="19" t="s">
        <v>1305</v>
      </c>
      <c r="E610" s="19"/>
      <c r="F610" s="19" t="s">
        <v>213</v>
      </c>
      <c r="G610" s="19" t="s">
        <v>1306</v>
      </c>
      <c r="H610" t="b">
        <v>1</v>
      </c>
      <c r="I610" s="19"/>
      <c r="J610" s="19" t="s">
        <v>1307</v>
      </c>
      <c r="K610" s="19"/>
      <c r="L610" t="b">
        <v>1</v>
      </c>
      <c r="M610" t="s">
        <v>84</v>
      </c>
      <c r="P610" s="19" t="s">
        <v>2287</v>
      </c>
      <c r="Q610" s="19"/>
      <c r="R610" s="2">
        <v>44581.195129814812</v>
      </c>
      <c r="S610" s="2">
        <v>44291.885143321757</v>
      </c>
      <c r="T610" s="19"/>
      <c r="U610" s="19"/>
      <c r="V610" s="19"/>
      <c r="W610" s="19" t="s">
        <v>90</v>
      </c>
      <c r="X610" t="s">
        <v>1178</v>
      </c>
      <c r="Y610" t="s">
        <v>87</v>
      </c>
    </row>
    <row r="611" spans="3:25" x14ac:dyDescent="0.25">
      <c r="C611">
        <v>605</v>
      </c>
      <c r="D611" s="19" t="s">
        <v>1285</v>
      </c>
      <c r="E611" s="19"/>
      <c r="F611" s="19" t="s">
        <v>237</v>
      </c>
      <c r="G611" s="19" t="s">
        <v>1286</v>
      </c>
      <c r="H611" t="b">
        <v>1</v>
      </c>
      <c r="I611" s="19"/>
      <c r="J611" s="19" t="s">
        <v>1287</v>
      </c>
      <c r="K611" s="19"/>
      <c r="L611" t="b">
        <v>1</v>
      </c>
      <c r="M611" t="s">
        <v>84</v>
      </c>
      <c r="P611" s="19" t="s">
        <v>2288</v>
      </c>
      <c r="Q611" s="19"/>
      <c r="R611" s="2">
        <v>44581.19512715278</v>
      </c>
      <c r="S611" s="2">
        <v>44522.954204050926</v>
      </c>
      <c r="T611" s="19"/>
      <c r="U611" s="19"/>
      <c r="V611" s="19"/>
      <c r="W611" s="19" t="s">
        <v>90</v>
      </c>
      <c r="X611" t="s">
        <v>1178</v>
      </c>
      <c r="Y611" t="s">
        <v>87</v>
      </c>
    </row>
    <row r="612" spans="3:25" x14ac:dyDescent="0.25">
      <c r="C612">
        <v>606</v>
      </c>
      <c r="D612" s="19" t="s">
        <v>1289</v>
      </c>
      <c r="E612" s="19"/>
      <c r="F612" s="19" t="s">
        <v>237</v>
      </c>
      <c r="G612" s="19" t="s">
        <v>1290</v>
      </c>
      <c r="H612" t="b">
        <v>1</v>
      </c>
      <c r="I612" s="19"/>
      <c r="J612" s="19" t="s">
        <v>1291</v>
      </c>
      <c r="K612" s="19"/>
      <c r="L612" t="b">
        <v>1</v>
      </c>
      <c r="M612" t="s">
        <v>84</v>
      </c>
      <c r="P612" s="19" t="s">
        <v>2289</v>
      </c>
      <c r="Q612" s="19"/>
      <c r="R612" s="2">
        <v>44581.195125648148</v>
      </c>
      <c r="S612" s="2">
        <v>44522.954204050926</v>
      </c>
      <c r="T612" s="19"/>
      <c r="U612" s="19" t="s">
        <v>1293</v>
      </c>
      <c r="V612" s="19"/>
      <c r="W612" s="19" t="s">
        <v>90</v>
      </c>
      <c r="X612" t="s">
        <v>1178</v>
      </c>
      <c r="Y612" t="s">
        <v>87</v>
      </c>
    </row>
    <row r="613" spans="3:25" x14ac:dyDescent="0.25">
      <c r="C613">
        <v>607</v>
      </c>
      <c r="D613" s="19" t="s">
        <v>1293</v>
      </c>
      <c r="E613" s="19"/>
      <c r="F613" s="19" t="s">
        <v>237</v>
      </c>
      <c r="G613" s="19" t="s">
        <v>1294</v>
      </c>
      <c r="H613" t="b">
        <v>1</v>
      </c>
      <c r="I613" s="19"/>
      <c r="J613" s="19" t="s">
        <v>1295</v>
      </c>
      <c r="K613" s="19"/>
      <c r="L613" t="b">
        <v>1</v>
      </c>
      <c r="M613" t="s">
        <v>84</v>
      </c>
      <c r="P613" s="19" t="s">
        <v>2290</v>
      </c>
      <c r="Q613" s="19"/>
      <c r="R613" s="2">
        <v>44581.195125879633</v>
      </c>
      <c r="S613" s="2">
        <v>44522.954204050926</v>
      </c>
      <c r="T613" s="19"/>
      <c r="U613" s="19"/>
      <c r="V613" s="19"/>
      <c r="W613" s="19" t="s">
        <v>90</v>
      </c>
      <c r="X613" t="s">
        <v>1178</v>
      </c>
      <c r="Y613" t="s">
        <v>87</v>
      </c>
    </row>
    <row r="614" spans="3:25" x14ac:dyDescent="0.25">
      <c r="C614">
        <v>608</v>
      </c>
      <c r="D614" s="19" t="s">
        <v>1297</v>
      </c>
      <c r="E614" s="19"/>
      <c r="F614" s="19" t="s">
        <v>237</v>
      </c>
      <c r="G614" s="19" t="s">
        <v>1298</v>
      </c>
      <c r="H614" t="b">
        <v>1</v>
      </c>
      <c r="I614" s="19"/>
      <c r="J614" s="19" t="s">
        <v>1299</v>
      </c>
      <c r="K614" s="19"/>
      <c r="L614" t="b">
        <v>1</v>
      </c>
      <c r="M614" t="s">
        <v>84</v>
      </c>
      <c r="P614" s="19" t="s">
        <v>2291</v>
      </c>
      <c r="Q614" s="19"/>
      <c r="R614" s="2">
        <v>44581.195153969908</v>
      </c>
      <c r="S614" s="2">
        <v>44522.954204050926</v>
      </c>
      <c r="T614" s="19"/>
      <c r="U614" s="19" t="s">
        <v>1301</v>
      </c>
      <c r="V614" s="19"/>
      <c r="W614" s="19" t="s">
        <v>90</v>
      </c>
      <c r="X614" t="s">
        <v>1178</v>
      </c>
      <c r="Y614" t="s">
        <v>87</v>
      </c>
    </row>
    <row r="615" spans="3:25" x14ac:dyDescent="0.25">
      <c r="C615">
        <v>609</v>
      </c>
      <c r="D615" s="19" t="s">
        <v>1301</v>
      </c>
      <c r="E615" s="19"/>
      <c r="F615" s="19" t="s">
        <v>237</v>
      </c>
      <c r="G615" s="19" t="s">
        <v>1302</v>
      </c>
      <c r="H615" t="b">
        <v>1</v>
      </c>
      <c r="I615" s="19"/>
      <c r="J615" s="19" t="s">
        <v>1303</v>
      </c>
      <c r="K615" s="19"/>
      <c r="L615" t="b">
        <v>1</v>
      </c>
      <c r="M615" t="s">
        <v>84</v>
      </c>
      <c r="P615" s="19" t="s">
        <v>2292</v>
      </c>
      <c r="Q615" s="19"/>
      <c r="R615" s="2">
        <v>44581.195143784724</v>
      </c>
      <c r="S615" s="2">
        <v>44522.954204050926</v>
      </c>
      <c r="T615" s="19"/>
      <c r="U615" s="19"/>
      <c r="V615" s="19"/>
      <c r="W615" s="19" t="s">
        <v>90</v>
      </c>
      <c r="X615" t="s">
        <v>1178</v>
      </c>
      <c r="Y615" t="s">
        <v>87</v>
      </c>
    </row>
    <row r="616" spans="3:25" x14ac:dyDescent="0.25">
      <c r="C616">
        <v>610</v>
      </c>
      <c r="D616" s="19" t="s">
        <v>1305</v>
      </c>
      <c r="E616" s="19"/>
      <c r="F616" s="19" t="s">
        <v>237</v>
      </c>
      <c r="G616" s="19" t="s">
        <v>1306</v>
      </c>
      <c r="H616" t="b">
        <v>1</v>
      </c>
      <c r="I616" s="19"/>
      <c r="J616" s="19" t="s">
        <v>1307</v>
      </c>
      <c r="K616" s="19"/>
      <c r="L616" t="b">
        <v>1</v>
      </c>
      <c r="M616" t="s">
        <v>84</v>
      </c>
      <c r="P616" s="19" t="s">
        <v>2293</v>
      </c>
      <c r="Q616" s="19"/>
      <c r="R616" s="2">
        <v>44581.195126689818</v>
      </c>
      <c r="S616" s="2">
        <v>44522.954204050926</v>
      </c>
      <c r="T616" s="19"/>
      <c r="U616" s="19"/>
      <c r="V616" s="19"/>
      <c r="W616" s="19" t="s">
        <v>90</v>
      </c>
      <c r="X616" t="s">
        <v>1178</v>
      </c>
      <c r="Y616" t="s">
        <v>87</v>
      </c>
    </row>
    <row r="617" spans="3:25" x14ac:dyDescent="0.25">
      <c r="C617">
        <v>611</v>
      </c>
      <c r="D617" s="19" t="s">
        <v>1285</v>
      </c>
      <c r="E617" s="19"/>
      <c r="F617" s="19" t="s">
        <v>212</v>
      </c>
      <c r="G617" s="19" t="s">
        <v>1286</v>
      </c>
      <c r="H617" t="b">
        <v>1</v>
      </c>
      <c r="I617" s="19"/>
      <c r="J617" s="19" t="s">
        <v>1287</v>
      </c>
      <c r="K617" s="19"/>
      <c r="L617" t="b">
        <v>1</v>
      </c>
      <c r="M617" t="s">
        <v>84</v>
      </c>
      <c r="P617" s="19" t="s">
        <v>2294</v>
      </c>
      <c r="Q617" s="19"/>
      <c r="R617" s="2">
        <v>44581.195144745368</v>
      </c>
      <c r="S617" s="2">
        <v>44291.885143402775</v>
      </c>
      <c r="T617" s="19"/>
      <c r="U617" s="19"/>
      <c r="V617" s="19"/>
      <c r="W617" s="19" t="s">
        <v>90</v>
      </c>
      <c r="X617" t="s">
        <v>1178</v>
      </c>
      <c r="Y617" t="s">
        <v>87</v>
      </c>
    </row>
    <row r="618" spans="3:25" x14ac:dyDescent="0.25">
      <c r="C618">
        <v>612</v>
      </c>
      <c r="D618" s="19" t="s">
        <v>1289</v>
      </c>
      <c r="E618" s="19"/>
      <c r="F618" s="19" t="s">
        <v>212</v>
      </c>
      <c r="G618" s="19" t="s">
        <v>1290</v>
      </c>
      <c r="H618" t="b">
        <v>1</v>
      </c>
      <c r="I618" s="19"/>
      <c r="J618" s="19" t="s">
        <v>1291</v>
      </c>
      <c r="K618" s="19"/>
      <c r="L618" t="b">
        <v>1</v>
      </c>
      <c r="M618" t="s">
        <v>84</v>
      </c>
      <c r="P618" s="19" t="s">
        <v>2295</v>
      </c>
      <c r="Q618" s="19"/>
      <c r="R618" s="2">
        <v>44581.195144675927</v>
      </c>
      <c r="S618" s="2">
        <v>44291.885143321757</v>
      </c>
      <c r="T618" s="19"/>
      <c r="U618" s="19" t="s">
        <v>1293</v>
      </c>
      <c r="V618" s="19"/>
      <c r="W618" s="19" t="s">
        <v>90</v>
      </c>
      <c r="X618" t="s">
        <v>1178</v>
      </c>
      <c r="Y618" t="s">
        <v>87</v>
      </c>
    </row>
    <row r="619" spans="3:25" x14ac:dyDescent="0.25">
      <c r="C619">
        <v>613</v>
      </c>
      <c r="D619" s="19" t="s">
        <v>1293</v>
      </c>
      <c r="E619" s="19"/>
      <c r="F619" s="19" t="s">
        <v>212</v>
      </c>
      <c r="G619" s="19" t="s">
        <v>1294</v>
      </c>
      <c r="H619" t="b">
        <v>1</v>
      </c>
      <c r="I619" s="19"/>
      <c r="J619" s="19" t="s">
        <v>1295</v>
      </c>
      <c r="K619" s="19"/>
      <c r="L619" t="b">
        <v>1</v>
      </c>
      <c r="M619" t="s">
        <v>84</v>
      </c>
      <c r="P619" s="19" t="s">
        <v>2296</v>
      </c>
      <c r="Q619" s="19"/>
      <c r="R619" s="2">
        <v>44581.195145717589</v>
      </c>
      <c r="S619" s="2">
        <v>44291.885143321757</v>
      </c>
      <c r="T619" s="19"/>
      <c r="U619" s="19"/>
      <c r="V619" s="19"/>
      <c r="W619" s="19" t="s">
        <v>90</v>
      </c>
      <c r="X619" t="s">
        <v>1178</v>
      </c>
      <c r="Y619" t="s">
        <v>87</v>
      </c>
    </row>
    <row r="620" spans="3:25" x14ac:dyDescent="0.25">
      <c r="C620">
        <v>614</v>
      </c>
      <c r="D620" s="19" t="s">
        <v>1297</v>
      </c>
      <c r="E620" s="19"/>
      <c r="F620" s="19" t="s">
        <v>212</v>
      </c>
      <c r="G620" s="19" t="s">
        <v>1298</v>
      </c>
      <c r="H620" t="b">
        <v>1</v>
      </c>
      <c r="I620" s="19"/>
      <c r="J620" s="19" t="s">
        <v>1299</v>
      </c>
      <c r="K620" s="19"/>
      <c r="L620" t="b">
        <v>1</v>
      </c>
      <c r="M620" t="s">
        <v>84</v>
      </c>
      <c r="P620" s="19" t="s">
        <v>2297</v>
      </c>
      <c r="Q620" s="19"/>
      <c r="R620" s="2">
        <v>44581.195164618053</v>
      </c>
      <c r="S620" s="2">
        <v>44291.885143402775</v>
      </c>
      <c r="T620" s="19"/>
      <c r="U620" s="19" t="s">
        <v>1301</v>
      </c>
      <c r="V620" s="19"/>
      <c r="W620" s="19" t="s">
        <v>90</v>
      </c>
      <c r="X620" t="s">
        <v>1178</v>
      </c>
      <c r="Y620" t="s">
        <v>87</v>
      </c>
    </row>
    <row r="621" spans="3:25" x14ac:dyDescent="0.25">
      <c r="C621">
        <v>615</v>
      </c>
      <c r="D621" s="19" t="s">
        <v>1301</v>
      </c>
      <c r="E621" s="19"/>
      <c r="F621" s="19" t="s">
        <v>212</v>
      </c>
      <c r="G621" s="19" t="s">
        <v>1302</v>
      </c>
      <c r="H621" t="b">
        <v>1</v>
      </c>
      <c r="I621" s="19"/>
      <c r="J621" s="19" t="s">
        <v>1303</v>
      </c>
      <c r="K621" s="19"/>
      <c r="L621" t="b">
        <v>1</v>
      </c>
      <c r="M621" t="s">
        <v>84</v>
      </c>
      <c r="P621" s="19" t="s">
        <v>2298</v>
      </c>
      <c r="Q621" s="19"/>
      <c r="R621" s="2">
        <v>44581.195153738423</v>
      </c>
      <c r="S621" s="2">
        <v>44291.885143321757</v>
      </c>
      <c r="T621" s="19"/>
      <c r="U621" s="19"/>
      <c r="V621" s="19"/>
      <c r="W621" s="19" t="s">
        <v>90</v>
      </c>
      <c r="X621" t="s">
        <v>1178</v>
      </c>
      <c r="Y621" t="s">
        <v>87</v>
      </c>
    </row>
    <row r="622" spans="3:25" x14ac:dyDescent="0.25">
      <c r="C622">
        <v>616</v>
      </c>
      <c r="D622" s="19" t="s">
        <v>1305</v>
      </c>
      <c r="E622" s="19"/>
      <c r="F622" s="19" t="s">
        <v>212</v>
      </c>
      <c r="G622" s="19" t="s">
        <v>1306</v>
      </c>
      <c r="H622" t="b">
        <v>1</v>
      </c>
      <c r="I622" s="19"/>
      <c r="J622" s="19" t="s">
        <v>1307</v>
      </c>
      <c r="K622" s="19"/>
      <c r="L622" t="b">
        <v>1</v>
      </c>
      <c r="M622" t="s">
        <v>84</v>
      </c>
      <c r="P622" s="19" t="s">
        <v>2299</v>
      </c>
      <c r="Q622" s="19"/>
      <c r="R622" s="2">
        <v>44581.195144976853</v>
      </c>
      <c r="S622" s="2">
        <v>44291.885143321757</v>
      </c>
      <c r="T622" s="19"/>
      <c r="U622" s="19"/>
      <c r="V622" s="19"/>
      <c r="W622" s="19" t="s">
        <v>90</v>
      </c>
      <c r="X622" t="s">
        <v>1178</v>
      </c>
      <c r="Y622" t="s">
        <v>87</v>
      </c>
    </row>
    <row r="623" spans="3:25" x14ac:dyDescent="0.25">
      <c r="C623">
        <v>617</v>
      </c>
      <c r="D623" s="19" t="s">
        <v>1285</v>
      </c>
      <c r="E623" s="19"/>
      <c r="F623" s="19" t="s">
        <v>210</v>
      </c>
      <c r="G623" s="19" t="s">
        <v>1286</v>
      </c>
      <c r="H623" t="b">
        <v>1</v>
      </c>
      <c r="I623" s="19"/>
      <c r="J623" s="19" t="s">
        <v>1287</v>
      </c>
      <c r="K623" s="19"/>
      <c r="L623" t="b">
        <v>1</v>
      </c>
      <c r="M623" t="s">
        <v>84</v>
      </c>
      <c r="P623" s="19" t="s">
        <v>2300</v>
      </c>
      <c r="Q623" s="19"/>
      <c r="R623" s="2">
        <v>44581.195134293979</v>
      </c>
      <c r="S623" s="2">
        <v>44291.885143321757</v>
      </c>
      <c r="T623" s="19"/>
      <c r="U623" s="19"/>
      <c r="V623" s="19"/>
      <c r="W623" s="19" t="s">
        <v>90</v>
      </c>
      <c r="X623" t="s">
        <v>1178</v>
      </c>
      <c r="Y623" t="s">
        <v>87</v>
      </c>
    </row>
    <row r="624" spans="3:25" x14ac:dyDescent="0.25">
      <c r="C624">
        <v>618</v>
      </c>
      <c r="D624" s="19" t="s">
        <v>1289</v>
      </c>
      <c r="E624" s="19"/>
      <c r="F624" s="19" t="s">
        <v>210</v>
      </c>
      <c r="G624" s="19" t="s">
        <v>1290</v>
      </c>
      <c r="H624" t="b">
        <v>1</v>
      </c>
      <c r="I624" s="19"/>
      <c r="J624" s="19" t="s">
        <v>1291</v>
      </c>
      <c r="K624" s="19"/>
      <c r="L624" t="b">
        <v>1</v>
      </c>
      <c r="M624" t="s">
        <v>84</v>
      </c>
      <c r="P624" s="19" t="s">
        <v>2301</v>
      </c>
      <c r="Q624" s="19"/>
      <c r="R624" s="2">
        <v>44581.1951343287</v>
      </c>
      <c r="S624" s="2">
        <v>44291.885143321757</v>
      </c>
      <c r="T624" s="19"/>
      <c r="U624" s="19" t="s">
        <v>1293</v>
      </c>
      <c r="V624" s="19"/>
      <c r="W624" s="19" t="s">
        <v>90</v>
      </c>
      <c r="X624" t="s">
        <v>1178</v>
      </c>
      <c r="Y624" t="s">
        <v>87</v>
      </c>
    </row>
    <row r="625" spans="3:25" x14ac:dyDescent="0.25">
      <c r="C625">
        <v>619</v>
      </c>
      <c r="D625" s="19" t="s">
        <v>1293</v>
      </c>
      <c r="E625" s="19"/>
      <c r="F625" s="19" t="s">
        <v>210</v>
      </c>
      <c r="G625" s="19" t="s">
        <v>1294</v>
      </c>
      <c r="H625" t="b">
        <v>1</v>
      </c>
      <c r="I625" s="19"/>
      <c r="J625" s="19" t="s">
        <v>1295</v>
      </c>
      <c r="K625" s="19"/>
      <c r="L625" t="b">
        <v>1</v>
      </c>
      <c r="M625" t="s">
        <v>84</v>
      </c>
      <c r="P625" s="19" t="s">
        <v>2302</v>
      </c>
      <c r="Q625" s="19"/>
      <c r="R625" s="2">
        <v>44581.195133865738</v>
      </c>
      <c r="S625" s="2">
        <v>44291.885143321757</v>
      </c>
      <c r="T625" s="19"/>
      <c r="U625" s="19"/>
      <c r="V625" s="19"/>
      <c r="W625" s="19" t="s">
        <v>90</v>
      </c>
      <c r="X625" t="s">
        <v>1178</v>
      </c>
      <c r="Y625" t="s">
        <v>87</v>
      </c>
    </row>
    <row r="626" spans="3:25" x14ac:dyDescent="0.25">
      <c r="C626">
        <v>620</v>
      </c>
      <c r="D626" s="19" t="s">
        <v>1297</v>
      </c>
      <c r="E626" s="19"/>
      <c r="F626" s="19" t="s">
        <v>210</v>
      </c>
      <c r="G626" s="19" t="s">
        <v>1298</v>
      </c>
      <c r="H626" t="b">
        <v>1</v>
      </c>
      <c r="I626" s="19"/>
      <c r="J626" s="19" t="s">
        <v>1299</v>
      </c>
      <c r="K626" s="19"/>
      <c r="L626" t="b">
        <v>1</v>
      </c>
      <c r="M626" t="s">
        <v>84</v>
      </c>
      <c r="P626" s="19" t="s">
        <v>2303</v>
      </c>
      <c r="Q626" s="19"/>
      <c r="R626" s="2">
        <v>44581.195151423613</v>
      </c>
      <c r="S626" s="2">
        <v>44291.885143321757</v>
      </c>
      <c r="T626" s="19"/>
      <c r="U626" s="19" t="s">
        <v>1301</v>
      </c>
      <c r="V626" s="19"/>
      <c r="W626" s="19" t="s">
        <v>90</v>
      </c>
      <c r="X626" t="s">
        <v>1178</v>
      </c>
      <c r="Y626" t="s">
        <v>87</v>
      </c>
    </row>
    <row r="627" spans="3:25" x14ac:dyDescent="0.25">
      <c r="C627">
        <v>621</v>
      </c>
      <c r="D627" s="19" t="s">
        <v>1301</v>
      </c>
      <c r="E627" s="19"/>
      <c r="F627" s="19" t="s">
        <v>210</v>
      </c>
      <c r="G627" s="19" t="s">
        <v>1302</v>
      </c>
      <c r="H627" t="b">
        <v>1</v>
      </c>
      <c r="I627" s="19"/>
      <c r="J627" s="19" t="s">
        <v>1303</v>
      </c>
      <c r="K627" s="19"/>
      <c r="L627" t="b">
        <v>1</v>
      </c>
      <c r="M627" t="s">
        <v>84</v>
      </c>
      <c r="P627" s="19" t="s">
        <v>2304</v>
      </c>
      <c r="Q627" s="19"/>
      <c r="R627" s="2">
        <v>44581.195145173609</v>
      </c>
      <c r="S627" s="2">
        <v>44291.885143321757</v>
      </c>
      <c r="T627" s="19"/>
      <c r="U627" s="19"/>
      <c r="V627" s="19"/>
      <c r="W627" s="19" t="s">
        <v>90</v>
      </c>
      <c r="X627" t="s">
        <v>1178</v>
      </c>
      <c r="Y627" t="s">
        <v>87</v>
      </c>
    </row>
    <row r="628" spans="3:25" x14ac:dyDescent="0.25">
      <c r="C628">
        <v>622</v>
      </c>
      <c r="D628" s="19" t="s">
        <v>1305</v>
      </c>
      <c r="E628" s="19"/>
      <c r="F628" s="19" t="s">
        <v>210</v>
      </c>
      <c r="G628" s="19" t="s">
        <v>1306</v>
      </c>
      <c r="H628" t="b">
        <v>1</v>
      </c>
      <c r="I628" s="19"/>
      <c r="J628" s="19" t="s">
        <v>1307</v>
      </c>
      <c r="K628" s="19"/>
      <c r="L628" t="b">
        <v>1</v>
      </c>
      <c r="M628" t="s">
        <v>84</v>
      </c>
      <c r="P628" s="19" t="s">
        <v>2305</v>
      </c>
      <c r="Q628" s="19"/>
      <c r="R628" s="2">
        <v>44581.195133368055</v>
      </c>
      <c r="S628" s="2">
        <v>44291.885143321757</v>
      </c>
      <c r="T628" s="19"/>
      <c r="U628" s="19"/>
      <c r="V628" s="19"/>
      <c r="W628" s="19" t="s">
        <v>90</v>
      </c>
      <c r="X628" t="s">
        <v>1178</v>
      </c>
      <c r="Y628" t="s">
        <v>87</v>
      </c>
    </row>
    <row r="629" spans="3:25" x14ac:dyDescent="0.25">
      <c r="C629">
        <v>623</v>
      </c>
      <c r="D629" s="19" t="s">
        <v>1285</v>
      </c>
      <c r="E629" s="19"/>
      <c r="F629" s="19" t="s">
        <v>211</v>
      </c>
      <c r="G629" s="19" t="s">
        <v>1286</v>
      </c>
      <c r="H629" t="b">
        <v>1</v>
      </c>
      <c r="I629" s="19"/>
      <c r="J629" s="19" t="s">
        <v>1287</v>
      </c>
      <c r="K629" s="19"/>
      <c r="L629" t="b">
        <v>1</v>
      </c>
      <c r="M629" t="s">
        <v>84</v>
      </c>
      <c r="P629" s="19" t="s">
        <v>2306</v>
      </c>
      <c r="Q629" s="19"/>
      <c r="R629" s="2">
        <v>44581.195138842595</v>
      </c>
      <c r="S629" s="2">
        <v>44291.885143321757</v>
      </c>
      <c r="T629" s="19"/>
      <c r="U629" s="19"/>
      <c r="V629" s="19"/>
      <c r="W629" s="19" t="s">
        <v>90</v>
      </c>
      <c r="X629" t="s">
        <v>1178</v>
      </c>
      <c r="Y629" t="s">
        <v>87</v>
      </c>
    </row>
    <row r="630" spans="3:25" x14ac:dyDescent="0.25">
      <c r="C630">
        <v>624</v>
      </c>
      <c r="D630" s="19" t="s">
        <v>1289</v>
      </c>
      <c r="E630" s="19"/>
      <c r="F630" s="19" t="s">
        <v>211</v>
      </c>
      <c r="G630" s="19" t="s">
        <v>1290</v>
      </c>
      <c r="H630" t="b">
        <v>1</v>
      </c>
      <c r="I630" s="19"/>
      <c r="J630" s="19" t="s">
        <v>1291</v>
      </c>
      <c r="K630" s="19"/>
      <c r="L630" t="b">
        <v>1</v>
      </c>
      <c r="M630" t="s">
        <v>84</v>
      </c>
      <c r="P630" s="19" t="s">
        <v>2307</v>
      </c>
      <c r="Q630" s="19"/>
      <c r="R630" s="2">
        <v>44581.195138425923</v>
      </c>
      <c r="S630" s="2">
        <v>44291.885143321757</v>
      </c>
      <c r="T630" s="19"/>
      <c r="U630" s="19" t="s">
        <v>1293</v>
      </c>
      <c r="V630" s="19"/>
      <c r="W630" s="19" t="s">
        <v>90</v>
      </c>
      <c r="X630" t="s">
        <v>1178</v>
      </c>
      <c r="Y630" t="s">
        <v>87</v>
      </c>
    </row>
    <row r="631" spans="3:25" x14ac:dyDescent="0.25">
      <c r="C631">
        <v>625</v>
      </c>
      <c r="D631" s="19" t="s">
        <v>1293</v>
      </c>
      <c r="E631" s="19"/>
      <c r="F631" s="19" t="s">
        <v>211</v>
      </c>
      <c r="G631" s="19" t="s">
        <v>1294</v>
      </c>
      <c r="H631" t="b">
        <v>1</v>
      </c>
      <c r="I631" s="19"/>
      <c r="J631" s="19" t="s">
        <v>1295</v>
      </c>
      <c r="K631" s="19"/>
      <c r="L631" t="b">
        <v>1</v>
      </c>
      <c r="M631" t="s">
        <v>84</v>
      </c>
      <c r="P631" s="19" t="s">
        <v>2308</v>
      </c>
      <c r="Q631" s="19"/>
      <c r="R631" s="2">
        <v>44581.195137685187</v>
      </c>
      <c r="S631" s="2">
        <v>44291.885143321757</v>
      </c>
      <c r="T631" s="19"/>
      <c r="U631" s="19"/>
      <c r="V631" s="19"/>
      <c r="W631" s="19" t="s">
        <v>90</v>
      </c>
      <c r="X631" t="s">
        <v>1178</v>
      </c>
      <c r="Y631" t="s">
        <v>87</v>
      </c>
    </row>
    <row r="632" spans="3:25" x14ac:dyDescent="0.25">
      <c r="C632">
        <v>626</v>
      </c>
      <c r="D632" s="19" t="s">
        <v>1297</v>
      </c>
      <c r="E632" s="19"/>
      <c r="F632" s="19" t="s">
        <v>211</v>
      </c>
      <c r="G632" s="19" t="s">
        <v>1298</v>
      </c>
      <c r="H632" t="b">
        <v>1</v>
      </c>
      <c r="I632" s="19"/>
      <c r="J632" s="19" t="s">
        <v>1299</v>
      </c>
      <c r="K632" s="19"/>
      <c r="L632" t="b">
        <v>1</v>
      </c>
      <c r="M632" t="s">
        <v>84</v>
      </c>
      <c r="P632" s="19" t="s">
        <v>2309</v>
      </c>
      <c r="Q632" s="19"/>
      <c r="R632" s="2">
        <v>44581.195155590278</v>
      </c>
      <c r="S632" s="2">
        <v>44291.885143321757</v>
      </c>
      <c r="T632" s="19"/>
      <c r="U632" s="19" t="s">
        <v>1301</v>
      </c>
      <c r="V632" s="19"/>
      <c r="W632" s="19" t="s">
        <v>90</v>
      </c>
      <c r="X632" t="s">
        <v>1178</v>
      </c>
      <c r="Y632" t="s">
        <v>87</v>
      </c>
    </row>
    <row r="633" spans="3:25" x14ac:dyDescent="0.25">
      <c r="C633">
        <v>627</v>
      </c>
      <c r="D633" s="19" t="s">
        <v>1301</v>
      </c>
      <c r="E633" s="19"/>
      <c r="F633" s="19" t="s">
        <v>211</v>
      </c>
      <c r="G633" s="19" t="s">
        <v>1302</v>
      </c>
      <c r="H633" t="b">
        <v>1</v>
      </c>
      <c r="I633" s="19"/>
      <c r="J633" s="19" t="s">
        <v>1303</v>
      </c>
      <c r="K633" s="19"/>
      <c r="L633" t="b">
        <v>1</v>
      </c>
      <c r="M633" t="s">
        <v>84</v>
      </c>
      <c r="P633" s="19" t="s">
        <v>2310</v>
      </c>
      <c r="Q633" s="19"/>
      <c r="R633" s="2">
        <v>44581.195148796294</v>
      </c>
      <c r="S633" s="2">
        <v>44291.885143321757</v>
      </c>
      <c r="T633" s="19"/>
      <c r="U633" s="19"/>
      <c r="V633" s="19"/>
      <c r="W633" s="19" t="s">
        <v>90</v>
      </c>
      <c r="X633" t="s">
        <v>1178</v>
      </c>
      <c r="Y633" t="s">
        <v>87</v>
      </c>
    </row>
    <row r="634" spans="3:25" x14ac:dyDescent="0.25">
      <c r="C634">
        <v>628</v>
      </c>
      <c r="D634" s="19" t="s">
        <v>1305</v>
      </c>
      <c r="E634" s="19"/>
      <c r="F634" s="19" t="s">
        <v>211</v>
      </c>
      <c r="G634" s="19" t="s">
        <v>1306</v>
      </c>
      <c r="H634" t="b">
        <v>1</v>
      </c>
      <c r="I634" s="19"/>
      <c r="J634" s="19" t="s">
        <v>1307</v>
      </c>
      <c r="K634" s="19"/>
      <c r="L634" t="b">
        <v>1</v>
      </c>
      <c r="M634" t="s">
        <v>84</v>
      </c>
      <c r="P634" s="19" t="s">
        <v>2311</v>
      </c>
      <c r="Q634" s="19"/>
      <c r="R634" s="2">
        <v>44581.195137731484</v>
      </c>
      <c r="S634" s="2">
        <v>44291.885143321757</v>
      </c>
      <c r="T634" s="19"/>
      <c r="U634" s="19"/>
      <c r="V634" s="19"/>
      <c r="W634" s="19" t="s">
        <v>90</v>
      </c>
      <c r="X634" t="s">
        <v>1178</v>
      </c>
      <c r="Y634" t="s">
        <v>87</v>
      </c>
    </row>
    <row r="635" spans="3:25" x14ac:dyDescent="0.25">
      <c r="C635">
        <v>629</v>
      </c>
      <c r="D635" s="19" t="s">
        <v>1285</v>
      </c>
      <c r="E635" s="19"/>
      <c r="F635" s="19" t="s">
        <v>243</v>
      </c>
      <c r="G635" s="19" t="s">
        <v>1286</v>
      </c>
      <c r="H635" t="b">
        <v>1</v>
      </c>
      <c r="I635" s="19"/>
      <c r="J635" s="19" t="s">
        <v>1287</v>
      </c>
      <c r="K635" s="19"/>
      <c r="L635" t="b">
        <v>1</v>
      </c>
      <c r="M635" t="s">
        <v>84</v>
      </c>
      <c r="P635" s="19" t="s">
        <v>2312</v>
      </c>
      <c r="Q635" s="19"/>
      <c r="R635" s="2">
        <v>44581.195130358799</v>
      </c>
      <c r="S635" s="2">
        <v>44291.885143321757</v>
      </c>
      <c r="T635" s="19"/>
      <c r="U635" s="19"/>
      <c r="V635" s="19"/>
      <c r="W635" s="19" t="s">
        <v>90</v>
      </c>
      <c r="X635" t="s">
        <v>1178</v>
      </c>
      <c r="Y635" t="s">
        <v>87</v>
      </c>
    </row>
    <row r="636" spans="3:25" x14ac:dyDescent="0.25">
      <c r="C636">
        <v>630</v>
      </c>
      <c r="D636" s="19" t="s">
        <v>1289</v>
      </c>
      <c r="E636" s="19"/>
      <c r="F636" s="19" t="s">
        <v>243</v>
      </c>
      <c r="G636" s="19" t="s">
        <v>1290</v>
      </c>
      <c r="H636" t="b">
        <v>1</v>
      </c>
      <c r="I636" s="19"/>
      <c r="J636" s="19" t="s">
        <v>1291</v>
      </c>
      <c r="K636" s="19"/>
      <c r="L636" t="b">
        <v>1</v>
      </c>
      <c r="M636" t="s">
        <v>84</v>
      </c>
      <c r="P636" s="19" t="s">
        <v>2313</v>
      </c>
      <c r="Q636" s="19"/>
      <c r="R636" s="2">
        <v>44581.195130590277</v>
      </c>
      <c r="S636" s="2">
        <v>44291.885143321757</v>
      </c>
      <c r="T636" s="19"/>
      <c r="U636" s="19" t="s">
        <v>1293</v>
      </c>
      <c r="V636" s="19"/>
      <c r="W636" s="19" t="s">
        <v>90</v>
      </c>
      <c r="X636" t="s">
        <v>1178</v>
      </c>
      <c r="Y636" t="s">
        <v>87</v>
      </c>
    </row>
    <row r="637" spans="3:25" x14ac:dyDescent="0.25">
      <c r="C637">
        <v>631</v>
      </c>
      <c r="D637" s="19" t="s">
        <v>1293</v>
      </c>
      <c r="E637" s="19"/>
      <c r="F637" s="19" t="s">
        <v>243</v>
      </c>
      <c r="G637" s="19" t="s">
        <v>1294</v>
      </c>
      <c r="H637" t="b">
        <v>1</v>
      </c>
      <c r="I637" s="19"/>
      <c r="J637" s="19" t="s">
        <v>1295</v>
      </c>
      <c r="K637" s="19"/>
      <c r="L637" t="b">
        <v>1</v>
      </c>
      <c r="M637" t="s">
        <v>84</v>
      </c>
      <c r="P637" s="19" t="s">
        <v>2314</v>
      </c>
      <c r="Q637" s="19"/>
      <c r="R637" s="2">
        <v>44581.195131087959</v>
      </c>
      <c r="S637" s="2">
        <v>44291.885143321757</v>
      </c>
      <c r="T637" s="19"/>
      <c r="U637" s="19"/>
      <c r="V637" s="19"/>
      <c r="W637" s="19" t="s">
        <v>90</v>
      </c>
      <c r="X637" t="s">
        <v>1178</v>
      </c>
      <c r="Y637" t="s">
        <v>87</v>
      </c>
    </row>
    <row r="638" spans="3:25" x14ac:dyDescent="0.25">
      <c r="C638">
        <v>632</v>
      </c>
      <c r="D638" s="19" t="s">
        <v>1297</v>
      </c>
      <c r="E638" s="19"/>
      <c r="F638" s="19" t="s">
        <v>243</v>
      </c>
      <c r="G638" s="19" t="s">
        <v>1298</v>
      </c>
      <c r="H638" t="b">
        <v>1</v>
      </c>
      <c r="I638" s="19"/>
      <c r="J638" s="19" t="s">
        <v>1299</v>
      </c>
      <c r="K638" s="19"/>
      <c r="L638" t="b">
        <v>1</v>
      </c>
      <c r="M638" t="s">
        <v>84</v>
      </c>
      <c r="P638" s="19" t="s">
        <v>2315</v>
      </c>
      <c r="Q638" s="19"/>
      <c r="R638" s="2">
        <v>44581.195151192129</v>
      </c>
      <c r="S638" s="2">
        <v>44291.885143321757</v>
      </c>
      <c r="T638" s="19"/>
      <c r="U638" s="19" t="s">
        <v>1301</v>
      </c>
      <c r="V638" s="19"/>
      <c r="W638" s="19" t="s">
        <v>90</v>
      </c>
      <c r="X638" t="s">
        <v>1178</v>
      </c>
      <c r="Y638" t="s">
        <v>87</v>
      </c>
    </row>
    <row r="639" spans="3:25" x14ac:dyDescent="0.25">
      <c r="C639">
        <v>633</v>
      </c>
      <c r="D639" s="19" t="s">
        <v>1301</v>
      </c>
      <c r="E639" s="19"/>
      <c r="F639" s="19" t="s">
        <v>243</v>
      </c>
      <c r="G639" s="19" t="s">
        <v>1302</v>
      </c>
      <c r="H639" t="b">
        <v>1</v>
      </c>
      <c r="I639" s="19"/>
      <c r="J639" s="19" t="s">
        <v>1303</v>
      </c>
      <c r="K639" s="19"/>
      <c r="L639" t="b">
        <v>1</v>
      </c>
      <c r="M639" t="s">
        <v>84</v>
      </c>
      <c r="P639" s="19" t="s">
        <v>2316</v>
      </c>
      <c r="Q639" s="19"/>
      <c r="R639" s="2">
        <v>44581.195147175924</v>
      </c>
      <c r="S639" s="2">
        <v>44291.885143321757</v>
      </c>
      <c r="T639" s="19"/>
      <c r="U639" s="19"/>
      <c r="V639" s="19"/>
      <c r="W639" s="19" t="s">
        <v>90</v>
      </c>
      <c r="X639" t="s">
        <v>1178</v>
      </c>
      <c r="Y639" t="s">
        <v>87</v>
      </c>
    </row>
    <row r="640" spans="3:25" x14ac:dyDescent="0.25">
      <c r="C640">
        <v>634</v>
      </c>
      <c r="D640" s="19" t="s">
        <v>1305</v>
      </c>
      <c r="E640" s="19"/>
      <c r="F640" s="19" t="s">
        <v>243</v>
      </c>
      <c r="G640" s="19" t="s">
        <v>1306</v>
      </c>
      <c r="H640" t="b">
        <v>1</v>
      </c>
      <c r="I640" s="19"/>
      <c r="J640" s="19" t="s">
        <v>1307</v>
      </c>
      <c r="K640" s="19"/>
      <c r="L640" t="b">
        <v>1</v>
      </c>
      <c r="M640" t="s">
        <v>84</v>
      </c>
      <c r="P640" s="19" t="s">
        <v>2317</v>
      </c>
      <c r="Q640" s="19"/>
      <c r="R640" s="2">
        <v>44581.195131435183</v>
      </c>
      <c r="S640" s="2">
        <v>44291.885143321757</v>
      </c>
      <c r="T640" s="19"/>
      <c r="U640" s="19"/>
      <c r="V640" s="19"/>
      <c r="W640" s="19" t="s">
        <v>90</v>
      </c>
      <c r="X640" t="s">
        <v>1178</v>
      </c>
      <c r="Y640" t="s">
        <v>87</v>
      </c>
    </row>
    <row r="641" spans="3:25" x14ac:dyDescent="0.25">
      <c r="C641">
        <v>635</v>
      </c>
      <c r="D641" s="19" t="s">
        <v>1285</v>
      </c>
      <c r="E641" s="19"/>
      <c r="F641" s="19" t="s">
        <v>215</v>
      </c>
      <c r="G641" s="19" t="s">
        <v>1286</v>
      </c>
      <c r="H641" t="b">
        <v>1</v>
      </c>
      <c r="I641" s="19"/>
      <c r="J641" s="19" t="s">
        <v>1287</v>
      </c>
      <c r="K641" s="19"/>
      <c r="L641" t="b">
        <v>1</v>
      </c>
      <c r="M641" t="s">
        <v>84</v>
      </c>
      <c r="P641" s="19" t="s">
        <v>2318</v>
      </c>
      <c r="Q641" s="19"/>
      <c r="R641" s="2">
        <v>44581.195132442132</v>
      </c>
      <c r="S641" s="2">
        <v>44291.885143402775</v>
      </c>
      <c r="T641" s="19"/>
      <c r="U641" s="19"/>
      <c r="V641" s="19"/>
      <c r="W641" s="19" t="s">
        <v>90</v>
      </c>
      <c r="X641" t="s">
        <v>1178</v>
      </c>
      <c r="Y641" t="s">
        <v>87</v>
      </c>
    </row>
    <row r="642" spans="3:25" x14ac:dyDescent="0.25">
      <c r="C642">
        <v>636</v>
      </c>
      <c r="D642" s="19" t="s">
        <v>1289</v>
      </c>
      <c r="E642" s="19"/>
      <c r="F642" s="19" t="s">
        <v>215</v>
      </c>
      <c r="G642" s="19" t="s">
        <v>1290</v>
      </c>
      <c r="H642" t="b">
        <v>1</v>
      </c>
      <c r="I642" s="19"/>
      <c r="J642" s="19" t="s">
        <v>1291</v>
      </c>
      <c r="K642" s="19"/>
      <c r="L642" t="b">
        <v>1</v>
      </c>
      <c r="M642" t="s">
        <v>84</v>
      </c>
      <c r="P642" s="19" t="s">
        <v>2319</v>
      </c>
      <c r="Q642" s="19"/>
      <c r="R642" s="2">
        <v>44581.195133831017</v>
      </c>
      <c r="S642" s="2">
        <v>44291.885143402775</v>
      </c>
      <c r="T642" s="19"/>
      <c r="U642" s="19" t="s">
        <v>1293</v>
      </c>
      <c r="V642" s="19"/>
      <c r="W642" s="19" t="s">
        <v>90</v>
      </c>
      <c r="X642" t="s">
        <v>1178</v>
      </c>
      <c r="Y642" t="s">
        <v>87</v>
      </c>
    </row>
    <row r="643" spans="3:25" x14ac:dyDescent="0.25">
      <c r="C643">
        <v>637</v>
      </c>
      <c r="D643" s="19" t="s">
        <v>1293</v>
      </c>
      <c r="E643" s="19"/>
      <c r="F643" s="19" t="s">
        <v>215</v>
      </c>
      <c r="G643" s="19" t="s">
        <v>1294</v>
      </c>
      <c r="H643" t="b">
        <v>1</v>
      </c>
      <c r="I643" s="19"/>
      <c r="J643" s="19" t="s">
        <v>1295</v>
      </c>
      <c r="K643" s="19"/>
      <c r="L643" t="b">
        <v>1</v>
      </c>
      <c r="M643" t="s">
        <v>84</v>
      </c>
      <c r="P643" s="19" t="s">
        <v>2320</v>
      </c>
      <c r="Q643" s="19"/>
      <c r="R643" s="2">
        <v>44581.195130902779</v>
      </c>
      <c r="S643" s="2">
        <v>44291.885143402775</v>
      </c>
      <c r="T643" s="19"/>
      <c r="U643" s="19"/>
      <c r="V643" s="19"/>
      <c r="W643" s="19" t="s">
        <v>90</v>
      </c>
      <c r="X643" t="s">
        <v>1178</v>
      </c>
      <c r="Y643" t="s">
        <v>87</v>
      </c>
    </row>
    <row r="644" spans="3:25" x14ac:dyDescent="0.25">
      <c r="C644">
        <v>638</v>
      </c>
      <c r="D644" s="19" t="s">
        <v>1297</v>
      </c>
      <c r="E644" s="19"/>
      <c r="F644" s="19" t="s">
        <v>215</v>
      </c>
      <c r="G644" s="19" t="s">
        <v>1298</v>
      </c>
      <c r="H644" t="b">
        <v>1</v>
      </c>
      <c r="I644" s="19"/>
      <c r="J644" s="19" t="s">
        <v>1299</v>
      </c>
      <c r="K644" s="19"/>
      <c r="L644" t="b">
        <v>1</v>
      </c>
      <c r="M644" t="s">
        <v>84</v>
      </c>
      <c r="P644" s="19" t="s">
        <v>2321</v>
      </c>
      <c r="Q644" s="19"/>
      <c r="R644" s="2">
        <v>44581.195151041669</v>
      </c>
      <c r="S644" s="2">
        <v>44291.885143402775</v>
      </c>
      <c r="T644" s="19"/>
      <c r="U644" s="19" t="s">
        <v>1301</v>
      </c>
      <c r="V644" s="19"/>
      <c r="W644" s="19" t="s">
        <v>90</v>
      </c>
      <c r="X644" t="s">
        <v>1178</v>
      </c>
      <c r="Y644" t="s">
        <v>87</v>
      </c>
    </row>
    <row r="645" spans="3:25" x14ac:dyDescent="0.25">
      <c r="C645">
        <v>639</v>
      </c>
      <c r="D645" s="19" t="s">
        <v>1301</v>
      </c>
      <c r="E645" s="19"/>
      <c r="F645" s="19" t="s">
        <v>215</v>
      </c>
      <c r="G645" s="19" t="s">
        <v>1302</v>
      </c>
      <c r="H645" t="b">
        <v>1</v>
      </c>
      <c r="I645" s="19"/>
      <c r="J645" s="19" t="s">
        <v>1303</v>
      </c>
      <c r="K645" s="19"/>
      <c r="L645" t="b">
        <v>1</v>
      </c>
      <c r="M645" t="s">
        <v>84</v>
      </c>
      <c r="P645" s="19" t="s">
        <v>2322</v>
      </c>
      <c r="Q645" s="19"/>
      <c r="R645" s="2">
        <v>44581.195145520833</v>
      </c>
      <c r="S645" s="2">
        <v>44291.885143402775</v>
      </c>
      <c r="T645" s="19"/>
      <c r="U645" s="19"/>
      <c r="V645" s="19"/>
      <c r="W645" s="19" t="s">
        <v>90</v>
      </c>
      <c r="X645" t="s">
        <v>1178</v>
      </c>
      <c r="Y645" t="s">
        <v>87</v>
      </c>
    </row>
    <row r="646" spans="3:25" x14ac:dyDescent="0.25">
      <c r="C646">
        <v>640</v>
      </c>
      <c r="D646" s="19" t="s">
        <v>1305</v>
      </c>
      <c r="E646" s="19"/>
      <c r="F646" s="19" t="s">
        <v>215</v>
      </c>
      <c r="G646" s="19" t="s">
        <v>1306</v>
      </c>
      <c r="H646" t="b">
        <v>1</v>
      </c>
      <c r="I646" s="19"/>
      <c r="J646" s="19" t="s">
        <v>1307</v>
      </c>
      <c r="K646" s="19"/>
      <c r="L646" t="b">
        <v>1</v>
      </c>
      <c r="M646" t="s">
        <v>84</v>
      </c>
      <c r="P646" s="19" t="s">
        <v>2323</v>
      </c>
      <c r="Q646" s="19"/>
      <c r="R646" s="2">
        <v>44581.1951315162</v>
      </c>
      <c r="S646" s="2">
        <v>44291.885143402775</v>
      </c>
      <c r="T646" s="19"/>
      <c r="U646" s="19"/>
      <c r="V646" s="19"/>
      <c r="W646" s="19" t="s">
        <v>90</v>
      </c>
      <c r="X646" t="s">
        <v>1178</v>
      </c>
      <c r="Y646" t="s">
        <v>87</v>
      </c>
    </row>
    <row r="647" spans="3:25" x14ac:dyDescent="0.25">
      <c r="C647">
        <v>641</v>
      </c>
      <c r="D647" s="19" t="s">
        <v>1285</v>
      </c>
      <c r="E647" s="19"/>
      <c r="F647" s="19" t="s">
        <v>232</v>
      </c>
      <c r="G647" s="19" t="s">
        <v>1286</v>
      </c>
      <c r="H647" t="b">
        <v>1</v>
      </c>
      <c r="I647" s="19"/>
      <c r="J647" s="19" t="s">
        <v>1287</v>
      </c>
      <c r="K647" s="19"/>
      <c r="L647" t="b">
        <v>1</v>
      </c>
      <c r="M647" t="s">
        <v>84</v>
      </c>
      <c r="P647" s="19" t="s">
        <v>2324</v>
      </c>
      <c r="Q647" s="19"/>
      <c r="R647" s="2">
        <v>44581.195128391206</v>
      </c>
      <c r="S647" s="2">
        <v>44522.954204050926</v>
      </c>
      <c r="T647" s="19"/>
      <c r="U647" s="19"/>
      <c r="V647" s="19"/>
      <c r="W647" s="19" t="s">
        <v>90</v>
      </c>
      <c r="X647" t="s">
        <v>1178</v>
      </c>
      <c r="Y647" t="s">
        <v>87</v>
      </c>
    </row>
    <row r="648" spans="3:25" x14ac:dyDescent="0.25">
      <c r="C648">
        <v>642</v>
      </c>
      <c r="D648" s="19" t="s">
        <v>1289</v>
      </c>
      <c r="E648" s="19"/>
      <c r="F648" s="19" t="s">
        <v>232</v>
      </c>
      <c r="G648" s="19" t="s">
        <v>1290</v>
      </c>
      <c r="H648" t="b">
        <v>1</v>
      </c>
      <c r="I648" s="19"/>
      <c r="J648" s="19" t="s">
        <v>1291</v>
      </c>
      <c r="K648" s="19"/>
      <c r="L648" t="b">
        <v>1</v>
      </c>
      <c r="M648" t="s">
        <v>84</v>
      </c>
      <c r="P648" s="19" t="s">
        <v>2325</v>
      </c>
      <c r="Q648" s="19"/>
      <c r="R648" s="2">
        <v>44581.195128425927</v>
      </c>
      <c r="S648" s="2">
        <v>44522.954204050926</v>
      </c>
      <c r="T648" s="19"/>
      <c r="U648" s="19" t="s">
        <v>1293</v>
      </c>
      <c r="V648" s="19"/>
      <c r="W648" s="19" t="s">
        <v>90</v>
      </c>
      <c r="X648" t="s">
        <v>1178</v>
      </c>
      <c r="Y648" t="s">
        <v>87</v>
      </c>
    </row>
    <row r="649" spans="3:25" x14ac:dyDescent="0.25">
      <c r="C649">
        <v>643</v>
      </c>
      <c r="D649" s="19" t="s">
        <v>1293</v>
      </c>
      <c r="E649" s="19"/>
      <c r="F649" s="19" t="s">
        <v>232</v>
      </c>
      <c r="G649" s="19" t="s">
        <v>1294</v>
      </c>
      <c r="H649" t="b">
        <v>1</v>
      </c>
      <c r="I649" s="19"/>
      <c r="J649" s="19" t="s">
        <v>1295</v>
      </c>
      <c r="K649" s="19"/>
      <c r="L649" t="b">
        <v>1</v>
      </c>
      <c r="M649" t="s">
        <v>84</v>
      </c>
      <c r="P649" s="19" t="s">
        <v>2326</v>
      </c>
      <c r="Q649" s="19"/>
      <c r="R649" s="2">
        <v>44581.195129513886</v>
      </c>
      <c r="S649" s="2">
        <v>44522.954204050926</v>
      </c>
      <c r="T649" s="19"/>
      <c r="U649" s="19"/>
      <c r="V649" s="19"/>
      <c r="W649" s="19" t="s">
        <v>90</v>
      </c>
      <c r="X649" t="s">
        <v>1178</v>
      </c>
      <c r="Y649" t="s">
        <v>87</v>
      </c>
    </row>
    <row r="650" spans="3:25" x14ac:dyDescent="0.25">
      <c r="C650">
        <v>644</v>
      </c>
      <c r="D650" s="19" t="s">
        <v>1297</v>
      </c>
      <c r="E650" s="19"/>
      <c r="F650" s="19" t="s">
        <v>232</v>
      </c>
      <c r="G650" s="19" t="s">
        <v>1298</v>
      </c>
      <c r="H650" t="b">
        <v>1</v>
      </c>
      <c r="I650" s="19"/>
      <c r="J650" s="19" t="s">
        <v>1299</v>
      </c>
      <c r="K650" s="19"/>
      <c r="L650" t="b">
        <v>1</v>
      </c>
      <c r="M650" t="s">
        <v>84</v>
      </c>
      <c r="P650" s="19" t="s">
        <v>2327</v>
      </c>
      <c r="Q650" s="19"/>
      <c r="R650" s="2">
        <v>44581.195147986109</v>
      </c>
      <c r="S650" s="2">
        <v>44522.954204050926</v>
      </c>
      <c r="T650" s="19"/>
      <c r="U650" s="19" t="s">
        <v>1301</v>
      </c>
      <c r="V650" s="19"/>
      <c r="W650" s="19" t="s">
        <v>90</v>
      </c>
      <c r="X650" t="s">
        <v>1178</v>
      </c>
      <c r="Y650" t="s">
        <v>87</v>
      </c>
    </row>
    <row r="651" spans="3:25" x14ac:dyDescent="0.25">
      <c r="C651">
        <v>645</v>
      </c>
      <c r="D651" s="19" t="s">
        <v>1301</v>
      </c>
      <c r="E651" s="19"/>
      <c r="F651" s="19" t="s">
        <v>232</v>
      </c>
      <c r="G651" s="19" t="s">
        <v>1302</v>
      </c>
      <c r="H651" t="b">
        <v>1</v>
      </c>
      <c r="I651" s="19"/>
      <c r="J651" s="19" t="s">
        <v>1303</v>
      </c>
      <c r="K651" s="19"/>
      <c r="L651" t="b">
        <v>1</v>
      </c>
      <c r="M651" t="s">
        <v>84</v>
      </c>
      <c r="P651" s="19" t="s">
        <v>2328</v>
      </c>
      <c r="Q651" s="19"/>
      <c r="R651" s="2">
        <v>44581.195144282407</v>
      </c>
      <c r="S651" s="2">
        <v>44522.954204050926</v>
      </c>
      <c r="T651" s="19"/>
      <c r="U651" s="19"/>
      <c r="V651" s="19"/>
      <c r="W651" s="19" t="s">
        <v>90</v>
      </c>
      <c r="X651" t="s">
        <v>1178</v>
      </c>
      <c r="Y651" t="s">
        <v>87</v>
      </c>
    </row>
    <row r="652" spans="3:25" x14ac:dyDescent="0.25">
      <c r="C652">
        <v>646</v>
      </c>
      <c r="D652" s="19" t="s">
        <v>1305</v>
      </c>
      <c r="E652" s="19"/>
      <c r="F652" s="19" t="s">
        <v>232</v>
      </c>
      <c r="G652" s="19" t="s">
        <v>1306</v>
      </c>
      <c r="H652" t="b">
        <v>1</v>
      </c>
      <c r="I652" s="19"/>
      <c r="J652" s="19" t="s">
        <v>1307</v>
      </c>
      <c r="K652" s="19"/>
      <c r="L652" t="b">
        <v>1</v>
      </c>
      <c r="M652" t="s">
        <v>84</v>
      </c>
      <c r="P652" s="19" t="s">
        <v>2329</v>
      </c>
      <c r="Q652" s="19"/>
      <c r="R652" s="2">
        <v>44581.195127777777</v>
      </c>
      <c r="S652" s="2">
        <v>44522.954204050926</v>
      </c>
      <c r="T652" s="19"/>
      <c r="U652" s="19"/>
      <c r="V652" s="19"/>
      <c r="W652" s="19" t="s">
        <v>90</v>
      </c>
      <c r="X652" t="s">
        <v>1178</v>
      </c>
      <c r="Y652" t="s">
        <v>87</v>
      </c>
    </row>
    <row r="653" spans="3:25" x14ac:dyDescent="0.25">
      <c r="C653">
        <v>647</v>
      </c>
      <c r="D653" s="19" t="s">
        <v>1285</v>
      </c>
      <c r="E653" s="19"/>
      <c r="F653" s="19" t="s">
        <v>259</v>
      </c>
      <c r="G653" s="19" t="s">
        <v>1286</v>
      </c>
      <c r="H653" t="b">
        <v>1</v>
      </c>
      <c r="I653" s="19"/>
      <c r="J653" s="19" t="s">
        <v>1287</v>
      </c>
      <c r="K653" s="19"/>
      <c r="L653" t="b">
        <v>1</v>
      </c>
      <c r="M653" t="s">
        <v>84</v>
      </c>
      <c r="P653" s="19" t="s">
        <v>2330</v>
      </c>
      <c r="Q653" s="19"/>
      <c r="R653" s="2">
        <v>44581.195135648151</v>
      </c>
      <c r="S653" s="2">
        <v>44291.885143321757</v>
      </c>
      <c r="T653" s="19"/>
      <c r="U653" s="19"/>
      <c r="V653" s="19"/>
      <c r="W653" s="19" t="s">
        <v>90</v>
      </c>
      <c r="X653" t="s">
        <v>1178</v>
      </c>
      <c r="Y653" t="s">
        <v>87</v>
      </c>
    </row>
    <row r="654" spans="3:25" x14ac:dyDescent="0.25">
      <c r="C654">
        <v>648</v>
      </c>
      <c r="D654" s="19" t="s">
        <v>1289</v>
      </c>
      <c r="E654" s="19"/>
      <c r="F654" s="19" t="s">
        <v>259</v>
      </c>
      <c r="G654" s="19" t="s">
        <v>1290</v>
      </c>
      <c r="H654" t="b">
        <v>1</v>
      </c>
      <c r="I654" s="19"/>
      <c r="J654" s="19" t="s">
        <v>1291</v>
      </c>
      <c r="K654" s="19"/>
      <c r="L654" t="b">
        <v>1</v>
      </c>
      <c r="M654" t="s">
        <v>84</v>
      </c>
      <c r="P654" s="19" t="s">
        <v>2331</v>
      </c>
      <c r="Q654" s="19"/>
      <c r="R654" s="2">
        <v>44581.195134097223</v>
      </c>
      <c r="S654" s="2">
        <v>44291.885143321757</v>
      </c>
      <c r="T654" s="19"/>
      <c r="U654" s="19" t="s">
        <v>1293</v>
      </c>
      <c r="V654" s="19"/>
      <c r="W654" s="19" t="s">
        <v>90</v>
      </c>
      <c r="X654" t="s">
        <v>1178</v>
      </c>
      <c r="Y654" t="s">
        <v>87</v>
      </c>
    </row>
    <row r="655" spans="3:25" x14ac:dyDescent="0.25">
      <c r="C655">
        <v>649</v>
      </c>
      <c r="D655" s="19" t="s">
        <v>1293</v>
      </c>
      <c r="E655" s="19"/>
      <c r="F655" s="19" t="s">
        <v>259</v>
      </c>
      <c r="G655" s="19" t="s">
        <v>1294</v>
      </c>
      <c r="H655" t="b">
        <v>1</v>
      </c>
      <c r="I655" s="19"/>
      <c r="J655" s="19" t="s">
        <v>1295</v>
      </c>
      <c r="K655" s="19"/>
      <c r="L655" t="b">
        <v>1</v>
      </c>
      <c r="M655" t="s">
        <v>84</v>
      </c>
      <c r="P655" s="19" t="s">
        <v>2332</v>
      </c>
      <c r="Q655" s="19"/>
      <c r="R655" s="2">
        <v>44581.195134097223</v>
      </c>
      <c r="S655" s="2">
        <v>44291.885143321757</v>
      </c>
      <c r="T655" s="19"/>
      <c r="U655" s="19"/>
      <c r="V655" s="19"/>
      <c r="W655" s="19" t="s">
        <v>90</v>
      </c>
      <c r="X655" t="s">
        <v>1178</v>
      </c>
      <c r="Y655" t="s">
        <v>87</v>
      </c>
    </row>
    <row r="656" spans="3:25" x14ac:dyDescent="0.25">
      <c r="C656">
        <v>650</v>
      </c>
      <c r="D656" s="19" t="s">
        <v>1297</v>
      </c>
      <c r="E656" s="19"/>
      <c r="F656" s="19" t="s">
        <v>259</v>
      </c>
      <c r="G656" s="19" t="s">
        <v>1298</v>
      </c>
      <c r="H656" t="b">
        <v>1</v>
      </c>
      <c r="I656" s="19"/>
      <c r="J656" s="19" t="s">
        <v>1299</v>
      </c>
      <c r="K656" s="19"/>
      <c r="L656" t="b">
        <v>1</v>
      </c>
      <c r="M656" t="s">
        <v>84</v>
      </c>
      <c r="P656" s="19" t="s">
        <v>2333</v>
      </c>
      <c r="Q656" s="19"/>
      <c r="R656" s="2">
        <v>44581.195150185187</v>
      </c>
      <c r="S656" s="2">
        <v>44291.885143321757</v>
      </c>
      <c r="T656" s="19"/>
      <c r="U656" s="19" t="s">
        <v>1301</v>
      </c>
      <c r="V656" s="19"/>
      <c r="W656" s="19" t="s">
        <v>90</v>
      </c>
      <c r="X656" t="s">
        <v>1178</v>
      </c>
      <c r="Y656" t="s">
        <v>87</v>
      </c>
    </row>
    <row r="657" spans="3:25" x14ac:dyDescent="0.25">
      <c r="C657">
        <v>651</v>
      </c>
      <c r="D657" s="19" t="s">
        <v>1301</v>
      </c>
      <c r="E657" s="19"/>
      <c r="F657" s="19" t="s">
        <v>259</v>
      </c>
      <c r="G657" s="19" t="s">
        <v>1302</v>
      </c>
      <c r="H657" t="b">
        <v>1</v>
      </c>
      <c r="I657" s="19"/>
      <c r="J657" s="19" t="s">
        <v>1303</v>
      </c>
      <c r="K657" s="19"/>
      <c r="L657" t="b">
        <v>1</v>
      </c>
      <c r="M657" t="s">
        <v>84</v>
      </c>
      <c r="P657" s="19" t="s">
        <v>2334</v>
      </c>
      <c r="Q657" s="19"/>
      <c r="R657" s="2">
        <v>44581.195144976853</v>
      </c>
      <c r="S657" s="2">
        <v>44291.885143321757</v>
      </c>
      <c r="T657" s="19"/>
      <c r="U657" s="19"/>
      <c r="V657" s="19"/>
      <c r="W657" s="19" t="s">
        <v>90</v>
      </c>
      <c r="X657" t="s">
        <v>1178</v>
      </c>
      <c r="Y657" t="s">
        <v>87</v>
      </c>
    </row>
    <row r="658" spans="3:25" x14ac:dyDescent="0.25">
      <c r="C658">
        <v>652</v>
      </c>
      <c r="D658" s="19" t="s">
        <v>1305</v>
      </c>
      <c r="E658" s="19"/>
      <c r="F658" s="19" t="s">
        <v>259</v>
      </c>
      <c r="G658" s="19" t="s">
        <v>1306</v>
      </c>
      <c r="H658" t="b">
        <v>1</v>
      </c>
      <c r="I658" s="19"/>
      <c r="J658" s="19" t="s">
        <v>1307</v>
      </c>
      <c r="K658" s="19"/>
      <c r="L658" t="b">
        <v>1</v>
      </c>
      <c r="M658" t="s">
        <v>84</v>
      </c>
      <c r="P658" s="19" t="s">
        <v>2335</v>
      </c>
      <c r="Q658" s="19"/>
      <c r="R658" s="2">
        <v>44581.195134027781</v>
      </c>
      <c r="S658" s="2">
        <v>44291.885143321757</v>
      </c>
      <c r="T658" s="19"/>
      <c r="U658" s="19"/>
      <c r="V658" s="19"/>
      <c r="W658" s="19" t="s">
        <v>90</v>
      </c>
      <c r="X658" t="s">
        <v>1178</v>
      </c>
      <c r="Y658" t="s">
        <v>87</v>
      </c>
    </row>
    <row r="659" spans="3:25" x14ac:dyDescent="0.25">
      <c r="C659">
        <v>653</v>
      </c>
      <c r="D659" s="19" t="s">
        <v>1285</v>
      </c>
      <c r="E659" s="19"/>
      <c r="F659" s="19" t="s">
        <v>203</v>
      </c>
      <c r="G659" s="19" t="s">
        <v>1286</v>
      </c>
      <c r="H659" t="b">
        <v>1</v>
      </c>
      <c r="I659" s="19"/>
      <c r="J659" s="19" t="s">
        <v>1287</v>
      </c>
      <c r="K659" s="19"/>
      <c r="L659" t="b">
        <v>1</v>
      </c>
      <c r="M659" t="s">
        <v>84</v>
      </c>
      <c r="P659" s="19" t="s">
        <v>2336</v>
      </c>
      <c r="Q659" s="19"/>
      <c r="R659" s="2">
        <v>44581.195125347222</v>
      </c>
      <c r="S659" s="2">
        <v>44291.885143321757</v>
      </c>
      <c r="T659" s="19"/>
      <c r="U659" s="19"/>
      <c r="V659" s="19"/>
      <c r="W659" s="19" t="s">
        <v>90</v>
      </c>
      <c r="X659" t="s">
        <v>1178</v>
      </c>
      <c r="Y659" t="s">
        <v>87</v>
      </c>
    </row>
    <row r="660" spans="3:25" x14ac:dyDescent="0.25">
      <c r="C660">
        <v>654</v>
      </c>
      <c r="D660" s="19" t="s">
        <v>1289</v>
      </c>
      <c r="E660" s="19"/>
      <c r="F660" s="19" t="s">
        <v>203</v>
      </c>
      <c r="G660" s="19" t="s">
        <v>1290</v>
      </c>
      <c r="H660" t="b">
        <v>1</v>
      </c>
      <c r="I660" s="19"/>
      <c r="J660" s="19" t="s">
        <v>1291</v>
      </c>
      <c r="K660" s="19"/>
      <c r="L660" t="b">
        <v>1</v>
      </c>
      <c r="M660" t="s">
        <v>84</v>
      </c>
      <c r="P660" s="19" t="s">
        <v>2337</v>
      </c>
      <c r="Q660" s="19"/>
      <c r="R660" s="2">
        <v>44581.19512596065</v>
      </c>
      <c r="S660" s="2">
        <v>44291.885143321757</v>
      </c>
      <c r="T660" s="19"/>
      <c r="U660" s="19" t="s">
        <v>1293</v>
      </c>
      <c r="V660" s="19"/>
      <c r="W660" s="19" t="s">
        <v>90</v>
      </c>
      <c r="X660" t="s">
        <v>1178</v>
      </c>
      <c r="Y660" t="s">
        <v>87</v>
      </c>
    </row>
    <row r="661" spans="3:25" x14ac:dyDescent="0.25">
      <c r="C661">
        <v>655</v>
      </c>
      <c r="D661" s="19" t="s">
        <v>1293</v>
      </c>
      <c r="E661" s="19"/>
      <c r="F661" s="19" t="s">
        <v>203</v>
      </c>
      <c r="G661" s="19" t="s">
        <v>1294</v>
      </c>
      <c r="H661" t="b">
        <v>1</v>
      </c>
      <c r="I661" s="19"/>
      <c r="J661" s="19" t="s">
        <v>1295</v>
      </c>
      <c r="K661" s="19"/>
      <c r="L661" t="b">
        <v>1</v>
      </c>
      <c r="M661" t="s">
        <v>84</v>
      </c>
      <c r="P661" s="19" t="s">
        <v>2338</v>
      </c>
      <c r="Q661" s="19"/>
      <c r="R661" s="2">
        <v>44581.195124571757</v>
      </c>
      <c r="S661" s="2">
        <v>44291.885143321757</v>
      </c>
      <c r="T661" s="19"/>
      <c r="U661" s="19"/>
      <c r="V661" s="19"/>
      <c r="W661" s="19" t="s">
        <v>90</v>
      </c>
      <c r="X661" t="s">
        <v>1178</v>
      </c>
      <c r="Y661" t="s">
        <v>87</v>
      </c>
    </row>
    <row r="662" spans="3:25" x14ac:dyDescent="0.25">
      <c r="C662">
        <v>656</v>
      </c>
      <c r="D662" s="19" t="s">
        <v>1297</v>
      </c>
      <c r="E662" s="19"/>
      <c r="F662" s="19" t="s">
        <v>203</v>
      </c>
      <c r="G662" s="19" t="s">
        <v>1298</v>
      </c>
      <c r="H662" t="b">
        <v>1</v>
      </c>
      <c r="I662" s="19"/>
      <c r="J662" s="19" t="s">
        <v>1299</v>
      </c>
      <c r="K662" s="19"/>
      <c r="L662" t="b">
        <v>1</v>
      </c>
      <c r="M662" t="s">
        <v>84</v>
      </c>
      <c r="P662" s="19" t="s">
        <v>2339</v>
      </c>
      <c r="Q662" s="19"/>
      <c r="R662" s="2">
        <v>44581.195149953703</v>
      </c>
      <c r="S662" s="2">
        <v>44291.885143321757</v>
      </c>
      <c r="T662" s="19"/>
      <c r="U662" s="19" t="s">
        <v>1301</v>
      </c>
      <c r="V662" s="19"/>
      <c r="W662" s="19" t="s">
        <v>90</v>
      </c>
      <c r="X662" t="s">
        <v>1178</v>
      </c>
      <c r="Y662" t="s">
        <v>87</v>
      </c>
    </row>
    <row r="663" spans="3:25" x14ac:dyDescent="0.25">
      <c r="C663">
        <v>657</v>
      </c>
      <c r="D663" s="19" t="s">
        <v>1301</v>
      </c>
      <c r="E663" s="19"/>
      <c r="F663" s="19" t="s">
        <v>203</v>
      </c>
      <c r="G663" s="19" t="s">
        <v>1302</v>
      </c>
      <c r="H663" t="b">
        <v>1</v>
      </c>
      <c r="I663" s="19"/>
      <c r="J663" s="19" t="s">
        <v>1303</v>
      </c>
      <c r="K663" s="19"/>
      <c r="L663" t="b">
        <v>1</v>
      </c>
      <c r="M663" t="s">
        <v>84</v>
      </c>
      <c r="P663" s="19" t="s">
        <v>2340</v>
      </c>
      <c r="Q663" s="19"/>
      <c r="R663" s="2">
        <v>44581.195144282407</v>
      </c>
      <c r="S663" s="2">
        <v>44291.885143321757</v>
      </c>
      <c r="T663" s="19"/>
      <c r="U663" s="19"/>
      <c r="V663" s="19"/>
      <c r="W663" s="19" t="s">
        <v>90</v>
      </c>
      <c r="X663" t="s">
        <v>1178</v>
      </c>
      <c r="Y663" t="s">
        <v>87</v>
      </c>
    </row>
    <row r="664" spans="3:25" x14ac:dyDescent="0.25">
      <c r="C664">
        <v>658</v>
      </c>
      <c r="D664" s="19" t="s">
        <v>1305</v>
      </c>
      <c r="E664" s="19"/>
      <c r="F664" s="19" t="s">
        <v>203</v>
      </c>
      <c r="G664" s="19" t="s">
        <v>1306</v>
      </c>
      <c r="H664" t="b">
        <v>1</v>
      </c>
      <c r="I664" s="19"/>
      <c r="J664" s="19" t="s">
        <v>1307</v>
      </c>
      <c r="K664" s="19"/>
      <c r="L664" t="b">
        <v>1</v>
      </c>
      <c r="M664" t="s">
        <v>84</v>
      </c>
      <c r="P664" s="19" t="s">
        <v>2341</v>
      </c>
      <c r="Q664" s="19"/>
      <c r="R664" s="2">
        <v>44581.195127847219</v>
      </c>
      <c r="S664" s="2">
        <v>44291.885143321757</v>
      </c>
      <c r="T664" s="19"/>
      <c r="U664" s="19"/>
      <c r="V664" s="19"/>
      <c r="W664" s="19" t="s">
        <v>90</v>
      </c>
      <c r="X664" t="s">
        <v>1178</v>
      </c>
      <c r="Y664" t="s">
        <v>87</v>
      </c>
    </row>
    <row r="665" spans="3:25" x14ac:dyDescent="0.25">
      <c r="C665">
        <v>659</v>
      </c>
      <c r="D665" s="19" t="s">
        <v>1285</v>
      </c>
      <c r="E665" s="19"/>
      <c r="F665" s="19" t="s">
        <v>183</v>
      </c>
      <c r="G665" s="19" t="s">
        <v>1286</v>
      </c>
      <c r="H665" t="b">
        <v>1</v>
      </c>
      <c r="I665" s="19"/>
      <c r="J665" s="19" t="s">
        <v>1287</v>
      </c>
      <c r="K665" s="19"/>
      <c r="L665" t="b">
        <v>1</v>
      </c>
      <c r="M665" t="s">
        <v>84</v>
      </c>
      <c r="P665" s="19" t="s">
        <v>2342</v>
      </c>
      <c r="Q665" s="19"/>
      <c r="R665" s="2">
        <v>44581.19519042824</v>
      </c>
      <c r="S665" s="2">
        <v>44291.885143321757</v>
      </c>
      <c r="T665" s="19"/>
      <c r="U665" s="19"/>
      <c r="V665" s="19"/>
      <c r="W665" s="19" t="s">
        <v>90</v>
      </c>
      <c r="X665" t="s">
        <v>1178</v>
      </c>
      <c r="Y665" t="s">
        <v>87</v>
      </c>
    </row>
    <row r="666" spans="3:25" x14ac:dyDescent="0.25">
      <c r="C666">
        <v>660</v>
      </c>
      <c r="D666" s="19" t="s">
        <v>1289</v>
      </c>
      <c r="E666" s="19"/>
      <c r="F666" s="19" t="s">
        <v>183</v>
      </c>
      <c r="G666" s="19" t="s">
        <v>1290</v>
      </c>
      <c r="H666" t="b">
        <v>1</v>
      </c>
      <c r="I666" s="19"/>
      <c r="J666" s="19" t="s">
        <v>1291</v>
      </c>
      <c r="K666" s="19"/>
      <c r="L666" t="b">
        <v>1</v>
      </c>
      <c r="M666" t="s">
        <v>84</v>
      </c>
      <c r="P666" s="19" t="s">
        <v>2343</v>
      </c>
      <c r="Q666" s="19"/>
      <c r="R666" s="2">
        <v>44581.195203275463</v>
      </c>
      <c r="S666" s="2">
        <v>44291.885143321757</v>
      </c>
      <c r="T666" s="19"/>
      <c r="U666" s="19" t="s">
        <v>1293</v>
      </c>
      <c r="V666" s="19"/>
      <c r="W666" s="19" t="s">
        <v>90</v>
      </c>
      <c r="X666" t="s">
        <v>1178</v>
      </c>
      <c r="Y666" t="s">
        <v>87</v>
      </c>
    </row>
    <row r="667" spans="3:25" x14ac:dyDescent="0.25">
      <c r="C667">
        <v>661</v>
      </c>
      <c r="D667" s="19" t="s">
        <v>1293</v>
      </c>
      <c r="E667" s="19"/>
      <c r="F667" s="19" t="s">
        <v>183</v>
      </c>
      <c r="G667" s="19" t="s">
        <v>1294</v>
      </c>
      <c r="H667" t="b">
        <v>1</v>
      </c>
      <c r="I667" s="19"/>
      <c r="J667" s="19" t="s">
        <v>1295</v>
      </c>
      <c r="K667" s="19"/>
      <c r="L667" t="b">
        <v>1</v>
      </c>
      <c r="M667" t="s">
        <v>84</v>
      </c>
      <c r="P667" s="19" t="s">
        <v>2344</v>
      </c>
      <c r="Q667" s="19"/>
      <c r="R667" s="2">
        <v>44581.195190115737</v>
      </c>
      <c r="S667" s="2">
        <v>44291.885143321757</v>
      </c>
      <c r="T667" s="19"/>
      <c r="U667" s="19"/>
      <c r="V667" s="19"/>
      <c r="W667" s="19" t="s">
        <v>90</v>
      </c>
      <c r="X667" t="s">
        <v>1178</v>
      </c>
      <c r="Y667" t="s">
        <v>87</v>
      </c>
    </row>
    <row r="668" spans="3:25" x14ac:dyDescent="0.25">
      <c r="C668">
        <v>662</v>
      </c>
      <c r="D668" s="19" t="s">
        <v>1297</v>
      </c>
      <c r="E668" s="19"/>
      <c r="F668" s="19" t="s">
        <v>183</v>
      </c>
      <c r="G668" s="19" t="s">
        <v>1298</v>
      </c>
      <c r="H668" t="b">
        <v>1</v>
      </c>
      <c r="I668" s="19"/>
      <c r="J668" s="19" t="s">
        <v>1299</v>
      </c>
      <c r="K668" s="19"/>
      <c r="L668" t="b">
        <v>1</v>
      </c>
      <c r="M668" t="s">
        <v>84</v>
      </c>
      <c r="P668" s="19" t="s">
        <v>2345</v>
      </c>
      <c r="Q668" s="19"/>
      <c r="R668" s="2">
        <v>44581.195222604169</v>
      </c>
      <c r="S668" s="2">
        <v>44291.885143321757</v>
      </c>
      <c r="T668" s="19"/>
      <c r="U668" s="19" t="s">
        <v>1301</v>
      </c>
      <c r="V668" s="19"/>
      <c r="W668" s="19" t="s">
        <v>90</v>
      </c>
      <c r="X668" t="s">
        <v>1178</v>
      </c>
      <c r="Y668" t="s">
        <v>87</v>
      </c>
    </row>
    <row r="669" spans="3:25" x14ac:dyDescent="0.25">
      <c r="C669">
        <v>663</v>
      </c>
      <c r="D669" s="19" t="s">
        <v>1301</v>
      </c>
      <c r="E669" s="19"/>
      <c r="F669" s="19" t="s">
        <v>183</v>
      </c>
      <c r="G669" s="19" t="s">
        <v>1302</v>
      </c>
      <c r="H669" t="b">
        <v>1</v>
      </c>
      <c r="I669" s="19"/>
      <c r="J669" s="19" t="s">
        <v>1303</v>
      </c>
      <c r="K669" s="19"/>
      <c r="L669" t="b">
        <v>1</v>
      </c>
      <c r="M669" t="s">
        <v>84</v>
      </c>
      <c r="P669" s="19" t="s">
        <v>2346</v>
      </c>
      <c r="Q669" s="19"/>
      <c r="R669" s="2">
        <v>44581.195197291665</v>
      </c>
      <c r="S669" s="2">
        <v>44291.885143321757</v>
      </c>
      <c r="T669" s="19"/>
      <c r="U669" s="19"/>
      <c r="V669" s="19"/>
      <c r="W669" s="19" t="s">
        <v>90</v>
      </c>
      <c r="X669" t="s">
        <v>1178</v>
      </c>
      <c r="Y669" t="s">
        <v>87</v>
      </c>
    </row>
    <row r="670" spans="3:25" x14ac:dyDescent="0.25">
      <c r="C670">
        <v>664</v>
      </c>
      <c r="D670" s="19" t="s">
        <v>1305</v>
      </c>
      <c r="E670" s="19"/>
      <c r="F670" s="19" t="s">
        <v>183</v>
      </c>
      <c r="G670" s="19" t="s">
        <v>1306</v>
      </c>
      <c r="H670" t="b">
        <v>1</v>
      </c>
      <c r="I670" s="19"/>
      <c r="J670" s="19" t="s">
        <v>1307</v>
      </c>
      <c r="K670" s="19"/>
      <c r="L670" t="b">
        <v>1</v>
      </c>
      <c r="M670" t="s">
        <v>84</v>
      </c>
      <c r="P670" s="19" t="s">
        <v>2347</v>
      </c>
      <c r="Q670" s="19"/>
      <c r="R670" s="2">
        <v>44581.195190115737</v>
      </c>
      <c r="S670" s="2">
        <v>44291.885143321757</v>
      </c>
      <c r="T670" s="19"/>
      <c r="U670" s="19"/>
      <c r="V670" s="19"/>
      <c r="W670" s="19" t="s">
        <v>90</v>
      </c>
      <c r="X670" t="s">
        <v>1178</v>
      </c>
      <c r="Y670" t="s">
        <v>87</v>
      </c>
    </row>
    <row r="671" spans="3:25" x14ac:dyDescent="0.25">
      <c r="C671">
        <v>665</v>
      </c>
      <c r="D671" s="19" t="s">
        <v>1285</v>
      </c>
      <c r="E671" s="19"/>
      <c r="F671" s="19" t="s">
        <v>245</v>
      </c>
      <c r="G671" s="19" t="s">
        <v>1286</v>
      </c>
      <c r="H671" t="b">
        <v>1</v>
      </c>
      <c r="I671" s="19"/>
      <c r="J671" s="19" t="s">
        <v>1287</v>
      </c>
      <c r="K671" s="19"/>
      <c r="L671" t="b">
        <v>1</v>
      </c>
      <c r="M671" t="s">
        <v>84</v>
      </c>
      <c r="P671" s="19" t="s">
        <v>2348</v>
      </c>
      <c r="Q671" s="19"/>
      <c r="R671" s="2">
        <v>44581.195128472224</v>
      </c>
      <c r="S671" s="2">
        <v>44291.885143321757</v>
      </c>
      <c r="T671" s="19"/>
      <c r="U671" s="19"/>
      <c r="V671" s="19"/>
      <c r="W671" s="19" t="s">
        <v>90</v>
      </c>
      <c r="X671" t="s">
        <v>1178</v>
      </c>
      <c r="Y671" t="s">
        <v>87</v>
      </c>
    </row>
    <row r="672" spans="3:25" x14ac:dyDescent="0.25">
      <c r="C672">
        <v>666</v>
      </c>
      <c r="D672" s="19" t="s">
        <v>1289</v>
      </c>
      <c r="E672" s="19"/>
      <c r="F672" s="19" t="s">
        <v>245</v>
      </c>
      <c r="G672" s="19" t="s">
        <v>1290</v>
      </c>
      <c r="H672" t="b">
        <v>1</v>
      </c>
      <c r="I672" s="19"/>
      <c r="J672" s="19" t="s">
        <v>1291</v>
      </c>
      <c r="K672" s="19"/>
      <c r="L672" t="b">
        <v>1</v>
      </c>
      <c r="M672" t="s">
        <v>84</v>
      </c>
      <c r="P672" s="19" t="s">
        <v>2349</v>
      </c>
      <c r="Q672" s="19"/>
      <c r="R672" s="2">
        <v>44581.195128240739</v>
      </c>
      <c r="S672" s="2">
        <v>44291.885143321757</v>
      </c>
      <c r="T672" s="19"/>
      <c r="U672" s="19" t="s">
        <v>1293</v>
      </c>
      <c r="V672" s="19"/>
      <c r="W672" s="19" t="s">
        <v>90</v>
      </c>
      <c r="X672" t="s">
        <v>1178</v>
      </c>
      <c r="Y672" t="s">
        <v>87</v>
      </c>
    </row>
    <row r="673" spans="3:25" x14ac:dyDescent="0.25">
      <c r="C673">
        <v>667</v>
      </c>
      <c r="D673" s="19" t="s">
        <v>1293</v>
      </c>
      <c r="E673" s="19"/>
      <c r="F673" s="19" t="s">
        <v>245</v>
      </c>
      <c r="G673" s="19" t="s">
        <v>1294</v>
      </c>
      <c r="H673" t="b">
        <v>1</v>
      </c>
      <c r="I673" s="19"/>
      <c r="J673" s="19" t="s">
        <v>1295</v>
      </c>
      <c r="K673" s="19"/>
      <c r="L673" t="b">
        <v>1</v>
      </c>
      <c r="M673" t="s">
        <v>84</v>
      </c>
      <c r="P673" s="19" t="s">
        <v>2350</v>
      </c>
      <c r="Q673" s="19"/>
      <c r="R673" s="2">
        <v>44581.195128240739</v>
      </c>
      <c r="S673" s="2">
        <v>44291.885143321757</v>
      </c>
      <c r="T673" s="19"/>
      <c r="U673" s="19"/>
      <c r="V673" s="19"/>
      <c r="W673" s="19" t="s">
        <v>90</v>
      </c>
      <c r="X673" t="s">
        <v>1178</v>
      </c>
      <c r="Y673" t="s">
        <v>87</v>
      </c>
    </row>
    <row r="674" spans="3:25" x14ac:dyDescent="0.25">
      <c r="C674">
        <v>668</v>
      </c>
      <c r="D674" s="19" t="s">
        <v>1297</v>
      </c>
      <c r="E674" s="19"/>
      <c r="F674" s="19" t="s">
        <v>245</v>
      </c>
      <c r="G674" s="19" t="s">
        <v>1298</v>
      </c>
      <c r="H674" t="b">
        <v>1</v>
      </c>
      <c r="I674" s="19"/>
      <c r="J674" s="19" t="s">
        <v>1299</v>
      </c>
      <c r="K674" s="19"/>
      <c r="L674" t="b">
        <v>1</v>
      </c>
      <c r="M674" t="s">
        <v>84</v>
      </c>
      <c r="P674" s="19" t="s">
        <v>2351</v>
      </c>
      <c r="Q674" s="19"/>
      <c r="R674" s="2">
        <v>44581.19514945602</v>
      </c>
      <c r="S674" s="2">
        <v>44291.885143321757</v>
      </c>
      <c r="T674" s="19"/>
      <c r="U674" s="19" t="s">
        <v>1301</v>
      </c>
      <c r="V674" s="19"/>
      <c r="W674" s="19" t="s">
        <v>90</v>
      </c>
      <c r="X674" t="s">
        <v>1178</v>
      </c>
      <c r="Y674" t="s">
        <v>87</v>
      </c>
    </row>
    <row r="675" spans="3:25" x14ac:dyDescent="0.25">
      <c r="C675">
        <v>669</v>
      </c>
      <c r="D675" s="19" t="s">
        <v>1301</v>
      </c>
      <c r="E675" s="19"/>
      <c r="F675" s="19" t="s">
        <v>245</v>
      </c>
      <c r="G675" s="19" t="s">
        <v>1302</v>
      </c>
      <c r="H675" t="b">
        <v>1</v>
      </c>
      <c r="I675" s="19"/>
      <c r="J675" s="19" t="s">
        <v>1303</v>
      </c>
      <c r="K675" s="19"/>
      <c r="L675" t="b">
        <v>1</v>
      </c>
      <c r="M675" t="s">
        <v>84</v>
      </c>
      <c r="P675" s="19" t="s">
        <v>2352</v>
      </c>
      <c r="Q675" s="19"/>
      <c r="R675" s="2">
        <v>44581.195143784724</v>
      </c>
      <c r="S675" s="2">
        <v>44291.885143321757</v>
      </c>
      <c r="T675" s="19"/>
      <c r="U675" s="19"/>
      <c r="V675" s="19"/>
      <c r="W675" s="19" t="s">
        <v>90</v>
      </c>
      <c r="X675" t="s">
        <v>1178</v>
      </c>
      <c r="Y675" t="s">
        <v>87</v>
      </c>
    </row>
    <row r="676" spans="3:25" x14ac:dyDescent="0.25">
      <c r="C676">
        <v>670</v>
      </c>
      <c r="D676" s="19" t="s">
        <v>1305</v>
      </c>
      <c r="E676" s="19"/>
      <c r="F676" s="19" t="s">
        <v>245</v>
      </c>
      <c r="G676" s="19" t="s">
        <v>1306</v>
      </c>
      <c r="H676" t="b">
        <v>1</v>
      </c>
      <c r="I676" s="19"/>
      <c r="J676" s="19" t="s">
        <v>1307</v>
      </c>
      <c r="K676" s="19"/>
      <c r="L676" t="b">
        <v>1</v>
      </c>
      <c r="M676" t="s">
        <v>84</v>
      </c>
      <c r="P676" s="19" t="s">
        <v>2353</v>
      </c>
      <c r="Q676" s="19"/>
      <c r="R676" s="2">
        <v>44581.195128194442</v>
      </c>
      <c r="S676" s="2">
        <v>44291.885143321757</v>
      </c>
      <c r="T676" s="19"/>
      <c r="U676" s="19"/>
      <c r="V676" s="19"/>
      <c r="W676" s="19" t="s">
        <v>90</v>
      </c>
      <c r="X676" t="s">
        <v>1178</v>
      </c>
      <c r="Y676" t="s">
        <v>87</v>
      </c>
    </row>
    <row r="677" spans="3:25" x14ac:dyDescent="0.25">
      <c r="C677">
        <v>671</v>
      </c>
      <c r="D677" s="19" t="s">
        <v>1285</v>
      </c>
      <c r="E677" s="19"/>
      <c r="F677" s="19" t="s">
        <v>241</v>
      </c>
      <c r="G677" s="19" t="s">
        <v>1286</v>
      </c>
      <c r="H677" t="b">
        <v>1</v>
      </c>
      <c r="I677" s="19"/>
      <c r="J677" s="19" t="s">
        <v>1287</v>
      </c>
      <c r="K677" s="19"/>
      <c r="L677" t="b">
        <v>1</v>
      </c>
      <c r="M677" t="s">
        <v>84</v>
      </c>
      <c r="P677" s="19" t="s">
        <v>2354</v>
      </c>
      <c r="Q677" s="19"/>
      <c r="R677" s="2">
        <v>44581.195129548614</v>
      </c>
      <c r="S677" s="2">
        <v>44291.885143321757</v>
      </c>
      <c r="T677" s="19"/>
      <c r="U677" s="19"/>
      <c r="V677" s="19"/>
      <c r="W677" s="19" t="s">
        <v>90</v>
      </c>
      <c r="X677" t="s">
        <v>1178</v>
      </c>
      <c r="Y677" t="s">
        <v>87</v>
      </c>
    </row>
    <row r="678" spans="3:25" x14ac:dyDescent="0.25">
      <c r="C678">
        <v>672</v>
      </c>
      <c r="D678" s="19" t="s">
        <v>1289</v>
      </c>
      <c r="E678" s="19"/>
      <c r="F678" s="19" t="s">
        <v>241</v>
      </c>
      <c r="G678" s="19" t="s">
        <v>1290</v>
      </c>
      <c r="H678" t="b">
        <v>1</v>
      </c>
      <c r="I678" s="19"/>
      <c r="J678" s="19" t="s">
        <v>1291</v>
      </c>
      <c r="K678" s="19"/>
      <c r="L678" t="b">
        <v>1</v>
      </c>
      <c r="M678" t="s">
        <v>84</v>
      </c>
      <c r="P678" s="19" t="s">
        <v>2355</v>
      </c>
      <c r="Q678" s="19"/>
      <c r="R678" s="2">
        <v>44581.195129699074</v>
      </c>
      <c r="S678" s="2">
        <v>44291.885143321757</v>
      </c>
      <c r="T678" s="19"/>
      <c r="U678" s="19" t="s">
        <v>1293</v>
      </c>
      <c r="V678" s="19"/>
      <c r="W678" s="19" t="s">
        <v>90</v>
      </c>
      <c r="X678" t="s">
        <v>1178</v>
      </c>
      <c r="Y678" t="s">
        <v>87</v>
      </c>
    </row>
    <row r="679" spans="3:25" x14ac:dyDescent="0.25">
      <c r="C679">
        <v>673</v>
      </c>
      <c r="D679" s="19" t="s">
        <v>1293</v>
      </c>
      <c r="E679" s="19"/>
      <c r="F679" s="19" t="s">
        <v>241</v>
      </c>
      <c r="G679" s="19" t="s">
        <v>1294</v>
      </c>
      <c r="H679" t="b">
        <v>1</v>
      </c>
      <c r="I679" s="19"/>
      <c r="J679" s="19" t="s">
        <v>1295</v>
      </c>
      <c r="K679" s="19"/>
      <c r="L679" t="b">
        <v>1</v>
      </c>
      <c r="M679" t="s">
        <v>84</v>
      </c>
      <c r="P679" s="19" t="s">
        <v>2356</v>
      </c>
      <c r="Q679" s="19"/>
      <c r="R679" s="2">
        <v>44581.195128935185</v>
      </c>
      <c r="S679" s="2">
        <v>44291.885143321757</v>
      </c>
      <c r="T679" s="19"/>
      <c r="U679" s="19"/>
      <c r="V679" s="19"/>
      <c r="W679" s="19" t="s">
        <v>90</v>
      </c>
      <c r="X679" t="s">
        <v>1178</v>
      </c>
      <c r="Y679" t="s">
        <v>87</v>
      </c>
    </row>
    <row r="680" spans="3:25" x14ac:dyDescent="0.25">
      <c r="C680">
        <v>674</v>
      </c>
      <c r="D680" s="19" t="s">
        <v>1297</v>
      </c>
      <c r="E680" s="19"/>
      <c r="F680" s="19" t="s">
        <v>241</v>
      </c>
      <c r="G680" s="19" t="s">
        <v>1298</v>
      </c>
      <c r="H680" t="b">
        <v>1</v>
      </c>
      <c r="I680" s="19"/>
      <c r="J680" s="19" t="s">
        <v>1299</v>
      </c>
      <c r="K680" s="19"/>
      <c r="L680" t="b">
        <v>1</v>
      </c>
      <c r="M680" t="s">
        <v>84</v>
      </c>
      <c r="P680" s="19" t="s">
        <v>2357</v>
      </c>
      <c r="Q680" s="19"/>
      <c r="R680" s="2">
        <v>44581.195151192129</v>
      </c>
      <c r="S680" s="2">
        <v>44291.885143321757</v>
      </c>
      <c r="T680" s="19"/>
      <c r="U680" s="19" t="s">
        <v>1301</v>
      </c>
      <c r="V680" s="19"/>
      <c r="W680" s="19" t="s">
        <v>90</v>
      </c>
      <c r="X680" t="s">
        <v>1178</v>
      </c>
      <c r="Y680" t="s">
        <v>87</v>
      </c>
    </row>
    <row r="681" spans="3:25" x14ac:dyDescent="0.25">
      <c r="C681">
        <v>675</v>
      </c>
      <c r="D681" s="19" t="s">
        <v>1301</v>
      </c>
      <c r="E681" s="19"/>
      <c r="F681" s="19" t="s">
        <v>241</v>
      </c>
      <c r="G681" s="19" t="s">
        <v>1302</v>
      </c>
      <c r="H681" t="b">
        <v>1</v>
      </c>
      <c r="I681" s="19"/>
      <c r="J681" s="19" t="s">
        <v>1303</v>
      </c>
      <c r="K681" s="19"/>
      <c r="L681" t="b">
        <v>1</v>
      </c>
      <c r="M681" t="s">
        <v>84</v>
      </c>
      <c r="P681" s="19" t="s">
        <v>2358</v>
      </c>
      <c r="Q681" s="19"/>
      <c r="R681" s="2">
        <v>44581.195144131947</v>
      </c>
      <c r="S681" s="2">
        <v>44291.885143321757</v>
      </c>
      <c r="T681" s="19"/>
      <c r="U681" s="19"/>
      <c r="V681" s="19"/>
      <c r="W681" s="19" t="s">
        <v>90</v>
      </c>
      <c r="X681" t="s">
        <v>1178</v>
      </c>
      <c r="Y681" t="s">
        <v>87</v>
      </c>
    </row>
    <row r="682" spans="3:25" x14ac:dyDescent="0.25">
      <c r="C682">
        <v>676</v>
      </c>
      <c r="D682" s="19" t="s">
        <v>1305</v>
      </c>
      <c r="E682" s="19"/>
      <c r="F682" s="19" t="s">
        <v>241</v>
      </c>
      <c r="G682" s="19" t="s">
        <v>1306</v>
      </c>
      <c r="H682" t="b">
        <v>1</v>
      </c>
      <c r="I682" s="19"/>
      <c r="J682" s="19" t="s">
        <v>1307</v>
      </c>
      <c r="K682" s="19"/>
      <c r="L682" t="b">
        <v>1</v>
      </c>
      <c r="M682" t="s">
        <v>84</v>
      </c>
      <c r="P682" s="19" t="s">
        <v>2359</v>
      </c>
      <c r="Q682" s="19"/>
      <c r="R682" s="2">
        <v>44581.195129814812</v>
      </c>
      <c r="S682" s="2">
        <v>44291.885143321757</v>
      </c>
      <c r="T682" s="19"/>
      <c r="U682" s="19"/>
      <c r="V682" s="19"/>
      <c r="W682" s="19" t="s">
        <v>90</v>
      </c>
      <c r="X682" t="s">
        <v>1178</v>
      </c>
      <c r="Y682" t="s">
        <v>87</v>
      </c>
    </row>
    <row r="683" spans="3:25" x14ac:dyDescent="0.25">
      <c r="C683">
        <v>677</v>
      </c>
      <c r="D683" s="19" t="s">
        <v>1285</v>
      </c>
      <c r="E683" s="19"/>
      <c r="F683" s="19" t="s">
        <v>228</v>
      </c>
      <c r="G683" s="19" t="s">
        <v>1286</v>
      </c>
      <c r="H683" t="b">
        <v>1</v>
      </c>
      <c r="I683" s="19"/>
      <c r="J683" s="19" t="s">
        <v>1287</v>
      </c>
      <c r="K683" s="19"/>
      <c r="L683" t="b">
        <v>1</v>
      </c>
      <c r="M683" t="s">
        <v>84</v>
      </c>
      <c r="P683" s="19" t="s">
        <v>2360</v>
      </c>
      <c r="Q683" s="19"/>
      <c r="R683" s="2">
        <v>44581.195143703706</v>
      </c>
      <c r="S683" s="2">
        <v>44566.623451307867</v>
      </c>
      <c r="T683" s="19"/>
      <c r="U683" s="19"/>
      <c r="V683" s="19"/>
      <c r="W683" s="19" t="s">
        <v>90</v>
      </c>
      <c r="X683" t="s">
        <v>1178</v>
      </c>
      <c r="Y683" t="s">
        <v>87</v>
      </c>
    </row>
    <row r="684" spans="3:25" x14ac:dyDescent="0.25">
      <c r="C684">
        <v>678</v>
      </c>
      <c r="D684" s="19" t="s">
        <v>1289</v>
      </c>
      <c r="E684" s="19"/>
      <c r="F684" s="19" t="s">
        <v>228</v>
      </c>
      <c r="G684" s="19" t="s">
        <v>1290</v>
      </c>
      <c r="H684" t="b">
        <v>1</v>
      </c>
      <c r="I684" s="19"/>
      <c r="J684" s="19" t="s">
        <v>1291</v>
      </c>
      <c r="K684" s="19"/>
      <c r="L684" t="b">
        <v>1</v>
      </c>
      <c r="M684" t="s">
        <v>84</v>
      </c>
      <c r="P684" s="19" t="s">
        <v>2361</v>
      </c>
      <c r="Q684" s="19"/>
      <c r="R684" s="2">
        <v>44581.195142777775</v>
      </c>
      <c r="S684" s="2">
        <v>44566.623451307867</v>
      </c>
      <c r="T684" s="19"/>
      <c r="U684" s="19" t="s">
        <v>1293</v>
      </c>
      <c r="V684" s="19"/>
      <c r="W684" s="19" t="s">
        <v>90</v>
      </c>
      <c r="X684" t="s">
        <v>1178</v>
      </c>
      <c r="Y684" t="s">
        <v>87</v>
      </c>
    </row>
    <row r="685" spans="3:25" x14ac:dyDescent="0.25">
      <c r="C685">
        <v>679</v>
      </c>
      <c r="D685" s="19" t="s">
        <v>1293</v>
      </c>
      <c r="E685" s="19"/>
      <c r="F685" s="19" t="s">
        <v>228</v>
      </c>
      <c r="G685" s="19" t="s">
        <v>1294</v>
      </c>
      <c r="H685" t="b">
        <v>1</v>
      </c>
      <c r="I685" s="19"/>
      <c r="J685" s="19" t="s">
        <v>1295</v>
      </c>
      <c r="K685" s="19"/>
      <c r="L685" t="b">
        <v>1</v>
      </c>
      <c r="M685" t="s">
        <v>84</v>
      </c>
      <c r="P685" s="19" t="s">
        <v>2362</v>
      </c>
      <c r="Q685" s="19"/>
      <c r="R685" s="2">
        <v>44581.195142662036</v>
      </c>
      <c r="S685" s="2">
        <v>44566.623451307867</v>
      </c>
      <c r="T685" s="19"/>
      <c r="U685" s="19"/>
      <c r="V685" s="19"/>
      <c r="W685" s="19" t="s">
        <v>90</v>
      </c>
      <c r="X685" t="s">
        <v>1178</v>
      </c>
      <c r="Y685" t="s">
        <v>87</v>
      </c>
    </row>
    <row r="686" spans="3:25" x14ac:dyDescent="0.25">
      <c r="C686">
        <v>680</v>
      </c>
      <c r="D686" s="19" t="s">
        <v>1297</v>
      </c>
      <c r="E686" s="19"/>
      <c r="F686" s="19" t="s">
        <v>228</v>
      </c>
      <c r="G686" s="19" t="s">
        <v>1298</v>
      </c>
      <c r="H686" t="b">
        <v>1</v>
      </c>
      <c r="I686" s="19"/>
      <c r="J686" s="19" t="s">
        <v>1299</v>
      </c>
      <c r="K686" s="19"/>
      <c r="L686" t="b">
        <v>1</v>
      </c>
      <c r="M686" t="s">
        <v>84</v>
      </c>
      <c r="P686" s="19" t="s">
        <v>2363</v>
      </c>
      <c r="Q686" s="19"/>
      <c r="R686" s="2">
        <v>44581.195168784725</v>
      </c>
      <c r="S686" s="2">
        <v>44566.623451307867</v>
      </c>
      <c r="T686" s="19"/>
      <c r="U686" s="19" t="s">
        <v>1301</v>
      </c>
      <c r="V686" s="19"/>
      <c r="W686" s="19" t="s">
        <v>90</v>
      </c>
      <c r="X686" t="s">
        <v>1178</v>
      </c>
      <c r="Y686" t="s">
        <v>87</v>
      </c>
    </row>
    <row r="687" spans="3:25" x14ac:dyDescent="0.25">
      <c r="C687">
        <v>681</v>
      </c>
      <c r="D687" s="19" t="s">
        <v>1301</v>
      </c>
      <c r="E687" s="19"/>
      <c r="F687" s="19" t="s">
        <v>228</v>
      </c>
      <c r="G687" s="19" t="s">
        <v>1302</v>
      </c>
      <c r="H687" t="b">
        <v>1</v>
      </c>
      <c r="I687" s="19"/>
      <c r="J687" s="19" t="s">
        <v>1303</v>
      </c>
      <c r="K687" s="19"/>
      <c r="L687" t="b">
        <v>1</v>
      </c>
      <c r="M687" t="s">
        <v>84</v>
      </c>
      <c r="P687" s="19" t="s">
        <v>2364</v>
      </c>
      <c r="Q687" s="19"/>
      <c r="R687" s="2">
        <v>44581.195150231484</v>
      </c>
      <c r="S687" s="2">
        <v>44566.623451307867</v>
      </c>
      <c r="T687" s="19"/>
      <c r="U687" s="19"/>
      <c r="V687" s="19"/>
      <c r="W687" s="19" t="s">
        <v>90</v>
      </c>
      <c r="X687" t="s">
        <v>1178</v>
      </c>
      <c r="Y687" t="s">
        <v>87</v>
      </c>
    </row>
    <row r="688" spans="3:25" x14ac:dyDescent="0.25">
      <c r="C688">
        <v>682</v>
      </c>
      <c r="D688" s="19" t="s">
        <v>1305</v>
      </c>
      <c r="E688" s="19"/>
      <c r="F688" s="19" t="s">
        <v>228</v>
      </c>
      <c r="G688" s="19" t="s">
        <v>1306</v>
      </c>
      <c r="H688" t="b">
        <v>1</v>
      </c>
      <c r="I688" s="19"/>
      <c r="J688" s="19" t="s">
        <v>1307</v>
      </c>
      <c r="K688" s="19"/>
      <c r="L688" t="b">
        <v>1</v>
      </c>
      <c r="M688" t="s">
        <v>84</v>
      </c>
      <c r="P688" s="19" t="s">
        <v>2365</v>
      </c>
      <c r="Q688" s="19"/>
      <c r="R688" s="2">
        <v>44581.195143356483</v>
      </c>
      <c r="S688" s="2">
        <v>44566.623451307867</v>
      </c>
      <c r="T688" s="19"/>
      <c r="U688" s="19"/>
      <c r="V688" s="19"/>
      <c r="W688" s="19" t="s">
        <v>90</v>
      </c>
      <c r="X688" t="s">
        <v>1178</v>
      </c>
      <c r="Y688" t="s">
        <v>87</v>
      </c>
    </row>
    <row r="689" spans="3:25" x14ac:dyDescent="0.25">
      <c r="C689">
        <v>683</v>
      </c>
      <c r="D689" s="19" t="s">
        <v>1285</v>
      </c>
      <c r="E689" s="19"/>
      <c r="F689" s="19" t="s">
        <v>249</v>
      </c>
      <c r="G689" s="19" t="s">
        <v>1286</v>
      </c>
      <c r="H689" t="b">
        <v>1</v>
      </c>
      <c r="I689" s="19"/>
      <c r="J689" s="19" t="s">
        <v>1287</v>
      </c>
      <c r="K689" s="19"/>
      <c r="L689" t="b">
        <v>1</v>
      </c>
      <c r="M689" t="s">
        <v>84</v>
      </c>
      <c r="P689" s="19" t="s">
        <v>2366</v>
      </c>
      <c r="Q689" s="19"/>
      <c r="R689" s="2">
        <v>44581.195133449073</v>
      </c>
      <c r="S689" s="2">
        <v>44291.885143321757</v>
      </c>
      <c r="T689" s="19"/>
      <c r="U689" s="19"/>
      <c r="V689" s="19"/>
      <c r="W689" s="19" t="s">
        <v>90</v>
      </c>
      <c r="X689" t="s">
        <v>1178</v>
      </c>
      <c r="Y689" t="s">
        <v>87</v>
      </c>
    </row>
    <row r="690" spans="3:25" x14ac:dyDescent="0.25">
      <c r="C690">
        <v>684</v>
      </c>
      <c r="D690" s="19" t="s">
        <v>1289</v>
      </c>
      <c r="E690" s="19"/>
      <c r="F690" s="19" t="s">
        <v>249</v>
      </c>
      <c r="G690" s="19" t="s">
        <v>1290</v>
      </c>
      <c r="H690" t="b">
        <v>1</v>
      </c>
      <c r="I690" s="19"/>
      <c r="J690" s="19" t="s">
        <v>1291</v>
      </c>
      <c r="K690" s="19"/>
      <c r="L690" t="b">
        <v>1</v>
      </c>
      <c r="M690" t="s">
        <v>84</v>
      </c>
      <c r="P690" s="19" t="s">
        <v>2367</v>
      </c>
      <c r="Q690" s="19"/>
      <c r="R690" s="2">
        <v>44581.195134097223</v>
      </c>
      <c r="S690" s="2">
        <v>44291.885143321757</v>
      </c>
      <c r="T690" s="19"/>
      <c r="U690" s="19" t="s">
        <v>1293</v>
      </c>
      <c r="V690" s="19"/>
      <c r="W690" s="19" t="s">
        <v>90</v>
      </c>
      <c r="X690" t="s">
        <v>1178</v>
      </c>
      <c r="Y690" t="s">
        <v>87</v>
      </c>
    </row>
    <row r="691" spans="3:25" x14ac:dyDescent="0.25">
      <c r="C691">
        <v>685</v>
      </c>
      <c r="D691" s="19" t="s">
        <v>1293</v>
      </c>
      <c r="E691" s="19"/>
      <c r="F691" s="19" t="s">
        <v>249</v>
      </c>
      <c r="G691" s="19" t="s">
        <v>1294</v>
      </c>
      <c r="H691" t="b">
        <v>1</v>
      </c>
      <c r="I691" s="19"/>
      <c r="J691" s="19" t="s">
        <v>1295</v>
      </c>
      <c r="K691" s="19"/>
      <c r="L691" t="b">
        <v>1</v>
      </c>
      <c r="M691" t="s">
        <v>84</v>
      </c>
      <c r="P691" s="19" t="s">
        <v>2368</v>
      </c>
      <c r="Q691" s="19"/>
      <c r="R691" s="2">
        <v>44581.195133171299</v>
      </c>
      <c r="S691" s="2">
        <v>44291.885143321757</v>
      </c>
      <c r="T691" s="19"/>
      <c r="U691" s="19"/>
      <c r="V691" s="19"/>
      <c r="W691" s="19" t="s">
        <v>90</v>
      </c>
      <c r="X691" t="s">
        <v>1178</v>
      </c>
      <c r="Y691" t="s">
        <v>87</v>
      </c>
    </row>
    <row r="692" spans="3:25" x14ac:dyDescent="0.25">
      <c r="C692">
        <v>686</v>
      </c>
      <c r="D692" s="19" t="s">
        <v>1297</v>
      </c>
      <c r="E692" s="19"/>
      <c r="F692" s="19" t="s">
        <v>249</v>
      </c>
      <c r="G692" s="19" t="s">
        <v>1298</v>
      </c>
      <c r="H692" t="b">
        <v>1</v>
      </c>
      <c r="I692" s="19"/>
      <c r="J692" s="19" t="s">
        <v>1299</v>
      </c>
      <c r="K692" s="19"/>
      <c r="L692" t="b">
        <v>1</v>
      </c>
      <c r="M692" t="s">
        <v>84</v>
      </c>
      <c r="P692" s="19" t="s">
        <v>2369</v>
      </c>
      <c r="Q692" s="19"/>
      <c r="R692" s="2">
        <v>44581.195151736109</v>
      </c>
      <c r="S692" s="2">
        <v>44291.885143321757</v>
      </c>
      <c r="T692" s="19"/>
      <c r="U692" s="19" t="s">
        <v>1301</v>
      </c>
      <c r="V692" s="19"/>
      <c r="W692" s="19" t="s">
        <v>90</v>
      </c>
      <c r="X692" t="s">
        <v>1178</v>
      </c>
      <c r="Y692" t="s">
        <v>87</v>
      </c>
    </row>
    <row r="693" spans="3:25" x14ac:dyDescent="0.25">
      <c r="C693">
        <v>687</v>
      </c>
      <c r="D693" s="19" t="s">
        <v>1301</v>
      </c>
      <c r="E693" s="19"/>
      <c r="F693" s="19" t="s">
        <v>249</v>
      </c>
      <c r="G693" s="19" t="s">
        <v>1302</v>
      </c>
      <c r="H693" t="b">
        <v>1</v>
      </c>
      <c r="I693" s="19"/>
      <c r="J693" s="19" t="s">
        <v>1303</v>
      </c>
      <c r="K693" s="19"/>
      <c r="L693" t="b">
        <v>1</v>
      </c>
      <c r="M693" t="s">
        <v>84</v>
      </c>
      <c r="P693" s="19" t="s">
        <v>2370</v>
      </c>
      <c r="Q693" s="19"/>
      <c r="R693" s="2">
        <v>44581.195146064812</v>
      </c>
      <c r="S693" s="2">
        <v>44291.885143321757</v>
      </c>
      <c r="T693" s="19"/>
      <c r="U693" s="19"/>
      <c r="V693" s="19"/>
      <c r="W693" s="19" t="s">
        <v>90</v>
      </c>
      <c r="X693" t="s">
        <v>1178</v>
      </c>
      <c r="Y693" t="s">
        <v>87</v>
      </c>
    </row>
    <row r="694" spans="3:25" x14ac:dyDescent="0.25">
      <c r="C694">
        <v>688</v>
      </c>
      <c r="D694" s="19" t="s">
        <v>1305</v>
      </c>
      <c r="E694" s="19"/>
      <c r="F694" s="19" t="s">
        <v>249</v>
      </c>
      <c r="G694" s="19" t="s">
        <v>1306</v>
      </c>
      <c r="H694" t="b">
        <v>1</v>
      </c>
      <c r="I694" s="19"/>
      <c r="J694" s="19" t="s">
        <v>1307</v>
      </c>
      <c r="K694" s="19"/>
      <c r="L694" t="b">
        <v>1</v>
      </c>
      <c r="M694" t="s">
        <v>84</v>
      </c>
      <c r="P694" s="19" t="s">
        <v>2371</v>
      </c>
      <c r="Q694" s="19"/>
      <c r="R694" s="2">
        <v>44581.195132442132</v>
      </c>
      <c r="S694" s="2">
        <v>44291.885143321757</v>
      </c>
      <c r="T694" s="19"/>
      <c r="U694" s="19"/>
      <c r="V694" s="19"/>
      <c r="W694" s="19" t="s">
        <v>90</v>
      </c>
      <c r="X694" t="s">
        <v>1178</v>
      </c>
      <c r="Y694" t="s">
        <v>87</v>
      </c>
    </row>
    <row r="695" spans="3:25" x14ac:dyDescent="0.25">
      <c r="C695">
        <v>689</v>
      </c>
      <c r="D695" s="19" t="s">
        <v>1285</v>
      </c>
      <c r="E695" s="19"/>
      <c r="F695" s="19" t="s">
        <v>205</v>
      </c>
      <c r="G695" s="19" t="s">
        <v>1286</v>
      </c>
      <c r="H695" t="b">
        <v>1</v>
      </c>
      <c r="I695" s="19"/>
      <c r="J695" s="19" t="s">
        <v>1287</v>
      </c>
      <c r="K695" s="19"/>
      <c r="L695" t="b">
        <v>1</v>
      </c>
      <c r="M695" t="s">
        <v>84</v>
      </c>
      <c r="P695" s="19" t="s">
        <v>2372</v>
      </c>
      <c r="Q695" s="19"/>
      <c r="R695" s="2">
        <v>44581.195133715279</v>
      </c>
      <c r="S695" s="2">
        <v>44291.885143321757</v>
      </c>
      <c r="T695" s="19"/>
      <c r="U695" s="19"/>
      <c r="V695" s="19"/>
      <c r="W695" s="19" t="s">
        <v>90</v>
      </c>
      <c r="X695" t="s">
        <v>1178</v>
      </c>
      <c r="Y695" t="s">
        <v>87</v>
      </c>
    </row>
    <row r="696" spans="3:25" x14ac:dyDescent="0.25">
      <c r="C696">
        <v>690</v>
      </c>
      <c r="D696" s="19" t="s">
        <v>1289</v>
      </c>
      <c r="E696" s="19"/>
      <c r="F696" s="19" t="s">
        <v>205</v>
      </c>
      <c r="G696" s="19" t="s">
        <v>1290</v>
      </c>
      <c r="H696" t="b">
        <v>1</v>
      </c>
      <c r="I696" s="19"/>
      <c r="J696" s="19" t="s">
        <v>1291</v>
      </c>
      <c r="K696" s="19"/>
      <c r="L696" t="b">
        <v>1</v>
      </c>
      <c r="M696" t="s">
        <v>84</v>
      </c>
      <c r="P696" s="19" t="s">
        <v>2373</v>
      </c>
      <c r="Q696" s="19"/>
      <c r="R696" s="2">
        <v>44581.195133912035</v>
      </c>
      <c r="S696" s="2">
        <v>44291.885143321757</v>
      </c>
      <c r="T696" s="19"/>
      <c r="U696" s="19" t="s">
        <v>1293</v>
      </c>
      <c r="V696" s="19"/>
      <c r="W696" s="19" t="s">
        <v>90</v>
      </c>
      <c r="X696" t="s">
        <v>1178</v>
      </c>
      <c r="Y696" t="s">
        <v>87</v>
      </c>
    </row>
    <row r="697" spans="3:25" x14ac:dyDescent="0.25">
      <c r="C697">
        <v>691</v>
      </c>
      <c r="D697" s="19" t="s">
        <v>1293</v>
      </c>
      <c r="E697" s="19"/>
      <c r="F697" s="19" t="s">
        <v>205</v>
      </c>
      <c r="G697" s="19" t="s">
        <v>1294</v>
      </c>
      <c r="H697" t="b">
        <v>1</v>
      </c>
      <c r="I697" s="19"/>
      <c r="J697" s="19" t="s">
        <v>1295</v>
      </c>
      <c r="K697" s="19"/>
      <c r="L697" t="b">
        <v>1</v>
      </c>
      <c r="M697" t="s">
        <v>84</v>
      </c>
      <c r="P697" s="19" t="s">
        <v>2374</v>
      </c>
      <c r="Q697" s="19"/>
      <c r="R697" s="2">
        <v>44581.195135069443</v>
      </c>
      <c r="S697" s="2">
        <v>44291.885143321757</v>
      </c>
      <c r="T697" s="19"/>
      <c r="U697" s="19"/>
      <c r="V697" s="19"/>
      <c r="W697" s="19" t="s">
        <v>90</v>
      </c>
      <c r="X697" t="s">
        <v>1178</v>
      </c>
      <c r="Y697" t="s">
        <v>87</v>
      </c>
    </row>
    <row r="698" spans="3:25" x14ac:dyDescent="0.25">
      <c r="C698">
        <v>692</v>
      </c>
      <c r="D698" s="19" t="s">
        <v>1297</v>
      </c>
      <c r="E698" s="19"/>
      <c r="F698" s="19" t="s">
        <v>205</v>
      </c>
      <c r="G698" s="19" t="s">
        <v>1298</v>
      </c>
      <c r="H698" t="b">
        <v>1</v>
      </c>
      <c r="I698" s="19"/>
      <c r="J698" s="19" t="s">
        <v>1299</v>
      </c>
      <c r="K698" s="19"/>
      <c r="L698" t="b">
        <v>1</v>
      </c>
      <c r="M698" t="s">
        <v>84</v>
      </c>
      <c r="P698" s="19" t="s">
        <v>2375</v>
      </c>
      <c r="Q698" s="19"/>
      <c r="R698" s="2">
        <v>44581.195155208334</v>
      </c>
      <c r="S698" s="2">
        <v>44291.885143321757</v>
      </c>
      <c r="T698" s="19"/>
      <c r="U698" s="19" t="s">
        <v>1301</v>
      </c>
      <c r="V698" s="19"/>
      <c r="W698" s="19" t="s">
        <v>90</v>
      </c>
      <c r="X698" t="s">
        <v>1178</v>
      </c>
      <c r="Y698" t="s">
        <v>87</v>
      </c>
    </row>
    <row r="699" spans="3:25" x14ac:dyDescent="0.25">
      <c r="C699">
        <v>693</v>
      </c>
      <c r="D699" s="19" t="s">
        <v>1301</v>
      </c>
      <c r="E699" s="19"/>
      <c r="F699" s="19" t="s">
        <v>205</v>
      </c>
      <c r="G699" s="19" t="s">
        <v>1302</v>
      </c>
      <c r="H699" t="b">
        <v>1</v>
      </c>
      <c r="I699" s="19"/>
      <c r="J699" s="19" t="s">
        <v>1303</v>
      </c>
      <c r="K699" s="19"/>
      <c r="L699" t="b">
        <v>1</v>
      </c>
      <c r="M699" t="s">
        <v>84</v>
      </c>
      <c r="P699" s="19" t="s">
        <v>2376</v>
      </c>
      <c r="Q699" s="19"/>
      <c r="R699" s="2">
        <v>44581.195147256942</v>
      </c>
      <c r="S699" s="2">
        <v>44291.885143321757</v>
      </c>
      <c r="T699" s="19"/>
      <c r="U699" s="19"/>
      <c r="V699" s="19"/>
      <c r="W699" s="19" t="s">
        <v>90</v>
      </c>
      <c r="X699" t="s">
        <v>1178</v>
      </c>
      <c r="Y699" t="s">
        <v>87</v>
      </c>
    </row>
    <row r="700" spans="3:25" x14ac:dyDescent="0.25">
      <c r="C700">
        <v>694</v>
      </c>
      <c r="D700" s="19" t="s">
        <v>1305</v>
      </c>
      <c r="E700" s="19"/>
      <c r="F700" s="19" t="s">
        <v>205</v>
      </c>
      <c r="G700" s="19" t="s">
        <v>1306</v>
      </c>
      <c r="H700" t="b">
        <v>1</v>
      </c>
      <c r="I700" s="19"/>
      <c r="J700" s="19" t="s">
        <v>1307</v>
      </c>
      <c r="K700" s="19"/>
      <c r="L700" t="b">
        <v>1</v>
      </c>
      <c r="M700" t="s">
        <v>84</v>
      </c>
      <c r="P700" s="19" t="s">
        <v>2377</v>
      </c>
      <c r="Q700" s="19"/>
      <c r="R700" s="2">
        <v>44581.195134097223</v>
      </c>
      <c r="S700" s="2">
        <v>44291.885143321757</v>
      </c>
      <c r="T700" s="19"/>
      <c r="U700" s="19"/>
      <c r="V700" s="19"/>
      <c r="W700" s="19" t="s">
        <v>90</v>
      </c>
      <c r="X700" t="s">
        <v>1178</v>
      </c>
      <c r="Y700" t="s">
        <v>87</v>
      </c>
    </row>
    <row r="701" spans="3:25" x14ac:dyDescent="0.25">
      <c r="C701">
        <v>695</v>
      </c>
      <c r="D701" s="19" t="s">
        <v>1285</v>
      </c>
      <c r="E701" s="19"/>
      <c r="F701" s="19" t="s">
        <v>233</v>
      </c>
      <c r="G701" s="19" t="s">
        <v>1286</v>
      </c>
      <c r="H701" t="b">
        <v>1</v>
      </c>
      <c r="I701" s="19"/>
      <c r="J701" s="19" t="s">
        <v>1287</v>
      </c>
      <c r="K701" s="19"/>
      <c r="L701" t="b">
        <v>1</v>
      </c>
      <c r="M701" t="s">
        <v>84</v>
      </c>
      <c r="P701" s="19" t="s">
        <v>2378</v>
      </c>
      <c r="Q701" s="19"/>
      <c r="R701" s="2">
        <v>44581.195129398147</v>
      </c>
      <c r="S701" s="2">
        <v>44291.885143321757</v>
      </c>
      <c r="T701" s="19"/>
      <c r="U701" s="19"/>
      <c r="V701" s="19"/>
      <c r="W701" s="19" t="s">
        <v>90</v>
      </c>
      <c r="X701" t="s">
        <v>1178</v>
      </c>
      <c r="Y701" t="s">
        <v>87</v>
      </c>
    </row>
    <row r="702" spans="3:25" x14ac:dyDescent="0.25">
      <c r="C702">
        <v>696</v>
      </c>
      <c r="D702" s="19" t="s">
        <v>1289</v>
      </c>
      <c r="E702" s="19"/>
      <c r="F702" s="19" t="s">
        <v>233</v>
      </c>
      <c r="G702" s="19" t="s">
        <v>1290</v>
      </c>
      <c r="H702" t="b">
        <v>1</v>
      </c>
      <c r="I702" s="19"/>
      <c r="J702" s="19" t="s">
        <v>1291</v>
      </c>
      <c r="K702" s="19"/>
      <c r="L702" t="b">
        <v>1</v>
      </c>
      <c r="M702" t="s">
        <v>84</v>
      </c>
      <c r="P702" s="19" t="s">
        <v>2379</v>
      </c>
      <c r="Q702" s="19"/>
      <c r="R702" s="2">
        <v>44581.195128125</v>
      </c>
      <c r="S702" s="2">
        <v>44291.885143321757</v>
      </c>
      <c r="T702" s="19"/>
      <c r="U702" s="19" t="s">
        <v>1293</v>
      </c>
      <c r="V702" s="19"/>
      <c r="W702" s="19" t="s">
        <v>90</v>
      </c>
      <c r="X702" t="s">
        <v>1178</v>
      </c>
      <c r="Y702" t="s">
        <v>87</v>
      </c>
    </row>
    <row r="703" spans="3:25" x14ac:dyDescent="0.25">
      <c r="C703">
        <v>697</v>
      </c>
      <c r="D703" s="19" t="s">
        <v>1293</v>
      </c>
      <c r="E703" s="19"/>
      <c r="F703" s="19" t="s">
        <v>233</v>
      </c>
      <c r="G703" s="19" t="s">
        <v>1294</v>
      </c>
      <c r="H703" t="b">
        <v>1</v>
      </c>
      <c r="I703" s="19"/>
      <c r="J703" s="19" t="s">
        <v>1295</v>
      </c>
      <c r="K703" s="19"/>
      <c r="L703" t="b">
        <v>1</v>
      </c>
      <c r="M703" t="s">
        <v>84</v>
      </c>
      <c r="P703" s="19" t="s">
        <v>2380</v>
      </c>
      <c r="Q703" s="19"/>
      <c r="R703" s="2">
        <v>44581.195128541665</v>
      </c>
      <c r="S703" s="2">
        <v>44291.885143321757</v>
      </c>
      <c r="T703" s="19"/>
      <c r="U703" s="19"/>
      <c r="V703" s="19"/>
      <c r="W703" s="19" t="s">
        <v>90</v>
      </c>
      <c r="X703" t="s">
        <v>1178</v>
      </c>
      <c r="Y703" t="s">
        <v>87</v>
      </c>
    </row>
    <row r="704" spans="3:25" x14ac:dyDescent="0.25">
      <c r="C704">
        <v>698</v>
      </c>
      <c r="D704" s="19" t="s">
        <v>1297</v>
      </c>
      <c r="E704" s="19"/>
      <c r="F704" s="19" t="s">
        <v>233</v>
      </c>
      <c r="G704" s="19" t="s">
        <v>1298</v>
      </c>
      <c r="H704" t="b">
        <v>1</v>
      </c>
      <c r="I704" s="19"/>
      <c r="J704" s="19" t="s">
        <v>1299</v>
      </c>
      <c r="K704" s="19"/>
      <c r="L704" t="b">
        <v>1</v>
      </c>
      <c r="M704" t="s">
        <v>84</v>
      </c>
      <c r="P704" s="19" t="s">
        <v>2381</v>
      </c>
      <c r="Q704" s="19"/>
      <c r="R704" s="2">
        <v>44581.195148333332</v>
      </c>
      <c r="S704" s="2">
        <v>44291.885143321757</v>
      </c>
      <c r="T704" s="19"/>
      <c r="U704" s="19" t="s">
        <v>1301</v>
      </c>
      <c r="V704" s="19"/>
      <c r="W704" s="19" t="s">
        <v>90</v>
      </c>
      <c r="X704" t="s">
        <v>1178</v>
      </c>
      <c r="Y704" t="s">
        <v>87</v>
      </c>
    </row>
    <row r="705" spans="3:25" x14ac:dyDescent="0.25">
      <c r="C705">
        <v>699</v>
      </c>
      <c r="D705" s="19" t="s">
        <v>1301</v>
      </c>
      <c r="E705" s="19"/>
      <c r="F705" s="19" t="s">
        <v>233</v>
      </c>
      <c r="G705" s="19" t="s">
        <v>1302</v>
      </c>
      <c r="H705" t="b">
        <v>1</v>
      </c>
      <c r="I705" s="19"/>
      <c r="J705" s="19" t="s">
        <v>1303</v>
      </c>
      <c r="K705" s="19"/>
      <c r="L705" t="b">
        <v>1</v>
      </c>
      <c r="M705" t="s">
        <v>84</v>
      </c>
      <c r="P705" s="19" t="s">
        <v>2382</v>
      </c>
      <c r="Q705" s="19"/>
      <c r="R705" s="2">
        <v>44581.19514462963</v>
      </c>
      <c r="S705" s="2">
        <v>44291.885143321757</v>
      </c>
      <c r="T705" s="19"/>
      <c r="U705" s="19"/>
      <c r="V705" s="19"/>
      <c r="W705" s="19" t="s">
        <v>90</v>
      </c>
      <c r="X705" t="s">
        <v>1178</v>
      </c>
      <c r="Y705" t="s">
        <v>87</v>
      </c>
    </row>
    <row r="706" spans="3:25" x14ac:dyDescent="0.25">
      <c r="C706">
        <v>700</v>
      </c>
      <c r="D706" s="19" t="s">
        <v>1305</v>
      </c>
      <c r="E706" s="19"/>
      <c r="F706" s="19" t="s">
        <v>233</v>
      </c>
      <c r="G706" s="19" t="s">
        <v>1306</v>
      </c>
      <c r="H706" t="b">
        <v>1</v>
      </c>
      <c r="I706" s="19"/>
      <c r="J706" s="19" t="s">
        <v>1307</v>
      </c>
      <c r="K706" s="19"/>
      <c r="L706" t="b">
        <v>1</v>
      </c>
      <c r="M706" t="s">
        <v>84</v>
      </c>
      <c r="P706" s="19" t="s">
        <v>2383</v>
      </c>
      <c r="Q706" s="19"/>
      <c r="R706" s="2">
        <v>44581.195128587962</v>
      </c>
      <c r="S706" s="2">
        <v>44291.885143321757</v>
      </c>
      <c r="T706" s="19"/>
      <c r="U706" s="19"/>
      <c r="V706" s="19"/>
      <c r="W706" s="19" t="s">
        <v>90</v>
      </c>
      <c r="X706" t="s">
        <v>1178</v>
      </c>
      <c r="Y706" t="s">
        <v>87</v>
      </c>
    </row>
    <row r="707" spans="3:25" x14ac:dyDescent="0.25">
      <c r="C707">
        <v>701</v>
      </c>
      <c r="D707" s="19" t="s">
        <v>1285</v>
      </c>
      <c r="E707" s="19"/>
      <c r="F707" s="19" t="s">
        <v>198</v>
      </c>
      <c r="G707" s="19" t="s">
        <v>1286</v>
      </c>
      <c r="H707" t="b">
        <v>1</v>
      </c>
      <c r="I707" s="19"/>
      <c r="J707" s="19" t="s">
        <v>1287</v>
      </c>
      <c r="K707" s="19"/>
      <c r="L707" t="b">
        <v>1</v>
      </c>
      <c r="M707" t="s">
        <v>84</v>
      </c>
      <c r="P707" s="19" t="s">
        <v>2384</v>
      </c>
      <c r="Q707" s="19"/>
      <c r="R707" s="2">
        <v>44581.195139733798</v>
      </c>
      <c r="S707" s="2">
        <v>44291.885143321757</v>
      </c>
      <c r="T707" s="19"/>
      <c r="U707" s="19"/>
      <c r="V707" s="19"/>
      <c r="W707" s="19" t="s">
        <v>90</v>
      </c>
      <c r="X707" t="s">
        <v>1178</v>
      </c>
      <c r="Y707" t="s">
        <v>87</v>
      </c>
    </row>
    <row r="708" spans="3:25" x14ac:dyDescent="0.25">
      <c r="C708">
        <v>702</v>
      </c>
      <c r="D708" s="19" t="s">
        <v>1289</v>
      </c>
      <c r="E708" s="19"/>
      <c r="F708" s="19" t="s">
        <v>198</v>
      </c>
      <c r="G708" s="19" t="s">
        <v>1290</v>
      </c>
      <c r="H708" t="b">
        <v>1</v>
      </c>
      <c r="I708" s="19"/>
      <c r="J708" s="19" t="s">
        <v>1291</v>
      </c>
      <c r="K708" s="19"/>
      <c r="L708" t="b">
        <v>1</v>
      </c>
      <c r="M708" t="s">
        <v>84</v>
      </c>
      <c r="P708" s="19" t="s">
        <v>2385</v>
      </c>
      <c r="Q708" s="19"/>
      <c r="R708" s="2">
        <v>44581.195141932869</v>
      </c>
      <c r="S708" s="2">
        <v>44291.885143321757</v>
      </c>
      <c r="T708" s="19"/>
      <c r="U708" s="19" t="s">
        <v>1293</v>
      </c>
      <c r="V708" s="19"/>
      <c r="W708" s="19" t="s">
        <v>90</v>
      </c>
      <c r="X708" t="s">
        <v>1178</v>
      </c>
      <c r="Y708" t="s">
        <v>87</v>
      </c>
    </row>
    <row r="709" spans="3:25" x14ac:dyDescent="0.25">
      <c r="C709">
        <v>703</v>
      </c>
      <c r="D709" s="19" t="s">
        <v>1293</v>
      </c>
      <c r="E709" s="19"/>
      <c r="F709" s="19" t="s">
        <v>198</v>
      </c>
      <c r="G709" s="19" t="s">
        <v>1294</v>
      </c>
      <c r="H709" t="b">
        <v>1</v>
      </c>
      <c r="I709" s="19"/>
      <c r="J709" s="19" t="s">
        <v>1295</v>
      </c>
      <c r="K709" s="19"/>
      <c r="L709" t="b">
        <v>1</v>
      </c>
      <c r="M709" t="s">
        <v>84</v>
      </c>
      <c r="P709" s="19" t="s">
        <v>2386</v>
      </c>
      <c r="Q709" s="19"/>
      <c r="R709" s="2">
        <v>44581.195138495372</v>
      </c>
      <c r="S709" s="2">
        <v>44291.885143321757</v>
      </c>
      <c r="T709" s="19"/>
      <c r="U709" s="19"/>
      <c r="V709" s="19"/>
      <c r="W709" s="19" t="s">
        <v>90</v>
      </c>
      <c r="X709" t="s">
        <v>1178</v>
      </c>
      <c r="Y709" t="s">
        <v>87</v>
      </c>
    </row>
    <row r="710" spans="3:25" x14ac:dyDescent="0.25">
      <c r="C710">
        <v>704</v>
      </c>
      <c r="D710" s="19" t="s">
        <v>1297</v>
      </c>
      <c r="E710" s="19"/>
      <c r="F710" s="19" t="s">
        <v>198</v>
      </c>
      <c r="G710" s="19" t="s">
        <v>1298</v>
      </c>
      <c r="H710" t="b">
        <v>1</v>
      </c>
      <c r="I710" s="19"/>
      <c r="J710" s="19" t="s">
        <v>1299</v>
      </c>
      <c r="K710" s="19"/>
      <c r="L710" t="b">
        <v>1</v>
      </c>
      <c r="M710" t="s">
        <v>84</v>
      </c>
      <c r="P710" s="19" t="s">
        <v>2387</v>
      </c>
      <c r="Q710" s="19"/>
      <c r="R710" s="2">
        <v>44581.195164733799</v>
      </c>
      <c r="S710" s="2">
        <v>44291.885143321757</v>
      </c>
      <c r="T710" s="19"/>
      <c r="U710" s="19" t="s">
        <v>1301</v>
      </c>
      <c r="V710" s="19"/>
      <c r="W710" s="19" t="s">
        <v>90</v>
      </c>
      <c r="X710" t="s">
        <v>1178</v>
      </c>
      <c r="Y710" t="s">
        <v>87</v>
      </c>
    </row>
    <row r="711" spans="3:25" x14ac:dyDescent="0.25">
      <c r="C711">
        <v>705</v>
      </c>
      <c r="D711" s="19" t="s">
        <v>1301</v>
      </c>
      <c r="E711" s="19"/>
      <c r="F711" s="19" t="s">
        <v>198</v>
      </c>
      <c r="G711" s="19" t="s">
        <v>1302</v>
      </c>
      <c r="H711" t="b">
        <v>1</v>
      </c>
      <c r="I711" s="19"/>
      <c r="J711" s="19" t="s">
        <v>1303</v>
      </c>
      <c r="K711" s="19"/>
      <c r="L711" t="b">
        <v>1</v>
      </c>
      <c r="M711" t="s">
        <v>84</v>
      </c>
      <c r="P711" s="19" t="s">
        <v>2388</v>
      </c>
      <c r="Q711" s="19"/>
      <c r="R711" s="2">
        <v>44581.195147986109</v>
      </c>
      <c r="S711" s="2">
        <v>44291.885143321757</v>
      </c>
      <c r="T711" s="19"/>
      <c r="U711" s="19"/>
      <c r="V711" s="19"/>
      <c r="W711" s="19" t="s">
        <v>90</v>
      </c>
      <c r="X711" t="s">
        <v>1178</v>
      </c>
      <c r="Y711" t="s">
        <v>87</v>
      </c>
    </row>
    <row r="712" spans="3:25" x14ac:dyDescent="0.25">
      <c r="C712">
        <v>706</v>
      </c>
      <c r="D712" s="19" t="s">
        <v>1305</v>
      </c>
      <c r="E712" s="19"/>
      <c r="F712" s="19" t="s">
        <v>198</v>
      </c>
      <c r="G712" s="19" t="s">
        <v>1306</v>
      </c>
      <c r="H712" t="b">
        <v>1</v>
      </c>
      <c r="I712" s="19"/>
      <c r="J712" s="19" t="s">
        <v>1307</v>
      </c>
      <c r="K712" s="19"/>
      <c r="L712" t="b">
        <v>1</v>
      </c>
      <c r="M712" t="s">
        <v>84</v>
      </c>
      <c r="P712" s="19" t="s">
        <v>2389</v>
      </c>
      <c r="Q712" s="19"/>
      <c r="R712" s="2">
        <v>44581.195138692128</v>
      </c>
      <c r="S712" s="2">
        <v>44291.885143321757</v>
      </c>
      <c r="T712" s="19"/>
      <c r="U712" s="19"/>
      <c r="V712" s="19"/>
      <c r="W712" s="19" t="s">
        <v>90</v>
      </c>
      <c r="X712" t="s">
        <v>1178</v>
      </c>
      <c r="Y712" t="s">
        <v>87</v>
      </c>
    </row>
    <row r="713" spans="3:25" x14ac:dyDescent="0.25">
      <c r="C713">
        <v>707</v>
      </c>
      <c r="D713" s="19" t="s">
        <v>1285</v>
      </c>
      <c r="E713" s="19"/>
      <c r="F713" s="19" t="s">
        <v>209</v>
      </c>
      <c r="G713" s="19" t="s">
        <v>1286</v>
      </c>
      <c r="H713" t="b">
        <v>1</v>
      </c>
      <c r="I713" s="19"/>
      <c r="J713" s="19" t="s">
        <v>1287</v>
      </c>
      <c r="K713" s="19"/>
      <c r="L713" t="b">
        <v>1</v>
      </c>
      <c r="M713" t="s">
        <v>84</v>
      </c>
      <c r="P713" s="19" t="s">
        <v>2390</v>
      </c>
      <c r="Q713" s="19"/>
      <c r="R713" s="2">
        <v>44581.195132129629</v>
      </c>
      <c r="S713" s="2">
        <v>44291.885143321757</v>
      </c>
      <c r="T713" s="19"/>
      <c r="U713" s="19"/>
      <c r="V713" s="19"/>
      <c r="W713" s="19" t="s">
        <v>90</v>
      </c>
      <c r="X713" t="s">
        <v>1178</v>
      </c>
      <c r="Y713" t="s">
        <v>87</v>
      </c>
    </row>
    <row r="714" spans="3:25" x14ac:dyDescent="0.25">
      <c r="C714">
        <v>708</v>
      </c>
      <c r="D714" s="19" t="s">
        <v>1289</v>
      </c>
      <c r="E714" s="19"/>
      <c r="F714" s="19" t="s">
        <v>209</v>
      </c>
      <c r="G714" s="19" t="s">
        <v>1290</v>
      </c>
      <c r="H714" t="b">
        <v>1</v>
      </c>
      <c r="I714" s="19"/>
      <c r="J714" s="19" t="s">
        <v>1291</v>
      </c>
      <c r="K714" s="19"/>
      <c r="L714" t="b">
        <v>1</v>
      </c>
      <c r="M714" t="s">
        <v>84</v>
      </c>
      <c r="P714" s="19" t="s">
        <v>2391</v>
      </c>
      <c r="Q714" s="19"/>
      <c r="R714" s="2">
        <v>44581.195132939814</v>
      </c>
      <c r="S714" s="2">
        <v>44291.885143321757</v>
      </c>
      <c r="T714" s="19"/>
      <c r="U714" s="19" t="s">
        <v>1293</v>
      </c>
      <c r="V714" s="19"/>
      <c r="W714" s="19" t="s">
        <v>90</v>
      </c>
      <c r="X714" t="s">
        <v>1178</v>
      </c>
      <c r="Y714" t="s">
        <v>87</v>
      </c>
    </row>
    <row r="715" spans="3:25" x14ac:dyDescent="0.25">
      <c r="C715">
        <v>709</v>
      </c>
      <c r="D715" s="19" t="s">
        <v>1293</v>
      </c>
      <c r="E715" s="19"/>
      <c r="F715" s="19" t="s">
        <v>209</v>
      </c>
      <c r="G715" s="19" t="s">
        <v>1294</v>
      </c>
      <c r="H715" t="b">
        <v>1</v>
      </c>
      <c r="I715" s="19"/>
      <c r="J715" s="19" t="s">
        <v>1295</v>
      </c>
      <c r="K715" s="19"/>
      <c r="L715" t="b">
        <v>1</v>
      </c>
      <c r="M715" t="s">
        <v>84</v>
      </c>
      <c r="P715" s="19" t="s">
        <v>2392</v>
      </c>
      <c r="Q715" s="19"/>
      <c r="R715" s="2">
        <v>44581.195132986111</v>
      </c>
      <c r="S715" s="2">
        <v>44291.885143321757</v>
      </c>
      <c r="T715" s="19"/>
      <c r="U715" s="19"/>
      <c r="V715" s="19"/>
      <c r="W715" s="19" t="s">
        <v>90</v>
      </c>
      <c r="X715" t="s">
        <v>1178</v>
      </c>
      <c r="Y715" t="s">
        <v>87</v>
      </c>
    </row>
    <row r="716" spans="3:25" x14ac:dyDescent="0.25">
      <c r="C716">
        <v>710</v>
      </c>
      <c r="D716" s="19" t="s">
        <v>1297</v>
      </c>
      <c r="E716" s="19"/>
      <c r="F716" s="19" t="s">
        <v>209</v>
      </c>
      <c r="G716" s="19" t="s">
        <v>1298</v>
      </c>
      <c r="H716" t="b">
        <v>1</v>
      </c>
      <c r="I716" s="19"/>
      <c r="J716" s="19" t="s">
        <v>1299</v>
      </c>
      <c r="K716" s="19"/>
      <c r="L716" t="b">
        <v>1</v>
      </c>
      <c r="M716" t="s">
        <v>84</v>
      </c>
      <c r="P716" s="19" t="s">
        <v>2393</v>
      </c>
      <c r="Q716" s="19"/>
      <c r="R716" s="2">
        <v>44581.195152615743</v>
      </c>
      <c r="S716" s="2">
        <v>44291.885143321757</v>
      </c>
      <c r="T716" s="19"/>
      <c r="U716" s="19" t="s">
        <v>1301</v>
      </c>
      <c r="V716" s="19"/>
      <c r="W716" s="19" t="s">
        <v>90</v>
      </c>
      <c r="X716" t="s">
        <v>1178</v>
      </c>
      <c r="Y716" t="s">
        <v>87</v>
      </c>
    </row>
    <row r="717" spans="3:25" x14ac:dyDescent="0.25">
      <c r="C717">
        <v>711</v>
      </c>
      <c r="D717" s="19" t="s">
        <v>1301</v>
      </c>
      <c r="E717" s="19"/>
      <c r="F717" s="19" t="s">
        <v>209</v>
      </c>
      <c r="G717" s="19" t="s">
        <v>1302</v>
      </c>
      <c r="H717" t="b">
        <v>1</v>
      </c>
      <c r="I717" s="19"/>
      <c r="J717" s="19" t="s">
        <v>1303</v>
      </c>
      <c r="K717" s="19"/>
      <c r="L717" t="b">
        <v>1</v>
      </c>
      <c r="M717" t="s">
        <v>84</v>
      </c>
      <c r="P717" s="19" t="s">
        <v>2394</v>
      </c>
      <c r="Q717" s="19"/>
      <c r="R717" s="2">
        <v>44581.195145555554</v>
      </c>
      <c r="S717" s="2">
        <v>44291.885143321757</v>
      </c>
      <c r="T717" s="19"/>
      <c r="U717" s="19"/>
      <c r="V717" s="19"/>
      <c r="W717" s="19" t="s">
        <v>90</v>
      </c>
      <c r="X717" t="s">
        <v>1178</v>
      </c>
      <c r="Y717" t="s">
        <v>87</v>
      </c>
    </row>
    <row r="718" spans="3:25" x14ac:dyDescent="0.25">
      <c r="C718">
        <v>712</v>
      </c>
      <c r="D718" s="19" t="s">
        <v>1305</v>
      </c>
      <c r="E718" s="19"/>
      <c r="F718" s="19" t="s">
        <v>209</v>
      </c>
      <c r="G718" s="19" t="s">
        <v>1306</v>
      </c>
      <c r="H718" t="b">
        <v>1</v>
      </c>
      <c r="I718" s="19"/>
      <c r="J718" s="19" t="s">
        <v>1307</v>
      </c>
      <c r="K718" s="19"/>
      <c r="L718" t="b">
        <v>1</v>
      </c>
      <c r="M718" t="s">
        <v>84</v>
      </c>
      <c r="P718" s="19" t="s">
        <v>2395</v>
      </c>
      <c r="Q718" s="19"/>
      <c r="R718" s="2">
        <v>44581.195131597226</v>
      </c>
      <c r="S718" s="2">
        <v>44291.885143321757</v>
      </c>
      <c r="T718" s="19"/>
      <c r="U718" s="19"/>
      <c r="V718" s="19"/>
      <c r="W718" s="19" t="s">
        <v>90</v>
      </c>
      <c r="X718" t="s">
        <v>1178</v>
      </c>
      <c r="Y718" t="s">
        <v>87</v>
      </c>
    </row>
    <row r="719" spans="3:25" x14ac:dyDescent="0.25">
      <c r="C719">
        <v>713</v>
      </c>
      <c r="D719" s="19" t="s">
        <v>1285</v>
      </c>
      <c r="E719" s="19"/>
      <c r="F719" s="19" t="s">
        <v>264</v>
      </c>
      <c r="G719" s="19" t="s">
        <v>1286</v>
      </c>
      <c r="H719" t="b">
        <v>1</v>
      </c>
      <c r="I719" s="19"/>
      <c r="J719" s="19" t="s">
        <v>1287</v>
      </c>
      <c r="K719" s="19"/>
      <c r="L719" t="b">
        <v>1</v>
      </c>
      <c r="M719" t="s">
        <v>84</v>
      </c>
      <c r="P719" s="19" t="s">
        <v>2396</v>
      </c>
      <c r="Q719" s="19"/>
      <c r="R719" s="2">
        <v>44581.195139270836</v>
      </c>
      <c r="S719" s="2">
        <v>44291.885143321757</v>
      </c>
      <c r="T719" s="19"/>
      <c r="U719" s="19"/>
      <c r="V719" s="19"/>
      <c r="W719" s="19" t="s">
        <v>90</v>
      </c>
      <c r="X719" t="s">
        <v>1178</v>
      </c>
      <c r="Y719" t="s">
        <v>87</v>
      </c>
    </row>
    <row r="720" spans="3:25" x14ac:dyDescent="0.25">
      <c r="C720">
        <v>714</v>
      </c>
      <c r="D720" s="19" t="s">
        <v>1289</v>
      </c>
      <c r="E720" s="19"/>
      <c r="F720" s="19" t="s">
        <v>264</v>
      </c>
      <c r="G720" s="19" t="s">
        <v>1290</v>
      </c>
      <c r="H720" t="b">
        <v>1</v>
      </c>
      <c r="I720" s="19"/>
      <c r="J720" s="19" t="s">
        <v>1291</v>
      </c>
      <c r="K720" s="19"/>
      <c r="L720" t="b">
        <v>1</v>
      </c>
      <c r="M720" t="s">
        <v>84</v>
      </c>
      <c r="P720" s="19" t="s">
        <v>2397</v>
      </c>
      <c r="Q720" s="19"/>
      <c r="R720" s="2">
        <v>44581.195139074072</v>
      </c>
      <c r="S720" s="2">
        <v>44291.885143321757</v>
      </c>
      <c r="T720" s="19"/>
      <c r="U720" s="19" t="s">
        <v>1293</v>
      </c>
      <c r="V720" s="19"/>
      <c r="W720" s="19" t="s">
        <v>90</v>
      </c>
      <c r="X720" t="s">
        <v>1178</v>
      </c>
      <c r="Y720" t="s">
        <v>87</v>
      </c>
    </row>
    <row r="721" spans="3:25" x14ac:dyDescent="0.25">
      <c r="C721">
        <v>715</v>
      </c>
      <c r="D721" s="19" t="s">
        <v>1293</v>
      </c>
      <c r="E721" s="19"/>
      <c r="F721" s="19" t="s">
        <v>264</v>
      </c>
      <c r="G721" s="19" t="s">
        <v>1294</v>
      </c>
      <c r="H721" t="b">
        <v>1</v>
      </c>
      <c r="I721" s="19"/>
      <c r="J721" s="19" t="s">
        <v>1295</v>
      </c>
      <c r="K721" s="19"/>
      <c r="L721" t="b">
        <v>1</v>
      </c>
      <c r="M721" t="s">
        <v>84</v>
      </c>
      <c r="P721" s="19" t="s">
        <v>2398</v>
      </c>
      <c r="Q721" s="19"/>
      <c r="R721" s="2">
        <v>44581.195139074072</v>
      </c>
      <c r="S721" s="2">
        <v>44291.885143321757</v>
      </c>
      <c r="T721" s="19"/>
      <c r="U721" s="19"/>
      <c r="V721" s="19"/>
      <c r="W721" s="19" t="s">
        <v>90</v>
      </c>
      <c r="X721" t="s">
        <v>1178</v>
      </c>
      <c r="Y721" t="s">
        <v>87</v>
      </c>
    </row>
    <row r="722" spans="3:25" x14ac:dyDescent="0.25">
      <c r="C722">
        <v>716</v>
      </c>
      <c r="D722" s="19" t="s">
        <v>1297</v>
      </c>
      <c r="E722" s="19"/>
      <c r="F722" s="19" t="s">
        <v>264</v>
      </c>
      <c r="G722" s="19" t="s">
        <v>1298</v>
      </c>
      <c r="H722" t="b">
        <v>1</v>
      </c>
      <c r="I722" s="19"/>
      <c r="J722" s="19" t="s">
        <v>1299</v>
      </c>
      <c r="K722" s="19"/>
      <c r="L722" t="b">
        <v>1</v>
      </c>
      <c r="M722" t="s">
        <v>84</v>
      </c>
      <c r="P722" s="19" t="s">
        <v>2399</v>
      </c>
      <c r="Q722" s="19"/>
      <c r="R722" s="2">
        <v>44581.195154432869</v>
      </c>
      <c r="S722" s="2">
        <v>44291.885143321757</v>
      </c>
      <c r="T722" s="19"/>
      <c r="U722" s="19" t="s">
        <v>1301</v>
      </c>
      <c r="V722" s="19"/>
      <c r="W722" s="19" t="s">
        <v>90</v>
      </c>
      <c r="X722" t="s">
        <v>1178</v>
      </c>
      <c r="Y722" t="s">
        <v>87</v>
      </c>
    </row>
    <row r="723" spans="3:25" x14ac:dyDescent="0.25">
      <c r="C723">
        <v>717</v>
      </c>
      <c r="D723" s="19" t="s">
        <v>1301</v>
      </c>
      <c r="E723" s="19"/>
      <c r="F723" s="19" t="s">
        <v>264</v>
      </c>
      <c r="G723" s="19" t="s">
        <v>1302</v>
      </c>
      <c r="H723" t="b">
        <v>1</v>
      </c>
      <c r="I723" s="19"/>
      <c r="J723" s="19" t="s">
        <v>1303</v>
      </c>
      <c r="K723" s="19"/>
      <c r="L723" t="b">
        <v>1</v>
      </c>
      <c r="M723" t="s">
        <v>84</v>
      </c>
      <c r="P723" s="19" t="s">
        <v>2400</v>
      </c>
      <c r="Q723" s="19"/>
      <c r="R723" s="2">
        <v>44581.195147569444</v>
      </c>
      <c r="S723" s="2">
        <v>44291.885143321757</v>
      </c>
      <c r="T723" s="19"/>
      <c r="U723" s="19"/>
      <c r="V723" s="19"/>
      <c r="W723" s="19" t="s">
        <v>90</v>
      </c>
      <c r="X723" t="s">
        <v>1178</v>
      </c>
      <c r="Y723" t="s">
        <v>87</v>
      </c>
    </row>
    <row r="724" spans="3:25" x14ac:dyDescent="0.25">
      <c r="C724">
        <v>718</v>
      </c>
      <c r="D724" s="19" t="s">
        <v>1305</v>
      </c>
      <c r="E724" s="19"/>
      <c r="F724" s="19" t="s">
        <v>264</v>
      </c>
      <c r="G724" s="19" t="s">
        <v>1306</v>
      </c>
      <c r="H724" t="b">
        <v>1</v>
      </c>
      <c r="I724" s="19"/>
      <c r="J724" s="19" t="s">
        <v>1307</v>
      </c>
      <c r="K724" s="19"/>
      <c r="L724" t="b">
        <v>1</v>
      </c>
      <c r="M724" t="s">
        <v>84</v>
      </c>
      <c r="P724" s="19" t="s">
        <v>2401</v>
      </c>
      <c r="Q724" s="19"/>
      <c r="R724" s="2">
        <v>44581.195139074072</v>
      </c>
      <c r="S724" s="2">
        <v>44291.885143321757</v>
      </c>
      <c r="T724" s="19"/>
      <c r="U724" s="19"/>
      <c r="V724" s="19"/>
      <c r="W724" s="19" t="s">
        <v>90</v>
      </c>
      <c r="X724" t="s">
        <v>1178</v>
      </c>
      <c r="Y724" t="s">
        <v>87</v>
      </c>
    </row>
    <row r="725" spans="3:25" x14ac:dyDescent="0.25">
      <c r="C725">
        <v>719</v>
      </c>
      <c r="D725" s="19" t="s">
        <v>1285</v>
      </c>
      <c r="E725" s="19"/>
      <c r="F725" s="19" t="s">
        <v>225</v>
      </c>
      <c r="G725" s="19" t="s">
        <v>1286</v>
      </c>
      <c r="H725" t="b">
        <v>1</v>
      </c>
      <c r="I725" s="19"/>
      <c r="J725" s="19" t="s">
        <v>1287</v>
      </c>
      <c r="K725" s="19"/>
      <c r="L725" t="b">
        <v>1</v>
      </c>
      <c r="M725" t="s">
        <v>84</v>
      </c>
      <c r="P725" s="19" t="s">
        <v>2402</v>
      </c>
      <c r="Q725" s="19"/>
      <c r="R725" s="2">
        <v>44581.195129976855</v>
      </c>
      <c r="S725" s="2">
        <v>44291.885143321757</v>
      </c>
      <c r="T725" s="19"/>
      <c r="U725" s="19"/>
      <c r="V725" s="19"/>
      <c r="W725" s="19" t="s">
        <v>90</v>
      </c>
      <c r="X725" t="s">
        <v>1178</v>
      </c>
      <c r="Y725" t="s">
        <v>87</v>
      </c>
    </row>
    <row r="726" spans="3:25" x14ac:dyDescent="0.25">
      <c r="C726">
        <v>720</v>
      </c>
      <c r="D726" s="19" t="s">
        <v>1289</v>
      </c>
      <c r="E726" s="19"/>
      <c r="F726" s="19" t="s">
        <v>225</v>
      </c>
      <c r="G726" s="19" t="s">
        <v>1290</v>
      </c>
      <c r="H726" t="b">
        <v>1</v>
      </c>
      <c r="I726" s="19"/>
      <c r="J726" s="19" t="s">
        <v>1291</v>
      </c>
      <c r="K726" s="19"/>
      <c r="L726" t="b">
        <v>1</v>
      </c>
      <c r="M726" t="s">
        <v>84</v>
      </c>
      <c r="P726" s="19" t="s">
        <v>2403</v>
      </c>
      <c r="Q726" s="19"/>
      <c r="R726" s="2">
        <v>44581.195128703701</v>
      </c>
      <c r="S726" s="2">
        <v>44291.885143321757</v>
      </c>
      <c r="T726" s="19"/>
      <c r="U726" s="19" t="s">
        <v>1293</v>
      </c>
      <c r="V726" s="19"/>
      <c r="W726" s="19" t="s">
        <v>90</v>
      </c>
      <c r="X726" t="s">
        <v>1178</v>
      </c>
      <c r="Y726" t="s">
        <v>87</v>
      </c>
    </row>
    <row r="727" spans="3:25" x14ac:dyDescent="0.25">
      <c r="C727">
        <v>721</v>
      </c>
      <c r="D727" s="19" t="s">
        <v>1293</v>
      </c>
      <c r="E727" s="19"/>
      <c r="F727" s="19" t="s">
        <v>225</v>
      </c>
      <c r="G727" s="19" t="s">
        <v>1294</v>
      </c>
      <c r="H727" t="b">
        <v>1</v>
      </c>
      <c r="I727" s="19"/>
      <c r="J727" s="19" t="s">
        <v>1295</v>
      </c>
      <c r="K727" s="19"/>
      <c r="L727" t="b">
        <v>1</v>
      </c>
      <c r="M727" t="s">
        <v>84</v>
      </c>
      <c r="P727" s="19" t="s">
        <v>2404</v>
      </c>
      <c r="Q727" s="19"/>
      <c r="R727" s="2">
        <v>44581.195129664353</v>
      </c>
      <c r="S727" s="2">
        <v>44291.885143321757</v>
      </c>
      <c r="T727" s="19"/>
      <c r="U727" s="19"/>
      <c r="V727" s="19"/>
      <c r="W727" s="19" t="s">
        <v>90</v>
      </c>
      <c r="X727" t="s">
        <v>1178</v>
      </c>
      <c r="Y727" t="s">
        <v>87</v>
      </c>
    </row>
    <row r="728" spans="3:25" x14ac:dyDescent="0.25">
      <c r="C728">
        <v>722</v>
      </c>
      <c r="D728" s="19" t="s">
        <v>1297</v>
      </c>
      <c r="E728" s="19"/>
      <c r="F728" s="19" t="s">
        <v>225</v>
      </c>
      <c r="G728" s="19" t="s">
        <v>1298</v>
      </c>
      <c r="H728" t="b">
        <v>1</v>
      </c>
      <c r="I728" s="19"/>
      <c r="J728" s="19" t="s">
        <v>1299</v>
      </c>
      <c r="K728" s="19"/>
      <c r="L728" t="b">
        <v>1</v>
      </c>
      <c r="M728" t="s">
        <v>84</v>
      </c>
      <c r="P728" s="19" t="s">
        <v>2405</v>
      </c>
      <c r="Q728" s="19"/>
      <c r="R728" s="2">
        <v>44581.195150763888</v>
      </c>
      <c r="S728" s="2">
        <v>44291.885143321757</v>
      </c>
      <c r="T728" s="19"/>
      <c r="U728" s="19" t="s">
        <v>1301</v>
      </c>
      <c r="V728" s="19"/>
      <c r="W728" s="19" t="s">
        <v>90</v>
      </c>
      <c r="X728" t="s">
        <v>1178</v>
      </c>
      <c r="Y728" t="s">
        <v>87</v>
      </c>
    </row>
    <row r="729" spans="3:25" x14ac:dyDescent="0.25">
      <c r="C729">
        <v>723</v>
      </c>
      <c r="D729" s="19" t="s">
        <v>1301</v>
      </c>
      <c r="E729" s="19"/>
      <c r="F729" s="19" t="s">
        <v>225</v>
      </c>
      <c r="G729" s="19" t="s">
        <v>1302</v>
      </c>
      <c r="H729" t="b">
        <v>1</v>
      </c>
      <c r="I729" s="19"/>
      <c r="J729" s="19" t="s">
        <v>1303</v>
      </c>
      <c r="K729" s="19"/>
      <c r="L729" t="b">
        <v>1</v>
      </c>
      <c r="M729" t="s">
        <v>84</v>
      </c>
      <c r="P729" s="19" t="s">
        <v>2406</v>
      </c>
      <c r="Q729" s="19"/>
      <c r="R729" s="2">
        <v>44581.195145787038</v>
      </c>
      <c r="S729" s="2">
        <v>44291.885143321757</v>
      </c>
      <c r="T729" s="19"/>
      <c r="U729" s="19"/>
      <c r="V729" s="19"/>
      <c r="W729" s="19" t="s">
        <v>90</v>
      </c>
      <c r="X729" t="s">
        <v>1178</v>
      </c>
      <c r="Y729" t="s">
        <v>87</v>
      </c>
    </row>
    <row r="730" spans="3:25" x14ac:dyDescent="0.25">
      <c r="C730">
        <v>724</v>
      </c>
      <c r="D730" s="19" t="s">
        <v>1305</v>
      </c>
      <c r="E730" s="19"/>
      <c r="F730" s="19" t="s">
        <v>225</v>
      </c>
      <c r="G730" s="19" t="s">
        <v>1306</v>
      </c>
      <c r="H730" t="b">
        <v>1</v>
      </c>
      <c r="I730" s="19"/>
      <c r="J730" s="19" t="s">
        <v>1307</v>
      </c>
      <c r="K730" s="19"/>
      <c r="L730" t="b">
        <v>1</v>
      </c>
      <c r="M730" t="s">
        <v>84</v>
      </c>
      <c r="P730" s="19" t="s">
        <v>2407</v>
      </c>
      <c r="Q730" s="19"/>
      <c r="R730" s="2">
        <v>44581.195130624998</v>
      </c>
      <c r="S730" s="2">
        <v>44291.885143321757</v>
      </c>
      <c r="T730" s="19"/>
      <c r="U730" s="19"/>
      <c r="V730" s="19"/>
      <c r="W730" s="19" t="s">
        <v>90</v>
      </c>
      <c r="X730" t="s">
        <v>1178</v>
      </c>
      <c r="Y730" t="s">
        <v>87</v>
      </c>
    </row>
    <row r="731" spans="3:25" x14ac:dyDescent="0.25">
      <c r="C731">
        <v>725</v>
      </c>
      <c r="D731" s="19" t="s">
        <v>1285</v>
      </c>
      <c r="E731" s="19"/>
      <c r="F731" s="19" t="s">
        <v>208</v>
      </c>
      <c r="G731" s="19" t="s">
        <v>1286</v>
      </c>
      <c r="H731" t="b">
        <v>1</v>
      </c>
      <c r="I731" s="19"/>
      <c r="J731" s="19" t="s">
        <v>1287</v>
      </c>
      <c r="K731" s="19"/>
      <c r="L731" t="b">
        <v>1</v>
      </c>
      <c r="M731" t="s">
        <v>84</v>
      </c>
      <c r="P731" s="19" t="s">
        <v>2408</v>
      </c>
      <c r="Q731" s="19"/>
      <c r="R731" s="2">
        <v>44581.195136226852</v>
      </c>
      <c r="S731" s="2">
        <v>44291.885143321757</v>
      </c>
      <c r="T731" s="19"/>
      <c r="U731" s="19"/>
      <c r="V731" s="19"/>
      <c r="W731" s="19" t="s">
        <v>90</v>
      </c>
      <c r="X731" t="s">
        <v>1178</v>
      </c>
      <c r="Y731" t="s">
        <v>87</v>
      </c>
    </row>
    <row r="732" spans="3:25" x14ac:dyDescent="0.25">
      <c r="C732">
        <v>726</v>
      </c>
      <c r="D732" s="19" t="s">
        <v>1289</v>
      </c>
      <c r="E732" s="19"/>
      <c r="F732" s="19" t="s">
        <v>208</v>
      </c>
      <c r="G732" s="19" t="s">
        <v>1290</v>
      </c>
      <c r="H732" t="b">
        <v>1</v>
      </c>
      <c r="I732" s="19"/>
      <c r="J732" s="19" t="s">
        <v>1291</v>
      </c>
      <c r="K732" s="19"/>
      <c r="L732" t="b">
        <v>1</v>
      </c>
      <c r="M732" t="s">
        <v>84</v>
      </c>
      <c r="P732" s="19" t="s">
        <v>2409</v>
      </c>
      <c r="Q732" s="19"/>
      <c r="R732" s="2">
        <v>44581.195135104164</v>
      </c>
      <c r="S732" s="2">
        <v>44291.885143321757</v>
      </c>
      <c r="T732" s="19"/>
      <c r="U732" s="19" t="s">
        <v>1293</v>
      </c>
      <c r="V732" s="19"/>
      <c r="W732" s="19" t="s">
        <v>90</v>
      </c>
      <c r="X732" t="s">
        <v>1178</v>
      </c>
      <c r="Y732" t="s">
        <v>87</v>
      </c>
    </row>
    <row r="733" spans="3:25" x14ac:dyDescent="0.25">
      <c r="C733">
        <v>727</v>
      </c>
      <c r="D733" s="19" t="s">
        <v>1293</v>
      </c>
      <c r="E733" s="19"/>
      <c r="F733" s="19" t="s">
        <v>208</v>
      </c>
      <c r="G733" s="19" t="s">
        <v>1294</v>
      </c>
      <c r="H733" t="b">
        <v>1</v>
      </c>
      <c r="I733" s="19"/>
      <c r="J733" s="19" t="s">
        <v>1295</v>
      </c>
      <c r="K733" s="19"/>
      <c r="L733" t="b">
        <v>1</v>
      </c>
      <c r="M733" t="s">
        <v>84</v>
      </c>
      <c r="P733" s="19" t="s">
        <v>2410</v>
      </c>
      <c r="Q733" s="19"/>
      <c r="R733" s="2">
        <v>44581.195136261573</v>
      </c>
      <c r="S733" s="2">
        <v>44291.885143321757</v>
      </c>
      <c r="T733" s="19"/>
      <c r="U733" s="19"/>
      <c r="V733" s="19"/>
      <c r="W733" s="19" t="s">
        <v>90</v>
      </c>
      <c r="X733" t="s">
        <v>1178</v>
      </c>
      <c r="Y733" t="s">
        <v>87</v>
      </c>
    </row>
    <row r="734" spans="3:25" x14ac:dyDescent="0.25">
      <c r="C734">
        <v>728</v>
      </c>
      <c r="D734" s="19" t="s">
        <v>1297</v>
      </c>
      <c r="E734" s="19"/>
      <c r="F734" s="19" t="s">
        <v>208</v>
      </c>
      <c r="G734" s="19" t="s">
        <v>1298</v>
      </c>
      <c r="H734" t="b">
        <v>1</v>
      </c>
      <c r="I734" s="19"/>
      <c r="J734" s="19" t="s">
        <v>1299</v>
      </c>
      <c r="K734" s="19"/>
      <c r="L734" t="b">
        <v>1</v>
      </c>
      <c r="M734" t="s">
        <v>84</v>
      </c>
      <c r="P734" s="19" t="s">
        <v>2411</v>
      </c>
      <c r="Q734" s="19"/>
      <c r="R734" s="2">
        <v>44581.195155243055</v>
      </c>
      <c r="S734" s="2">
        <v>44291.885143321757</v>
      </c>
      <c r="T734" s="19"/>
      <c r="U734" s="19" t="s">
        <v>1301</v>
      </c>
      <c r="V734" s="19"/>
      <c r="W734" s="19" t="s">
        <v>90</v>
      </c>
      <c r="X734" t="s">
        <v>1178</v>
      </c>
      <c r="Y734" t="s">
        <v>87</v>
      </c>
    </row>
    <row r="735" spans="3:25" x14ac:dyDescent="0.25">
      <c r="C735">
        <v>729</v>
      </c>
      <c r="D735" s="19" t="s">
        <v>1301</v>
      </c>
      <c r="E735" s="19"/>
      <c r="F735" s="19" t="s">
        <v>208</v>
      </c>
      <c r="G735" s="19" t="s">
        <v>1302</v>
      </c>
      <c r="H735" t="b">
        <v>1</v>
      </c>
      <c r="I735" s="19"/>
      <c r="J735" s="19" t="s">
        <v>1303</v>
      </c>
      <c r="K735" s="19"/>
      <c r="L735" t="b">
        <v>1</v>
      </c>
      <c r="M735" t="s">
        <v>84</v>
      </c>
      <c r="P735" s="19" t="s">
        <v>2412</v>
      </c>
      <c r="Q735" s="19"/>
      <c r="R735" s="2">
        <v>44581.195147453705</v>
      </c>
      <c r="S735" s="2">
        <v>44291.885143321757</v>
      </c>
      <c r="T735" s="19"/>
      <c r="U735" s="19"/>
      <c r="V735" s="19"/>
      <c r="W735" s="19" t="s">
        <v>90</v>
      </c>
      <c r="X735" t="s">
        <v>1178</v>
      </c>
      <c r="Y735" t="s">
        <v>87</v>
      </c>
    </row>
    <row r="736" spans="3:25" x14ac:dyDescent="0.25">
      <c r="C736">
        <v>730</v>
      </c>
      <c r="D736" s="19" t="s">
        <v>1305</v>
      </c>
      <c r="E736" s="19"/>
      <c r="F736" s="19" t="s">
        <v>208</v>
      </c>
      <c r="G736" s="19" t="s">
        <v>1306</v>
      </c>
      <c r="H736" t="b">
        <v>1</v>
      </c>
      <c r="I736" s="19"/>
      <c r="J736" s="19" t="s">
        <v>1307</v>
      </c>
      <c r="K736" s="19"/>
      <c r="L736" t="b">
        <v>1</v>
      </c>
      <c r="M736" t="s">
        <v>84</v>
      </c>
      <c r="P736" s="19" t="s">
        <v>2413</v>
      </c>
      <c r="Q736" s="19"/>
      <c r="R736" s="2">
        <v>44581.195135451388</v>
      </c>
      <c r="S736" s="2">
        <v>44291.885143321757</v>
      </c>
      <c r="T736" s="19"/>
      <c r="U736" s="19"/>
      <c r="V736" s="19"/>
      <c r="W736" s="19" t="s">
        <v>90</v>
      </c>
      <c r="X736" t="s">
        <v>1178</v>
      </c>
      <c r="Y736" t="s">
        <v>87</v>
      </c>
    </row>
    <row r="737" spans="3:25" x14ac:dyDescent="0.25">
      <c r="C737">
        <v>731</v>
      </c>
      <c r="D737" s="19" t="s">
        <v>1285</v>
      </c>
      <c r="E737" s="19"/>
      <c r="F737" s="19" t="s">
        <v>217</v>
      </c>
      <c r="G737" s="19" t="s">
        <v>1286</v>
      </c>
      <c r="H737" t="b">
        <v>1</v>
      </c>
      <c r="I737" s="19"/>
      <c r="J737" s="19" t="s">
        <v>1287</v>
      </c>
      <c r="K737" s="19"/>
      <c r="L737" t="b">
        <v>1</v>
      </c>
      <c r="M737" t="s">
        <v>84</v>
      </c>
      <c r="P737" s="19" t="s">
        <v>2414</v>
      </c>
      <c r="Q737" s="19"/>
      <c r="R737" s="2">
        <v>44581.195135185182</v>
      </c>
      <c r="S737" s="2">
        <v>44291.885143321757</v>
      </c>
      <c r="T737" s="19"/>
      <c r="U737" s="19"/>
      <c r="V737" s="19"/>
      <c r="W737" s="19" t="s">
        <v>90</v>
      </c>
      <c r="X737" t="s">
        <v>1178</v>
      </c>
      <c r="Y737" t="s">
        <v>87</v>
      </c>
    </row>
    <row r="738" spans="3:25" x14ac:dyDescent="0.25">
      <c r="C738">
        <v>732</v>
      </c>
      <c r="D738" s="19" t="s">
        <v>1289</v>
      </c>
      <c r="E738" s="19"/>
      <c r="F738" s="19" t="s">
        <v>217</v>
      </c>
      <c r="G738" s="19" t="s">
        <v>1290</v>
      </c>
      <c r="H738" t="b">
        <v>1</v>
      </c>
      <c r="I738" s="19"/>
      <c r="J738" s="19" t="s">
        <v>1291</v>
      </c>
      <c r="K738" s="19"/>
      <c r="L738" t="b">
        <v>1</v>
      </c>
      <c r="M738" t="s">
        <v>84</v>
      </c>
      <c r="P738" s="19" t="s">
        <v>2415</v>
      </c>
      <c r="Q738" s="19"/>
      <c r="R738" s="2">
        <v>44581.195135300928</v>
      </c>
      <c r="S738" s="2">
        <v>44291.885143321757</v>
      </c>
      <c r="T738" s="19"/>
      <c r="U738" s="19" t="s">
        <v>1293</v>
      </c>
      <c r="V738" s="19"/>
      <c r="W738" s="19" t="s">
        <v>90</v>
      </c>
      <c r="X738" t="s">
        <v>1178</v>
      </c>
      <c r="Y738" t="s">
        <v>87</v>
      </c>
    </row>
    <row r="739" spans="3:25" x14ac:dyDescent="0.25">
      <c r="C739">
        <v>733</v>
      </c>
      <c r="D739" s="19" t="s">
        <v>1293</v>
      </c>
      <c r="E739" s="19"/>
      <c r="F739" s="19" t="s">
        <v>217</v>
      </c>
      <c r="G739" s="19" t="s">
        <v>1294</v>
      </c>
      <c r="H739" t="b">
        <v>1</v>
      </c>
      <c r="I739" s="19"/>
      <c r="J739" s="19" t="s">
        <v>1295</v>
      </c>
      <c r="K739" s="19"/>
      <c r="L739" t="b">
        <v>1</v>
      </c>
      <c r="M739" t="s">
        <v>84</v>
      </c>
      <c r="P739" s="19" t="s">
        <v>2416</v>
      </c>
      <c r="Q739" s="19"/>
      <c r="R739" s="2">
        <v>44581.19513521991</v>
      </c>
      <c r="S739" s="2">
        <v>44291.885143321757</v>
      </c>
      <c r="T739" s="19"/>
      <c r="U739" s="19"/>
      <c r="V739" s="19"/>
      <c r="W739" s="19" t="s">
        <v>90</v>
      </c>
      <c r="X739" t="s">
        <v>1178</v>
      </c>
      <c r="Y739" t="s">
        <v>87</v>
      </c>
    </row>
    <row r="740" spans="3:25" x14ac:dyDescent="0.25">
      <c r="C740">
        <v>734</v>
      </c>
      <c r="D740" s="19" t="s">
        <v>1297</v>
      </c>
      <c r="E740" s="19"/>
      <c r="F740" s="19" t="s">
        <v>217</v>
      </c>
      <c r="G740" s="19" t="s">
        <v>1298</v>
      </c>
      <c r="H740" t="b">
        <v>1</v>
      </c>
      <c r="I740" s="19"/>
      <c r="J740" s="19" t="s">
        <v>1299</v>
      </c>
      <c r="K740" s="19"/>
      <c r="L740" t="b">
        <v>1</v>
      </c>
      <c r="M740" t="s">
        <v>84</v>
      </c>
      <c r="P740" s="19" t="s">
        <v>2417</v>
      </c>
      <c r="Q740" s="19"/>
      <c r="R740" s="2">
        <v>44581.195154050925</v>
      </c>
      <c r="S740" s="2">
        <v>44291.885143321757</v>
      </c>
      <c r="T740" s="19"/>
      <c r="U740" s="19" t="s">
        <v>1301</v>
      </c>
      <c r="V740" s="19"/>
      <c r="W740" s="19" t="s">
        <v>90</v>
      </c>
      <c r="X740" t="s">
        <v>1178</v>
      </c>
      <c r="Y740" t="s">
        <v>87</v>
      </c>
    </row>
    <row r="741" spans="3:25" x14ac:dyDescent="0.25">
      <c r="C741">
        <v>735</v>
      </c>
      <c r="D741" s="19" t="s">
        <v>1301</v>
      </c>
      <c r="E741" s="19"/>
      <c r="F741" s="19" t="s">
        <v>217</v>
      </c>
      <c r="G741" s="19" t="s">
        <v>1302</v>
      </c>
      <c r="H741" t="b">
        <v>1</v>
      </c>
      <c r="I741" s="19"/>
      <c r="J741" s="19" t="s">
        <v>1303</v>
      </c>
      <c r="K741" s="19"/>
      <c r="L741" t="b">
        <v>1</v>
      </c>
      <c r="M741" t="s">
        <v>84</v>
      </c>
      <c r="P741" s="19" t="s">
        <v>2418</v>
      </c>
      <c r="Q741" s="19"/>
      <c r="R741" s="2">
        <v>44581.195146365739</v>
      </c>
      <c r="S741" s="2">
        <v>44291.885143321757</v>
      </c>
      <c r="T741" s="19"/>
      <c r="U741" s="19"/>
      <c r="V741" s="19"/>
      <c r="W741" s="19" t="s">
        <v>90</v>
      </c>
      <c r="X741" t="s">
        <v>1178</v>
      </c>
      <c r="Y741" t="s">
        <v>87</v>
      </c>
    </row>
    <row r="742" spans="3:25" x14ac:dyDescent="0.25">
      <c r="C742">
        <v>736</v>
      </c>
      <c r="D742" s="19" t="s">
        <v>1305</v>
      </c>
      <c r="E742" s="19"/>
      <c r="F742" s="19" t="s">
        <v>217</v>
      </c>
      <c r="G742" s="19" t="s">
        <v>1306</v>
      </c>
      <c r="H742" t="b">
        <v>1</v>
      </c>
      <c r="I742" s="19"/>
      <c r="J742" s="19" t="s">
        <v>1307</v>
      </c>
      <c r="K742" s="19"/>
      <c r="L742" t="b">
        <v>1</v>
      </c>
      <c r="M742" t="s">
        <v>84</v>
      </c>
      <c r="P742" s="19" t="s">
        <v>2419</v>
      </c>
      <c r="Q742" s="19"/>
      <c r="R742" s="2">
        <v>44581.195136030095</v>
      </c>
      <c r="S742" s="2">
        <v>44291.885143321757</v>
      </c>
      <c r="T742" s="19"/>
      <c r="U742" s="19"/>
      <c r="V742" s="19"/>
      <c r="W742" s="19" t="s">
        <v>90</v>
      </c>
      <c r="X742" t="s">
        <v>1178</v>
      </c>
      <c r="Y742" t="s">
        <v>87</v>
      </c>
    </row>
    <row r="743" spans="3:25" x14ac:dyDescent="0.25">
      <c r="C743">
        <v>737</v>
      </c>
      <c r="D743" s="19" t="s">
        <v>1285</v>
      </c>
      <c r="E743" s="19"/>
      <c r="F743" s="19" t="s">
        <v>244</v>
      </c>
      <c r="G743" s="19" t="s">
        <v>1286</v>
      </c>
      <c r="H743" t="b">
        <v>1</v>
      </c>
      <c r="I743" s="19"/>
      <c r="J743" s="19" t="s">
        <v>1287</v>
      </c>
      <c r="K743" s="19"/>
      <c r="L743" t="b">
        <v>1</v>
      </c>
      <c r="M743" t="s">
        <v>84</v>
      </c>
      <c r="P743" s="19" t="s">
        <v>2420</v>
      </c>
      <c r="Q743" s="19"/>
      <c r="R743" s="2">
        <v>44581.195124224534</v>
      </c>
      <c r="S743" s="2">
        <v>44291.885143321757</v>
      </c>
      <c r="T743" s="19"/>
      <c r="U743" s="19"/>
      <c r="V743" s="19"/>
      <c r="W743" s="19" t="s">
        <v>90</v>
      </c>
      <c r="X743" t="s">
        <v>1178</v>
      </c>
      <c r="Y743" t="s">
        <v>87</v>
      </c>
    </row>
    <row r="744" spans="3:25" x14ac:dyDescent="0.25">
      <c r="C744">
        <v>738</v>
      </c>
      <c r="D744" s="19" t="s">
        <v>1289</v>
      </c>
      <c r="E744" s="19"/>
      <c r="F744" s="19" t="s">
        <v>244</v>
      </c>
      <c r="G744" s="19" t="s">
        <v>1290</v>
      </c>
      <c r="H744" t="b">
        <v>1</v>
      </c>
      <c r="I744" s="19"/>
      <c r="J744" s="19" t="s">
        <v>1291</v>
      </c>
      <c r="K744" s="19"/>
      <c r="L744" t="b">
        <v>1</v>
      </c>
      <c r="M744" t="s">
        <v>84</v>
      </c>
      <c r="P744" s="19" t="s">
        <v>2421</v>
      </c>
      <c r="Q744" s="19"/>
      <c r="R744" s="2">
        <v>44581.195123414349</v>
      </c>
      <c r="S744" s="2">
        <v>44291.885143321757</v>
      </c>
      <c r="T744" s="19"/>
      <c r="U744" s="19" t="s">
        <v>1293</v>
      </c>
      <c r="V744" s="19"/>
      <c r="W744" s="19" t="s">
        <v>90</v>
      </c>
      <c r="X744" t="s">
        <v>1178</v>
      </c>
      <c r="Y744" t="s">
        <v>87</v>
      </c>
    </row>
    <row r="745" spans="3:25" x14ac:dyDescent="0.25">
      <c r="C745">
        <v>739</v>
      </c>
      <c r="D745" s="19" t="s">
        <v>1293</v>
      </c>
      <c r="E745" s="19"/>
      <c r="F745" s="19" t="s">
        <v>244</v>
      </c>
      <c r="G745" s="19" t="s">
        <v>1294</v>
      </c>
      <c r="H745" t="b">
        <v>1</v>
      </c>
      <c r="I745" s="19"/>
      <c r="J745" s="19" t="s">
        <v>1295</v>
      </c>
      <c r="K745" s="19"/>
      <c r="L745" t="b">
        <v>1</v>
      </c>
      <c r="M745" t="s">
        <v>84</v>
      </c>
      <c r="P745" s="19" t="s">
        <v>2422</v>
      </c>
      <c r="Q745" s="19"/>
      <c r="R745" s="2">
        <v>44581.195123449077</v>
      </c>
      <c r="S745" s="2">
        <v>44291.885143321757</v>
      </c>
      <c r="T745" s="19"/>
      <c r="U745" s="19"/>
      <c r="V745" s="19"/>
      <c r="W745" s="19" t="s">
        <v>90</v>
      </c>
      <c r="X745" t="s">
        <v>1178</v>
      </c>
      <c r="Y745" t="s">
        <v>87</v>
      </c>
    </row>
    <row r="746" spans="3:25" x14ac:dyDescent="0.25">
      <c r="C746">
        <v>740</v>
      </c>
      <c r="D746" s="19" t="s">
        <v>1297</v>
      </c>
      <c r="E746" s="19"/>
      <c r="F746" s="19" t="s">
        <v>244</v>
      </c>
      <c r="G746" s="19" t="s">
        <v>1298</v>
      </c>
      <c r="H746" t="b">
        <v>1</v>
      </c>
      <c r="I746" s="19"/>
      <c r="J746" s="19" t="s">
        <v>1299</v>
      </c>
      <c r="K746" s="19"/>
      <c r="L746" t="b">
        <v>1</v>
      </c>
      <c r="M746" t="s">
        <v>84</v>
      </c>
      <c r="P746" s="19" t="s">
        <v>2423</v>
      </c>
      <c r="Q746" s="19"/>
      <c r="R746" s="2">
        <v>44581.195148263891</v>
      </c>
      <c r="S746" s="2">
        <v>44291.885143321757</v>
      </c>
      <c r="T746" s="19"/>
      <c r="U746" s="19" t="s">
        <v>1301</v>
      </c>
      <c r="V746" s="19"/>
      <c r="W746" s="19" t="s">
        <v>90</v>
      </c>
      <c r="X746" t="s">
        <v>1178</v>
      </c>
      <c r="Y746" t="s">
        <v>87</v>
      </c>
    </row>
    <row r="747" spans="3:25" x14ac:dyDescent="0.25">
      <c r="C747">
        <v>741</v>
      </c>
      <c r="D747" s="19" t="s">
        <v>1301</v>
      </c>
      <c r="E747" s="19"/>
      <c r="F747" s="19" t="s">
        <v>244</v>
      </c>
      <c r="G747" s="19" t="s">
        <v>1302</v>
      </c>
      <c r="H747" t="b">
        <v>1</v>
      </c>
      <c r="I747" s="19"/>
      <c r="J747" s="19" t="s">
        <v>1303</v>
      </c>
      <c r="K747" s="19"/>
      <c r="L747" t="b">
        <v>1</v>
      </c>
      <c r="M747" t="s">
        <v>84</v>
      </c>
      <c r="P747" s="19" t="s">
        <v>2424</v>
      </c>
      <c r="Q747" s="19"/>
      <c r="R747" s="2">
        <v>44581.195142743054</v>
      </c>
      <c r="S747" s="2">
        <v>44291.885143321757</v>
      </c>
      <c r="T747" s="19"/>
      <c r="U747" s="19"/>
      <c r="V747" s="19"/>
      <c r="W747" s="19" t="s">
        <v>90</v>
      </c>
      <c r="X747" t="s">
        <v>1178</v>
      </c>
      <c r="Y747" t="s">
        <v>87</v>
      </c>
    </row>
    <row r="748" spans="3:25" x14ac:dyDescent="0.25">
      <c r="C748">
        <v>742</v>
      </c>
      <c r="D748" s="19" t="s">
        <v>1305</v>
      </c>
      <c r="E748" s="19"/>
      <c r="F748" s="19" t="s">
        <v>244</v>
      </c>
      <c r="G748" s="19" t="s">
        <v>1306</v>
      </c>
      <c r="H748" t="b">
        <v>1</v>
      </c>
      <c r="I748" s="19"/>
      <c r="J748" s="19" t="s">
        <v>1307</v>
      </c>
      <c r="K748" s="19"/>
      <c r="L748" t="b">
        <v>1</v>
      </c>
      <c r="M748" t="s">
        <v>84</v>
      </c>
      <c r="P748" s="19" t="s">
        <v>2425</v>
      </c>
      <c r="Q748" s="19"/>
      <c r="R748" s="2">
        <v>44581.195123449077</v>
      </c>
      <c r="S748" s="2">
        <v>44291.885143321757</v>
      </c>
      <c r="T748" s="19"/>
      <c r="U748" s="19"/>
      <c r="V748" s="19"/>
      <c r="W748" s="19" t="s">
        <v>90</v>
      </c>
      <c r="X748" t="s">
        <v>1178</v>
      </c>
      <c r="Y748" t="s">
        <v>87</v>
      </c>
    </row>
    <row r="749" spans="3:25" x14ac:dyDescent="0.25">
      <c r="C749">
        <v>743</v>
      </c>
      <c r="D749" s="19" t="s">
        <v>1285</v>
      </c>
      <c r="E749" s="19"/>
      <c r="F749" s="19" t="s">
        <v>221</v>
      </c>
      <c r="G749" s="19" t="s">
        <v>1286</v>
      </c>
      <c r="H749" t="b">
        <v>1</v>
      </c>
      <c r="I749" s="19"/>
      <c r="J749" s="19" t="s">
        <v>1287</v>
      </c>
      <c r="K749" s="19"/>
      <c r="L749" t="b">
        <v>1</v>
      </c>
      <c r="M749" t="s">
        <v>84</v>
      </c>
      <c r="P749" s="19" t="s">
        <v>2426</v>
      </c>
      <c r="Q749" s="19"/>
      <c r="R749" s="2">
        <v>44581.195126574072</v>
      </c>
      <c r="S749" s="2">
        <v>44291.885143321757</v>
      </c>
      <c r="T749" s="19"/>
      <c r="U749" s="19"/>
      <c r="V749" s="19"/>
      <c r="W749" s="19" t="s">
        <v>90</v>
      </c>
      <c r="X749" t="s">
        <v>1178</v>
      </c>
      <c r="Y749" t="s">
        <v>87</v>
      </c>
    </row>
    <row r="750" spans="3:25" x14ac:dyDescent="0.25">
      <c r="C750">
        <v>744</v>
      </c>
      <c r="D750" s="19" t="s">
        <v>1289</v>
      </c>
      <c r="E750" s="19"/>
      <c r="F750" s="19" t="s">
        <v>221</v>
      </c>
      <c r="G750" s="19" t="s">
        <v>1290</v>
      </c>
      <c r="H750" t="b">
        <v>1</v>
      </c>
      <c r="I750" s="19"/>
      <c r="J750" s="19" t="s">
        <v>1291</v>
      </c>
      <c r="K750" s="19"/>
      <c r="L750" t="b">
        <v>1</v>
      </c>
      <c r="M750" t="s">
        <v>84</v>
      </c>
      <c r="P750" s="19" t="s">
        <v>2427</v>
      </c>
      <c r="Q750" s="19"/>
      <c r="R750" s="2">
        <v>44581.195127268518</v>
      </c>
      <c r="S750" s="2">
        <v>44291.885143321757</v>
      </c>
      <c r="T750" s="19"/>
      <c r="U750" s="19" t="s">
        <v>1293</v>
      </c>
      <c r="V750" s="19"/>
      <c r="W750" s="19" t="s">
        <v>90</v>
      </c>
      <c r="X750" t="s">
        <v>1178</v>
      </c>
      <c r="Y750" t="s">
        <v>87</v>
      </c>
    </row>
    <row r="751" spans="3:25" x14ac:dyDescent="0.25">
      <c r="C751">
        <v>745</v>
      </c>
      <c r="D751" s="19" t="s">
        <v>1293</v>
      </c>
      <c r="E751" s="19"/>
      <c r="F751" s="19" t="s">
        <v>221</v>
      </c>
      <c r="G751" s="19" t="s">
        <v>1294</v>
      </c>
      <c r="H751" t="b">
        <v>1</v>
      </c>
      <c r="I751" s="19"/>
      <c r="J751" s="19" t="s">
        <v>1295</v>
      </c>
      <c r="K751" s="19"/>
      <c r="L751" t="b">
        <v>1</v>
      </c>
      <c r="M751" t="s">
        <v>84</v>
      </c>
      <c r="P751" s="19" t="s">
        <v>2428</v>
      </c>
      <c r="Q751" s="19"/>
      <c r="R751" s="2">
        <v>44581.195124224534</v>
      </c>
      <c r="S751" s="2">
        <v>44291.885143321757</v>
      </c>
      <c r="T751" s="19"/>
      <c r="U751" s="19"/>
      <c r="V751" s="19"/>
      <c r="W751" s="19" t="s">
        <v>90</v>
      </c>
      <c r="X751" t="s">
        <v>1178</v>
      </c>
      <c r="Y751" t="s">
        <v>87</v>
      </c>
    </row>
    <row r="752" spans="3:25" x14ac:dyDescent="0.25">
      <c r="C752">
        <v>746</v>
      </c>
      <c r="D752" s="19" t="s">
        <v>1297</v>
      </c>
      <c r="E752" s="19"/>
      <c r="F752" s="19" t="s">
        <v>221</v>
      </c>
      <c r="G752" s="19" t="s">
        <v>1298</v>
      </c>
      <c r="H752" t="b">
        <v>1</v>
      </c>
      <c r="I752" s="19"/>
      <c r="J752" s="19" t="s">
        <v>1299</v>
      </c>
      <c r="K752" s="19"/>
      <c r="L752" t="b">
        <v>1</v>
      </c>
      <c r="M752" t="s">
        <v>84</v>
      </c>
      <c r="P752" s="19" t="s">
        <v>2429</v>
      </c>
      <c r="Q752" s="19"/>
      <c r="R752" s="2">
        <v>44581.195152465276</v>
      </c>
      <c r="S752" s="2">
        <v>44291.885143321757</v>
      </c>
      <c r="T752" s="19"/>
      <c r="U752" s="19" t="s">
        <v>1301</v>
      </c>
      <c r="V752" s="19"/>
      <c r="W752" s="19" t="s">
        <v>90</v>
      </c>
      <c r="X752" t="s">
        <v>1178</v>
      </c>
      <c r="Y752" t="s">
        <v>87</v>
      </c>
    </row>
    <row r="753" spans="3:25" x14ac:dyDescent="0.25">
      <c r="C753">
        <v>747</v>
      </c>
      <c r="D753" s="19" t="s">
        <v>1301</v>
      </c>
      <c r="E753" s="19"/>
      <c r="F753" s="19" t="s">
        <v>221</v>
      </c>
      <c r="G753" s="19" t="s">
        <v>1302</v>
      </c>
      <c r="H753" t="b">
        <v>1</v>
      </c>
      <c r="I753" s="19"/>
      <c r="J753" s="19" t="s">
        <v>1303</v>
      </c>
      <c r="K753" s="19"/>
      <c r="L753" t="b">
        <v>1</v>
      </c>
      <c r="M753" t="s">
        <v>84</v>
      </c>
      <c r="P753" s="19" t="s">
        <v>2430</v>
      </c>
      <c r="Q753" s="19"/>
      <c r="R753" s="2">
        <v>44581.195146446757</v>
      </c>
      <c r="S753" s="2">
        <v>44291.885143321757</v>
      </c>
      <c r="T753" s="19"/>
      <c r="U753" s="19"/>
      <c r="V753" s="19"/>
      <c r="W753" s="19" t="s">
        <v>90</v>
      </c>
      <c r="X753" t="s">
        <v>1178</v>
      </c>
      <c r="Y753" t="s">
        <v>87</v>
      </c>
    </row>
    <row r="754" spans="3:25" x14ac:dyDescent="0.25">
      <c r="C754">
        <v>748</v>
      </c>
      <c r="D754" s="19" t="s">
        <v>1305</v>
      </c>
      <c r="E754" s="19"/>
      <c r="F754" s="19" t="s">
        <v>221</v>
      </c>
      <c r="G754" s="19" t="s">
        <v>1306</v>
      </c>
      <c r="H754" t="b">
        <v>1</v>
      </c>
      <c r="I754" s="19"/>
      <c r="J754" s="19" t="s">
        <v>1307</v>
      </c>
      <c r="K754" s="19"/>
      <c r="L754" t="b">
        <v>1</v>
      </c>
      <c r="M754" t="s">
        <v>84</v>
      </c>
      <c r="P754" s="19" t="s">
        <v>2431</v>
      </c>
      <c r="Q754" s="19"/>
      <c r="R754" s="2">
        <v>44581.195125879633</v>
      </c>
      <c r="S754" s="2">
        <v>44291.885143321757</v>
      </c>
      <c r="T754" s="19"/>
      <c r="U754" s="19"/>
      <c r="V754" s="19"/>
      <c r="W754" s="19" t="s">
        <v>90</v>
      </c>
      <c r="X754" t="s">
        <v>1178</v>
      </c>
      <c r="Y754" t="s">
        <v>87</v>
      </c>
    </row>
    <row r="755" spans="3:25" x14ac:dyDescent="0.25">
      <c r="C755">
        <v>749</v>
      </c>
      <c r="D755" s="19" t="s">
        <v>1285</v>
      </c>
      <c r="E755" s="19"/>
      <c r="F755" s="19" t="s">
        <v>251</v>
      </c>
      <c r="G755" s="19" t="s">
        <v>1286</v>
      </c>
      <c r="H755" t="b">
        <v>1</v>
      </c>
      <c r="I755" s="19"/>
      <c r="J755" s="19" t="s">
        <v>1287</v>
      </c>
      <c r="K755" s="19"/>
      <c r="L755" t="b">
        <v>1</v>
      </c>
      <c r="M755" t="s">
        <v>84</v>
      </c>
      <c r="P755" s="19" t="s">
        <v>2432</v>
      </c>
      <c r="Q755" s="19"/>
      <c r="R755" s="2">
        <v>44581.195126423612</v>
      </c>
      <c r="S755" s="2">
        <v>44291.885143321757</v>
      </c>
      <c r="T755" s="19"/>
      <c r="U755" s="19"/>
      <c r="V755" s="19"/>
      <c r="W755" s="19" t="s">
        <v>90</v>
      </c>
      <c r="X755" t="s">
        <v>1178</v>
      </c>
      <c r="Y755" t="s">
        <v>87</v>
      </c>
    </row>
    <row r="756" spans="3:25" x14ac:dyDescent="0.25">
      <c r="C756">
        <v>750</v>
      </c>
      <c r="D756" s="19" t="s">
        <v>1289</v>
      </c>
      <c r="E756" s="19"/>
      <c r="F756" s="19" t="s">
        <v>251</v>
      </c>
      <c r="G756" s="19" t="s">
        <v>1290</v>
      </c>
      <c r="H756" t="b">
        <v>1</v>
      </c>
      <c r="I756" s="19"/>
      <c r="J756" s="19" t="s">
        <v>1291</v>
      </c>
      <c r="K756" s="19"/>
      <c r="L756" t="b">
        <v>1</v>
      </c>
      <c r="M756" t="s">
        <v>84</v>
      </c>
      <c r="P756" s="19" t="s">
        <v>2433</v>
      </c>
      <c r="Q756" s="19"/>
      <c r="R756" s="2">
        <v>44581.195127349536</v>
      </c>
      <c r="S756" s="2">
        <v>44291.885143321757</v>
      </c>
      <c r="T756" s="19"/>
      <c r="U756" s="19" t="s">
        <v>1293</v>
      </c>
      <c r="V756" s="19"/>
      <c r="W756" s="19" t="s">
        <v>90</v>
      </c>
      <c r="X756" t="s">
        <v>1178</v>
      </c>
      <c r="Y756" t="s">
        <v>87</v>
      </c>
    </row>
    <row r="757" spans="3:25" x14ac:dyDescent="0.25">
      <c r="C757">
        <v>751</v>
      </c>
      <c r="D757" s="19" t="s">
        <v>1293</v>
      </c>
      <c r="E757" s="19"/>
      <c r="F757" s="19" t="s">
        <v>251</v>
      </c>
      <c r="G757" s="19" t="s">
        <v>1294</v>
      </c>
      <c r="H757" t="b">
        <v>1</v>
      </c>
      <c r="I757" s="19"/>
      <c r="J757" s="19" t="s">
        <v>1295</v>
      </c>
      <c r="K757" s="19"/>
      <c r="L757" t="b">
        <v>1</v>
      </c>
      <c r="M757" t="s">
        <v>84</v>
      </c>
      <c r="P757" s="19" t="s">
        <v>2434</v>
      </c>
      <c r="Q757" s="19"/>
      <c r="R757" s="2">
        <v>44581.195126574072</v>
      </c>
      <c r="S757" s="2">
        <v>44291.885143321757</v>
      </c>
      <c r="T757" s="19"/>
      <c r="U757" s="19"/>
      <c r="V757" s="19"/>
      <c r="W757" s="19" t="s">
        <v>90</v>
      </c>
      <c r="X757" t="s">
        <v>1178</v>
      </c>
      <c r="Y757" t="s">
        <v>87</v>
      </c>
    </row>
    <row r="758" spans="3:25" x14ac:dyDescent="0.25">
      <c r="C758">
        <v>752</v>
      </c>
      <c r="D758" s="19" t="s">
        <v>1297</v>
      </c>
      <c r="E758" s="19"/>
      <c r="F758" s="19" t="s">
        <v>251</v>
      </c>
      <c r="G758" s="19" t="s">
        <v>1298</v>
      </c>
      <c r="H758" t="b">
        <v>1</v>
      </c>
      <c r="I758" s="19"/>
      <c r="J758" s="19" t="s">
        <v>1299</v>
      </c>
      <c r="K758" s="19"/>
      <c r="L758" t="b">
        <v>1</v>
      </c>
      <c r="M758" t="s">
        <v>84</v>
      </c>
      <c r="P758" s="19" t="s">
        <v>2435</v>
      </c>
      <c r="Q758" s="19"/>
      <c r="R758" s="2">
        <v>44581.19515324074</v>
      </c>
      <c r="S758" s="2">
        <v>44291.885143321757</v>
      </c>
      <c r="T758" s="19"/>
      <c r="U758" s="19" t="s">
        <v>1301</v>
      </c>
      <c r="V758" s="19"/>
      <c r="W758" s="19" t="s">
        <v>90</v>
      </c>
      <c r="X758" t="s">
        <v>1178</v>
      </c>
      <c r="Y758" t="s">
        <v>87</v>
      </c>
    </row>
    <row r="759" spans="3:25" x14ac:dyDescent="0.25">
      <c r="C759">
        <v>753</v>
      </c>
      <c r="D759" s="19" t="s">
        <v>1301</v>
      </c>
      <c r="E759" s="19"/>
      <c r="F759" s="19" t="s">
        <v>251</v>
      </c>
      <c r="G759" s="19" t="s">
        <v>1302</v>
      </c>
      <c r="H759" t="b">
        <v>1</v>
      </c>
      <c r="I759" s="19"/>
      <c r="J759" s="19" t="s">
        <v>1303</v>
      </c>
      <c r="K759" s="19"/>
      <c r="L759" t="b">
        <v>1</v>
      </c>
      <c r="M759" t="s">
        <v>84</v>
      </c>
      <c r="P759" s="19" t="s">
        <v>2436</v>
      </c>
      <c r="Q759" s="19"/>
      <c r="R759" s="2">
        <v>44581.195144675927</v>
      </c>
      <c r="S759" s="2">
        <v>44291.885143321757</v>
      </c>
      <c r="T759" s="19"/>
      <c r="U759" s="19"/>
      <c r="V759" s="19"/>
      <c r="W759" s="19" t="s">
        <v>90</v>
      </c>
      <c r="X759" t="s">
        <v>1178</v>
      </c>
      <c r="Y759" t="s">
        <v>87</v>
      </c>
    </row>
    <row r="760" spans="3:25" x14ac:dyDescent="0.25">
      <c r="C760">
        <v>754</v>
      </c>
      <c r="D760" s="19" t="s">
        <v>1305</v>
      </c>
      <c r="E760" s="19"/>
      <c r="F760" s="19" t="s">
        <v>251</v>
      </c>
      <c r="G760" s="19" t="s">
        <v>1306</v>
      </c>
      <c r="H760" t="b">
        <v>1</v>
      </c>
      <c r="I760" s="19"/>
      <c r="J760" s="19" t="s">
        <v>1307</v>
      </c>
      <c r="K760" s="19"/>
      <c r="L760" t="b">
        <v>1</v>
      </c>
      <c r="M760" t="s">
        <v>84</v>
      </c>
      <c r="P760" s="19" t="s">
        <v>2437</v>
      </c>
      <c r="Q760" s="19"/>
      <c r="R760" s="2">
        <v>44581.195126388891</v>
      </c>
      <c r="S760" s="2">
        <v>44291.885143321757</v>
      </c>
      <c r="T760" s="19"/>
      <c r="U760" s="19"/>
      <c r="V760" s="19"/>
      <c r="W760" s="19" t="s">
        <v>90</v>
      </c>
      <c r="X760" t="s">
        <v>1178</v>
      </c>
      <c r="Y760" t="s">
        <v>87</v>
      </c>
    </row>
    <row r="761" spans="3:25" x14ac:dyDescent="0.25">
      <c r="C761">
        <v>755</v>
      </c>
      <c r="D761" s="19" t="s">
        <v>1285</v>
      </c>
      <c r="E761" s="19"/>
      <c r="F761" s="19" t="s">
        <v>260</v>
      </c>
      <c r="G761" s="19" t="s">
        <v>1286</v>
      </c>
      <c r="H761" t="b">
        <v>1</v>
      </c>
      <c r="I761" s="19"/>
      <c r="J761" s="19" t="s">
        <v>1287</v>
      </c>
      <c r="K761" s="19"/>
      <c r="L761" t="b">
        <v>1</v>
      </c>
      <c r="M761" t="s">
        <v>84</v>
      </c>
      <c r="P761" s="19" t="s">
        <v>2438</v>
      </c>
      <c r="Q761" s="19"/>
      <c r="R761" s="2">
        <v>44581.195128657404</v>
      </c>
      <c r="S761" s="2">
        <v>44291.885143321757</v>
      </c>
      <c r="T761" s="19"/>
      <c r="U761" s="19"/>
      <c r="V761" s="19"/>
      <c r="W761" s="19" t="s">
        <v>90</v>
      </c>
      <c r="X761" t="s">
        <v>1178</v>
      </c>
      <c r="Y761" t="s">
        <v>87</v>
      </c>
    </row>
    <row r="762" spans="3:25" x14ac:dyDescent="0.25">
      <c r="C762">
        <v>756</v>
      </c>
      <c r="D762" s="19" t="s">
        <v>1289</v>
      </c>
      <c r="E762" s="19"/>
      <c r="F762" s="19" t="s">
        <v>260</v>
      </c>
      <c r="G762" s="19" t="s">
        <v>1290</v>
      </c>
      <c r="H762" t="b">
        <v>1</v>
      </c>
      <c r="I762" s="19"/>
      <c r="J762" s="19" t="s">
        <v>1291</v>
      </c>
      <c r="K762" s="19"/>
      <c r="L762" t="b">
        <v>1</v>
      </c>
      <c r="M762" t="s">
        <v>84</v>
      </c>
      <c r="P762" s="19" t="s">
        <v>2439</v>
      </c>
      <c r="Q762" s="19"/>
      <c r="R762" s="2">
        <v>44581.195129745371</v>
      </c>
      <c r="S762" s="2">
        <v>44291.885143321757</v>
      </c>
      <c r="T762" s="19"/>
      <c r="U762" s="19" t="s">
        <v>1293</v>
      </c>
      <c r="V762" s="19"/>
      <c r="W762" s="19" t="s">
        <v>90</v>
      </c>
      <c r="X762" t="s">
        <v>1178</v>
      </c>
      <c r="Y762" t="s">
        <v>87</v>
      </c>
    </row>
    <row r="763" spans="3:25" x14ac:dyDescent="0.25">
      <c r="C763">
        <v>757</v>
      </c>
      <c r="D763" s="19" t="s">
        <v>1293</v>
      </c>
      <c r="E763" s="19"/>
      <c r="F763" s="19" t="s">
        <v>260</v>
      </c>
      <c r="G763" s="19" t="s">
        <v>1294</v>
      </c>
      <c r="H763" t="b">
        <v>1</v>
      </c>
      <c r="I763" s="19"/>
      <c r="J763" s="19" t="s">
        <v>1295</v>
      </c>
      <c r="K763" s="19"/>
      <c r="L763" t="b">
        <v>1</v>
      </c>
      <c r="M763" t="s">
        <v>84</v>
      </c>
      <c r="P763" s="19" t="s">
        <v>2440</v>
      </c>
      <c r="Q763" s="19"/>
      <c r="R763" s="2">
        <v>44581.195128888889</v>
      </c>
      <c r="S763" s="2">
        <v>44291.885143321757</v>
      </c>
      <c r="T763" s="19"/>
      <c r="U763" s="19"/>
      <c r="V763" s="19"/>
      <c r="W763" s="19" t="s">
        <v>90</v>
      </c>
      <c r="X763" t="s">
        <v>1178</v>
      </c>
      <c r="Y763" t="s">
        <v>87</v>
      </c>
    </row>
    <row r="764" spans="3:25" x14ac:dyDescent="0.25">
      <c r="C764">
        <v>758</v>
      </c>
      <c r="D764" s="19" t="s">
        <v>1297</v>
      </c>
      <c r="E764" s="19"/>
      <c r="F764" s="19" t="s">
        <v>260</v>
      </c>
      <c r="G764" s="19" t="s">
        <v>1298</v>
      </c>
      <c r="H764" t="b">
        <v>1</v>
      </c>
      <c r="I764" s="19"/>
      <c r="J764" s="19" t="s">
        <v>1299</v>
      </c>
      <c r="K764" s="19"/>
      <c r="L764" t="b">
        <v>1</v>
      </c>
      <c r="M764" t="s">
        <v>84</v>
      </c>
      <c r="P764" s="19" t="s">
        <v>2441</v>
      </c>
      <c r="Q764" s="19"/>
      <c r="R764" s="2">
        <v>44581.195148796294</v>
      </c>
      <c r="S764" s="2">
        <v>44291.885143321757</v>
      </c>
      <c r="T764" s="19"/>
      <c r="U764" s="19" t="s">
        <v>1301</v>
      </c>
      <c r="V764" s="19"/>
      <c r="W764" s="19" t="s">
        <v>90</v>
      </c>
      <c r="X764" t="s">
        <v>1178</v>
      </c>
      <c r="Y764" t="s">
        <v>87</v>
      </c>
    </row>
    <row r="765" spans="3:25" x14ac:dyDescent="0.25">
      <c r="C765">
        <v>759</v>
      </c>
      <c r="D765" s="19" t="s">
        <v>1301</v>
      </c>
      <c r="E765" s="19"/>
      <c r="F765" s="19" t="s">
        <v>260</v>
      </c>
      <c r="G765" s="19" t="s">
        <v>1302</v>
      </c>
      <c r="H765" t="b">
        <v>1</v>
      </c>
      <c r="I765" s="19"/>
      <c r="J765" s="19" t="s">
        <v>1303</v>
      </c>
      <c r="K765" s="19"/>
      <c r="L765" t="b">
        <v>1</v>
      </c>
      <c r="M765" t="s">
        <v>84</v>
      </c>
      <c r="P765" s="19" t="s">
        <v>2442</v>
      </c>
      <c r="Q765" s="19"/>
      <c r="R765" s="2">
        <v>44581.195144131947</v>
      </c>
      <c r="S765" s="2">
        <v>44291.885143321757</v>
      </c>
      <c r="T765" s="19"/>
      <c r="U765" s="19"/>
      <c r="V765" s="19"/>
      <c r="W765" s="19" t="s">
        <v>90</v>
      </c>
      <c r="X765" t="s">
        <v>1178</v>
      </c>
      <c r="Y765" t="s">
        <v>87</v>
      </c>
    </row>
    <row r="766" spans="3:25" x14ac:dyDescent="0.25">
      <c r="C766">
        <v>760</v>
      </c>
      <c r="D766" s="19" t="s">
        <v>1305</v>
      </c>
      <c r="E766" s="19"/>
      <c r="F766" s="19" t="s">
        <v>260</v>
      </c>
      <c r="G766" s="19" t="s">
        <v>1306</v>
      </c>
      <c r="H766" t="b">
        <v>1</v>
      </c>
      <c r="I766" s="19"/>
      <c r="J766" s="19" t="s">
        <v>1307</v>
      </c>
      <c r="K766" s="19"/>
      <c r="L766" t="b">
        <v>1</v>
      </c>
      <c r="M766" t="s">
        <v>84</v>
      </c>
      <c r="P766" s="19" t="s">
        <v>2443</v>
      </c>
      <c r="Q766" s="19"/>
      <c r="R766" s="2">
        <v>44581.195128009262</v>
      </c>
      <c r="S766" s="2">
        <v>44291.885143321757</v>
      </c>
      <c r="T766" s="19"/>
      <c r="U766" s="19"/>
      <c r="V766" s="19"/>
      <c r="W766" s="19" t="s">
        <v>90</v>
      </c>
      <c r="X766" t="s">
        <v>1178</v>
      </c>
      <c r="Y766" t="s">
        <v>87</v>
      </c>
    </row>
    <row r="767" spans="3:25" x14ac:dyDescent="0.25">
      <c r="C767">
        <v>761</v>
      </c>
      <c r="D767" s="19" t="s">
        <v>1285</v>
      </c>
      <c r="E767" s="19"/>
      <c r="F767" s="19" t="s">
        <v>231</v>
      </c>
      <c r="G767" s="19" t="s">
        <v>1286</v>
      </c>
      <c r="H767" t="b">
        <v>1</v>
      </c>
      <c r="I767" s="19"/>
      <c r="J767" s="19" t="s">
        <v>1287</v>
      </c>
      <c r="K767" s="19"/>
      <c r="L767" t="b">
        <v>1</v>
      </c>
      <c r="M767" t="s">
        <v>84</v>
      </c>
      <c r="P767" s="19" t="s">
        <v>2444</v>
      </c>
      <c r="Q767" s="19"/>
      <c r="R767" s="2">
        <v>44581.195125034719</v>
      </c>
      <c r="S767" s="2">
        <v>44291.885143321757</v>
      </c>
      <c r="T767" s="19"/>
      <c r="U767" s="19"/>
      <c r="V767" s="19"/>
      <c r="W767" s="19" t="s">
        <v>90</v>
      </c>
      <c r="X767" t="s">
        <v>1178</v>
      </c>
      <c r="Y767" t="s">
        <v>87</v>
      </c>
    </row>
    <row r="768" spans="3:25" x14ac:dyDescent="0.25">
      <c r="C768">
        <v>762</v>
      </c>
      <c r="D768" s="19" t="s">
        <v>1289</v>
      </c>
      <c r="E768" s="19"/>
      <c r="F768" s="19" t="s">
        <v>231</v>
      </c>
      <c r="G768" s="19" t="s">
        <v>1290</v>
      </c>
      <c r="H768" t="b">
        <v>1</v>
      </c>
      <c r="I768" s="19"/>
      <c r="J768" s="19" t="s">
        <v>1291</v>
      </c>
      <c r="K768" s="19"/>
      <c r="L768" t="b">
        <v>1</v>
      </c>
      <c r="M768" t="s">
        <v>84</v>
      </c>
      <c r="P768" s="19" t="s">
        <v>2445</v>
      </c>
      <c r="Q768" s="19"/>
      <c r="R768" s="2">
        <v>44581.195124143516</v>
      </c>
      <c r="S768" s="2">
        <v>44291.885143321757</v>
      </c>
      <c r="T768" s="19"/>
      <c r="U768" s="19" t="s">
        <v>1293</v>
      </c>
      <c r="V768" s="19"/>
      <c r="W768" s="19" t="s">
        <v>90</v>
      </c>
      <c r="X768" t="s">
        <v>1178</v>
      </c>
      <c r="Y768" t="s">
        <v>87</v>
      </c>
    </row>
    <row r="769" spans="3:25" x14ac:dyDescent="0.25">
      <c r="C769">
        <v>763</v>
      </c>
      <c r="D769" s="19" t="s">
        <v>1293</v>
      </c>
      <c r="E769" s="19"/>
      <c r="F769" s="19" t="s">
        <v>231</v>
      </c>
      <c r="G769" s="19" t="s">
        <v>1294</v>
      </c>
      <c r="H769" t="b">
        <v>1</v>
      </c>
      <c r="I769" s="19"/>
      <c r="J769" s="19" t="s">
        <v>1295</v>
      </c>
      <c r="K769" s="19"/>
      <c r="L769" t="b">
        <v>1</v>
      </c>
      <c r="M769" t="s">
        <v>84</v>
      </c>
      <c r="P769" s="19" t="s">
        <v>2446</v>
      </c>
      <c r="Q769" s="19"/>
      <c r="R769" s="2">
        <v>44581.195126157407</v>
      </c>
      <c r="S769" s="2">
        <v>44291.885143321757</v>
      </c>
      <c r="T769" s="19"/>
      <c r="U769" s="19"/>
      <c r="V769" s="19"/>
      <c r="W769" s="19" t="s">
        <v>90</v>
      </c>
      <c r="X769" t="s">
        <v>1178</v>
      </c>
      <c r="Y769" t="s">
        <v>87</v>
      </c>
    </row>
    <row r="770" spans="3:25" x14ac:dyDescent="0.25">
      <c r="C770">
        <v>764</v>
      </c>
      <c r="D770" s="19" t="s">
        <v>1297</v>
      </c>
      <c r="E770" s="19"/>
      <c r="F770" s="19" t="s">
        <v>231</v>
      </c>
      <c r="G770" s="19" t="s">
        <v>1298</v>
      </c>
      <c r="H770" t="b">
        <v>1</v>
      </c>
      <c r="I770" s="19"/>
      <c r="J770" s="19" t="s">
        <v>1299</v>
      </c>
      <c r="K770" s="19"/>
      <c r="L770" t="b">
        <v>1</v>
      </c>
      <c r="M770" t="s">
        <v>84</v>
      </c>
      <c r="P770" s="19" t="s">
        <v>2447</v>
      </c>
      <c r="Q770" s="19"/>
      <c r="R770" s="2">
        <v>44581.195148842591</v>
      </c>
      <c r="S770" s="2">
        <v>44291.885143321757</v>
      </c>
      <c r="T770" s="19"/>
      <c r="U770" s="19" t="s">
        <v>1301</v>
      </c>
      <c r="V770" s="19"/>
      <c r="W770" s="19" t="s">
        <v>90</v>
      </c>
      <c r="X770" t="s">
        <v>1178</v>
      </c>
      <c r="Y770" t="s">
        <v>87</v>
      </c>
    </row>
    <row r="771" spans="3:25" x14ac:dyDescent="0.25">
      <c r="C771">
        <v>765</v>
      </c>
      <c r="D771" s="19" t="s">
        <v>1301</v>
      </c>
      <c r="E771" s="19"/>
      <c r="F771" s="19" t="s">
        <v>231</v>
      </c>
      <c r="G771" s="19" t="s">
        <v>1302</v>
      </c>
      <c r="H771" t="b">
        <v>1</v>
      </c>
      <c r="I771" s="19"/>
      <c r="J771" s="19" t="s">
        <v>1303</v>
      </c>
      <c r="K771" s="19"/>
      <c r="L771" t="b">
        <v>1</v>
      </c>
      <c r="M771" t="s">
        <v>84</v>
      </c>
      <c r="P771" s="19" t="s">
        <v>2448</v>
      </c>
      <c r="Q771" s="19"/>
      <c r="R771" s="2">
        <v>44581.195144444442</v>
      </c>
      <c r="S771" s="2">
        <v>44291.885143321757</v>
      </c>
      <c r="T771" s="19"/>
      <c r="U771" s="19"/>
      <c r="V771" s="19"/>
      <c r="W771" s="19" t="s">
        <v>90</v>
      </c>
      <c r="X771" t="s">
        <v>1178</v>
      </c>
      <c r="Y771" t="s">
        <v>87</v>
      </c>
    </row>
    <row r="772" spans="3:25" x14ac:dyDescent="0.25">
      <c r="C772">
        <v>766</v>
      </c>
      <c r="D772" s="19" t="s">
        <v>1305</v>
      </c>
      <c r="E772" s="19"/>
      <c r="F772" s="19" t="s">
        <v>231</v>
      </c>
      <c r="G772" s="19" t="s">
        <v>1306</v>
      </c>
      <c r="H772" t="b">
        <v>1</v>
      </c>
      <c r="I772" s="19"/>
      <c r="J772" s="19" t="s">
        <v>1307</v>
      </c>
      <c r="K772" s="19"/>
      <c r="L772" t="b">
        <v>1</v>
      </c>
      <c r="M772" t="s">
        <v>84</v>
      </c>
      <c r="P772" s="19" t="s">
        <v>2449</v>
      </c>
      <c r="Q772" s="19"/>
      <c r="R772" s="2">
        <v>44581.195126574072</v>
      </c>
      <c r="S772" s="2">
        <v>44291.885143321757</v>
      </c>
      <c r="T772" s="19"/>
      <c r="U772" s="19"/>
      <c r="V772" s="19"/>
      <c r="W772" s="19" t="s">
        <v>90</v>
      </c>
      <c r="X772" t="s">
        <v>1178</v>
      </c>
      <c r="Y772" t="s">
        <v>87</v>
      </c>
    </row>
    <row r="773" spans="3:25" x14ac:dyDescent="0.25">
      <c r="C773">
        <v>767</v>
      </c>
      <c r="D773" s="19" t="s">
        <v>1285</v>
      </c>
      <c r="E773" s="19"/>
      <c r="F773" s="19" t="s">
        <v>199</v>
      </c>
      <c r="G773" s="19" t="s">
        <v>1286</v>
      </c>
      <c r="H773" t="b">
        <v>1</v>
      </c>
      <c r="I773" s="19"/>
      <c r="J773" s="19" t="s">
        <v>1287</v>
      </c>
      <c r="K773" s="19"/>
      <c r="L773" t="b">
        <v>1</v>
      </c>
      <c r="M773" t="s">
        <v>84</v>
      </c>
      <c r="P773" s="19" t="s">
        <v>2450</v>
      </c>
      <c r="Q773" s="19"/>
      <c r="R773" s="2">
        <v>44581.195125844904</v>
      </c>
      <c r="S773" s="2">
        <v>44291.885143321757</v>
      </c>
      <c r="T773" s="19"/>
      <c r="U773" s="19"/>
      <c r="V773" s="19"/>
      <c r="W773" s="19" t="s">
        <v>90</v>
      </c>
      <c r="X773" t="s">
        <v>1178</v>
      </c>
      <c r="Y773" t="s">
        <v>87</v>
      </c>
    </row>
    <row r="774" spans="3:25" x14ac:dyDescent="0.25">
      <c r="C774">
        <v>768</v>
      </c>
      <c r="D774" s="19" t="s">
        <v>1289</v>
      </c>
      <c r="E774" s="19"/>
      <c r="F774" s="19" t="s">
        <v>199</v>
      </c>
      <c r="G774" s="19" t="s">
        <v>1290</v>
      </c>
      <c r="H774" t="b">
        <v>1</v>
      </c>
      <c r="I774" s="19"/>
      <c r="J774" s="19" t="s">
        <v>1291</v>
      </c>
      <c r="K774" s="19"/>
      <c r="L774" t="b">
        <v>1</v>
      </c>
      <c r="M774" t="s">
        <v>84</v>
      </c>
      <c r="P774" s="19" t="s">
        <v>2451</v>
      </c>
      <c r="Q774" s="19"/>
      <c r="R774" s="2">
        <v>44581.195127962965</v>
      </c>
      <c r="S774" s="2">
        <v>44291.885143321757</v>
      </c>
      <c r="T774" s="19"/>
      <c r="U774" s="19" t="s">
        <v>1293</v>
      </c>
      <c r="V774" s="19"/>
      <c r="W774" s="19" t="s">
        <v>90</v>
      </c>
      <c r="X774" t="s">
        <v>1178</v>
      </c>
      <c r="Y774" t="s">
        <v>87</v>
      </c>
    </row>
    <row r="775" spans="3:25" x14ac:dyDescent="0.25">
      <c r="C775">
        <v>769</v>
      </c>
      <c r="D775" s="19" t="s">
        <v>1293</v>
      </c>
      <c r="E775" s="19"/>
      <c r="F775" s="19" t="s">
        <v>199</v>
      </c>
      <c r="G775" s="19" t="s">
        <v>1294</v>
      </c>
      <c r="H775" t="b">
        <v>1</v>
      </c>
      <c r="I775" s="19"/>
      <c r="J775" s="19" t="s">
        <v>1295</v>
      </c>
      <c r="K775" s="19"/>
      <c r="L775" t="b">
        <v>1</v>
      </c>
      <c r="M775" t="s">
        <v>84</v>
      </c>
      <c r="P775" s="19" t="s">
        <v>2452</v>
      </c>
      <c r="Q775" s="19"/>
      <c r="R775" s="2">
        <v>44581.195125381942</v>
      </c>
      <c r="S775" s="2">
        <v>44291.885143321757</v>
      </c>
      <c r="T775" s="19"/>
      <c r="U775" s="19"/>
      <c r="V775" s="19"/>
      <c r="W775" s="19" t="s">
        <v>90</v>
      </c>
      <c r="X775" t="s">
        <v>1178</v>
      </c>
      <c r="Y775" t="s">
        <v>87</v>
      </c>
    </row>
    <row r="776" spans="3:25" x14ac:dyDescent="0.25">
      <c r="C776">
        <v>770</v>
      </c>
      <c r="D776" s="19" t="s">
        <v>1297</v>
      </c>
      <c r="E776" s="19"/>
      <c r="F776" s="19" t="s">
        <v>199</v>
      </c>
      <c r="G776" s="19" t="s">
        <v>1298</v>
      </c>
      <c r="H776" t="b">
        <v>1</v>
      </c>
      <c r="I776" s="19"/>
      <c r="J776" s="19" t="s">
        <v>1299</v>
      </c>
      <c r="K776" s="19"/>
      <c r="L776" t="b">
        <v>1</v>
      </c>
      <c r="M776" t="s">
        <v>84</v>
      </c>
      <c r="P776" s="19" t="s">
        <v>2453</v>
      </c>
      <c r="Q776" s="19"/>
      <c r="R776" s="2">
        <v>44581.195149340281</v>
      </c>
      <c r="S776" s="2">
        <v>44291.885143321757</v>
      </c>
      <c r="T776" s="19"/>
      <c r="U776" s="19" t="s">
        <v>1301</v>
      </c>
      <c r="V776" s="19"/>
      <c r="W776" s="19" t="s">
        <v>90</v>
      </c>
      <c r="X776" t="s">
        <v>1178</v>
      </c>
      <c r="Y776" t="s">
        <v>87</v>
      </c>
    </row>
    <row r="777" spans="3:25" x14ac:dyDescent="0.25">
      <c r="C777">
        <v>771</v>
      </c>
      <c r="D777" s="19" t="s">
        <v>1301</v>
      </c>
      <c r="E777" s="19"/>
      <c r="F777" s="19" t="s">
        <v>199</v>
      </c>
      <c r="G777" s="19" t="s">
        <v>1302</v>
      </c>
      <c r="H777" t="b">
        <v>1</v>
      </c>
      <c r="I777" s="19"/>
      <c r="J777" s="19" t="s">
        <v>1303</v>
      </c>
      <c r="K777" s="19"/>
      <c r="L777" t="b">
        <v>1</v>
      </c>
      <c r="M777" t="s">
        <v>84</v>
      </c>
      <c r="P777" s="19" t="s">
        <v>2454</v>
      </c>
      <c r="Q777" s="19"/>
      <c r="R777" s="2">
        <v>44581.195144328703</v>
      </c>
      <c r="S777" s="2">
        <v>44291.885143321757</v>
      </c>
      <c r="T777" s="19"/>
      <c r="U777" s="19"/>
      <c r="V777" s="19"/>
      <c r="W777" s="19" t="s">
        <v>90</v>
      </c>
      <c r="X777" t="s">
        <v>1178</v>
      </c>
      <c r="Y777" t="s">
        <v>87</v>
      </c>
    </row>
    <row r="778" spans="3:25" x14ac:dyDescent="0.25">
      <c r="C778">
        <v>772</v>
      </c>
      <c r="D778" s="19" t="s">
        <v>1305</v>
      </c>
      <c r="E778" s="19"/>
      <c r="F778" s="19" t="s">
        <v>199</v>
      </c>
      <c r="G778" s="19" t="s">
        <v>1306</v>
      </c>
      <c r="H778" t="b">
        <v>1</v>
      </c>
      <c r="I778" s="19"/>
      <c r="J778" s="19" t="s">
        <v>1307</v>
      </c>
      <c r="K778" s="19"/>
      <c r="L778" t="b">
        <v>1</v>
      </c>
      <c r="M778" t="s">
        <v>84</v>
      </c>
      <c r="P778" s="19" t="s">
        <v>2455</v>
      </c>
      <c r="Q778" s="19"/>
      <c r="R778" s="2">
        <v>44581.19512546296</v>
      </c>
      <c r="S778" s="2">
        <v>44291.885143321757</v>
      </c>
      <c r="T778" s="19"/>
      <c r="U778" s="19"/>
      <c r="V778" s="19"/>
      <c r="W778" s="19" t="s">
        <v>90</v>
      </c>
      <c r="X778" t="s">
        <v>1178</v>
      </c>
      <c r="Y778" t="s">
        <v>87</v>
      </c>
    </row>
    <row r="779" spans="3:25" x14ac:dyDescent="0.25">
      <c r="C779">
        <v>773</v>
      </c>
      <c r="D779" s="19" t="s">
        <v>1285</v>
      </c>
      <c r="E779" s="19"/>
      <c r="F779" s="19" t="s">
        <v>265</v>
      </c>
      <c r="G779" s="19" t="s">
        <v>1286</v>
      </c>
      <c r="H779" t="b">
        <v>1</v>
      </c>
      <c r="I779" s="19"/>
      <c r="J779" s="19" t="s">
        <v>1287</v>
      </c>
      <c r="K779" s="19"/>
      <c r="L779" t="b">
        <v>1</v>
      </c>
      <c r="M779" t="s">
        <v>84</v>
      </c>
      <c r="P779" s="19" t="s">
        <v>2456</v>
      </c>
      <c r="Q779" s="19"/>
      <c r="R779" s="2">
        <v>44581.19513310185</v>
      </c>
      <c r="S779" s="2">
        <v>44291.885143321757</v>
      </c>
      <c r="T779" s="19"/>
      <c r="U779" s="19"/>
      <c r="V779" s="19"/>
      <c r="W779" s="19" t="s">
        <v>90</v>
      </c>
      <c r="X779" t="s">
        <v>1178</v>
      </c>
      <c r="Y779" t="s">
        <v>87</v>
      </c>
    </row>
    <row r="780" spans="3:25" x14ac:dyDescent="0.25">
      <c r="C780">
        <v>774</v>
      </c>
      <c r="D780" s="19" t="s">
        <v>1289</v>
      </c>
      <c r="E780" s="19"/>
      <c r="F780" s="19" t="s">
        <v>265</v>
      </c>
      <c r="G780" s="19" t="s">
        <v>1290</v>
      </c>
      <c r="H780" t="b">
        <v>1</v>
      </c>
      <c r="I780" s="19"/>
      <c r="J780" s="19" t="s">
        <v>1291</v>
      </c>
      <c r="K780" s="19"/>
      <c r="L780" t="b">
        <v>1</v>
      </c>
      <c r="M780" t="s">
        <v>84</v>
      </c>
      <c r="P780" s="19" t="s">
        <v>2457</v>
      </c>
      <c r="Q780" s="19"/>
      <c r="R780" s="2">
        <v>44581.195132407411</v>
      </c>
      <c r="S780" s="2">
        <v>44291.885143321757</v>
      </c>
      <c r="T780" s="19"/>
      <c r="U780" s="19" t="s">
        <v>1293</v>
      </c>
      <c r="V780" s="19"/>
      <c r="W780" s="19" t="s">
        <v>90</v>
      </c>
      <c r="X780" t="s">
        <v>1178</v>
      </c>
      <c r="Y780" t="s">
        <v>87</v>
      </c>
    </row>
    <row r="781" spans="3:25" x14ac:dyDescent="0.25">
      <c r="C781">
        <v>775</v>
      </c>
      <c r="D781" s="19" t="s">
        <v>1293</v>
      </c>
      <c r="E781" s="19"/>
      <c r="F781" s="19" t="s">
        <v>265</v>
      </c>
      <c r="G781" s="19" t="s">
        <v>1294</v>
      </c>
      <c r="H781" t="b">
        <v>1</v>
      </c>
      <c r="I781" s="19"/>
      <c r="J781" s="19" t="s">
        <v>1295</v>
      </c>
      <c r="K781" s="19"/>
      <c r="L781" t="b">
        <v>1</v>
      </c>
      <c r="M781" t="s">
        <v>84</v>
      </c>
      <c r="P781" s="19" t="s">
        <v>2458</v>
      </c>
      <c r="Q781" s="19"/>
      <c r="R781" s="2">
        <v>44581.195132476852</v>
      </c>
      <c r="S781" s="2">
        <v>44291.885143321757</v>
      </c>
      <c r="T781" s="19"/>
      <c r="U781" s="19"/>
      <c r="V781" s="19"/>
      <c r="W781" s="19" t="s">
        <v>90</v>
      </c>
      <c r="X781" t="s">
        <v>1178</v>
      </c>
      <c r="Y781" t="s">
        <v>87</v>
      </c>
    </row>
    <row r="782" spans="3:25" x14ac:dyDescent="0.25">
      <c r="C782">
        <v>776</v>
      </c>
      <c r="D782" s="19" t="s">
        <v>1297</v>
      </c>
      <c r="E782" s="19"/>
      <c r="F782" s="19" t="s">
        <v>265</v>
      </c>
      <c r="G782" s="19" t="s">
        <v>1298</v>
      </c>
      <c r="H782" t="b">
        <v>1</v>
      </c>
      <c r="I782" s="19"/>
      <c r="J782" s="19" t="s">
        <v>1299</v>
      </c>
      <c r="K782" s="19"/>
      <c r="L782" t="b">
        <v>1</v>
      </c>
      <c r="M782" t="s">
        <v>84</v>
      </c>
      <c r="P782" s="19" t="s">
        <v>2459</v>
      </c>
      <c r="Q782" s="19"/>
      <c r="R782" s="2">
        <v>44581.195152118053</v>
      </c>
      <c r="S782" s="2">
        <v>44291.885143321757</v>
      </c>
      <c r="T782" s="19"/>
      <c r="U782" s="19" t="s">
        <v>1301</v>
      </c>
      <c r="V782" s="19"/>
      <c r="W782" s="19" t="s">
        <v>90</v>
      </c>
      <c r="X782" t="s">
        <v>1178</v>
      </c>
      <c r="Y782" t="s">
        <v>87</v>
      </c>
    </row>
    <row r="783" spans="3:25" x14ac:dyDescent="0.25">
      <c r="C783">
        <v>777</v>
      </c>
      <c r="D783" s="19" t="s">
        <v>1301</v>
      </c>
      <c r="E783" s="19"/>
      <c r="F783" s="19" t="s">
        <v>265</v>
      </c>
      <c r="G783" s="19" t="s">
        <v>1302</v>
      </c>
      <c r="H783" t="b">
        <v>1</v>
      </c>
      <c r="I783" s="19"/>
      <c r="J783" s="19" t="s">
        <v>1303</v>
      </c>
      <c r="K783" s="19"/>
      <c r="L783" t="b">
        <v>1</v>
      </c>
      <c r="M783" t="s">
        <v>84</v>
      </c>
      <c r="P783" s="19" t="s">
        <v>2460</v>
      </c>
      <c r="Q783" s="19"/>
      <c r="R783" s="2">
        <v>44581.195144675927</v>
      </c>
      <c r="S783" s="2">
        <v>44291.885143321757</v>
      </c>
      <c r="T783" s="19"/>
      <c r="U783" s="19"/>
      <c r="V783" s="19"/>
      <c r="W783" s="19" t="s">
        <v>90</v>
      </c>
      <c r="X783" t="s">
        <v>1178</v>
      </c>
      <c r="Y783" t="s">
        <v>87</v>
      </c>
    </row>
    <row r="784" spans="3:25" x14ac:dyDescent="0.25">
      <c r="C784">
        <v>778</v>
      </c>
      <c r="D784" s="19" t="s">
        <v>1305</v>
      </c>
      <c r="E784" s="19"/>
      <c r="F784" s="19" t="s">
        <v>265</v>
      </c>
      <c r="G784" s="19" t="s">
        <v>1306</v>
      </c>
      <c r="H784" t="b">
        <v>1</v>
      </c>
      <c r="I784" s="19"/>
      <c r="J784" s="19" t="s">
        <v>1307</v>
      </c>
      <c r="K784" s="19"/>
      <c r="L784" t="b">
        <v>1</v>
      </c>
      <c r="M784" t="s">
        <v>84</v>
      </c>
      <c r="P784" s="19" t="s">
        <v>2461</v>
      </c>
      <c r="Q784" s="19"/>
      <c r="R784" s="2">
        <v>44581.195133402776</v>
      </c>
      <c r="S784" s="2">
        <v>44291.885143321757</v>
      </c>
      <c r="T784" s="19"/>
      <c r="U784" s="19"/>
      <c r="V784" s="19"/>
      <c r="W784" s="19" t="s">
        <v>90</v>
      </c>
      <c r="X784" t="s">
        <v>1178</v>
      </c>
      <c r="Y784" t="s">
        <v>87</v>
      </c>
    </row>
    <row r="785" spans="3:25" x14ac:dyDescent="0.25">
      <c r="C785">
        <v>779</v>
      </c>
      <c r="D785" s="19" t="s">
        <v>1285</v>
      </c>
      <c r="E785" s="19"/>
      <c r="F785" s="19" t="s">
        <v>202</v>
      </c>
      <c r="G785" s="19" t="s">
        <v>1286</v>
      </c>
      <c r="H785" t="b">
        <v>1</v>
      </c>
      <c r="I785" s="19"/>
      <c r="J785" s="19" t="s">
        <v>1287</v>
      </c>
      <c r="K785" s="19"/>
      <c r="L785" t="b">
        <v>1</v>
      </c>
      <c r="M785" t="s">
        <v>84</v>
      </c>
      <c r="P785" s="19" t="s">
        <v>2462</v>
      </c>
      <c r="Q785" s="19"/>
      <c r="R785" s="2">
        <v>44581.195126805556</v>
      </c>
      <c r="S785" s="2">
        <v>44291.885143321757</v>
      </c>
      <c r="T785" s="19"/>
      <c r="U785" s="19"/>
      <c r="V785" s="19"/>
      <c r="W785" s="19" t="s">
        <v>90</v>
      </c>
      <c r="X785" t="s">
        <v>1178</v>
      </c>
      <c r="Y785" t="s">
        <v>87</v>
      </c>
    </row>
    <row r="786" spans="3:25" x14ac:dyDescent="0.25">
      <c r="C786">
        <v>780</v>
      </c>
      <c r="D786" s="19" t="s">
        <v>1289</v>
      </c>
      <c r="E786" s="19"/>
      <c r="F786" s="19" t="s">
        <v>202</v>
      </c>
      <c r="G786" s="19" t="s">
        <v>1290</v>
      </c>
      <c r="H786" t="b">
        <v>1</v>
      </c>
      <c r="I786" s="19"/>
      <c r="J786" s="19" t="s">
        <v>1291</v>
      </c>
      <c r="K786" s="19"/>
      <c r="L786" t="b">
        <v>1</v>
      </c>
      <c r="M786" t="s">
        <v>84</v>
      </c>
      <c r="P786" s="19" t="s">
        <v>2463</v>
      </c>
      <c r="Q786" s="19"/>
      <c r="R786" s="2">
        <v>44581.195127349536</v>
      </c>
      <c r="S786" s="2">
        <v>44291.885143321757</v>
      </c>
      <c r="T786" s="19"/>
      <c r="U786" s="19" t="s">
        <v>1293</v>
      </c>
      <c r="V786" s="19"/>
      <c r="W786" s="19" t="s">
        <v>90</v>
      </c>
      <c r="X786" t="s">
        <v>1178</v>
      </c>
      <c r="Y786" t="s">
        <v>87</v>
      </c>
    </row>
    <row r="787" spans="3:25" x14ac:dyDescent="0.25">
      <c r="C787">
        <v>781</v>
      </c>
      <c r="D787" s="19" t="s">
        <v>1293</v>
      </c>
      <c r="E787" s="19"/>
      <c r="F787" s="19" t="s">
        <v>202</v>
      </c>
      <c r="G787" s="19" t="s">
        <v>1294</v>
      </c>
      <c r="H787" t="b">
        <v>1</v>
      </c>
      <c r="I787" s="19"/>
      <c r="J787" s="19" t="s">
        <v>1295</v>
      </c>
      <c r="K787" s="19"/>
      <c r="L787" t="b">
        <v>1</v>
      </c>
      <c r="M787" t="s">
        <v>84</v>
      </c>
      <c r="P787" s="19" t="s">
        <v>2464</v>
      </c>
      <c r="Q787" s="19"/>
      <c r="R787" s="2">
        <v>44581.195126689818</v>
      </c>
      <c r="S787" s="2">
        <v>44291.885143321757</v>
      </c>
      <c r="T787" s="19"/>
      <c r="U787" s="19"/>
      <c r="V787" s="19"/>
      <c r="W787" s="19" t="s">
        <v>90</v>
      </c>
      <c r="X787" t="s">
        <v>1178</v>
      </c>
      <c r="Y787" t="s">
        <v>87</v>
      </c>
    </row>
    <row r="788" spans="3:25" x14ac:dyDescent="0.25">
      <c r="C788">
        <v>782</v>
      </c>
      <c r="D788" s="19" t="s">
        <v>1297</v>
      </c>
      <c r="E788" s="19"/>
      <c r="F788" s="19" t="s">
        <v>202</v>
      </c>
      <c r="G788" s="19" t="s">
        <v>1298</v>
      </c>
      <c r="H788" t="b">
        <v>1</v>
      </c>
      <c r="I788" s="19"/>
      <c r="J788" s="19" t="s">
        <v>1299</v>
      </c>
      <c r="K788" s="19"/>
      <c r="L788" t="b">
        <v>1</v>
      </c>
      <c r="M788" t="s">
        <v>84</v>
      </c>
      <c r="P788" s="19" t="s">
        <v>2465</v>
      </c>
      <c r="Q788" s="19"/>
      <c r="R788" s="2">
        <v>44581.195149027779</v>
      </c>
      <c r="S788" s="2">
        <v>44291.885143321757</v>
      </c>
      <c r="T788" s="19"/>
      <c r="U788" s="19" t="s">
        <v>1301</v>
      </c>
      <c r="V788" s="19"/>
      <c r="W788" s="19" t="s">
        <v>90</v>
      </c>
      <c r="X788" t="s">
        <v>1178</v>
      </c>
      <c r="Y788" t="s">
        <v>87</v>
      </c>
    </row>
    <row r="789" spans="3:25" x14ac:dyDescent="0.25">
      <c r="C789">
        <v>783</v>
      </c>
      <c r="D789" s="19" t="s">
        <v>1301</v>
      </c>
      <c r="E789" s="19"/>
      <c r="F789" s="19" t="s">
        <v>202</v>
      </c>
      <c r="G789" s="19" t="s">
        <v>1302</v>
      </c>
      <c r="H789" t="b">
        <v>1</v>
      </c>
      <c r="I789" s="19"/>
      <c r="J789" s="19" t="s">
        <v>1303</v>
      </c>
      <c r="K789" s="19"/>
      <c r="L789" t="b">
        <v>1</v>
      </c>
      <c r="M789" t="s">
        <v>84</v>
      </c>
      <c r="P789" s="19" t="s">
        <v>2466</v>
      </c>
      <c r="Q789" s="19"/>
      <c r="R789" s="2">
        <v>44581.195144166668</v>
      </c>
      <c r="S789" s="2">
        <v>44291.885143321757</v>
      </c>
      <c r="T789" s="19"/>
      <c r="U789" s="19"/>
      <c r="V789" s="19"/>
      <c r="W789" s="19" t="s">
        <v>90</v>
      </c>
      <c r="X789" t="s">
        <v>1178</v>
      </c>
      <c r="Y789" t="s">
        <v>87</v>
      </c>
    </row>
    <row r="790" spans="3:25" x14ac:dyDescent="0.25">
      <c r="C790">
        <v>784</v>
      </c>
      <c r="D790" s="19" t="s">
        <v>1305</v>
      </c>
      <c r="E790" s="19"/>
      <c r="F790" s="19" t="s">
        <v>202</v>
      </c>
      <c r="G790" s="19" t="s">
        <v>1306</v>
      </c>
      <c r="H790" t="b">
        <v>1</v>
      </c>
      <c r="I790" s="19"/>
      <c r="J790" s="19" t="s">
        <v>1307</v>
      </c>
      <c r="K790" s="19"/>
      <c r="L790" t="b">
        <v>1</v>
      </c>
      <c r="M790" t="s">
        <v>84</v>
      </c>
      <c r="P790" s="19" t="s">
        <v>2467</v>
      </c>
      <c r="Q790" s="19"/>
      <c r="R790" s="2">
        <v>44581.195126689818</v>
      </c>
      <c r="S790" s="2">
        <v>44291.885143321757</v>
      </c>
      <c r="T790" s="19"/>
      <c r="U790" s="19"/>
      <c r="V790" s="19"/>
      <c r="W790" s="19" t="s">
        <v>90</v>
      </c>
      <c r="X790" t="s">
        <v>1178</v>
      </c>
      <c r="Y790" t="s">
        <v>87</v>
      </c>
    </row>
    <row r="791" spans="3:25" x14ac:dyDescent="0.25">
      <c r="C791">
        <v>785</v>
      </c>
      <c r="D791" s="19" t="s">
        <v>1285</v>
      </c>
      <c r="E791" s="19"/>
      <c r="F791" s="19" t="s">
        <v>206</v>
      </c>
      <c r="G791" s="19" t="s">
        <v>1286</v>
      </c>
      <c r="H791" t="b">
        <v>1</v>
      </c>
      <c r="I791" s="19"/>
      <c r="J791" s="19" t="s">
        <v>1287</v>
      </c>
      <c r="K791" s="19"/>
      <c r="L791" t="b">
        <v>1</v>
      </c>
      <c r="M791" t="s">
        <v>84</v>
      </c>
      <c r="P791" s="19" t="s">
        <v>2468</v>
      </c>
      <c r="Q791" s="19"/>
      <c r="R791" s="2">
        <v>44581.195127002313</v>
      </c>
      <c r="S791" s="2">
        <v>44291.885143321757</v>
      </c>
      <c r="T791" s="19"/>
      <c r="U791" s="19"/>
      <c r="V791" s="19"/>
      <c r="W791" s="19" t="s">
        <v>90</v>
      </c>
      <c r="X791" t="s">
        <v>1178</v>
      </c>
      <c r="Y791" t="s">
        <v>87</v>
      </c>
    </row>
    <row r="792" spans="3:25" x14ac:dyDescent="0.25">
      <c r="C792">
        <v>786</v>
      </c>
      <c r="D792" s="19" t="s">
        <v>1289</v>
      </c>
      <c r="E792" s="19"/>
      <c r="F792" s="19" t="s">
        <v>206</v>
      </c>
      <c r="G792" s="19" t="s">
        <v>1290</v>
      </c>
      <c r="H792" t="b">
        <v>1</v>
      </c>
      <c r="I792" s="19"/>
      <c r="J792" s="19" t="s">
        <v>1291</v>
      </c>
      <c r="K792" s="19"/>
      <c r="L792" t="b">
        <v>1</v>
      </c>
      <c r="M792" t="s">
        <v>84</v>
      </c>
      <c r="P792" s="19" t="s">
        <v>2469</v>
      </c>
      <c r="Q792" s="19"/>
      <c r="R792" s="2">
        <v>44581.195127268518</v>
      </c>
      <c r="S792" s="2">
        <v>44291.885143321757</v>
      </c>
      <c r="T792" s="19"/>
      <c r="U792" s="19" t="s">
        <v>1293</v>
      </c>
      <c r="V792" s="19"/>
      <c r="W792" s="19" t="s">
        <v>90</v>
      </c>
      <c r="X792" t="s">
        <v>1178</v>
      </c>
      <c r="Y792" t="s">
        <v>87</v>
      </c>
    </row>
    <row r="793" spans="3:25" x14ac:dyDescent="0.25">
      <c r="C793">
        <v>787</v>
      </c>
      <c r="D793" s="19" t="s">
        <v>1293</v>
      </c>
      <c r="E793" s="19"/>
      <c r="F793" s="19" t="s">
        <v>206</v>
      </c>
      <c r="G793" s="19" t="s">
        <v>1294</v>
      </c>
      <c r="H793" t="b">
        <v>1</v>
      </c>
      <c r="I793" s="19"/>
      <c r="J793" s="19" t="s">
        <v>1295</v>
      </c>
      <c r="K793" s="19"/>
      <c r="L793" t="b">
        <v>1</v>
      </c>
      <c r="M793" t="s">
        <v>84</v>
      </c>
      <c r="P793" s="19" t="s">
        <v>2470</v>
      </c>
      <c r="Q793" s="19"/>
      <c r="R793" s="2">
        <v>44581.195127118059</v>
      </c>
      <c r="S793" s="2">
        <v>44291.885143321757</v>
      </c>
      <c r="T793" s="19"/>
      <c r="U793" s="19"/>
      <c r="V793" s="19"/>
      <c r="W793" s="19" t="s">
        <v>90</v>
      </c>
      <c r="X793" t="s">
        <v>1178</v>
      </c>
      <c r="Y793" t="s">
        <v>87</v>
      </c>
    </row>
    <row r="794" spans="3:25" x14ac:dyDescent="0.25">
      <c r="C794">
        <v>788</v>
      </c>
      <c r="D794" s="19" t="s">
        <v>1297</v>
      </c>
      <c r="E794" s="19"/>
      <c r="F794" s="19" t="s">
        <v>206</v>
      </c>
      <c r="G794" s="19" t="s">
        <v>1298</v>
      </c>
      <c r="H794" t="b">
        <v>1</v>
      </c>
      <c r="I794" s="19"/>
      <c r="J794" s="19" t="s">
        <v>1299</v>
      </c>
      <c r="K794" s="19"/>
      <c r="L794" t="b">
        <v>1</v>
      </c>
      <c r="M794" t="s">
        <v>84</v>
      </c>
      <c r="P794" s="19" t="s">
        <v>2471</v>
      </c>
      <c r="Q794" s="19"/>
      <c r="R794" s="2">
        <v>44581.195153622684</v>
      </c>
      <c r="S794" s="2">
        <v>44291.885143321757</v>
      </c>
      <c r="T794" s="19"/>
      <c r="U794" s="19" t="s">
        <v>1301</v>
      </c>
      <c r="V794" s="19"/>
      <c r="W794" s="19" t="s">
        <v>90</v>
      </c>
      <c r="X794" t="s">
        <v>1178</v>
      </c>
      <c r="Y794" t="s">
        <v>87</v>
      </c>
    </row>
    <row r="795" spans="3:25" x14ac:dyDescent="0.25">
      <c r="C795">
        <v>789</v>
      </c>
      <c r="D795" s="19" t="s">
        <v>1301</v>
      </c>
      <c r="E795" s="19"/>
      <c r="F795" s="19" t="s">
        <v>206</v>
      </c>
      <c r="G795" s="19" t="s">
        <v>1302</v>
      </c>
      <c r="H795" t="b">
        <v>1</v>
      </c>
      <c r="I795" s="19"/>
      <c r="J795" s="19" t="s">
        <v>1303</v>
      </c>
      <c r="K795" s="19"/>
      <c r="L795" t="b">
        <v>1</v>
      </c>
      <c r="M795" t="s">
        <v>84</v>
      </c>
      <c r="P795" s="19" t="s">
        <v>2472</v>
      </c>
      <c r="Q795" s="19"/>
      <c r="R795" s="2">
        <v>44581.195145555554</v>
      </c>
      <c r="S795" s="2">
        <v>44291.885143321757</v>
      </c>
      <c r="T795" s="19"/>
      <c r="U795" s="19"/>
      <c r="V795" s="19"/>
      <c r="W795" s="19" t="s">
        <v>90</v>
      </c>
      <c r="X795" t="s">
        <v>1178</v>
      </c>
      <c r="Y795" t="s">
        <v>87</v>
      </c>
    </row>
    <row r="796" spans="3:25" x14ac:dyDescent="0.25">
      <c r="C796">
        <v>790</v>
      </c>
      <c r="D796" s="19" t="s">
        <v>1305</v>
      </c>
      <c r="E796" s="19"/>
      <c r="F796" s="19" t="s">
        <v>206</v>
      </c>
      <c r="G796" s="19" t="s">
        <v>1306</v>
      </c>
      <c r="H796" t="b">
        <v>1</v>
      </c>
      <c r="I796" s="19"/>
      <c r="J796" s="19" t="s">
        <v>1307</v>
      </c>
      <c r="K796" s="19"/>
      <c r="L796" t="b">
        <v>1</v>
      </c>
      <c r="M796" t="s">
        <v>84</v>
      </c>
      <c r="P796" s="19" t="s">
        <v>2473</v>
      </c>
      <c r="Q796" s="19"/>
      <c r="R796" s="2">
        <v>44581.195127962965</v>
      </c>
      <c r="S796" s="2">
        <v>44291.885143321757</v>
      </c>
      <c r="T796" s="19"/>
      <c r="U796" s="19"/>
      <c r="V796" s="19"/>
      <c r="W796" s="19" t="s">
        <v>90</v>
      </c>
      <c r="X796" t="s">
        <v>1178</v>
      </c>
      <c r="Y796" t="s">
        <v>87</v>
      </c>
    </row>
    <row r="797" spans="3:25" x14ac:dyDescent="0.25">
      <c r="C797">
        <v>791</v>
      </c>
      <c r="D797" s="19" t="s">
        <v>1285</v>
      </c>
      <c r="E797" s="19"/>
      <c r="F797" s="19" t="s">
        <v>201</v>
      </c>
      <c r="G797" s="19" t="s">
        <v>1286</v>
      </c>
      <c r="H797" t="b">
        <v>1</v>
      </c>
      <c r="I797" s="19"/>
      <c r="J797" s="19" t="s">
        <v>1287</v>
      </c>
      <c r="K797" s="19"/>
      <c r="L797" t="b">
        <v>1</v>
      </c>
      <c r="M797" t="s">
        <v>84</v>
      </c>
      <c r="P797" s="19" t="s">
        <v>2474</v>
      </c>
      <c r="Q797" s="19"/>
      <c r="R797" s="2">
        <v>44581.195136805552</v>
      </c>
      <c r="S797" s="2">
        <v>44291.885143321757</v>
      </c>
      <c r="T797" s="19"/>
      <c r="U797" s="19"/>
      <c r="V797" s="19"/>
      <c r="W797" s="19" t="s">
        <v>90</v>
      </c>
      <c r="X797" t="s">
        <v>1178</v>
      </c>
      <c r="Y797" t="s">
        <v>87</v>
      </c>
    </row>
    <row r="798" spans="3:25" x14ac:dyDescent="0.25">
      <c r="C798">
        <v>792</v>
      </c>
      <c r="D798" s="19" t="s">
        <v>1289</v>
      </c>
      <c r="E798" s="19"/>
      <c r="F798" s="19" t="s">
        <v>201</v>
      </c>
      <c r="G798" s="19" t="s">
        <v>1290</v>
      </c>
      <c r="H798" t="b">
        <v>1</v>
      </c>
      <c r="I798" s="19"/>
      <c r="J798" s="19" t="s">
        <v>1291</v>
      </c>
      <c r="K798" s="19"/>
      <c r="L798" t="b">
        <v>1</v>
      </c>
      <c r="M798" t="s">
        <v>84</v>
      </c>
      <c r="P798" s="19" t="s">
        <v>2475</v>
      </c>
      <c r="Q798" s="19"/>
      <c r="R798" s="2">
        <v>44581.195137187497</v>
      </c>
      <c r="S798" s="2">
        <v>44291.885143321757</v>
      </c>
      <c r="T798" s="19"/>
      <c r="U798" s="19" t="s">
        <v>1293</v>
      </c>
      <c r="V798" s="19"/>
      <c r="W798" s="19" t="s">
        <v>90</v>
      </c>
      <c r="X798" t="s">
        <v>1178</v>
      </c>
      <c r="Y798" t="s">
        <v>87</v>
      </c>
    </row>
    <row r="799" spans="3:25" x14ac:dyDescent="0.25">
      <c r="C799">
        <v>793</v>
      </c>
      <c r="D799" s="19" t="s">
        <v>1293</v>
      </c>
      <c r="E799" s="19"/>
      <c r="F799" s="19" t="s">
        <v>201</v>
      </c>
      <c r="G799" s="19" t="s">
        <v>1294</v>
      </c>
      <c r="H799" t="b">
        <v>1</v>
      </c>
      <c r="I799" s="19"/>
      <c r="J799" s="19" t="s">
        <v>1295</v>
      </c>
      <c r="K799" s="19"/>
      <c r="L799" t="b">
        <v>1</v>
      </c>
      <c r="M799" t="s">
        <v>84</v>
      </c>
      <c r="P799" s="19" t="s">
        <v>2476</v>
      </c>
      <c r="Q799" s="19"/>
      <c r="R799" s="2">
        <v>44581.195136643517</v>
      </c>
      <c r="S799" s="2">
        <v>44291.885143321757</v>
      </c>
      <c r="T799" s="19"/>
      <c r="U799" s="19"/>
      <c r="V799" s="19"/>
      <c r="W799" s="19" t="s">
        <v>90</v>
      </c>
      <c r="X799" t="s">
        <v>1178</v>
      </c>
      <c r="Y799" t="s">
        <v>87</v>
      </c>
    </row>
    <row r="800" spans="3:25" x14ac:dyDescent="0.25">
      <c r="C800">
        <v>794</v>
      </c>
      <c r="D800" s="19" t="s">
        <v>1297</v>
      </c>
      <c r="E800" s="19"/>
      <c r="F800" s="19" t="s">
        <v>201</v>
      </c>
      <c r="G800" s="19" t="s">
        <v>1298</v>
      </c>
      <c r="H800" t="b">
        <v>1</v>
      </c>
      <c r="I800" s="19"/>
      <c r="J800" s="19" t="s">
        <v>1299</v>
      </c>
      <c r="K800" s="19"/>
      <c r="L800" t="b">
        <v>1</v>
      </c>
      <c r="M800" t="s">
        <v>84</v>
      </c>
      <c r="P800" s="19" t="s">
        <v>2477</v>
      </c>
      <c r="Q800" s="19"/>
      <c r="R800" s="2">
        <v>44581.195154317131</v>
      </c>
      <c r="S800" s="2">
        <v>44291.885143321757</v>
      </c>
      <c r="T800" s="19"/>
      <c r="U800" s="19" t="s">
        <v>1301</v>
      </c>
      <c r="V800" s="19"/>
      <c r="W800" s="19" t="s">
        <v>90</v>
      </c>
      <c r="X800" t="s">
        <v>1178</v>
      </c>
      <c r="Y800" t="s">
        <v>87</v>
      </c>
    </row>
    <row r="801" spans="3:25" x14ac:dyDescent="0.25">
      <c r="C801">
        <v>795</v>
      </c>
      <c r="D801" s="19" t="s">
        <v>1301</v>
      </c>
      <c r="E801" s="19"/>
      <c r="F801" s="19" t="s">
        <v>201</v>
      </c>
      <c r="G801" s="19" t="s">
        <v>1302</v>
      </c>
      <c r="H801" t="b">
        <v>1</v>
      </c>
      <c r="I801" s="19"/>
      <c r="J801" s="19" t="s">
        <v>1303</v>
      </c>
      <c r="K801" s="19"/>
      <c r="L801" t="b">
        <v>1</v>
      </c>
      <c r="M801" t="s">
        <v>84</v>
      </c>
      <c r="P801" s="19" t="s">
        <v>2478</v>
      </c>
      <c r="Q801" s="19"/>
      <c r="R801" s="2">
        <v>44581.19514729167</v>
      </c>
      <c r="S801" s="2">
        <v>44291.885143321757</v>
      </c>
      <c r="T801" s="19"/>
      <c r="U801" s="19"/>
      <c r="V801" s="19"/>
      <c r="W801" s="19" t="s">
        <v>90</v>
      </c>
      <c r="X801" t="s">
        <v>1178</v>
      </c>
      <c r="Y801" t="s">
        <v>87</v>
      </c>
    </row>
    <row r="802" spans="3:25" x14ac:dyDescent="0.25">
      <c r="C802">
        <v>796</v>
      </c>
      <c r="D802" s="19" t="s">
        <v>1305</v>
      </c>
      <c r="E802" s="19"/>
      <c r="F802" s="19" t="s">
        <v>201</v>
      </c>
      <c r="G802" s="19" t="s">
        <v>1306</v>
      </c>
      <c r="H802" t="b">
        <v>1</v>
      </c>
      <c r="I802" s="19"/>
      <c r="J802" s="19" t="s">
        <v>1307</v>
      </c>
      <c r="K802" s="19"/>
      <c r="L802" t="b">
        <v>1</v>
      </c>
      <c r="M802" t="s">
        <v>84</v>
      </c>
      <c r="P802" s="19" t="s">
        <v>2479</v>
      </c>
      <c r="Q802" s="19"/>
      <c r="R802" s="2">
        <v>44581.19513521991</v>
      </c>
      <c r="S802" s="2">
        <v>44291.885143321757</v>
      </c>
      <c r="T802" s="19"/>
      <c r="U802" s="19"/>
      <c r="V802" s="19"/>
      <c r="W802" s="19" t="s">
        <v>90</v>
      </c>
      <c r="X802" t="s">
        <v>1178</v>
      </c>
      <c r="Y802" t="s">
        <v>87</v>
      </c>
    </row>
    <row r="803" spans="3:25" x14ac:dyDescent="0.25">
      <c r="C803">
        <v>797</v>
      </c>
      <c r="D803" s="19" t="s">
        <v>1285</v>
      </c>
      <c r="E803" s="19"/>
      <c r="F803" s="19" t="s">
        <v>263</v>
      </c>
      <c r="G803" s="19" t="s">
        <v>1286</v>
      </c>
      <c r="H803" t="b">
        <v>1</v>
      </c>
      <c r="I803" s="19"/>
      <c r="J803" s="19" t="s">
        <v>1287</v>
      </c>
      <c r="K803" s="19"/>
      <c r="L803" t="b">
        <v>1</v>
      </c>
      <c r="M803" t="s">
        <v>84</v>
      </c>
      <c r="P803" s="19" t="s">
        <v>2480</v>
      </c>
      <c r="Q803" s="19"/>
      <c r="R803" s="2">
        <v>44581.195125578706</v>
      </c>
      <c r="S803" s="2">
        <v>44291.885143321757</v>
      </c>
      <c r="T803" s="19"/>
      <c r="U803" s="19"/>
      <c r="V803" s="19"/>
      <c r="W803" s="19" t="s">
        <v>90</v>
      </c>
      <c r="X803" t="s">
        <v>1178</v>
      </c>
      <c r="Y803" t="s">
        <v>87</v>
      </c>
    </row>
    <row r="804" spans="3:25" x14ac:dyDescent="0.25">
      <c r="C804">
        <v>798</v>
      </c>
      <c r="D804" s="19" t="s">
        <v>1289</v>
      </c>
      <c r="E804" s="19"/>
      <c r="F804" s="19" t="s">
        <v>263</v>
      </c>
      <c r="G804" s="19" t="s">
        <v>1290</v>
      </c>
      <c r="H804" t="b">
        <v>1</v>
      </c>
      <c r="I804" s="19"/>
      <c r="J804" s="19" t="s">
        <v>1291</v>
      </c>
      <c r="K804" s="19"/>
      <c r="L804" t="b">
        <v>1</v>
      </c>
      <c r="M804" t="s">
        <v>84</v>
      </c>
      <c r="P804" s="19" t="s">
        <v>2481</v>
      </c>
      <c r="Q804" s="19"/>
      <c r="R804" s="2">
        <v>44581.195122256948</v>
      </c>
      <c r="S804" s="2">
        <v>44291.885143321757</v>
      </c>
      <c r="T804" s="19"/>
      <c r="U804" s="19" t="s">
        <v>1293</v>
      </c>
      <c r="V804" s="19"/>
      <c r="W804" s="19" t="s">
        <v>90</v>
      </c>
      <c r="X804" t="s">
        <v>1178</v>
      </c>
      <c r="Y804" t="s">
        <v>87</v>
      </c>
    </row>
    <row r="805" spans="3:25" x14ac:dyDescent="0.25">
      <c r="C805">
        <v>799</v>
      </c>
      <c r="D805" s="19" t="s">
        <v>1293</v>
      </c>
      <c r="E805" s="19"/>
      <c r="F805" s="19" t="s">
        <v>263</v>
      </c>
      <c r="G805" s="19" t="s">
        <v>1294</v>
      </c>
      <c r="H805" t="b">
        <v>1</v>
      </c>
      <c r="I805" s="19"/>
      <c r="J805" s="19" t="s">
        <v>1295</v>
      </c>
      <c r="K805" s="19"/>
      <c r="L805" t="b">
        <v>1</v>
      </c>
      <c r="M805" t="s">
        <v>84</v>
      </c>
      <c r="P805" s="19" t="s">
        <v>2482</v>
      </c>
      <c r="Q805" s="19"/>
      <c r="R805" s="2">
        <v>44581.195121481484</v>
      </c>
      <c r="S805" s="2">
        <v>44291.885143321757</v>
      </c>
      <c r="T805" s="19"/>
      <c r="U805" s="19"/>
      <c r="V805" s="19"/>
      <c r="W805" s="19" t="s">
        <v>90</v>
      </c>
      <c r="X805" t="s">
        <v>1178</v>
      </c>
      <c r="Y805" t="s">
        <v>87</v>
      </c>
    </row>
    <row r="806" spans="3:25" x14ac:dyDescent="0.25">
      <c r="C806">
        <v>800</v>
      </c>
      <c r="D806" s="19" t="s">
        <v>1297</v>
      </c>
      <c r="E806" s="19"/>
      <c r="F806" s="19" t="s">
        <v>263</v>
      </c>
      <c r="G806" s="19" t="s">
        <v>1298</v>
      </c>
      <c r="H806" t="b">
        <v>1</v>
      </c>
      <c r="I806" s="19"/>
      <c r="J806" s="19" t="s">
        <v>1299</v>
      </c>
      <c r="K806" s="19"/>
      <c r="L806" t="b">
        <v>1</v>
      </c>
      <c r="M806" t="s">
        <v>84</v>
      </c>
      <c r="P806" s="19" t="s">
        <v>2483</v>
      </c>
      <c r="Q806" s="19"/>
      <c r="R806" s="2">
        <v>44581.195147719911</v>
      </c>
      <c r="S806" s="2">
        <v>44291.885143321757</v>
      </c>
      <c r="T806" s="19"/>
      <c r="U806" s="19" t="s">
        <v>1301</v>
      </c>
      <c r="V806" s="19"/>
      <c r="W806" s="19" t="s">
        <v>90</v>
      </c>
      <c r="X806" t="s">
        <v>1178</v>
      </c>
      <c r="Y806" t="s">
        <v>87</v>
      </c>
    </row>
    <row r="807" spans="3:25" x14ac:dyDescent="0.25">
      <c r="C807">
        <v>801</v>
      </c>
      <c r="D807" s="19" t="s">
        <v>1301</v>
      </c>
      <c r="E807" s="19"/>
      <c r="F807" s="19" t="s">
        <v>263</v>
      </c>
      <c r="G807" s="19" t="s">
        <v>1302</v>
      </c>
      <c r="H807" t="b">
        <v>1</v>
      </c>
      <c r="I807" s="19"/>
      <c r="J807" s="19" t="s">
        <v>1303</v>
      </c>
      <c r="K807" s="19"/>
      <c r="L807" t="b">
        <v>1</v>
      </c>
      <c r="M807" t="s">
        <v>84</v>
      </c>
      <c r="P807" s="19" t="s">
        <v>2484</v>
      </c>
      <c r="Q807" s="19"/>
      <c r="R807" s="2">
        <v>44581.195143356483</v>
      </c>
      <c r="S807" s="2">
        <v>44291.885143321757</v>
      </c>
      <c r="T807" s="19"/>
      <c r="U807" s="19"/>
      <c r="V807" s="19"/>
      <c r="W807" s="19" t="s">
        <v>90</v>
      </c>
      <c r="X807" t="s">
        <v>1178</v>
      </c>
      <c r="Y807" t="s">
        <v>87</v>
      </c>
    </row>
    <row r="808" spans="3:25" x14ac:dyDescent="0.25">
      <c r="C808">
        <v>802</v>
      </c>
      <c r="D808" s="19" t="s">
        <v>1305</v>
      </c>
      <c r="E808" s="19"/>
      <c r="F808" s="19" t="s">
        <v>263</v>
      </c>
      <c r="G808" s="19" t="s">
        <v>1306</v>
      </c>
      <c r="H808" t="b">
        <v>1</v>
      </c>
      <c r="I808" s="19"/>
      <c r="J808" s="19" t="s">
        <v>1307</v>
      </c>
      <c r="K808" s="19"/>
      <c r="L808" t="b">
        <v>1</v>
      </c>
      <c r="M808" t="s">
        <v>84</v>
      </c>
      <c r="P808" s="19" t="s">
        <v>2485</v>
      </c>
      <c r="Q808" s="19"/>
      <c r="R808" s="2">
        <v>44581.195122256948</v>
      </c>
      <c r="S808" s="2">
        <v>44291.885143321757</v>
      </c>
      <c r="T808" s="19"/>
      <c r="U808" s="19"/>
      <c r="V808" s="19"/>
      <c r="W808" s="19" t="s">
        <v>90</v>
      </c>
      <c r="X808" t="s">
        <v>1178</v>
      </c>
      <c r="Y808" t="s">
        <v>87</v>
      </c>
    </row>
    <row r="809" spans="3:25" x14ac:dyDescent="0.25">
      <c r="C809">
        <v>803</v>
      </c>
      <c r="D809" s="19" t="s">
        <v>1285</v>
      </c>
      <c r="E809" s="19"/>
      <c r="F809" s="19" t="s">
        <v>214</v>
      </c>
      <c r="G809" s="19" t="s">
        <v>1286</v>
      </c>
      <c r="H809" t="b">
        <v>1</v>
      </c>
      <c r="I809" s="19"/>
      <c r="J809" s="19" t="s">
        <v>1287</v>
      </c>
      <c r="K809" s="19"/>
      <c r="L809" t="b">
        <v>1</v>
      </c>
      <c r="M809" t="s">
        <v>84</v>
      </c>
      <c r="P809" s="19" t="s">
        <v>2486</v>
      </c>
      <c r="Q809" s="19"/>
      <c r="R809" s="2">
        <v>44581.195138888892</v>
      </c>
      <c r="S809" s="2">
        <v>44291.885143321757</v>
      </c>
      <c r="T809" s="19"/>
      <c r="U809" s="19"/>
      <c r="V809" s="19"/>
      <c r="W809" s="19" t="s">
        <v>90</v>
      </c>
      <c r="X809" t="s">
        <v>1178</v>
      </c>
      <c r="Y809" t="s">
        <v>87</v>
      </c>
    </row>
    <row r="810" spans="3:25" x14ac:dyDescent="0.25">
      <c r="C810">
        <v>804</v>
      </c>
      <c r="D810" s="19" t="s">
        <v>1289</v>
      </c>
      <c r="E810" s="19"/>
      <c r="F810" s="19" t="s">
        <v>214</v>
      </c>
      <c r="G810" s="19" t="s">
        <v>1290</v>
      </c>
      <c r="H810" t="b">
        <v>1</v>
      </c>
      <c r="I810" s="19"/>
      <c r="J810" s="19" t="s">
        <v>1291</v>
      </c>
      <c r="K810" s="19"/>
      <c r="L810" t="b">
        <v>1</v>
      </c>
      <c r="M810" t="s">
        <v>84</v>
      </c>
      <c r="P810" s="19" t="s">
        <v>2487</v>
      </c>
      <c r="Q810" s="19"/>
      <c r="R810" s="2">
        <v>44581.19513857639</v>
      </c>
      <c r="S810" s="2">
        <v>44291.885143321757</v>
      </c>
      <c r="T810" s="19"/>
      <c r="U810" s="19" t="s">
        <v>1293</v>
      </c>
      <c r="V810" s="19"/>
      <c r="W810" s="19" t="s">
        <v>90</v>
      </c>
      <c r="X810" t="s">
        <v>1178</v>
      </c>
      <c r="Y810" t="s">
        <v>87</v>
      </c>
    </row>
    <row r="811" spans="3:25" x14ac:dyDescent="0.25">
      <c r="C811">
        <v>805</v>
      </c>
      <c r="D811" s="19" t="s">
        <v>1293</v>
      </c>
      <c r="E811" s="19"/>
      <c r="F811" s="19" t="s">
        <v>214</v>
      </c>
      <c r="G811" s="19" t="s">
        <v>1294</v>
      </c>
      <c r="H811" t="b">
        <v>1</v>
      </c>
      <c r="I811" s="19"/>
      <c r="J811" s="19" t="s">
        <v>1295</v>
      </c>
      <c r="K811" s="19"/>
      <c r="L811" t="b">
        <v>1</v>
      </c>
      <c r="M811" t="s">
        <v>84</v>
      </c>
      <c r="P811" s="19" t="s">
        <v>2488</v>
      </c>
      <c r="Q811" s="19"/>
      <c r="R811" s="2">
        <v>44581.195138113428</v>
      </c>
      <c r="S811" s="2">
        <v>44291.885143321757</v>
      </c>
      <c r="T811" s="19"/>
      <c r="U811" s="19"/>
      <c r="V811" s="19"/>
      <c r="W811" s="19" t="s">
        <v>90</v>
      </c>
      <c r="X811" t="s">
        <v>1178</v>
      </c>
      <c r="Y811" t="s">
        <v>87</v>
      </c>
    </row>
    <row r="812" spans="3:25" x14ac:dyDescent="0.25">
      <c r="C812">
        <v>806</v>
      </c>
      <c r="D812" s="19" t="s">
        <v>1297</v>
      </c>
      <c r="E812" s="19"/>
      <c r="F812" s="19" t="s">
        <v>214</v>
      </c>
      <c r="G812" s="19" t="s">
        <v>1298</v>
      </c>
      <c r="H812" t="b">
        <v>1</v>
      </c>
      <c r="I812" s="19"/>
      <c r="J812" s="19" t="s">
        <v>1299</v>
      </c>
      <c r="K812" s="19"/>
      <c r="L812" t="b">
        <v>1</v>
      </c>
      <c r="M812" t="s">
        <v>84</v>
      </c>
      <c r="P812" s="19" t="s">
        <v>2489</v>
      </c>
      <c r="Q812" s="19"/>
      <c r="R812" s="2">
        <v>44581.19515767361</v>
      </c>
      <c r="S812" s="2">
        <v>44291.885143321757</v>
      </c>
      <c r="T812" s="19"/>
      <c r="U812" s="19" t="s">
        <v>1301</v>
      </c>
      <c r="V812" s="19"/>
      <c r="W812" s="19" t="s">
        <v>90</v>
      </c>
      <c r="X812" t="s">
        <v>1178</v>
      </c>
      <c r="Y812" t="s">
        <v>87</v>
      </c>
    </row>
    <row r="813" spans="3:25" x14ac:dyDescent="0.25">
      <c r="C813">
        <v>807</v>
      </c>
      <c r="D813" s="19" t="s">
        <v>1301</v>
      </c>
      <c r="E813" s="19"/>
      <c r="F813" s="19" t="s">
        <v>214</v>
      </c>
      <c r="G813" s="19" t="s">
        <v>1302</v>
      </c>
      <c r="H813" t="b">
        <v>1</v>
      </c>
      <c r="I813" s="19"/>
      <c r="J813" s="19" t="s">
        <v>1303</v>
      </c>
      <c r="K813" s="19"/>
      <c r="L813" t="b">
        <v>1</v>
      </c>
      <c r="M813" t="s">
        <v>84</v>
      </c>
      <c r="P813" s="19" t="s">
        <v>2490</v>
      </c>
      <c r="Q813" s="19"/>
      <c r="R813" s="2">
        <v>44581.195149340281</v>
      </c>
      <c r="S813" s="2">
        <v>44291.885143321757</v>
      </c>
      <c r="T813" s="19"/>
      <c r="U813" s="19"/>
      <c r="V813" s="19"/>
      <c r="W813" s="19" t="s">
        <v>90</v>
      </c>
      <c r="X813" t="s">
        <v>1178</v>
      </c>
      <c r="Y813" t="s">
        <v>87</v>
      </c>
    </row>
    <row r="814" spans="3:25" x14ac:dyDescent="0.25">
      <c r="C814">
        <v>808</v>
      </c>
      <c r="D814" s="19" t="s">
        <v>1305</v>
      </c>
      <c r="E814" s="19"/>
      <c r="F814" s="19" t="s">
        <v>214</v>
      </c>
      <c r="G814" s="19" t="s">
        <v>1306</v>
      </c>
      <c r="H814" t="b">
        <v>1</v>
      </c>
      <c r="I814" s="19"/>
      <c r="J814" s="19" t="s">
        <v>1307</v>
      </c>
      <c r="K814" s="19"/>
      <c r="L814" t="b">
        <v>1</v>
      </c>
      <c r="M814" t="s">
        <v>84</v>
      </c>
      <c r="P814" s="19" t="s">
        <v>2491</v>
      </c>
      <c r="Q814" s="19"/>
      <c r="R814" s="2">
        <v>44581.195137766204</v>
      </c>
      <c r="S814" s="2">
        <v>44291.885143321757</v>
      </c>
      <c r="T814" s="19"/>
      <c r="U814" s="19"/>
      <c r="V814" s="19"/>
      <c r="W814" s="19" t="s">
        <v>90</v>
      </c>
      <c r="X814" t="s">
        <v>1178</v>
      </c>
      <c r="Y814" t="s">
        <v>87</v>
      </c>
    </row>
    <row r="815" spans="3:25" x14ac:dyDescent="0.25">
      <c r="C815">
        <v>809</v>
      </c>
      <c r="D815" s="19" t="s">
        <v>1285</v>
      </c>
      <c r="E815" s="19"/>
      <c r="F815" s="19" t="s">
        <v>220</v>
      </c>
      <c r="G815" s="19" t="s">
        <v>1286</v>
      </c>
      <c r="H815" t="b">
        <v>1</v>
      </c>
      <c r="I815" s="19"/>
      <c r="J815" s="19" t="s">
        <v>1287</v>
      </c>
      <c r="K815" s="19"/>
      <c r="L815" t="b">
        <v>1</v>
      </c>
      <c r="M815" t="s">
        <v>84</v>
      </c>
      <c r="P815" s="19" t="s">
        <v>2492</v>
      </c>
      <c r="Q815" s="19"/>
      <c r="R815" s="2">
        <v>44581.195129930558</v>
      </c>
      <c r="S815" s="2">
        <v>44291.885143321757</v>
      </c>
      <c r="T815" s="19"/>
      <c r="U815" s="19"/>
      <c r="V815" s="19"/>
      <c r="W815" s="19" t="s">
        <v>90</v>
      </c>
      <c r="X815" t="s">
        <v>1178</v>
      </c>
      <c r="Y815" t="s">
        <v>87</v>
      </c>
    </row>
    <row r="816" spans="3:25" x14ac:dyDescent="0.25">
      <c r="C816">
        <v>810</v>
      </c>
      <c r="D816" s="19" t="s">
        <v>1289</v>
      </c>
      <c r="E816" s="19"/>
      <c r="F816" s="19" t="s">
        <v>220</v>
      </c>
      <c r="G816" s="19" t="s">
        <v>1290</v>
      </c>
      <c r="H816" t="b">
        <v>1</v>
      </c>
      <c r="I816" s="19"/>
      <c r="J816" s="19" t="s">
        <v>1291</v>
      </c>
      <c r="K816" s="19"/>
      <c r="L816" t="b">
        <v>1</v>
      </c>
      <c r="M816" t="s">
        <v>84</v>
      </c>
      <c r="P816" s="19" t="s">
        <v>2493</v>
      </c>
      <c r="Q816" s="19"/>
      <c r="R816" s="2">
        <v>44581.195130509259</v>
      </c>
      <c r="S816" s="2">
        <v>44291.885143321757</v>
      </c>
      <c r="T816" s="19"/>
      <c r="U816" s="19" t="s">
        <v>1293</v>
      </c>
      <c r="V816" s="19"/>
      <c r="W816" s="19" t="s">
        <v>90</v>
      </c>
      <c r="X816" t="s">
        <v>1178</v>
      </c>
      <c r="Y816" t="s">
        <v>87</v>
      </c>
    </row>
    <row r="817" spans="3:25" x14ac:dyDescent="0.25">
      <c r="C817">
        <v>811</v>
      </c>
      <c r="D817" s="19" t="s">
        <v>1293</v>
      </c>
      <c r="E817" s="19"/>
      <c r="F817" s="19" t="s">
        <v>220</v>
      </c>
      <c r="G817" s="19" t="s">
        <v>1294</v>
      </c>
      <c r="H817" t="b">
        <v>1</v>
      </c>
      <c r="I817" s="19"/>
      <c r="J817" s="19" t="s">
        <v>1295</v>
      </c>
      <c r="K817" s="19"/>
      <c r="L817" t="b">
        <v>1</v>
      </c>
      <c r="M817" t="s">
        <v>84</v>
      </c>
      <c r="P817" s="19" t="s">
        <v>2494</v>
      </c>
      <c r="Q817" s="19"/>
      <c r="R817" s="2">
        <v>44581.195130821761</v>
      </c>
      <c r="S817" s="2">
        <v>44291.885143321757</v>
      </c>
      <c r="T817" s="19"/>
      <c r="U817" s="19"/>
      <c r="V817" s="19"/>
      <c r="W817" s="19" t="s">
        <v>90</v>
      </c>
      <c r="X817" t="s">
        <v>1178</v>
      </c>
      <c r="Y817" t="s">
        <v>87</v>
      </c>
    </row>
    <row r="818" spans="3:25" x14ac:dyDescent="0.25">
      <c r="C818">
        <v>812</v>
      </c>
      <c r="D818" s="19" t="s">
        <v>1297</v>
      </c>
      <c r="E818" s="19"/>
      <c r="F818" s="19" t="s">
        <v>220</v>
      </c>
      <c r="G818" s="19" t="s">
        <v>1298</v>
      </c>
      <c r="H818" t="b">
        <v>1</v>
      </c>
      <c r="I818" s="19"/>
      <c r="J818" s="19" t="s">
        <v>1299</v>
      </c>
      <c r="K818" s="19"/>
      <c r="L818" t="b">
        <v>1</v>
      </c>
      <c r="M818" t="s">
        <v>84</v>
      </c>
      <c r="P818" s="19" t="s">
        <v>2495</v>
      </c>
      <c r="Q818" s="19"/>
      <c r="R818" s="2">
        <v>44581.195154201392</v>
      </c>
      <c r="S818" s="2">
        <v>44291.885143321757</v>
      </c>
      <c r="T818" s="19"/>
      <c r="U818" s="19" t="s">
        <v>1301</v>
      </c>
      <c r="V818" s="19"/>
      <c r="W818" s="19" t="s">
        <v>90</v>
      </c>
      <c r="X818" t="s">
        <v>1178</v>
      </c>
      <c r="Y818" t="s">
        <v>87</v>
      </c>
    </row>
    <row r="819" spans="3:25" x14ac:dyDescent="0.25">
      <c r="C819">
        <v>813</v>
      </c>
      <c r="D819" s="19" t="s">
        <v>1301</v>
      </c>
      <c r="E819" s="19"/>
      <c r="F819" s="19" t="s">
        <v>220</v>
      </c>
      <c r="G819" s="19" t="s">
        <v>1302</v>
      </c>
      <c r="H819" t="b">
        <v>1</v>
      </c>
      <c r="I819" s="19"/>
      <c r="J819" s="19" t="s">
        <v>1303</v>
      </c>
      <c r="K819" s="19"/>
      <c r="L819" t="b">
        <v>1</v>
      </c>
      <c r="M819" t="s">
        <v>84</v>
      </c>
      <c r="P819" s="19" t="s">
        <v>2496</v>
      </c>
      <c r="Q819" s="19"/>
      <c r="R819" s="2">
        <v>44581.195146296297</v>
      </c>
      <c r="S819" s="2">
        <v>44291.885143321757</v>
      </c>
      <c r="T819" s="19"/>
      <c r="U819" s="19"/>
      <c r="V819" s="19"/>
      <c r="W819" s="19" t="s">
        <v>90</v>
      </c>
      <c r="X819" t="s">
        <v>1178</v>
      </c>
      <c r="Y819" t="s">
        <v>87</v>
      </c>
    </row>
    <row r="820" spans="3:25" x14ac:dyDescent="0.25">
      <c r="C820">
        <v>814</v>
      </c>
      <c r="D820" s="19" t="s">
        <v>1305</v>
      </c>
      <c r="E820" s="19"/>
      <c r="F820" s="19" t="s">
        <v>220</v>
      </c>
      <c r="G820" s="19" t="s">
        <v>1306</v>
      </c>
      <c r="H820" t="b">
        <v>1</v>
      </c>
      <c r="I820" s="19"/>
      <c r="J820" s="19" t="s">
        <v>1307</v>
      </c>
      <c r="K820" s="19"/>
      <c r="L820" t="b">
        <v>1</v>
      </c>
      <c r="M820" t="s">
        <v>84</v>
      </c>
      <c r="P820" s="19" t="s">
        <v>2497</v>
      </c>
      <c r="Q820" s="19"/>
      <c r="R820" s="2">
        <v>44581.195131435183</v>
      </c>
      <c r="S820" s="2">
        <v>44291.885143321757</v>
      </c>
      <c r="T820" s="19"/>
      <c r="U820" s="19"/>
      <c r="V820" s="19"/>
      <c r="W820" s="19" t="s">
        <v>90</v>
      </c>
      <c r="X820" t="s">
        <v>1178</v>
      </c>
      <c r="Y820" t="s">
        <v>87</v>
      </c>
    </row>
    <row r="821" spans="3:25" x14ac:dyDescent="0.25">
      <c r="C821">
        <v>815</v>
      </c>
      <c r="D821" s="19" t="s">
        <v>1285</v>
      </c>
      <c r="E821" s="19"/>
      <c r="F821" s="19" t="s">
        <v>246</v>
      </c>
      <c r="G821" s="19" t="s">
        <v>1286</v>
      </c>
      <c r="H821" t="b">
        <v>1</v>
      </c>
      <c r="I821" s="19"/>
      <c r="J821" s="19" t="s">
        <v>1287</v>
      </c>
      <c r="K821" s="19"/>
      <c r="L821" t="b">
        <v>1</v>
      </c>
      <c r="M821" t="s">
        <v>84</v>
      </c>
      <c r="P821" s="19" t="s">
        <v>2498</v>
      </c>
      <c r="Q821" s="19"/>
      <c r="R821" s="2">
        <v>44581.195127314815</v>
      </c>
      <c r="S821" s="2">
        <v>44291.885143321757</v>
      </c>
      <c r="T821" s="19"/>
      <c r="U821" s="19"/>
      <c r="V821" s="19"/>
      <c r="W821" s="19" t="s">
        <v>90</v>
      </c>
      <c r="X821" t="s">
        <v>1178</v>
      </c>
      <c r="Y821" t="s">
        <v>87</v>
      </c>
    </row>
    <row r="822" spans="3:25" x14ac:dyDescent="0.25">
      <c r="C822">
        <v>816</v>
      </c>
      <c r="D822" s="19" t="s">
        <v>1289</v>
      </c>
      <c r="E822" s="19"/>
      <c r="F822" s="19" t="s">
        <v>246</v>
      </c>
      <c r="G822" s="19" t="s">
        <v>1290</v>
      </c>
      <c r="H822" t="b">
        <v>1</v>
      </c>
      <c r="I822" s="19"/>
      <c r="J822" s="19" t="s">
        <v>1291</v>
      </c>
      <c r="K822" s="19"/>
      <c r="L822" t="b">
        <v>1</v>
      </c>
      <c r="M822" t="s">
        <v>84</v>
      </c>
      <c r="P822" s="19" t="s">
        <v>2499</v>
      </c>
      <c r="Q822" s="19"/>
      <c r="R822" s="2">
        <v>44581.195126805556</v>
      </c>
      <c r="S822" s="2">
        <v>44291.885143321757</v>
      </c>
      <c r="T822" s="19"/>
      <c r="U822" s="19" t="s">
        <v>1293</v>
      </c>
      <c r="V822" s="19"/>
      <c r="W822" s="19" t="s">
        <v>90</v>
      </c>
      <c r="X822" t="s">
        <v>1178</v>
      </c>
      <c r="Y822" t="s">
        <v>87</v>
      </c>
    </row>
    <row r="823" spans="3:25" x14ac:dyDescent="0.25">
      <c r="C823">
        <v>817</v>
      </c>
      <c r="D823" s="19" t="s">
        <v>1293</v>
      </c>
      <c r="E823" s="19"/>
      <c r="F823" s="19" t="s">
        <v>246</v>
      </c>
      <c r="G823" s="19" t="s">
        <v>1294</v>
      </c>
      <c r="H823" t="b">
        <v>1</v>
      </c>
      <c r="I823" s="19"/>
      <c r="J823" s="19" t="s">
        <v>1295</v>
      </c>
      <c r="K823" s="19"/>
      <c r="L823" t="b">
        <v>1</v>
      </c>
      <c r="M823" t="s">
        <v>84</v>
      </c>
      <c r="P823" s="19" t="s">
        <v>2500</v>
      </c>
      <c r="Q823" s="19"/>
      <c r="R823" s="2">
        <v>44581.195126805556</v>
      </c>
      <c r="S823" s="2">
        <v>44291.885143321757</v>
      </c>
      <c r="T823" s="19"/>
      <c r="U823" s="19"/>
      <c r="V823" s="19"/>
      <c r="W823" s="19" t="s">
        <v>90</v>
      </c>
      <c r="X823" t="s">
        <v>1178</v>
      </c>
      <c r="Y823" t="s">
        <v>87</v>
      </c>
    </row>
    <row r="824" spans="3:25" x14ac:dyDescent="0.25">
      <c r="C824">
        <v>818</v>
      </c>
      <c r="D824" s="19" t="s">
        <v>1297</v>
      </c>
      <c r="E824" s="19"/>
      <c r="F824" s="19" t="s">
        <v>246</v>
      </c>
      <c r="G824" s="19" t="s">
        <v>1298</v>
      </c>
      <c r="H824" t="b">
        <v>1</v>
      </c>
      <c r="I824" s="19"/>
      <c r="J824" s="19" t="s">
        <v>1299</v>
      </c>
      <c r="K824" s="19"/>
      <c r="L824" t="b">
        <v>1</v>
      </c>
      <c r="M824" t="s">
        <v>84</v>
      </c>
      <c r="P824" s="19" t="s">
        <v>2501</v>
      </c>
      <c r="Q824" s="19"/>
      <c r="R824" s="2">
        <v>44581.195150416665</v>
      </c>
      <c r="S824" s="2">
        <v>44291.885143321757</v>
      </c>
      <c r="T824" s="19"/>
      <c r="U824" s="19" t="s">
        <v>1301</v>
      </c>
      <c r="V824" s="19"/>
      <c r="W824" s="19" t="s">
        <v>90</v>
      </c>
      <c r="X824" t="s">
        <v>1178</v>
      </c>
      <c r="Y824" t="s">
        <v>87</v>
      </c>
    </row>
    <row r="825" spans="3:25" x14ac:dyDescent="0.25">
      <c r="C825">
        <v>819</v>
      </c>
      <c r="D825" s="19" t="s">
        <v>1301</v>
      </c>
      <c r="E825" s="19"/>
      <c r="F825" s="19" t="s">
        <v>246</v>
      </c>
      <c r="G825" s="19" t="s">
        <v>1302</v>
      </c>
      <c r="H825" t="b">
        <v>1</v>
      </c>
      <c r="I825" s="19"/>
      <c r="J825" s="19" t="s">
        <v>1303</v>
      </c>
      <c r="K825" s="19"/>
      <c r="L825" t="b">
        <v>1</v>
      </c>
      <c r="M825" t="s">
        <v>84</v>
      </c>
      <c r="P825" s="19" t="s">
        <v>2502</v>
      </c>
      <c r="Q825" s="19"/>
      <c r="R825" s="2">
        <v>44581.195143518518</v>
      </c>
      <c r="S825" s="2">
        <v>44291.885143321757</v>
      </c>
      <c r="T825" s="19"/>
      <c r="U825" s="19"/>
      <c r="V825" s="19"/>
      <c r="W825" s="19" t="s">
        <v>90</v>
      </c>
      <c r="X825" t="s">
        <v>1178</v>
      </c>
      <c r="Y825" t="s">
        <v>87</v>
      </c>
    </row>
    <row r="826" spans="3:25" x14ac:dyDescent="0.25">
      <c r="C826">
        <v>820</v>
      </c>
      <c r="D826" s="19" t="s">
        <v>1305</v>
      </c>
      <c r="E826" s="19"/>
      <c r="F826" s="19" t="s">
        <v>246</v>
      </c>
      <c r="G826" s="19" t="s">
        <v>1306</v>
      </c>
      <c r="H826" t="b">
        <v>1</v>
      </c>
      <c r="I826" s="19"/>
      <c r="J826" s="19" t="s">
        <v>1307</v>
      </c>
      <c r="K826" s="19"/>
      <c r="L826" t="b">
        <v>1</v>
      </c>
      <c r="M826" t="s">
        <v>84</v>
      </c>
      <c r="P826" s="19" t="s">
        <v>2503</v>
      </c>
      <c r="Q826" s="19"/>
      <c r="R826" s="2">
        <v>44581.195126770835</v>
      </c>
      <c r="S826" s="2">
        <v>44291.885143321757</v>
      </c>
      <c r="T826" s="19"/>
      <c r="U826" s="19"/>
      <c r="V826" s="19"/>
      <c r="W826" s="19" t="s">
        <v>90</v>
      </c>
      <c r="X826" t="s">
        <v>1178</v>
      </c>
      <c r="Y826" t="s">
        <v>87</v>
      </c>
    </row>
    <row r="827" spans="3:25" x14ac:dyDescent="0.25">
      <c r="C827">
        <v>821</v>
      </c>
      <c r="D827" s="19" t="s">
        <v>1285</v>
      </c>
      <c r="E827" s="19"/>
      <c r="F827" s="19" t="s">
        <v>250</v>
      </c>
      <c r="G827" s="19" t="s">
        <v>1286</v>
      </c>
      <c r="H827" t="b">
        <v>1</v>
      </c>
      <c r="I827" s="19"/>
      <c r="J827" s="19" t="s">
        <v>1287</v>
      </c>
      <c r="K827" s="19"/>
      <c r="L827" t="b">
        <v>1</v>
      </c>
      <c r="M827" t="s">
        <v>84</v>
      </c>
      <c r="P827" s="19" t="s">
        <v>2504</v>
      </c>
      <c r="Q827" s="19"/>
      <c r="R827" s="2">
        <v>44522.959033715277</v>
      </c>
      <c r="S827" s="2">
        <v>44291.885143321757</v>
      </c>
      <c r="T827" s="19"/>
      <c r="U827" s="19"/>
      <c r="V827" s="19"/>
      <c r="W827" s="19" t="s">
        <v>90</v>
      </c>
      <c r="X827" t="s">
        <v>1178</v>
      </c>
      <c r="Y827" t="s">
        <v>87</v>
      </c>
    </row>
    <row r="828" spans="3:25" x14ac:dyDescent="0.25">
      <c r="C828">
        <v>822</v>
      </c>
      <c r="D828" s="19" t="s">
        <v>1289</v>
      </c>
      <c r="E828" s="19"/>
      <c r="F828" s="19" t="s">
        <v>250</v>
      </c>
      <c r="G828" s="19" t="s">
        <v>1290</v>
      </c>
      <c r="H828" t="b">
        <v>1</v>
      </c>
      <c r="I828" s="19"/>
      <c r="J828" s="19" t="s">
        <v>1291</v>
      </c>
      <c r="K828" s="19"/>
      <c r="L828" t="b">
        <v>1</v>
      </c>
      <c r="M828" t="s">
        <v>84</v>
      </c>
      <c r="P828" s="19" t="s">
        <v>2505</v>
      </c>
      <c r="Q828" s="19"/>
      <c r="R828" s="2">
        <v>44522.959033715277</v>
      </c>
      <c r="S828" s="2">
        <v>44291.885143321757</v>
      </c>
      <c r="T828" s="19"/>
      <c r="U828" s="19" t="s">
        <v>1293</v>
      </c>
      <c r="V828" s="19"/>
      <c r="W828" s="19" t="s">
        <v>90</v>
      </c>
      <c r="X828" t="s">
        <v>1178</v>
      </c>
      <c r="Y828" t="s">
        <v>87</v>
      </c>
    </row>
    <row r="829" spans="3:25" x14ac:dyDescent="0.25">
      <c r="C829">
        <v>823</v>
      </c>
      <c r="D829" s="19" t="s">
        <v>1293</v>
      </c>
      <c r="E829" s="19"/>
      <c r="F829" s="19" t="s">
        <v>250</v>
      </c>
      <c r="G829" s="19" t="s">
        <v>1294</v>
      </c>
      <c r="H829" t="b">
        <v>1</v>
      </c>
      <c r="I829" s="19"/>
      <c r="J829" s="19" t="s">
        <v>1295</v>
      </c>
      <c r="K829" s="19"/>
      <c r="L829" t="b">
        <v>1</v>
      </c>
      <c r="M829" t="s">
        <v>84</v>
      </c>
      <c r="P829" s="19" t="s">
        <v>2506</v>
      </c>
      <c r="Q829" s="19"/>
      <c r="R829" s="2">
        <v>44522.9590340625</v>
      </c>
      <c r="S829" s="2">
        <v>44291.885143321757</v>
      </c>
      <c r="T829" s="19"/>
      <c r="U829" s="19"/>
      <c r="V829" s="19"/>
      <c r="W829" s="19" t="s">
        <v>90</v>
      </c>
      <c r="X829" t="s">
        <v>1178</v>
      </c>
      <c r="Y829" t="s">
        <v>87</v>
      </c>
    </row>
    <row r="830" spans="3:25" x14ac:dyDescent="0.25">
      <c r="C830">
        <v>824</v>
      </c>
      <c r="D830" s="19" t="s">
        <v>1297</v>
      </c>
      <c r="E830" s="19"/>
      <c r="F830" s="19" t="s">
        <v>250</v>
      </c>
      <c r="G830" s="19" t="s">
        <v>1298</v>
      </c>
      <c r="H830" t="b">
        <v>1</v>
      </c>
      <c r="I830" s="19"/>
      <c r="J830" s="19" t="s">
        <v>1299</v>
      </c>
      <c r="K830" s="19"/>
      <c r="L830" t="b">
        <v>1</v>
      </c>
      <c r="M830" t="s">
        <v>84</v>
      </c>
      <c r="P830" s="19" t="s">
        <v>2507</v>
      </c>
      <c r="Q830" s="19"/>
      <c r="R830" s="2">
        <v>44522.959049571757</v>
      </c>
      <c r="S830" s="2">
        <v>44291.885143321757</v>
      </c>
      <c r="T830" s="19"/>
      <c r="U830" s="19" t="s">
        <v>1301</v>
      </c>
      <c r="V830" s="19"/>
      <c r="W830" s="19" t="s">
        <v>90</v>
      </c>
      <c r="X830" t="s">
        <v>1178</v>
      </c>
      <c r="Y830" t="s">
        <v>87</v>
      </c>
    </row>
    <row r="831" spans="3:25" x14ac:dyDescent="0.25">
      <c r="C831">
        <v>825</v>
      </c>
      <c r="D831" s="19" t="s">
        <v>1301</v>
      </c>
      <c r="E831" s="19"/>
      <c r="F831" s="19" t="s">
        <v>250</v>
      </c>
      <c r="G831" s="19" t="s">
        <v>1302</v>
      </c>
      <c r="H831" t="b">
        <v>1</v>
      </c>
      <c r="I831" s="19"/>
      <c r="J831" s="19" t="s">
        <v>1303</v>
      </c>
      <c r="K831" s="19"/>
      <c r="L831" t="b">
        <v>1</v>
      </c>
      <c r="M831" t="s">
        <v>84</v>
      </c>
      <c r="P831" s="19" t="s">
        <v>2508</v>
      </c>
      <c r="Q831" s="19"/>
      <c r="R831" s="2">
        <v>44522.959046365744</v>
      </c>
      <c r="S831" s="2">
        <v>44291.885143321757</v>
      </c>
      <c r="T831" s="19"/>
      <c r="U831" s="19"/>
      <c r="V831" s="19"/>
      <c r="W831" s="19" t="s">
        <v>90</v>
      </c>
      <c r="X831" t="s">
        <v>1178</v>
      </c>
      <c r="Y831" t="s">
        <v>87</v>
      </c>
    </row>
    <row r="832" spans="3:25" x14ac:dyDescent="0.25">
      <c r="C832">
        <v>826</v>
      </c>
      <c r="D832" s="19" t="s">
        <v>1305</v>
      </c>
      <c r="E832" s="19"/>
      <c r="F832" s="19" t="s">
        <v>250</v>
      </c>
      <c r="G832" s="19" t="s">
        <v>1306</v>
      </c>
      <c r="H832" t="b">
        <v>1</v>
      </c>
      <c r="I832" s="19"/>
      <c r="J832" s="19" t="s">
        <v>1307</v>
      </c>
      <c r="K832" s="19"/>
      <c r="L832" t="b">
        <v>1</v>
      </c>
      <c r="M832" t="s">
        <v>84</v>
      </c>
      <c r="P832" s="19" t="s">
        <v>2509</v>
      </c>
      <c r="Q832" s="19"/>
      <c r="R832" s="2">
        <v>44522.959033981482</v>
      </c>
      <c r="S832" s="2">
        <v>44291.885143321757</v>
      </c>
      <c r="T832" s="19"/>
      <c r="U832" s="19"/>
      <c r="V832" s="19"/>
      <c r="W832" s="19" t="s">
        <v>90</v>
      </c>
      <c r="X832" t="s">
        <v>1178</v>
      </c>
      <c r="Y832" t="s">
        <v>87</v>
      </c>
    </row>
    <row r="833" spans="3:25" x14ac:dyDescent="0.25">
      <c r="C833">
        <v>827</v>
      </c>
      <c r="D833" s="19" t="s">
        <v>1285</v>
      </c>
      <c r="E833" s="19"/>
      <c r="F833" s="19" t="s">
        <v>204</v>
      </c>
      <c r="G833" s="19" t="s">
        <v>1286</v>
      </c>
      <c r="H833" t="b">
        <v>1</v>
      </c>
      <c r="I833" s="19"/>
      <c r="J833" s="19" t="s">
        <v>1287</v>
      </c>
      <c r="K833" s="19"/>
      <c r="L833" t="b">
        <v>1</v>
      </c>
      <c r="M833" t="s">
        <v>84</v>
      </c>
      <c r="P833" s="19" t="s">
        <v>2510</v>
      </c>
      <c r="Q833" s="19"/>
      <c r="R833" s="2">
        <v>44581.195130972221</v>
      </c>
      <c r="S833" s="2">
        <v>44291.885143321757</v>
      </c>
      <c r="T833" s="19"/>
      <c r="U833" s="19"/>
      <c r="V833" s="19"/>
      <c r="W833" s="19" t="s">
        <v>90</v>
      </c>
      <c r="X833" t="s">
        <v>1178</v>
      </c>
      <c r="Y833" t="s">
        <v>87</v>
      </c>
    </row>
    <row r="834" spans="3:25" x14ac:dyDescent="0.25">
      <c r="C834">
        <v>828</v>
      </c>
      <c r="D834" s="19" t="s">
        <v>1289</v>
      </c>
      <c r="E834" s="19"/>
      <c r="F834" s="19" t="s">
        <v>204</v>
      </c>
      <c r="G834" s="19" t="s">
        <v>1290</v>
      </c>
      <c r="H834" t="b">
        <v>1</v>
      </c>
      <c r="I834" s="19"/>
      <c r="J834" s="19" t="s">
        <v>1291</v>
      </c>
      <c r="K834" s="19"/>
      <c r="L834" t="b">
        <v>1</v>
      </c>
      <c r="M834" t="s">
        <v>84</v>
      </c>
      <c r="P834" s="19" t="s">
        <v>2511</v>
      </c>
      <c r="Q834" s="19"/>
      <c r="R834" s="2">
        <v>44581.195131666667</v>
      </c>
      <c r="S834" s="2">
        <v>44291.885143321757</v>
      </c>
      <c r="T834" s="19"/>
      <c r="U834" s="19" t="s">
        <v>1293</v>
      </c>
      <c r="V834" s="19"/>
      <c r="W834" s="19" t="s">
        <v>90</v>
      </c>
      <c r="X834" t="s">
        <v>1178</v>
      </c>
      <c r="Y834" t="s">
        <v>87</v>
      </c>
    </row>
    <row r="835" spans="3:25" x14ac:dyDescent="0.25">
      <c r="C835">
        <v>829</v>
      </c>
      <c r="D835" s="19" t="s">
        <v>1293</v>
      </c>
      <c r="E835" s="19"/>
      <c r="F835" s="19" t="s">
        <v>204</v>
      </c>
      <c r="G835" s="19" t="s">
        <v>1294</v>
      </c>
      <c r="H835" t="b">
        <v>1</v>
      </c>
      <c r="I835" s="19"/>
      <c r="J835" s="19" t="s">
        <v>1295</v>
      </c>
      <c r="K835" s="19"/>
      <c r="L835" t="b">
        <v>1</v>
      </c>
      <c r="M835" t="s">
        <v>84</v>
      </c>
      <c r="P835" s="19" t="s">
        <v>2512</v>
      </c>
      <c r="Q835" s="19"/>
      <c r="R835" s="2">
        <v>44581.195130358799</v>
      </c>
      <c r="S835" s="2">
        <v>44291.885143321757</v>
      </c>
      <c r="T835" s="19"/>
      <c r="U835" s="19"/>
      <c r="V835" s="19"/>
      <c r="W835" s="19" t="s">
        <v>90</v>
      </c>
      <c r="X835" t="s">
        <v>1178</v>
      </c>
      <c r="Y835" t="s">
        <v>87</v>
      </c>
    </row>
    <row r="836" spans="3:25" x14ac:dyDescent="0.25">
      <c r="C836">
        <v>830</v>
      </c>
      <c r="D836" s="19" t="s">
        <v>1297</v>
      </c>
      <c r="E836" s="19"/>
      <c r="F836" s="19" t="s">
        <v>204</v>
      </c>
      <c r="G836" s="19" t="s">
        <v>1298</v>
      </c>
      <c r="H836" t="b">
        <v>1</v>
      </c>
      <c r="I836" s="19"/>
      <c r="J836" s="19" t="s">
        <v>1299</v>
      </c>
      <c r="K836" s="19"/>
      <c r="L836" t="b">
        <v>1</v>
      </c>
      <c r="M836" t="s">
        <v>84</v>
      </c>
      <c r="P836" s="19" t="s">
        <v>2513</v>
      </c>
      <c r="Q836" s="19"/>
      <c r="R836" s="2">
        <v>44581.195150763888</v>
      </c>
      <c r="S836" s="2">
        <v>44291.885143321757</v>
      </c>
      <c r="T836" s="19"/>
      <c r="U836" s="19" t="s">
        <v>1301</v>
      </c>
      <c r="V836" s="19"/>
      <c r="W836" s="19" t="s">
        <v>90</v>
      </c>
      <c r="X836" t="s">
        <v>1178</v>
      </c>
      <c r="Y836" t="s">
        <v>87</v>
      </c>
    </row>
    <row r="837" spans="3:25" x14ac:dyDescent="0.25">
      <c r="C837">
        <v>831</v>
      </c>
      <c r="D837" s="19" t="s">
        <v>1301</v>
      </c>
      <c r="E837" s="19"/>
      <c r="F837" s="19" t="s">
        <v>204</v>
      </c>
      <c r="G837" s="19" t="s">
        <v>1302</v>
      </c>
      <c r="H837" t="b">
        <v>1</v>
      </c>
      <c r="I837" s="19"/>
      <c r="J837" s="19" t="s">
        <v>1303</v>
      </c>
      <c r="K837" s="19"/>
      <c r="L837" t="b">
        <v>1</v>
      </c>
      <c r="M837" t="s">
        <v>84</v>
      </c>
      <c r="P837" s="19" t="s">
        <v>2514</v>
      </c>
      <c r="Q837" s="19"/>
      <c r="R837" s="2">
        <v>44581.195145636571</v>
      </c>
      <c r="S837" s="2">
        <v>44291.885143321757</v>
      </c>
      <c r="T837" s="19"/>
      <c r="U837" s="19"/>
      <c r="V837" s="19"/>
      <c r="W837" s="19" t="s">
        <v>90</v>
      </c>
      <c r="X837" t="s">
        <v>1178</v>
      </c>
      <c r="Y837" t="s">
        <v>87</v>
      </c>
    </row>
    <row r="838" spans="3:25" x14ac:dyDescent="0.25">
      <c r="C838">
        <v>832</v>
      </c>
      <c r="D838" s="19" t="s">
        <v>1305</v>
      </c>
      <c r="E838" s="19"/>
      <c r="F838" s="19" t="s">
        <v>204</v>
      </c>
      <c r="G838" s="19" t="s">
        <v>1306</v>
      </c>
      <c r="H838" t="b">
        <v>1</v>
      </c>
      <c r="I838" s="19"/>
      <c r="J838" s="19" t="s">
        <v>1307</v>
      </c>
      <c r="K838" s="19"/>
      <c r="L838" t="b">
        <v>1</v>
      </c>
      <c r="M838" t="s">
        <v>84</v>
      </c>
      <c r="P838" s="19" t="s">
        <v>2515</v>
      </c>
      <c r="Q838" s="19"/>
      <c r="R838" s="2">
        <v>44581.1951315162</v>
      </c>
      <c r="S838" s="2">
        <v>44291.885143321757</v>
      </c>
      <c r="T838" s="19"/>
      <c r="U838" s="19"/>
      <c r="V838" s="19"/>
      <c r="W838" s="19" t="s">
        <v>90</v>
      </c>
      <c r="X838" t="s">
        <v>1178</v>
      </c>
      <c r="Y838" t="s">
        <v>87</v>
      </c>
    </row>
    <row r="839" spans="3:25" x14ac:dyDescent="0.25">
      <c r="C839">
        <v>833</v>
      </c>
      <c r="D839" s="19" t="s">
        <v>1285</v>
      </c>
      <c r="E839" s="19"/>
      <c r="F839" s="19" t="s">
        <v>207</v>
      </c>
      <c r="G839" s="19" t="s">
        <v>1286</v>
      </c>
      <c r="H839" t="b">
        <v>1</v>
      </c>
      <c r="I839" s="19"/>
      <c r="J839" s="19" t="s">
        <v>1287</v>
      </c>
      <c r="K839" s="19"/>
      <c r="L839" t="b">
        <v>1</v>
      </c>
      <c r="M839" t="s">
        <v>84</v>
      </c>
      <c r="P839" s="19" t="s">
        <v>2516</v>
      </c>
      <c r="Q839" s="19"/>
      <c r="R839" s="2">
        <v>44581.195133564812</v>
      </c>
      <c r="S839" s="2">
        <v>44291.885143321757</v>
      </c>
      <c r="T839" s="19"/>
      <c r="U839" s="19"/>
      <c r="V839" s="19"/>
      <c r="W839" s="19" t="s">
        <v>90</v>
      </c>
      <c r="X839" t="s">
        <v>1178</v>
      </c>
      <c r="Y839" t="s">
        <v>87</v>
      </c>
    </row>
    <row r="840" spans="3:25" x14ac:dyDescent="0.25">
      <c r="C840">
        <v>834</v>
      </c>
      <c r="D840" s="19" t="s">
        <v>1289</v>
      </c>
      <c r="E840" s="19"/>
      <c r="F840" s="19" t="s">
        <v>207</v>
      </c>
      <c r="G840" s="19" t="s">
        <v>1290</v>
      </c>
      <c r="H840" t="b">
        <v>1</v>
      </c>
      <c r="I840" s="19"/>
      <c r="J840" s="19" t="s">
        <v>1291</v>
      </c>
      <c r="K840" s="19"/>
      <c r="L840" t="b">
        <v>1</v>
      </c>
      <c r="M840" t="s">
        <v>84</v>
      </c>
      <c r="P840" s="19" t="s">
        <v>2517</v>
      </c>
      <c r="Q840" s="19"/>
      <c r="R840" s="2">
        <v>44581.195133564812</v>
      </c>
      <c r="S840" s="2">
        <v>44291.885143321757</v>
      </c>
      <c r="T840" s="19"/>
      <c r="U840" s="19" t="s">
        <v>1293</v>
      </c>
      <c r="V840" s="19"/>
      <c r="W840" s="19" t="s">
        <v>90</v>
      </c>
      <c r="X840" t="s">
        <v>1178</v>
      </c>
      <c r="Y840" t="s">
        <v>87</v>
      </c>
    </row>
    <row r="841" spans="3:25" x14ac:dyDescent="0.25">
      <c r="C841">
        <v>835</v>
      </c>
      <c r="D841" s="19" t="s">
        <v>1293</v>
      </c>
      <c r="E841" s="19"/>
      <c r="F841" s="19" t="s">
        <v>207</v>
      </c>
      <c r="G841" s="19" t="s">
        <v>1294</v>
      </c>
      <c r="H841" t="b">
        <v>1</v>
      </c>
      <c r="I841" s="19"/>
      <c r="J841" s="19" t="s">
        <v>1295</v>
      </c>
      <c r="K841" s="19"/>
      <c r="L841" t="b">
        <v>1</v>
      </c>
      <c r="M841" t="s">
        <v>84</v>
      </c>
      <c r="P841" s="19" t="s">
        <v>2518</v>
      </c>
      <c r="Q841" s="19"/>
      <c r="R841" s="2">
        <v>44581.195133055553</v>
      </c>
      <c r="S841" s="2">
        <v>44291.885143321757</v>
      </c>
      <c r="T841" s="19"/>
      <c r="U841" s="19"/>
      <c r="V841" s="19"/>
      <c r="W841" s="19" t="s">
        <v>90</v>
      </c>
      <c r="X841" t="s">
        <v>1178</v>
      </c>
      <c r="Y841" t="s">
        <v>87</v>
      </c>
    </row>
    <row r="842" spans="3:25" x14ac:dyDescent="0.25">
      <c r="C842">
        <v>836</v>
      </c>
      <c r="D842" s="19" t="s">
        <v>1297</v>
      </c>
      <c r="E842" s="19"/>
      <c r="F842" s="19" t="s">
        <v>207</v>
      </c>
      <c r="G842" s="19" t="s">
        <v>1298</v>
      </c>
      <c r="H842" t="b">
        <v>1</v>
      </c>
      <c r="I842" s="19"/>
      <c r="J842" s="19" t="s">
        <v>1299</v>
      </c>
      <c r="K842" s="19"/>
      <c r="L842" t="b">
        <v>1</v>
      </c>
      <c r="M842" t="s">
        <v>84</v>
      </c>
      <c r="P842" s="19" t="s">
        <v>2519</v>
      </c>
      <c r="Q842" s="19"/>
      <c r="R842" s="2">
        <v>44581.19515</v>
      </c>
      <c r="S842" s="2">
        <v>44291.885143321757</v>
      </c>
      <c r="T842" s="19"/>
      <c r="U842" s="19" t="s">
        <v>1301</v>
      </c>
      <c r="V842" s="19"/>
      <c r="W842" s="19" t="s">
        <v>90</v>
      </c>
      <c r="X842" t="s">
        <v>1178</v>
      </c>
      <c r="Y842" t="s">
        <v>87</v>
      </c>
    </row>
    <row r="843" spans="3:25" x14ac:dyDescent="0.25">
      <c r="C843">
        <v>837</v>
      </c>
      <c r="D843" s="19" t="s">
        <v>1301</v>
      </c>
      <c r="E843" s="19"/>
      <c r="F843" s="19" t="s">
        <v>207</v>
      </c>
      <c r="G843" s="19" t="s">
        <v>1302</v>
      </c>
      <c r="H843" t="b">
        <v>1</v>
      </c>
      <c r="I843" s="19"/>
      <c r="J843" s="19" t="s">
        <v>1303</v>
      </c>
      <c r="K843" s="19"/>
      <c r="L843" t="b">
        <v>1</v>
      </c>
      <c r="M843" t="s">
        <v>84</v>
      </c>
      <c r="P843" s="19" t="s">
        <v>2520</v>
      </c>
      <c r="Q843" s="19"/>
      <c r="R843" s="2">
        <v>44581.195145092592</v>
      </c>
      <c r="S843" s="2">
        <v>44291.885143321757</v>
      </c>
      <c r="T843" s="19"/>
      <c r="U843" s="19"/>
      <c r="V843" s="19"/>
      <c r="W843" s="19" t="s">
        <v>90</v>
      </c>
      <c r="X843" t="s">
        <v>1178</v>
      </c>
      <c r="Y843" t="s">
        <v>87</v>
      </c>
    </row>
    <row r="844" spans="3:25" x14ac:dyDescent="0.25">
      <c r="C844">
        <v>838</v>
      </c>
      <c r="D844" s="19" t="s">
        <v>1305</v>
      </c>
      <c r="E844" s="19"/>
      <c r="F844" s="19" t="s">
        <v>207</v>
      </c>
      <c r="G844" s="19" t="s">
        <v>1306</v>
      </c>
      <c r="H844" t="b">
        <v>1</v>
      </c>
      <c r="I844" s="19"/>
      <c r="J844" s="19" t="s">
        <v>1307</v>
      </c>
      <c r="K844" s="19"/>
      <c r="L844" t="b">
        <v>1</v>
      </c>
      <c r="M844" t="s">
        <v>84</v>
      </c>
      <c r="P844" s="19" t="s">
        <v>2521</v>
      </c>
      <c r="Q844" s="19"/>
      <c r="R844" s="2">
        <v>44581.195134409725</v>
      </c>
      <c r="S844" s="2">
        <v>44291.885143321757</v>
      </c>
      <c r="T844" s="19"/>
      <c r="U844" s="19"/>
      <c r="V844" s="19"/>
      <c r="W844" s="19" t="s">
        <v>90</v>
      </c>
      <c r="X844" t="s">
        <v>1178</v>
      </c>
      <c r="Y844" t="s">
        <v>87</v>
      </c>
    </row>
    <row r="845" spans="3:25" x14ac:dyDescent="0.25">
      <c r="C845">
        <v>839</v>
      </c>
      <c r="D845" s="19" t="s">
        <v>1285</v>
      </c>
      <c r="E845" s="19"/>
      <c r="F845" s="19" t="s">
        <v>216</v>
      </c>
      <c r="G845" s="19" t="s">
        <v>1286</v>
      </c>
      <c r="H845" t="b">
        <v>1</v>
      </c>
      <c r="I845" s="19"/>
      <c r="J845" s="19" t="s">
        <v>1287</v>
      </c>
      <c r="K845" s="19"/>
      <c r="L845" t="b">
        <v>1</v>
      </c>
      <c r="M845" t="s">
        <v>84</v>
      </c>
      <c r="P845" s="19" t="s">
        <v>2522</v>
      </c>
      <c r="Q845" s="19"/>
      <c r="R845" s="2">
        <v>44581.195132175926</v>
      </c>
      <c r="S845" s="2">
        <v>44291.885143321757</v>
      </c>
      <c r="T845" s="19"/>
      <c r="U845" s="19"/>
      <c r="V845" s="19"/>
      <c r="W845" s="19" t="s">
        <v>90</v>
      </c>
      <c r="X845" t="s">
        <v>1178</v>
      </c>
      <c r="Y845" t="s">
        <v>87</v>
      </c>
    </row>
    <row r="846" spans="3:25" x14ac:dyDescent="0.25">
      <c r="C846">
        <v>840</v>
      </c>
      <c r="D846" s="19" t="s">
        <v>1289</v>
      </c>
      <c r="E846" s="19"/>
      <c r="F846" s="19" t="s">
        <v>216</v>
      </c>
      <c r="G846" s="19" t="s">
        <v>1290</v>
      </c>
      <c r="H846" t="b">
        <v>1</v>
      </c>
      <c r="I846" s="19"/>
      <c r="J846" s="19" t="s">
        <v>1291</v>
      </c>
      <c r="K846" s="19"/>
      <c r="L846" t="b">
        <v>1</v>
      </c>
      <c r="M846" t="s">
        <v>84</v>
      </c>
      <c r="P846" s="19" t="s">
        <v>2523</v>
      </c>
      <c r="Q846" s="19"/>
      <c r="R846" s="2">
        <v>44581.195134409725</v>
      </c>
      <c r="S846" s="2">
        <v>44291.885143321757</v>
      </c>
      <c r="T846" s="19"/>
      <c r="U846" s="19" t="s">
        <v>1293</v>
      </c>
      <c r="V846" s="19"/>
      <c r="W846" s="19" t="s">
        <v>90</v>
      </c>
      <c r="X846" t="s">
        <v>1178</v>
      </c>
      <c r="Y846" t="s">
        <v>87</v>
      </c>
    </row>
    <row r="847" spans="3:25" x14ac:dyDescent="0.25">
      <c r="C847">
        <v>841</v>
      </c>
      <c r="D847" s="19" t="s">
        <v>1293</v>
      </c>
      <c r="E847" s="19"/>
      <c r="F847" s="19" t="s">
        <v>216</v>
      </c>
      <c r="G847" s="19" t="s">
        <v>1294</v>
      </c>
      <c r="H847" t="b">
        <v>1</v>
      </c>
      <c r="I847" s="19"/>
      <c r="J847" s="19" t="s">
        <v>1295</v>
      </c>
      <c r="K847" s="19"/>
      <c r="L847" t="b">
        <v>1</v>
      </c>
      <c r="M847" t="s">
        <v>84</v>
      </c>
      <c r="P847" s="19" t="s">
        <v>2524</v>
      </c>
      <c r="Q847" s="19"/>
      <c r="R847" s="2">
        <v>44581.195132592591</v>
      </c>
      <c r="S847" s="2">
        <v>44291.885143321757</v>
      </c>
      <c r="T847" s="19"/>
      <c r="U847" s="19"/>
      <c r="V847" s="19"/>
      <c r="W847" s="19" t="s">
        <v>90</v>
      </c>
      <c r="X847" t="s">
        <v>1178</v>
      </c>
      <c r="Y847" t="s">
        <v>87</v>
      </c>
    </row>
    <row r="848" spans="3:25" x14ac:dyDescent="0.25">
      <c r="C848">
        <v>842</v>
      </c>
      <c r="D848" s="19" t="s">
        <v>1297</v>
      </c>
      <c r="E848" s="19"/>
      <c r="F848" s="19" t="s">
        <v>216</v>
      </c>
      <c r="G848" s="19" t="s">
        <v>1298</v>
      </c>
      <c r="H848" t="b">
        <v>1</v>
      </c>
      <c r="I848" s="19"/>
      <c r="J848" s="19" t="s">
        <v>1299</v>
      </c>
      <c r="K848" s="19"/>
      <c r="L848" t="b">
        <v>1</v>
      </c>
      <c r="M848" t="s">
        <v>84</v>
      </c>
      <c r="P848" s="19" t="s">
        <v>2525</v>
      </c>
      <c r="Q848" s="19"/>
      <c r="R848" s="2">
        <v>44581.195154050925</v>
      </c>
      <c r="S848" s="2">
        <v>44291.885143321757</v>
      </c>
      <c r="T848" s="19"/>
      <c r="U848" s="19" t="s">
        <v>1301</v>
      </c>
      <c r="V848" s="19"/>
      <c r="W848" s="19" t="s">
        <v>90</v>
      </c>
      <c r="X848" t="s">
        <v>1178</v>
      </c>
      <c r="Y848" t="s">
        <v>87</v>
      </c>
    </row>
    <row r="849" spans="3:25" x14ac:dyDescent="0.25">
      <c r="C849">
        <v>843</v>
      </c>
      <c r="D849" s="19" t="s">
        <v>1301</v>
      </c>
      <c r="E849" s="19"/>
      <c r="F849" s="19" t="s">
        <v>216</v>
      </c>
      <c r="G849" s="19" t="s">
        <v>1302</v>
      </c>
      <c r="H849" t="b">
        <v>1</v>
      </c>
      <c r="I849" s="19"/>
      <c r="J849" s="19" t="s">
        <v>1303</v>
      </c>
      <c r="K849" s="19"/>
      <c r="L849" t="b">
        <v>1</v>
      </c>
      <c r="M849" t="s">
        <v>84</v>
      </c>
      <c r="P849" s="19" t="s">
        <v>2526</v>
      </c>
      <c r="Q849" s="19"/>
      <c r="R849" s="2">
        <v>44581.195145555554</v>
      </c>
      <c r="S849" s="2">
        <v>44291.885143321757</v>
      </c>
      <c r="T849" s="19"/>
      <c r="U849" s="19"/>
      <c r="V849" s="19"/>
      <c r="W849" s="19" t="s">
        <v>90</v>
      </c>
      <c r="X849" t="s">
        <v>1178</v>
      </c>
      <c r="Y849" t="s">
        <v>87</v>
      </c>
    </row>
    <row r="850" spans="3:25" x14ac:dyDescent="0.25">
      <c r="C850">
        <v>844</v>
      </c>
      <c r="D850" s="19" t="s">
        <v>1305</v>
      </c>
      <c r="E850" s="19"/>
      <c r="F850" s="19" t="s">
        <v>216</v>
      </c>
      <c r="G850" s="19" t="s">
        <v>1306</v>
      </c>
      <c r="H850" t="b">
        <v>1</v>
      </c>
      <c r="I850" s="19"/>
      <c r="J850" s="19" t="s">
        <v>1307</v>
      </c>
      <c r="K850" s="19"/>
      <c r="L850" t="b">
        <v>1</v>
      </c>
      <c r="M850" t="s">
        <v>84</v>
      </c>
      <c r="P850" s="19" t="s">
        <v>2527</v>
      </c>
      <c r="Q850" s="19"/>
      <c r="R850" s="2">
        <v>44581.195132789355</v>
      </c>
      <c r="S850" s="2">
        <v>44291.885143321757</v>
      </c>
      <c r="T850" s="19"/>
      <c r="U850" s="19"/>
      <c r="V850" s="19"/>
      <c r="W850" s="19" t="s">
        <v>90</v>
      </c>
      <c r="X850" t="s">
        <v>1178</v>
      </c>
      <c r="Y850" t="s">
        <v>87</v>
      </c>
    </row>
    <row r="851" spans="3:25" x14ac:dyDescent="0.25">
      <c r="C851">
        <v>845</v>
      </c>
      <c r="D851" s="19" t="s">
        <v>1285</v>
      </c>
      <c r="E851" s="19"/>
      <c r="F851" s="19" t="s">
        <v>218</v>
      </c>
      <c r="G851" s="19" t="s">
        <v>1286</v>
      </c>
      <c r="H851" t="b">
        <v>1</v>
      </c>
      <c r="I851" s="19"/>
      <c r="J851" s="19" t="s">
        <v>1287</v>
      </c>
      <c r="K851" s="19"/>
      <c r="L851" t="b">
        <v>1</v>
      </c>
      <c r="M851" t="s">
        <v>84</v>
      </c>
      <c r="P851" s="19" t="s">
        <v>2528</v>
      </c>
      <c r="Q851" s="19"/>
      <c r="R851" s="2">
        <v>44581.195135416667</v>
      </c>
      <c r="S851" s="2">
        <v>44291.885143321757</v>
      </c>
      <c r="T851" s="19"/>
      <c r="U851" s="19"/>
      <c r="V851" s="19"/>
      <c r="W851" s="19" t="s">
        <v>90</v>
      </c>
      <c r="X851" t="s">
        <v>1178</v>
      </c>
      <c r="Y851" t="s">
        <v>87</v>
      </c>
    </row>
    <row r="852" spans="3:25" x14ac:dyDescent="0.25">
      <c r="C852">
        <v>846</v>
      </c>
      <c r="D852" s="19" t="s">
        <v>1289</v>
      </c>
      <c r="E852" s="19"/>
      <c r="F852" s="19" t="s">
        <v>218</v>
      </c>
      <c r="G852" s="19" t="s">
        <v>1290</v>
      </c>
      <c r="H852" t="b">
        <v>1</v>
      </c>
      <c r="I852" s="19"/>
      <c r="J852" s="19" t="s">
        <v>1291</v>
      </c>
      <c r="K852" s="19"/>
      <c r="L852" t="b">
        <v>1</v>
      </c>
      <c r="M852" t="s">
        <v>84</v>
      </c>
      <c r="P852" s="19" t="s">
        <v>2529</v>
      </c>
      <c r="Q852" s="19"/>
      <c r="R852" s="2">
        <v>44581.195134293979</v>
      </c>
      <c r="S852" s="2">
        <v>44291.885143321757</v>
      </c>
      <c r="T852" s="19"/>
      <c r="U852" s="19" t="s">
        <v>1293</v>
      </c>
      <c r="V852" s="19"/>
      <c r="W852" s="19" t="s">
        <v>90</v>
      </c>
      <c r="X852" t="s">
        <v>1178</v>
      </c>
      <c r="Y852" t="s">
        <v>87</v>
      </c>
    </row>
    <row r="853" spans="3:25" x14ac:dyDescent="0.25">
      <c r="C853">
        <v>847</v>
      </c>
      <c r="D853" s="19" t="s">
        <v>1293</v>
      </c>
      <c r="E853" s="19"/>
      <c r="F853" s="19" t="s">
        <v>218</v>
      </c>
      <c r="G853" s="19" t="s">
        <v>1294</v>
      </c>
      <c r="H853" t="b">
        <v>1</v>
      </c>
      <c r="I853" s="19"/>
      <c r="J853" s="19" t="s">
        <v>1295</v>
      </c>
      <c r="K853" s="19"/>
      <c r="L853" t="b">
        <v>1</v>
      </c>
      <c r="M853" t="s">
        <v>84</v>
      </c>
      <c r="P853" s="19" t="s">
        <v>2530</v>
      </c>
      <c r="Q853" s="19"/>
      <c r="R853" s="2">
        <v>44581.195136261573</v>
      </c>
      <c r="S853" s="2">
        <v>44291.885143321757</v>
      </c>
      <c r="T853" s="19"/>
      <c r="U853" s="19"/>
      <c r="V853" s="19"/>
      <c r="W853" s="19" t="s">
        <v>90</v>
      </c>
      <c r="X853" t="s">
        <v>1178</v>
      </c>
      <c r="Y853" t="s">
        <v>87</v>
      </c>
    </row>
    <row r="854" spans="3:25" x14ac:dyDescent="0.25">
      <c r="C854">
        <v>848</v>
      </c>
      <c r="D854" s="19" t="s">
        <v>1297</v>
      </c>
      <c r="E854" s="19"/>
      <c r="F854" s="19" t="s">
        <v>218</v>
      </c>
      <c r="G854" s="19" t="s">
        <v>1298</v>
      </c>
      <c r="H854" t="b">
        <v>1</v>
      </c>
      <c r="I854" s="19"/>
      <c r="J854" s="19" t="s">
        <v>1299</v>
      </c>
      <c r="K854" s="19"/>
      <c r="L854" t="b">
        <v>1</v>
      </c>
      <c r="M854" t="s">
        <v>84</v>
      </c>
      <c r="P854" s="19" t="s">
        <v>2531</v>
      </c>
      <c r="Q854" s="19"/>
      <c r="R854" s="2">
        <v>44581.195153356479</v>
      </c>
      <c r="S854" s="2">
        <v>44291.885143321757</v>
      </c>
      <c r="T854" s="19"/>
      <c r="U854" s="19" t="s">
        <v>1301</v>
      </c>
      <c r="V854" s="19"/>
      <c r="W854" s="19" t="s">
        <v>90</v>
      </c>
      <c r="X854" t="s">
        <v>1178</v>
      </c>
      <c r="Y854" t="s">
        <v>87</v>
      </c>
    </row>
    <row r="855" spans="3:25" x14ac:dyDescent="0.25">
      <c r="C855">
        <v>849</v>
      </c>
      <c r="D855" s="19" t="s">
        <v>1301</v>
      </c>
      <c r="E855" s="19"/>
      <c r="F855" s="19" t="s">
        <v>218</v>
      </c>
      <c r="G855" s="19" t="s">
        <v>1302</v>
      </c>
      <c r="H855" t="b">
        <v>1</v>
      </c>
      <c r="I855" s="19"/>
      <c r="J855" s="19" t="s">
        <v>1303</v>
      </c>
      <c r="K855" s="19"/>
      <c r="L855" t="b">
        <v>1</v>
      </c>
      <c r="M855" t="s">
        <v>84</v>
      </c>
      <c r="P855" s="19" t="s">
        <v>2532</v>
      </c>
      <c r="Q855" s="19"/>
      <c r="R855" s="2">
        <v>44581.195147337959</v>
      </c>
      <c r="S855" s="2">
        <v>44291.885143321757</v>
      </c>
      <c r="T855" s="19"/>
      <c r="U855" s="19"/>
      <c r="V855" s="19"/>
      <c r="W855" s="19" t="s">
        <v>90</v>
      </c>
      <c r="X855" t="s">
        <v>1178</v>
      </c>
      <c r="Y855" t="s">
        <v>87</v>
      </c>
    </row>
    <row r="856" spans="3:25" x14ac:dyDescent="0.25">
      <c r="C856">
        <v>850</v>
      </c>
      <c r="D856" s="19" t="s">
        <v>1305</v>
      </c>
      <c r="E856" s="19"/>
      <c r="F856" s="19" t="s">
        <v>218</v>
      </c>
      <c r="G856" s="19" t="s">
        <v>1306</v>
      </c>
      <c r="H856" t="b">
        <v>1</v>
      </c>
      <c r="I856" s="19"/>
      <c r="J856" s="19" t="s">
        <v>1307</v>
      </c>
      <c r="K856" s="19"/>
      <c r="L856" t="b">
        <v>1</v>
      </c>
      <c r="M856" t="s">
        <v>84</v>
      </c>
      <c r="P856" s="19" t="s">
        <v>2533</v>
      </c>
      <c r="Q856" s="19"/>
      <c r="R856" s="2">
        <v>44581.19513375</v>
      </c>
      <c r="S856" s="2">
        <v>44291.885143321757</v>
      </c>
      <c r="T856" s="19"/>
      <c r="U856" s="19"/>
      <c r="V856" s="19"/>
      <c r="W856" s="19" t="s">
        <v>90</v>
      </c>
      <c r="X856" t="s">
        <v>1178</v>
      </c>
      <c r="Y856" t="s">
        <v>87</v>
      </c>
    </row>
    <row r="857" spans="3:25" x14ac:dyDescent="0.25">
      <c r="C857">
        <v>851</v>
      </c>
      <c r="D857" s="19" t="s">
        <v>1285</v>
      </c>
      <c r="E857" s="19"/>
      <c r="F857" s="19" t="s">
        <v>223</v>
      </c>
      <c r="G857" s="19" t="s">
        <v>1286</v>
      </c>
      <c r="H857" t="b">
        <v>1</v>
      </c>
      <c r="I857" s="19"/>
      <c r="J857" s="19" t="s">
        <v>1287</v>
      </c>
      <c r="K857" s="19"/>
      <c r="L857" t="b">
        <v>1</v>
      </c>
      <c r="M857" t="s">
        <v>84</v>
      </c>
      <c r="P857" s="19" t="s">
        <v>2534</v>
      </c>
      <c r="Q857" s="19"/>
      <c r="R857" s="2">
        <v>44581.195132129629</v>
      </c>
      <c r="S857" s="2">
        <v>44291.885143321757</v>
      </c>
      <c r="T857" s="19"/>
      <c r="U857" s="19"/>
      <c r="V857" s="19"/>
      <c r="W857" s="19" t="s">
        <v>90</v>
      </c>
      <c r="X857" t="s">
        <v>1178</v>
      </c>
      <c r="Y857" t="s">
        <v>87</v>
      </c>
    </row>
    <row r="858" spans="3:25" x14ac:dyDescent="0.25">
      <c r="C858">
        <v>852</v>
      </c>
      <c r="D858" s="19" t="s">
        <v>1289</v>
      </c>
      <c r="E858" s="19"/>
      <c r="F858" s="19" t="s">
        <v>223</v>
      </c>
      <c r="G858" s="19" t="s">
        <v>1290</v>
      </c>
      <c r="H858" t="b">
        <v>1</v>
      </c>
      <c r="I858" s="19"/>
      <c r="J858" s="19" t="s">
        <v>1291</v>
      </c>
      <c r="K858" s="19"/>
      <c r="L858" t="b">
        <v>1</v>
      </c>
      <c r="M858" t="s">
        <v>84</v>
      </c>
      <c r="P858" s="19" t="s">
        <v>2535</v>
      </c>
      <c r="Q858" s="19"/>
      <c r="R858" s="2">
        <v>44581.1951343287</v>
      </c>
      <c r="S858" s="2">
        <v>44291.885143321757</v>
      </c>
      <c r="T858" s="19"/>
      <c r="U858" s="19" t="s">
        <v>1293</v>
      </c>
      <c r="V858" s="19"/>
      <c r="W858" s="19" t="s">
        <v>90</v>
      </c>
      <c r="X858" t="s">
        <v>1178</v>
      </c>
      <c r="Y858" t="s">
        <v>87</v>
      </c>
    </row>
    <row r="859" spans="3:25" x14ac:dyDescent="0.25">
      <c r="C859">
        <v>853</v>
      </c>
      <c r="D859" s="19" t="s">
        <v>1293</v>
      </c>
      <c r="E859" s="19"/>
      <c r="F859" s="19" t="s">
        <v>223</v>
      </c>
      <c r="G859" s="19" t="s">
        <v>1294</v>
      </c>
      <c r="H859" t="b">
        <v>1</v>
      </c>
      <c r="I859" s="19"/>
      <c r="J859" s="19" t="s">
        <v>1295</v>
      </c>
      <c r="K859" s="19"/>
      <c r="L859" t="b">
        <v>1</v>
      </c>
      <c r="M859" t="s">
        <v>84</v>
      </c>
      <c r="P859" s="19" t="s">
        <v>2536</v>
      </c>
      <c r="Q859" s="19"/>
      <c r="R859" s="2">
        <v>44581.195135416667</v>
      </c>
      <c r="S859" s="2">
        <v>44291.885143321757</v>
      </c>
      <c r="T859" s="19"/>
      <c r="U859" s="19"/>
      <c r="V859" s="19"/>
      <c r="W859" s="19" t="s">
        <v>90</v>
      </c>
      <c r="X859" t="s">
        <v>1178</v>
      </c>
      <c r="Y859" t="s">
        <v>87</v>
      </c>
    </row>
    <row r="860" spans="3:25" x14ac:dyDescent="0.25">
      <c r="C860">
        <v>854</v>
      </c>
      <c r="D860" s="19" t="s">
        <v>1297</v>
      </c>
      <c r="E860" s="19"/>
      <c r="F860" s="19" t="s">
        <v>223</v>
      </c>
      <c r="G860" s="19" t="s">
        <v>1298</v>
      </c>
      <c r="H860" t="b">
        <v>1</v>
      </c>
      <c r="I860" s="19"/>
      <c r="J860" s="19" t="s">
        <v>1299</v>
      </c>
      <c r="K860" s="19"/>
      <c r="L860" t="b">
        <v>1</v>
      </c>
      <c r="M860" t="s">
        <v>84</v>
      </c>
      <c r="P860" s="19" t="s">
        <v>2537</v>
      </c>
      <c r="Q860" s="19"/>
      <c r="R860" s="2">
        <v>44581.195151423613</v>
      </c>
      <c r="S860" s="2">
        <v>44291.885143321757</v>
      </c>
      <c r="T860" s="19"/>
      <c r="U860" s="19" t="s">
        <v>1301</v>
      </c>
      <c r="V860" s="19"/>
      <c r="W860" s="19" t="s">
        <v>90</v>
      </c>
      <c r="X860" t="s">
        <v>1178</v>
      </c>
      <c r="Y860" t="s">
        <v>87</v>
      </c>
    </row>
    <row r="861" spans="3:25" x14ac:dyDescent="0.25">
      <c r="C861">
        <v>855</v>
      </c>
      <c r="D861" s="19" t="s">
        <v>1301</v>
      </c>
      <c r="E861" s="19"/>
      <c r="F861" s="19" t="s">
        <v>223</v>
      </c>
      <c r="G861" s="19" t="s">
        <v>1302</v>
      </c>
      <c r="H861" t="b">
        <v>1</v>
      </c>
      <c r="I861" s="19"/>
      <c r="J861" s="19" t="s">
        <v>1303</v>
      </c>
      <c r="K861" s="19"/>
      <c r="L861" t="b">
        <v>1</v>
      </c>
      <c r="M861" t="s">
        <v>84</v>
      </c>
      <c r="P861" s="19" t="s">
        <v>2538</v>
      </c>
      <c r="Q861" s="19"/>
      <c r="R861" s="2">
        <v>44581.195146215279</v>
      </c>
      <c r="S861" s="2">
        <v>44291.885143321757</v>
      </c>
      <c r="T861" s="19"/>
      <c r="U861" s="19"/>
      <c r="V861" s="19"/>
      <c r="W861" s="19" t="s">
        <v>90</v>
      </c>
      <c r="X861" t="s">
        <v>1178</v>
      </c>
      <c r="Y861" t="s">
        <v>87</v>
      </c>
    </row>
    <row r="862" spans="3:25" x14ac:dyDescent="0.25">
      <c r="C862">
        <v>856</v>
      </c>
      <c r="D862" s="19" t="s">
        <v>1305</v>
      </c>
      <c r="E862" s="19"/>
      <c r="F862" s="19" t="s">
        <v>223</v>
      </c>
      <c r="G862" s="19" t="s">
        <v>1306</v>
      </c>
      <c r="H862" t="b">
        <v>1</v>
      </c>
      <c r="I862" s="19"/>
      <c r="J862" s="19" t="s">
        <v>1307</v>
      </c>
      <c r="K862" s="19"/>
      <c r="L862" t="b">
        <v>1</v>
      </c>
      <c r="M862" t="s">
        <v>84</v>
      </c>
      <c r="P862" s="19" t="s">
        <v>2539</v>
      </c>
      <c r="Q862" s="19"/>
      <c r="R862" s="2">
        <v>44581.195133865738</v>
      </c>
      <c r="S862" s="2">
        <v>44291.885143321757</v>
      </c>
      <c r="T862" s="19"/>
      <c r="U862" s="19"/>
      <c r="V862" s="19"/>
      <c r="W862" s="19" t="s">
        <v>90</v>
      </c>
      <c r="X862" t="s">
        <v>1178</v>
      </c>
      <c r="Y862" t="s">
        <v>87</v>
      </c>
    </row>
    <row r="863" spans="3:25" x14ac:dyDescent="0.25">
      <c r="C863">
        <v>857</v>
      </c>
      <c r="D863" s="19" t="s">
        <v>1285</v>
      </c>
      <c r="E863" s="19"/>
      <c r="F863" s="19" t="s">
        <v>247</v>
      </c>
      <c r="G863" s="19" t="s">
        <v>1286</v>
      </c>
      <c r="H863" t="b">
        <v>1</v>
      </c>
      <c r="I863" s="19"/>
      <c r="J863" s="19" t="s">
        <v>1287</v>
      </c>
      <c r="K863" s="19"/>
      <c r="L863" t="b">
        <v>1</v>
      </c>
      <c r="M863" t="s">
        <v>84</v>
      </c>
      <c r="P863" s="19" t="s">
        <v>2540</v>
      </c>
      <c r="Q863" s="19"/>
      <c r="R863" s="2">
        <v>44581.195135682872</v>
      </c>
      <c r="S863" s="2">
        <v>44291.885143321757</v>
      </c>
      <c r="T863" s="19"/>
      <c r="U863" s="19"/>
      <c r="V863" s="19"/>
      <c r="W863" s="19" t="s">
        <v>90</v>
      </c>
      <c r="X863" t="s">
        <v>1178</v>
      </c>
      <c r="Y863" t="s">
        <v>87</v>
      </c>
    </row>
    <row r="864" spans="3:25" x14ac:dyDescent="0.25">
      <c r="C864">
        <v>858</v>
      </c>
      <c r="D864" s="19" t="s">
        <v>1289</v>
      </c>
      <c r="E864" s="19"/>
      <c r="F864" s="19" t="s">
        <v>247</v>
      </c>
      <c r="G864" s="19" t="s">
        <v>1290</v>
      </c>
      <c r="H864" t="b">
        <v>1</v>
      </c>
      <c r="I864" s="19"/>
      <c r="J864" s="19" t="s">
        <v>1291</v>
      </c>
      <c r="K864" s="19"/>
      <c r="L864" t="b">
        <v>1</v>
      </c>
      <c r="M864" t="s">
        <v>84</v>
      </c>
      <c r="P864" s="19" t="s">
        <v>2541</v>
      </c>
      <c r="Q864" s="19"/>
      <c r="R864" s="2">
        <v>44581.195135833332</v>
      </c>
      <c r="S864" s="2">
        <v>44291.885143321757</v>
      </c>
      <c r="T864" s="19"/>
      <c r="U864" s="19" t="s">
        <v>1293</v>
      </c>
      <c r="V864" s="19"/>
      <c r="W864" s="19" t="s">
        <v>90</v>
      </c>
      <c r="X864" t="s">
        <v>1178</v>
      </c>
      <c r="Y864" t="s">
        <v>87</v>
      </c>
    </row>
    <row r="865" spans="3:25" x14ac:dyDescent="0.25">
      <c r="C865">
        <v>859</v>
      </c>
      <c r="D865" s="19" t="s">
        <v>1293</v>
      </c>
      <c r="E865" s="19"/>
      <c r="F865" s="19" t="s">
        <v>247</v>
      </c>
      <c r="G865" s="19" t="s">
        <v>1294</v>
      </c>
      <c r="H865" t="b">
        <v>1</v>
      </c>
      <c r="I865" s="19"/>
      <c r="J865" s="19" t="s">
        <v>1295</v>
      </c>
      <c r="K865" s="19"/>
      <c r="L865" t="b">
        <v>1</v>
      </c>
      <c r="M865" t="s">
        <v>84</v>
      </c>
      <c r="P865" s="19" t="s">
        <v>2542</v>
      </c>
      <c r="Q865" s="19"/>
      <c r="R865" s="2">
        <v>44581.195136145834</v>
      </c>
      <c r="S865" s="2">
        <v>44291.885143321757</v>
      </c>
      <c r="T865" s="19"/>
      <c r="U865" s="19"/>
      <c r="V865" s="19"/>
      <c r="W865" s="19" t="s">
        <v>90</v>
      </c>
      <c r="X865" t="s">
        <v>1178</v>
      </c>
      <c r="Y865" t="s">
        <v>87</v>
      </c>
    </row>
    <row r="866" spans="3:25" x14ac:dyDescent="0.25">
      <c r="C866">
        <v>860</v>
      </c>
      <c r="D866" s="19" t="s">
        <v>1297</v>
      </c>
      <c r="E866" s="19"/>
      <c r="F866" s="19" t="s">
        <v>247</v>
      </c>
      <c r="G866" s="19" t="s">
        <v>1298</v>
      </c>
      <c r="H866" t="b">
        <v>1</v>
      </c>
      <c r="I866" s="19"/>
      <c r="J866" s="19" t="s">
        <v>1299</v>
      </c>
      <c r="K866" s="19"/>
      <c r="L866" t="b">
        <v>1</v>
      </c>
      <c r="M866" t="s">
        <v>84</v>
      </c>
      <c r="P866" s="19" t="s">
        <v>2543</v>
      </c>
      <c r="Q866" s="19"/>
      <c r="R866" s="2">
        <v>44581.195153935187</v>
      </c>
      <c r="S866" s="2">
        <v>44291.885143321757</v>
      </c>
      <c r="T866" s="19"/>
      <c r="U866" s="19" t="s">
        <v>1301</v>
      </c>
      <c r="V866" s="19"/>
      <c r="W866" s="19" t="s">
        <v>90</v>
      </c>
      <c r="X866" t="s">
        <v>1178</v>
      </c>
      <c r="Y866" t="s">
        <v>87</v>
      </c>
    </row>
    <row r="867" spans="3:25" x14ac:dyDescent="0.25">
      <c r="C867">
        <v>861</v>
      </c>
      <c r="D867" s="19" t="s">
        <v>1301</v>
      </c>
      <c r="E867" s="19"/>
      <c r="F867" s="19" t="s">
        <v>247</v>
      </c>
      <c r="G867" s="19" t="s">
        <v>1302</v>
      </c>
      <c r="H867" t="b">
        <v>1</v>
      </c>
      <c r="I867" s="19"/>
      <c r="J867" s="19" t="s">
        <v>1303</v>
      </c>
      <c r="K867" s="19"/>
      <c r="L867" t="b">
        <v>1</v>
      </c>
      <c r="M867" t="s">
        <v>84</v>
      </c>
      <c r="P867" s="19" t="s">
        <v>2544</v>
      </c>
      <c r="Q867" s="19"/>
      <c r="R867" s="2">
        <v>44581.19514729167</v>
      </c>
      <c r="S867" s="2">
        <v>44291.885143321757</v>
      </c>
      <c r="T867" s="19"/>
      <c r="U867" s="19"/>
      <c r="V867" s="19"/>
      <c r="W867" s="19" t="s">
        <v>90</v>
      </c>
      <c r="X867" t="s">
        <v>1178</v>
      </c>
      <c r="Y867" t="s">
        <v>87</v>
      </c>
    </row>
    <row r="868" spans="3:25" x14ac:dyDescent="0.25">
      <c r="C868">
        <v>862</v>
      </c>
      <c r="D868" s="19" t="s">
        <v>1305</v>
      </c>
      <c r="E868" s="19"/>
      <c r="F868" s="19" t="s">
        <v>247</v>
      </c>
      <c r="G868" s="19" t="s">
        <v>1306</v>
      </c>
      <c r="H868" t="b">
        <v>1</v>
      </c>
      <c r="I868" s="19"/>
      <c r="J868" s="19" t="s">
        <v>1307</v>
      </c>
      <c r="K868" s="19"/>
      <c r="L868" t="b">
        <v>1</v>
      </c>
      <c r="M868" t="s">
        <v>84</v>
      </c>
      <c r="P868" s="19" t="s">
        <v>2545</v>
      </c>
      <c r="Q868" s="19"/>
      <c r="R868" s="2">
        <v>44581.195135833332</v>
      </c>
      <c r="S868" s="2">
        <v>44291.885143321757</v>
      </c>
      <c r="T868" s="19"/>
      <c r="U868" s="19"/>
      <c r="V868" s="19"/>
      <c r="W868" s="19" t="s">
        <v>90</v>
      </c>
      <c r="X868" t="s">
        <v>1178</v>
      </c>
      <c r="Y868" t="s">
        <v>87</v>
      </c>
    </row>
    <row r="869" spans="3:25" x14ac:dyDescent="0.25">
      <c r="C869">
        <v>863</v>
      </c>
      <c r="D869" s="19" t="s">
        <v>1285</v>
      </c>
      <c r="E869" s="19"/>
      <c r="F869" s="19" t="s">
        <v>224</v>
      </c>
      <c r="G869" s="19" t="s">
        <v>1286</v>
      </c>
      <c r="H869" t="b">
        <v>1</v>
      </c>
      <c r="I869" s="19"/>
      <c r="J869" s="19" t="s">
        <v>1287</v>
      </c>
      <c r="K869" s="19"/>
      <c r="L869" t="b">
        <v>1</v>
      </c>
      <c r="M869" t="s">
        <v>84</v>
      </c>
      <c r="P869" s="19" t="s">
        <v>2546</v>
      </c>
      <c r="Q869" s="19"/>
      <c r="R869" s="2">
        <v>44581.195127696759</v>
      </c>
      <c r="S869" s="2">
        <v>44291.885143321757</v>
      </c>
      <c r="T869" s="19"/>
      <c r="U869" s="19"/>
      <c r="V869" s="19"/>
      <c r="W869" s="19" t="s">
        <v>90</v>
      </c>
      <c r="X869" t="s">
        <v>1178</v>
      </c>
      <c r="Y869" t="s">
        <v>87</v>
      </c>
    </row>
    <row r="870" spans="3:25" x14ac:dyDescent="0.25">
      <c r="C870">
        <v>864</v>
      </c>
      <c r="D870" s="19" t="s">
        <v>1289</v>
      </c>
      <c r="E870" s="19"/>
      <c r="F870" s="19" t="s">
        <v>224</v>
      </c>
      <c r="G870" s="19" t="s">
        <v>1290</v>
      </c>
      <c r="H870" t="b">
        <v>1</v>
      </c>
      <c r="I870" s="19"/>
      <c r="J870" s="19" t="s">
        <v>1291</v>
      </c>
      <c r="K870" s="19"/>
      <c r="L870" t="b">
        <v>1</v>
      </c>
      <c r="M870" t="s">
        <v>84</v>
      </c>
      <c r="P870" s="19" t="s">
        <v>2547</v>
      </c>
      <c r="Q870" s="19"/>
      <c r="R870" s="2">
        <v>44581.195127662038</v>
      </c>
      <c r="S870" s="2">
        <v>44291.885143321757</v>
      </c>
      <c r="T870" s="19"/>
      <c r="U870" s="19" t="s">
        <v>1293</v>
      </c>
      <c r="V870" s="19"/>
      <c r="W870" s="19" t="s">
        <v>90</v>
      </c>
      <c r="X870" t="s">
        <v>1178</v>
      </c>
      <c r="Y870" t="s">
        <v>87</v>
      </c>
    </row>
    <row r="871" spans="3:25" x14ac:dyDescent="0.25">
      <c r="C871">
        <v>865</v>
      </c>
      <c r="D871" s="19" t="s">
        <v>1293</v>
      </c>
      <c r="E871" s="19"/>
      <c r="F871" s="19" t="s">
        <v>224</v>
      </c>
      <c r="G871" s="19" t="s">
        <v>1294</v>
      </c>
      <c r="H871" t="b">
        <v>1</v>
      </c>
      <c r="I871" s="19"/>
      <c r="J871" s="19" t="s">
        <v>1295</v>
      </c>
      <c r="K871" s="19"/>
      <c r="L871" t="b">
        <v>1</v>
      </c>
      <c r="M871" t="s">
        <v>84</v>
      </c>
      <c r="P871" s="19" t="s">
        <v>2548</v>
      </c>
      <c r="Q871" s="19"/>
      <c r="R871" s="2">
        <v>44581.195128240739</v>
      </c>
      <c r="S871" s="2">
        <v>44291.885143321757</v>
      </c>
      <c r="T871" s="19"/>
      <c r="U871" s="19"/>
      <c r="V871" s="19"/>
      <c r="W871" s="19" t="s">
        <v>90</v>
      </c>
      <c r="X871" t="s">
        <v>1178</v>
      </c>
      <c r="Y871" t="s">
        <v>87</v>
      </c>
    </row>
    <row r="872" spans="3:25" x14ac:dyDescent="0.25">
      <c r="C872">
        <v>866</v>
      </c>
      <c r="D872" s="19" t="s">
        <v>1297</v>
      </c>
      <c r="E872" s="19"/>
      <c r="F872" s="19" t="s">
        <v>224</v>
      </c>
      <c r="G872" s="19" t="s">
        <v>1298</v>
      </c>
      <c r="H872" t="b">
        <v>1</v>
      </c>
      <c r="I872" s="19"/>
      <c r="J872" s="19" t="s">
        <v>1299</v>
      </c>
      <c r="K872" s="19"/>
      <c r="L872" t="b">
        <v>1</v>
      </c>
      <c r="M872" t="s">
        <v>84</v>
      </c>
      <c r="P872" s="19" t="s">
        <v>2549</v>
      </c>
      <c r="Q872" s="19"/>
      <c r="R872" s="2">
        <v>44581.195151307867</v>
      </c>
      <c r="S872" s="2">
        <v>44291.885143321757</v>
      </c>
      <c r="T872" s="19"/>
      <c r="U872" s="19" t="s">
        <v>1301</v>
      </c>
      <c r="V872" s="19"/>
      <c r="W872" s="19" t="s">
        <v>90</v>
      </c>
      <c r="X872" t="s">
        <v>1178</v>
      </c>
      <c r="Y872" t="s">
        <v>87</v>
      </c>
    </row>
    <row r="873" spans="3:25" x14ac:dyDescent="0.25">
      <c r="C873">
        <v>867</v>
      </c>
      <c r="D873" s="19" t="s">
        <v>1301</v>
      </c>
      <c r="E873" s="19"/>
      <c r="F873" s="19" t="s">
        <v>224</v>
      </c>
      <c r="G873" s="19" t="s">
        <v>1302</v>
      </c>
      <c r="H873" t="b">
        <v>1</v>
      </c>
      <c r="I873" s="19"/>
      <c r="J873" s="19" t="s">
        <v>1303</v>
      </c>
      <c r="K873" s="19"/>
      <c r="L873" t="b">
        <v>1</v>
      </c>
      <c r="M873" t="s">
        <v>84</v>
      </c>
      <c r="P873" s="19" t="s">
        <v>2550</v>
      </c>
      <c r="Q873" s="19"/>
      <c r="R873" s="2">
        <v>44581.19514462963</v>
      </c>
      <c r="S873" s="2">
        <v>44291.885143321757</v>
      </c>
      <c r="T873" s="19"/>
      <c r="U873" s="19"/>
      <c r="V873" s="19"/>
      <c r="W873" s="19" t="s">
        <v>90</v>
      </c>
      <c r="X873" t="s">
        <v>1178</v>
      </c>
      <c r="Y873" t="s">
        <v>87</v>
      </c>
    </row>
    <row r="874" spans="3:25" x14ac:dyDescent="0.25">
      <c r="C874">
        <v>868</v>
      </c>
      <c r="D874" s="19" t="s">
        <v>1305</v>
      </c>
      <c r="E874" s="19"/>
      <c r="F874" s="19" t="s">
        <v>224</v>
      </c>
      <c r="G874" s="19" t="s">
        <v>1306</v>
      </c>
      <c r="H874" t="b">
        <v>1</v>
      </c>
      <c r="I874" s="19"/>
      <c r="J874" s="19" t="s">
        <v>1307</v>
      </c>
      <c r="K874" s="19"/>
      <c r="L874" t="b">
        <v>1</v>
      </c>
      <c r="M874" t="s">
        <v>84</v>
      </c>
      <c r="P874" s="19" t="s">
        <v>2551</v>
      </c>
      <c r="Q874" s="19"/>
      <c r="R874" s="2">
        <v>44581.195127615742</v>
      </c>
      <c r="S874" s="2">
        <v>44291.885143321757</v>
      </c>
      <c r="T874" s="19"/>
      <c r="U874" s="19"/>
      <c r="V874" s="19"/>
      <c r="W874" s="19" t="s">
        <v>90</v>
      </c>
      <c r="X874" t="s">
        <v>1178</v>
      </c>
      <c r="Y874" t="s">
        <v>87</v>
      </c>
    </row>
    <row r="875" spans="3:25" x14ac:dyDescent="0.25">
      <c r="C875">
        <v>869</v>
      </c>
      <c r="D875" s="19" t="s">
        <v>1285</v>
      </c>
      <c r="E875" s="19"/>
      <c r="F875" s="19" t="s">
        <v>266</v>
      </c>
      <c r="G875" s="19" t="s">
        <v>1286</v>
      </c>
      <c r="H875" t="b">
        <v>1</v>
      </c>
      <c r="I875" s="19"/>
      <c r="J875" s="19" t="s">
        <v>1287</v>
      </c>
      <c r="K875" s="19"/>
      <c r="L875" t="b">
        <v>1</v>
      </c>
      <c r="M875" t="s">
        <v>84</v>
      </c>
      <c r="P875" s="19" t="s">
        <v>2552</v>
      </c>
      <c r="Q875" s="19"/>
      <c r="R875" s="2">
        <v>44581.195126423612</v>
      </c>
      <c r="S875" s="2">
        <v>44291.885143321757</v>
      </c>
      <c r="T875" s="19"/>
      <c r="U875" s="19"/>
      <c r="V875" s="19"/>
      <c r="W875" s="19" t="s">
        <v>90</v>
      </c>
      <c r="X875" t="s">
        <v>1178</v>
      </c>
      <c r="Y875" t="s">
        <v>87</v>
      </c>
    </row>
    <row r="876" spans="3:25" x14ac:dyDescent="0.25">
      <c r="C876">
        <v>870</v>
      </c>
      <c r="D876" s="19" t="s">
        <v>1289</v>
      </c>
      <c r="E876" s="19"/>
      <c r="F876" s="19" t="s">
        <v>266</v>
      </c>
      <c r="G876" s="19" t="s">
        <v>1290</v>
      </c>
      <c r="H876" t="b">
        <v>1</v>
      </c>
      <c r="I876" s="19"/>
      <c r="J876" s="19" t="s">
        <v>1291</v>
      </c>
      <c r="K876" s="19"/>
      <c r="L876" t="b">
        <v>1</v>
      </c>
      <c r="M876" t="s">
        <v>84</v>
      </c>
      <c r="P876" s="19" t="s">
        <v>2553</v>
      </c>
      <c r="Q876" s="19"/>
      <c r="R876" s="2">
        <v>44581.195122488425</v>
      </c>
      <c r="S876" s="2">
        <v>44291.885143321757</v>
      </c>
      <c r="T876" s="19"/>
      <c r="U876" s="19" t="s">
        <v>1293</v>
      </c>
      <c r="V876" s="19"/>
      <c r="W876" s="19" t="s">
        <v>90</v>
      </c>
      <c r="X876" t="s">
        <v>1178</v>
      </c>
      <c r="Y876" t="s">
        <v>87</v>
      </c>
    </row>
    <row r="877" spans="3:25" x14ac:dyDescent="0.25">
      <c r="C877">
        <v>871</v>
      </c>
      <c r="D877" s="19" t="s">
        <v>1293</v>
      </c>
      <c r="E877" s="19"/>
      <c r="F877" s="19" t="s">
        <v>266</v>
      </c>
      <c r="G877" s="19" t="s">
        <v>1294</v>
      </c>
      <c r="H877" t="b">
        <v>1</v>
      </c>
      <c r="I877" s="19"/>
      <c r="J877" s="19" t="s">
        <v>1295</v>
      </c>
      <c r="K877" s="19"/>
      <c r="L877" t="b">
        <v>1</v>
      </c>
      <c r="M877" t="s">
        <v>84</v>
      </c>
      <c r="P877" s="19" t="s">
        <v>2554</v>
      </c>
      <c r="Q877" s="19"/>
      <c r="R877" s="2">
        <v>44581.195124768521</v>
      </c>
      <c r="S877" s="2">
        <v>44291.885143321757</v>
      </c>
      <c r="T877" s="19"/>
      <c r="U877" s="19"/>
      <c r="V877" s="19"/>
      <c r="W877" s="19" t="s">
        <v>90</v>
      </c>
      <c r="X877" t="s">
        <v>1178</v>
      </c>
      <c r="Y877" t="s">
        <v>87</v>
      </c>
    </row>
    <row r="878" spans="3:25" x14ac:dyDescent="0.25">
      <c r="C878">
        <v>872</v>
      </c>
      <c r="D878" s="19" t="s">
        <v>1297</v>
      </c>
      <c r="E878" s="19"/>
      <c r="F878" s="19" t="s">
        <v>266</v>
      </c>
      <c r="G878" s="19" t="s">
        <v>1298</v>
      </c>
      <c r="H878" t="b">
        <v>1</v>
      </c>
      <c r="I878" s="19"/>
      <c r="J878" s="19" t="s">
        <v>1299</v>
      </c>
      <c r="K878" s="19"/>
      <c r="L878" t="b">
        <v>1</v>
      </c>
      <c r="M878" t="s">
        <v>84</v>
      </c>
      <c r="P878" s="19" t="s">
        <v>2555</v>
      </c>
      <c r="Q878" s="19"/>
      <c r="R878" s="2">
        <v>44581.195147719911</v>
      </c>
      <c r="S878" s="2">
        <v>44291.885143321757</v>
      </c>
      <c r="T878" s="19"/>
      <c r="U878" s="19" t="s">
        <v>1301</v>
      </c>
      <c r="V878" s="19"/>
      <c r="W878" s="19" t="s">
        <v>90</v>
      </c>
      <c r="X878" t="s">
        <v>1178</v>
      </c>
      <c r="Y878" t="s">
        <v>87</v>
      </c>
    </row>
    <row r="879" spans="3:25" x14ac:dyDescent="0.25">
      <c r="C879">
        <v>873</v>
      </c>
      <c r="D879" s="19" t="s">
        <v>1301</v>
      </c>
      <c r="E879" s="19"/>
      <c r="F879" s="19" t="s">
        <v>266</v>
      </c>
      <c r="G879" s="19" t="s">
        <v>1302</v>
      </c>
      <c r="H879" t="b">
        <v>1</v>
      </c>
      <c r="I879" s="19"/>
      <c r="J879" s="19" t="s">
        <v>1303</v>
      </c>
      <c r="K879" s="19"/>
      <c r="L879" t="b">
        <v>1</v>
      </c>
      <c r="M879" t="s">
        <v>84</v>
      </c>
      <c r="P879" s="19" t="s">
        <v>2556</v>
      </c>
      <c r="Q879" s="19"/>
      <c r="R879" s="2">
        <v>44581.195143553239</v>
      </c>
      <c r="S879" s="2">
        <v>44291.885143321757</v>
      </c>
      <c r="T879" s="19"/>
      <c r="U879" s="19"/>
      <c r="V879" s="19"/>
      <c r="W879" s="19" t="s">
        <v>90</v>
      </c>
      <c r="X879" t="s">
        <v>1178</v>
      </c>
      <c r="Y879" t="s">
        <v>87</v>
      </c>
    </row>
    <row r="880" spans="3:25" x14ac:dyDescent="0.25">
      <c r="C880">
        <v>874</v>
      </c>
      <c r="D880" s="19" t="s">
        <v>1305</v>
      </c>
      <c r="E880" s="19"/>
      <c r="F880" s="19" t="s">
        <v>266</v>
      </c>
      <c r="G880" s="19" t="s">
        <v>1306</v>
      </c>
      <c r="H880" t="b">
        <v>1</v>
      </c>
      <c r="I880" s="19"/>
      <c r="J880" s="19" t="s">
        <v>1307</v>
      </c>
      <c r="K880" s="19"/>
      <c r="L880" t="b">
        <v>1</v>
      </c>
      <c r="M880" t="s">
        <v>84</v>
      </c>
      <c r="P880" s="19" t="s">
        <v>2557</v>
      </c>
      <c r="Q880" s="19"/>
      <c r="R880" s="2">
        <v>44581.195121828707</v>
      </c>
      <c r="S880" s="2">
        <v>44291.885143321757</v>
      </c>
      <c r="T880" s="19"/>
      <c r="U880" s="19"/>
      <c r="V880" s="19"/>
      <c r="W880" s="19" t="s">
        <v>90</v>
      </c>
      <c r="X880" t="s">
        <v>1178</v>
      </c>
      <c r="Y880" t="s">
        <v>87</v>
      </c>
    </row>
    <row r="881" spans="3:25" x14ac:dyDescent="0.25">
      <c r="C881">
        <v>875</v>
      </c>
      <c r="D881" s="19" t="s">
        <v>1285</v>
      </c>
      <c r="E881" s="19"/>
      <c r="F881" s="19" t="s">
        <v>255</v>
      </c>
      <c r="G881" s="19" t="s">
        <v>1286</v>
      </c>
      <c r="H881" t="b">
        <v>1</v>
      </c>
      <c r="I881" s="19"/>
      <c r="J881" s="19" t="s">
        <v>1287</v>
      </c>
      <c r="K881" s="19"/>
      <c r="L881" t="b">
        <v>1</v>
      </c>
      <c r="M881" t="s">
        <v>84</v>
      </c>
      <c r="P881" s="19" t="s">
        <v>2558</v>
      </c>
      <c r="Q881" s="19"/>
      <c r="R881" s="2">
        <v>44581.195132592591</v>
      </c>
      <c r="S881" s="2">
        <v>44291.885143321757</v>
      </c>
      <c r="T881" s="19"/>
      <c r="U881" s="19"/>
      <c r="V881" s="19"/>
      <c r="W881" s="19" t="s">
        <v>90</v>
      </c>
      <c r="X881" t="s">
        <v>1178</v>
      </c>
      <c r="Y881" t="s">
        <v>87</v>
      </c>
    </row>
    <row r="882" spans="3:25" x14ac:dyDescent="0.25">
      <c r="C882">
        <v>876</v>
      </c>
      <c r="D882" s="19" t="s">
        <v>1289</v>
      </c>
      <c r="E882" s="19"/>
      <c r="F882" s="19" t="s">
        <v>255</v>
      </c>
      <c r="G882" s="19" t="s">
        <v>1290</v>
      </c>
      <c r="H882" t="b">
        <v>1</v>
      </c>
      <c r="I882" s="19"/>
      <c r="J882" s="19" t="s">
        <v>1291</v>
      </c>
      <c r="K882" s="19"/>
      <c r="L882" t="b">
        <v>1</v>
      </c>
      <c r="M882" t="s">
        <v>84</v>
      </c>
      <c r="P882" s="19" t="s">
        <v>2559</v>
      </c>
      <c r="Q882" s="19"/>
      <c r="R882" s="2">
        <v>44581.195132673609</v>
      </c>
      <c r="S882" s="2">
        <v>44291.885143321757</v>
      </c>
      <c r="T882" s="19"/>
      <c r="U882" s="19" t="s">
        <v>1293</v>
      </c>
      <c r="V882" s="19"/>
      <c r="W882" s="19" t="s">
        <v>90</v>
      </c>
      <c r="X882" t="s">
        <v>1178</v>
      </c>
      <c r="Y882" t="s">
        <v>87</v>
      </c>
    </row>
    <row r="883" spans="3:25" x14ac:dyDescent="0.25">
      <c r="C883">
        <v>877</v>
      </c>
      <c r="D883" s="19" t="s">
        <v>1293</v>
      </c>
      <c r="E883" s="19"/>
      <c r="F883" s="19" t="s">
        <v>255</v>
      </c>
      <c r="G883" s="19" t="s">
        <v>1294</v>
      </c>
      <c r="H883" t="b">
        <v>1</v>
      </c>
      <c r="I883" s="19"/>
      <c r="J883" s="19" t="s">
        <v>1295</v>
      </c>
      <c r="K883" s="19"/>
      <c r="L883" t="b">
        <v>1</v>
      </c>
      <c r="M883" t="s">
        <v>84</v>
      </c>
      <c r="P883" s="19" t="s">
        <v>2560</v>
      </c>
      <c r="Q883" s="19"/>
      <c r="R883" s="2">
        <v>44581.195130509259</v>
      </c>
      <c r="S883" s="2">
        <v>44291.885143321757</v>
      </c>
      <c r="T883" s="19"/>
      <c r="U883" s="19"/>
      <c r="V883" s="19"/>
      <c r="W883" s="19" t="s">
        <v>90</v>
      </c>
      <c r="X883" t="s">
        <v>1178</v>
      </c>
      <c r="Y883" t="s">
        <v>87</v>
      </c>
    </row>
    <row r="884" spans="3:25" x14ac:dyDescent="0.25">
      <c r="C884">
        <v>878</v>
      </c>
      <c r="D884" s="19" t="s">
        <v>1297</v>
      </c>
      <c r="E884" s="19"/>
      <c r="F884" s="19" t="s">
        <v>255</v>
      </c>
      <c r="G884" s="19" t="s">
        <v>1298</v>
      </c>
      <c r="H884" t="b">
        <v>1</v>
      </c>
      <c r="I884" s="19"/>
      <c r="J884" s="19" t="s">
        <v>1299</v>
      </c>
      <c r="K884" s="19"/>
      <c r="L884" t="b">
        <v>1</v>
      </c>
      <c r="M884" t="s">
        <v>84</v>
      </c>
      <c r="P884" s="19" t="s">
        <v>2561</v>
      </c>
      <c r="Q884" s="19"/>
      <c r="R884" s="2">
        <v>44581.195151157408</v>
      </c>
      <c r="S884" s="2">
        <v>44291.885143321757</v>
      </c>
      <c r="T884" s="19"/>
      <c r="U884" s="19" t="s">
        <v>1301</v>
      </c>
      <c r="V884" s="19"/>
      <c r="W884" s="19" t="s">
        <v>90</v>
      </c>
      <c r="X884" t="s">
        <v>1178</v>
      </c>
      <c r="Y884" t="s">
        <v>87</v>
      </c>
    </row>
    <row r="885" spans="3:25" x14ac:dyDescent="0.25">
      <c r="C885">
        <v>879</v>
      </c>
      <c r="D885" s="19" t="s">
        <v>1301</v>
      </c>
      <c r="E885" s="19"/>
      <c r="F885" s="19" t="s">
        <v>255</v>
      </c>
      <c r="G885" s="19" t="s">
        <v>1302</v>
      </c>
      <c r="H885" t="b">
        <v>1</v>
      </c>
      <c r="I885" s="19"/>
      <c r="J885" s="19" t="s">
        <v>1303</v>
      </c>
      <c r="K885" s="19"/>
      <c r="L885" t="b">
        <v>1</v>
      </c>
      <c r="M885" t="s">
        <v>84</v>
      </c>
      <c r="P885" s="19" t="s">
        <v>2562</v>
      </c>
      <c r="Q885" s="19"/>
      <c r="R885" s="2">
        <v>44581.195146064812</v>
      </c>
      <c r="S885" s="2">
        <v>44291.885143321757</v>
      </c>
      <c r="T885" s="19"/>
      <c r="U885" s="19"/>
      <c r="V885" s="19"/>
      <c r="W885" s="19" t="s">
        <v>90</v>
      </c>
      <c r="X885" t="s">
        <v>1178</v>
      </c>
      <c r="Y885" t="s">
        <v>87</v>
      </c>
    </row>
    <row r="886" spans="3:25" x14ac:dyDescent="0.25">
      <c r="C886">
        <v>880</v>
      </c>
      <c r="D886" s="19" t="s">
        <v>1305</v>
      </c>
      <c r="E886" s="19"/>
      <c r="F886" s="19" t="s">
        <v>255</v>
      </c>
      <c r="G886" s="19" t="s">
        <v>1306</v>
      </c>
      <c r="H886" t="b">
        <v>1</v>
      </c>
      <c r="I886" s="19"/>
      <c r="J886" s="19" t="s">
        <v>1307</v>
      </c>
      <c r="K886" s="19"/>
      <c r="L886" t="b">
        <v>1</v>
      </c>
      <c r="M886" t="s">
        <v>84</v>
      </c>
      <c r="P886" s="19" t="s">
        <v>2563</v>
      </c>
      <c r="Q886" s="19"/>
      <c r="R886" s="2">
        <v>44581.195133449073</v>
      </c>
      <c r="S886" s="2">
        <v>44291.885143321757</v>
      </c>
      <c r="T886" s="19"/>
      <c r="U886" s="19"/>
      <c r="V886" s="19"/>
      <c r="W886" s="19" t="s">
        <v>90</v>
      </c>
      <c r="X886" t="s">
        <v>1178</v>
      </c>
      <c r="Y886" t="s">
        <v>87</v>
      </c>
    </row>
    <row r="887" spans="3:25" x14ac:dyDescent="0.25">
      <c r="C887">
        <v>881</v>
      </c>
      <c r="D887" s="19" t="s">
        <v>1285</v>
      </c>
      <c r="E887" s="19"/>
      <c r="F887" s="19" t="s">
        <v>219</v>
      </c>
      <c r="G887" s="19" t="s">
        <v>1286</v>
      </c>
      <c r="H887" t="b">
        <v>1</v>
      </c>
      <c r="I887" s="19"/>
      <c r="J887" s="19" t="s">
        <v>1287</v>
      </c>
      <c r="K887" s="19"/>
      <c r="L887" t="b">
        <v>1</v>
      </c>
      <c r="M887" t="s">
        <v>84</v>
      </c>
      <c r="P887" s="19" t="s">
        <v>2564</v>
      </c>
      <c r="Q887" s="19"/>
      <c r="R887" s="2">
        <v>44581.195142662036</v>
      </c>
      <c r="S887" s="2">
        <v>44291.885143321757</v>
      </c>
      <c r="T887" s="19"/>
      <c r="U887" s="19"/>
      <c r="V887" s="19"/>
      <c r="W887" s="19" t="s">
        <v>90</v>
      </c>
      <c r="X887" t="s">
        <v>1178</v>
      </c>
      <c r="Y887" t="s">
        <v>87</v>
      </c>
    </row>
    <row r="888" spans="3:25" x14ac:dyDescent="0.25">
      <c r="C888">
        <v>882</v>
      </c>
      <c r="D888" s="19" t="s">
        <v>1289</v>
      </c>
      <c r="E888" s="19"/>
      <c r="F888" s="19" t="s">
        <v>219</v>
      </c>
      <c r="G888" s="19" t="s">
        <v>1290</v>
      </c>
      <c r="H888" t="b">
        <v>1</v>
      </c>
      <c r="I888" s="19"/>
      <c r="J888" s="19" t="s">
        <v>1291</v>
      </c>
      <c r="K888" s="19"/>
      <c r="L888" t="b">
        <v>1</v>
      </c>
      <c r="M888" t="s">
        <v>84</v>
      </c>
      <c r="P888" s="19" t="s">
        <v>2565</v>
      </c>
      <c r="Q888" s="19"/>
      <c r="R888" s="2">
        <v>44581.195144212965</v>
      </c>
      <c r="S888" s="2">
        <v>44291.885143321757</v>
      </c>
      <c r="T888" s="19"/>
      <c r="U888" s="19" t="s">
        <v>1293</v>
      </c>
      <c r="V888" s="19"/>
      <c r="W888" s="19" t="s">
        <v>90</v>
      </c>
      <c r="X888" t="s">
        <v>1178</v>
      </c>
      <c r="Y888" t="s">
        <v>87</v>
      </c>
    </row>
    <row r="889" spans="3:25" x14ac:dyDescent="0.25">
      <c r="C889">
        <v>883</v>
      </c>
      <c r="D889" s="19" t="s">
        <v>1293</v>
      </c>
      <c r="E889" s="19"/>
      <c r="F889" s="19" t="s">
        <v>219</v>
      </c>
      <c r="G889" s="19" t="s">
        <v>1294</v>
      </c>
      <c r="H889" t="b">
        <v>1</v>
      </c>
      <c r="I889" s="19"/>
      <c r="J889" s="19" t="s">
        <v>1295</v>
      </c>
      <c r="K889" s="19"/>
      <c r="L889" t="b">
        <v>1</v>
      </c>
      <c r="M889" t="s">
        <v>84</v>
      </c>
      <c r="P889" s="19" t="s">
        <v>2566</v>
      </c>
      <c r="Q889" s="19"/>
      <c r="R889" s="2">
        <v>44581.195143090277</v>
      </c>
      <c r="S889" s="2">
        <v>44291.885143321757</v>
      </c>
      <c r="T889" s="19"/>
      <c r="U889" s="19"/>
      <c r="V889" s="19"/>
      <c r="W889" s="19" t="s">
        <v>90</v>
      </c>
      <c r="X889" t="s">
        <v>1178</v>
      </c>
      <c r="Y889" t="s">
        <v>87</v>
      </c>
    </row>
    <row r="890" spans="3:25" x14ac:dyDescent="0.25">
      <c r="C890">
        <v>884</v>
      </c>
      <c r="D890" s="19" t="s">
        <v>1297</v>
      </c>
      <c r="E890" s="19"/>
      <c r="F890" s="19" t="s">
        <v>219</v>
      </c>
      <c r="G890" s="19" t="s">
        <v>1298</v>
      </c>
      <c r="H890" t="b">
        <v>1</v>
      </c>
      <c r="I890" s="19"/>
      <c r="J890" s="19" t="s">
        <v>1299</v>
      </c>
      <c r="K890" s="19"/>
      <c r="L890" t="b">
        <v>1</v>
      </c>
      <c r="M890" t="s">
        <v>84</v>
      </c>
      <c r="P890" s="19" t="s">
        <v>2567</v>
      </c>
      <c r="Q890" s="19"/>
      <c r="R890" s="2">
        <v>44581.195155555557</v>
      </c>
      <c r="S890" s="2">
        <v>44291.885143321757</v>
      </c>
      <c r="T890" s="19"/>
      <c r="U890" s="19" t="s">
        <v>1301</v>
      </c>
      <c r="V890" s="19"/>
      <c r="W890" s="19" t="s">
        <v>90</v>
      </c>
      <c r="X890" t="s">
        <v>1178</v>
      </c>
      <c r="Y890" t="s">
        <v>87</v>
      </c>
    </row>
    <row r="891" spans="3:25" x14ac:dyDescent="0.25">
      <c r="C891">
        <v>885</v>
      </c>
      <c r="D891" s="19" t="s">
        <v>1301</v>
      </c>
      <c r="E891" s="19"/>
      <c r="F891" s="19" t="s">
        <v>219</v>
      </c>
      <c r="G891" s="19" t="s">
        <v>1302</v>
      </c>
      <c r="H891" t="b">
        <v>1</v>
      </c>
      <c r="I891" s="19"/>
      <c r="J891" s="19" t="s">
        <v>1303</v>
      </c>
      <c r="K891" s="19"/>
      <c r="L891" t="b">
        <v>1</v>
      </c>
      <c r="M891" t="s">
        <v>84</v>
      </c>
      <c r="P891" s="19" t="s">
        <v>2568</v>
      </c>
      <c r="Q891" s="19"/>
      <c r="R891" s="2">
        <v>44581.195149340281</v>
      </c>
      <c r="S891" s="2">
        <v>44291.885143321757</v>
      </c>
      <c r="T891" s="19"/>
      <c r="U891" s="19"/>
      <c r="V891" s="19"/>
      <c r="W891" s="19" t="s">
        <v>90</v>
      </c>
      <c r="X891" t="s">
        <v>1178</v>
      </c>
      <c r="Y891" t="s">
        <v>87</v>
      </c>
    </row>
    <row r="892" spans="3:25" x14ac:dyDescent="0.25">
      <c r="C892">
        <v>886</v>
      </c>
      <c r="D892" s="19" t="s">
        <v>1305</v>
      </c>
      <c r="E892" s="19"/>
      <c r="F892" s="19" t="s">
        <v>219</v>
      </c>
      <c r="G892" s="19" t="s">
        <v>1306</v>
      </c>
      <c r="H892" t="b">
        <v>1</v>
      </c>
      <c r="I892" s="19"/>
      <c r="J892" s="19" t="s">
        <v>1307</v>
      </c>
      <c r="K892" s="19"/>
      <c r="L892" t="b">
        <v>1</v>
      </c>
      <c r="M892" t="s">
        <v>84</v>
      </c>
      <c r="P892" s="19" t="s">
        <v>2569</v>
      </c>
      <c r="Q892" s="19"/>
      <c r="R892" s="2">
        <v>44581.195143009259</v>
      </c>
      <c r="S892" s="2">
        <v>44291.885143321757</v>
      </c>
      <c r="T892" s="19"/>
      <c r="U892" s="19"/>
      <c r="V892" s="19"/>
      <c r="W892" s="19" t="s">
        <v>90</v>
      </c>
      <c r="X892" t="s">
        <v>1178</v>
      </c>
      <c r="Y892" t="s">
        <v>87</v>
      </c>
    </row>
    <row r="893" spans="3:25" x14ac:dyDescent="0.25">
      <c r="C893">
        <v>887</v>
      </c>
      <c r="D893" s="19" t="s">
        <v>1285</v>
      </c>
      <c r="E893" s="19"/>
      <c r="F893" s="19" t="s">
        <v>200</v>
      </c>
      <c r="G893" s="19" t="s">
        <v>1286</v>
      </c>
      <c r="H893" t="b">
        <v>1</v>
      </c>
      <c r="I893" s="19"/>
      <c r="J893" s="19" t="s">
        <v>1287</v>
      </c>
      <c r="K893" s="19"/>
      <c r="L893" t="b">
        <v>1</v>
      </c>
      <c r="M893" t="s">
        <v>84</v>
      </c>
      <c r="P893" s="19" t="s">
        <v>2570</v>
      </c>
      <c r="Q893" s="19"/>
      <c r="R893" s="2">
        <v>44581.1951309375</v>
      </c>
      <c r="S893" s="2">
        <v>44291.885143321757</v>
      </c>
      <c r="T893" s="19"/>
      <c r="U893" s="19"/>
      <c r="V893" s="19"/>
      <c r="W893" s="19" t="s">
        <v>90</v>
      </c>
      <c r="X893" t="s">
        <v>1178</v>
      </c>
      <c r="Y893" t="s">
        <v>87</v>
      </c>
    </row>
    <row r="894" spans="3:25" x14ac:dyDescent="0.25">
      <c r="C894">
        <v>888</v>
      </c>
      <c r="D894" s="19" t="s">
        <v>1289</v>
      </c>
      <c r="E894" s="19"/>
      <c r="F894" s="19" t="s">
        <v>200</v>
      </c>
      <c r="G894" s="19" t="s">
        <v>1290</v>
      </c>
      <c r="H894" t="b">
        <v>1</v>
      </c>
      <c r="I894" s="19"/>
      <c r="J894" s="19" t="s">
        <v>1291</v>
      </c>
      <c r="K894" s="19"/>
      <c r="L894" t="b">
        <v>1</v>
      </c>
      <c r="M894" t="s">
        <v>84</v>
      </c>
      <c r="P894" s="19" t="s">
        <v>2571</v>
      </c>
      <c r="Q894" s="19"/>
      <c r="R894" s="2">
        <v>44581.195129583335</v>
      </c>
      <c r="S894" s="2">
        <v>44291.885143321757</v>
      </c>
      <c r="T894" s="19"/>
      <c r="U894" s="19" t="s">
        <v>1293</v>
      </c>
      <c r="V894" s="19"/>
      <c r="W894" s="19" t="s">
        <v>90</v>
      </c>
      <c r="X894" t="s">
        <v>1178</v>
      </c>
      <c r="Y894" t="s">
        <v>87</v>
      </c>
    </row>
    <row r="895" spans="3:25" x14ac:dyDescent="0.25">
      <c r="C895">
        <v>889</v>
      </c>
      <c r="D895" s="19" t="s">
        <v>1293</v>
      </c>
      <c r="E895" s="19"/>
      <c r="F895" s="19" t="s">
        <v>200</v>
      </c>
      <c r="G895" s="19" t="s">
        <v>1294</v>
      </c>
      <c r="H895" t="b">
        <v>1</v>
      </c>
      <c r="I895" s="19"/>
      <c r="J895" s="19" t="s">
        <v>1295</v>
      </c>
      <c r="K895" s="19"/>
      <c r="L895" t="b">
        <v>1</v>
      </c>
      <c r="M895" t="s">
        <v>84</v>
      </c>
      <c r="P895" s="19" t="s">
        <v>2572</v>
      </c>
      <c r="Q895" s="19"/>
      <c r="R895" s="2">
        <v>44581.195130208333</v>
      </c>
      <c r="S895" s="2">
        <v>44291.885143321757</v>
      </c>
      <c r="T895" s="19"/>
      <c r="U895" s="19"/>
      <c r="V895" s="19"/>
      <c r="W895" s="19" t="s">
        <v>90</v>
      </c>
      <c r="X895" t="s">
        <v>1178</v>
      </c>
      <c r="Y895" t="s">
        <v>87</v>
      </c>
    </row>
    <row r="896" spans="3:25" x14ac:dyDescent="0.25">
      <c r="C896">
        <v>890</v>
      </c>
      <c r="D896" s="19" t="s">
        <v>1297</v>
      </c>
      <c r="E896" s="19"/>
      <c r="F896" s="19" t="s">
        <v>200</v>
      </c>
      <c r="G896" s="19" t="s">
        <v>1298</v>
      </c>
      <c r="H896" t="b">
        <v>1</v>
      </c>
      <c r="I896" s="19"/>
      <c r="J896" s="19" t="s">
        <v>1299</v>
      </c>
      <c r="K896" s="19"/>
      <c r="L896" t="b">
        <v>1</v>
      </c>
      <c r="M896" t="s">
        <v>84</v>
      </c>
      <c r="P896" s="19" t="s">
        <v>2573</v>
      </c>
      <c r="Q896" s="19"/>
      <c r="R896" s="2">
        <v>44581.195152268519</v>
      </c>
      <c r="S896" s="2">
        <v>44291.885143321757</v>
      </c>
      <c r="T896" s="19"/>
      <c r="U896" s="19" t="s">
        <v>1301</v>
      </c>
      <c r="V896" s="19"/>
      <c r="W896" s="19" t="s">
        <v>90</v>
      </c>
      <c r="X896" t="s">
        <v>1178</v>
      </c>
      <c r="Y896" t="s">
        <v>87</v>
      </c>
    </row>
    <row r="897" spans="3:25" x14ac:dyDescent="0.25">
      <c r="C897">
        <v>891</v>
      </c>
      <c r="D897" s="19" t="s">
        <v>1301</v>
      </c>
      <c r="E897" s="19"/>
      <c r="F897" s="19" t="s">
        <v>200</v>
      </c>
      <c r="G897" s="19" t="s">
        <v>1302</v>
      </c>
      <c r="H897" t="b">
        <v>1</v>
      </c>
      <c r="I897" s="19"/>
      <c r="J897" s="19" t="s">
        <v>1303</v>
      </c>
      <c r="K897" s="19"/>
      <c r="L897" t="b">
        <v>1</v>
      </c>
      <c r="M897" t="s">
        <v>84</v>
      </c>
      <c r="P897" s="19" t="s">
        <v>2574</v>
      </c>
      <c r="Q897" s="19"/>
      <c r="R897" s="2">
        <v>44581.195145324076</v>
      </c>
      <c r="S897" s="2">
        <v>44291.885143321757</v>
      </c>
      <c r="T897" s="19"/>
      <c r="U897" s="19"/>
      <c r="V897" s="19"/>
      <c r="W897" s="19" t="s">
        <v>90</v>
      </c>
      <c r="X897" t="s">
        <v>1178</v>
      </c>
      <c r="Y897" t="s">
        <v>87</v>
      </c>
    </row>
    <row r="898" spans="3:25" x14ac:dyDescent="0.25">
      <c r="C898">
        <v>892</v>
      </c>
      <c r="D898" s="19" t="s">
        <v>1305</v>
      </c>
      <c r="E898" s="19"/>
      <c r="F898" s="19" t="s">
        <v>200</v>
      </c>
      <c r="G898" s="19" t="s">
        <v>1306</v>
      </c>
      <c r="H898" t="b">
        <v>1</v>
      </c>
      <c r="I898" s="19"/>
      <c r="J898" s="19" t="s">
        <v>1307</v>
      </c>
      <c r="K898" s="19"/>
      <c r="L898" t="b">
        <v>1</v>
      </c>
      <c r="M898" t="s">
        <v>84</v>
      </c>
      <c r="P898" s="19" t="s">
        <v>2575</v>
      </c>
      <c r="Q898" s="19"/>
      <c r="R898" s="2">
        <v>44581.195129282409</v>
      </c>
      <c r="S898" s="2">
        <v>44291.885143321757</v>
      </c>
      <c r="T898" s="19"/>
      <c r="U898" s="19"/>
      <c r="V898" s="19"/>
      <c r="W898" s="19" t="s">
        <v>90</v>
      </c>
      <c r="X898" t="s">
        <v>1178</v>
      </c>
      <c r="Y898" t="s">
        <v>87</v>
      </c>
    </row>
    <row r="899" spans="3:25" x14ac:dyDescent="0.25">
      <c r="C899">
        <v>893</v>
      </c>
      <c r="D899" s="19" t="s">
        <v>1285</v>
      </c>
      <c r="E899" s="19"/>
      <c r="F899" s="19" t="s">
        <v>254</v>
      </c>
      <c r="G899" s="19" t="s">
        <v>1286</v>
      </c>
      <c r="H899" t="b">
        <v>1</v>
      </c>
      <c r="I899" s="19"/>
      <c r="J899" s="19" t="s">
        <v>1287</v>
      </c>
      <c r="K899" s="19"/>
      <c r="L899" t="b">
        <v>1</v>
      </c>
      <c r="M899" t="s">
        <v>84</v>
      </c>
      <c r="P899" s="19" t="s">
        <v>2576</v>
      </c>
      <c r="Q899" s="19"/>
      <c r="R899" s="2">
        <v>44581.195130208333</v>
      </c>
      <c r="S899" s="2">
        <v>44291.885143321757</v>
      </c>
      <c r="T899" s="19"/>
      <c r="U899" s="19"/>
      <c r="V899" s="19"/>
      <c r="W899" s="19" t="s">
        <v>90</v>
      </c>
      <c r="X899" t="s">
        <v>1178</v>
      </c>
      <c r="Y899" t="s">
        <v>87</v>
      </c>
    </row>
    <row r="900" spans="3:25" x14ac:dyDescent="0.25">
      <c r="C900">
        <v>894</v>
      </c>
      <c r="D900" s="19" t="s">
        <v>1289</v>
      </c>
      <c r="E900" s="19"/>
      <c r="F900" s="19" t="s">
        <v>254</v>
      </c>
      <c r="G900" s="19" t="s">
        <v>1290</v>
      </c>
      <c r="H900" t="b">
        <v>1</v>
      </c>
      <c r="I900" s="19"/>
      <c r="J900" s="19" t="s">
        <v>1291</v>
      </c>
      <c r="K900" s="19"/>
      <c r="L900" t="b">
        <v>1</v>
      </c>
      <c r="M900" t="s">
        <v>84</v>
      </c>
      <c r="P900" s="19" t="s">
        <v>2577</v>
      </c>
      <c r="Q900" s="19"/>
      <c r="R900" s="2">
        <v>44581.195130011576</v>
      </c>
      <c r="S900" s="2">
        <v>44291.885143321757</v>
      </c>
      <c r="T900" s="19"/>
      <c r="U900" s="19" t="s">
        <v>1293</v>
      </c>
      <c r="V900" s="19"/>
      <c r="W900" s="19" t="s">
        <v>90</v>
      </c>
      <c r="X900" t="s">
        <v>1178</v>
      </c>
      <c r="Y900" t="s">
        <v>87</v>
      </c>
    </row>
    <row r="901" spans="3:25" x14ac:dyDescent="0.25">
      <c r="C901">
        <v>895</v>
      </c>
      <c r="D901" s="19" t="s">
        <v>1293</v>
      </c>
      <c r="E901" s="19"/>
      <c r="F901" s="19" t="s">
        <v>254</v>
      </c>
      <c r="G901" s="19" t="s">
        <v>1294</v>
      </c>
      <c r="H901" t="b">
        <v>1</v>
      </c>
      <c r="I901" s="19"/>
      <c r="J901" s="19" t="s">
        <v>1295</v>
      </c>
      <c r="K901" s="19"/>
      <c r="L901" t="b">
        <v>1</v>
      </c>
      <c r="M901" t="s">
        <v>84</v>
      </c>
      <c r="P901" s="19" t="s">
        <v>2578</v>
      </c>
      <c r="Q901" s="19"/>
      <c r="R901" s="2">
        <v>44581.195129976855</v>
      </c>
      <c r="S901" s="2">
        <v>44291.885143321757</v>
      </c>
      <c r="T901" s="19"/>
      <c r="U901" s="19"/>
      <c r="V901" s="19"/>
      <c r="W901" s="19" t="s">
        <v>90</v>
      </c>
      <c r="X901" t="s">
        <v>1178</v>
      </c>
      <c r="Y901" t="s">
        <v>87</v>
      </c>
    </row>
    <row r="902" spans="3:25" x14ac:dyDescent="0.25">
      <c r="C902">
        <v>896</v>
      </c>
      <c r="D902" s="19" t="s">
        <v>1297</v>
      </c>
      <c r="E902" s="19"/>
      <c r="F902" s="19" t="s">
        <v>254</v>
      </c>
      <c r="G902" s="19" t="s">
        <v>1298</v>
      </c>
      <c r="H902" t="b">
        <v>1</v>
      </c>
      <c r="I902" s="19"/>
      <c r="J902" s="19" t="s">
        <v>1299</v>
      </c>
      <c r="K902" s="19"/>
      <c r="L902" t="b">
        <v>1</v>
      </c>
      <c r="M902" t="s">
        <v>84</v>
      </c>
      <c r="P902" s="19" t="s">
        <v>2579</v>
      </c>
      <c r="Q902" s="19"/>
      <c r="R902" s="2">
        <v>44581.19514945602</v>
      </c>
      <c r="S902" s="2">
        <v>44291.885143321757</v>
      </c>
      <c r="T902" s="19"/>
      <c r="U902" s="19" t="s">
        <v>1301</v>
      </c>
      <c r="V902" s="19"/>
      <c r="W902" s="19" t="s">
        <v>90</v>
      </c>
      <c r="X902" t="s">
        <v>1178</v>
      </c>
      <c r="Y902" t="s">
        <v>87</v>
      </c>
    </row>
    <row r="903" spans="3:25" x14ac:dyDescent="0.25">
      <c r="C903">
        <v>897</v>
      </c>
      <c r="D903" s="19" t="s">
        <v>1301</v>
      </c>
      <c r="E903" s="19"/>
      <c r="F903" s="19" t="s">
        <v>254</v>
      </c>
      <c r="G903" s="19" t="s">
        <v>1302</v>
      </c>
      <c r="H903" t="b">
        <v>1</v>
      </c>
      <c r="I903" s="19"/>
      <c r="J903" s="19" t="s">
        <v>1303</v>
      </c>
      <c r="K903" s="19"/>
      <c r="L903" t="b">
        <v>1</v>
      </c>
      <c r="M903" t="s">
        <v>84</v>
      </c>
      <c r="P903" s="19" t="s">
        <v>2580</v>
      </c>
      <c r="Q903" s="19"/>
      <c r="R903" s="2">
        <v>44581.195144907404</v>
      </c>
      <c r="S903" s="2">
        <v>44291.885143321757</v>
      </c>
      <c r="T903" s="19"/>
      <c r="U903" s="19"/>
      <c r="V903" s="19"/>
      <c r="W903" s="19" t="s">
        <v>90</v>
      </c>
      <c r="X903" t="s">
        <v>1178</v>
      </c>
      <c r="Y903" t="s">
        <v>87</v>
      </c>
    </row>
    <row r="904" spans="3:25" x14ac:dyDescent="0.25">
      <c r="C904">
        <v>898</v>
      </c>
      <c r="D904" s="19" t="s">
        <v>1305</v>
      </c>
      <c r="E904" s="19"/>
      <c r="F904" s="19" t="s">
        <v>254</v>
      </c>
      <c r="G904" s="19" t="s">
        <v>1306</v>
      </c>
      <c r="H904" t="b">
        <v>1</v>
      </c>
      <c r="I904" s="19"/>
      <c r="J904" s="19" t="s">
        <v>1307</v>
      </c>
      <c r="K904" s="19"/>
      <c r="L904" t="b">
        <v>1</v>
      </c>
      <c r="M904" t="s">
        <v>84</v>
      </c>
      <c r="P904" s="19" t="s">
        <v>2581</v>
      </c>
      <c r="Q904" s="19"/>
      <c r="R904" s="2">
        <v>44581.195129976855</v>
      </c>
      <c r="S904" s="2">
        <v>44291.885143321757</v>
      </c>
      <c r="T904" s="19"/>
      <c r="U904" s="19"/>
      <c r="V904" s="19"/>
      <c r="W904" s="19" t="s">
        <v>90</v>
      </c>
      <c r="X904" t="s">
        <v>1178</v>
      </c>
      <c r="Y904" t="s">
        <v>87</v>
      </c>
    </row>
    <row r="905" spans="3:25" x14ac:dyDescent="0.25">
      <c r="C905">
        <v>899</v>
      </c>
      <c r="D905" s="19" t="s">
        <v>1285</v>
      </c>
      <c r="E905" s="19"/>
      <c r="F905" s="19" t="s">
        <v>261</v>
      </c>
      <c r="G905" s="19" t="s">
        <v>1286</v>
      </c>
      <c r="H905" t="b">
        <v>1</v>
      </c>
      <c r="I905" s="19"/>
      <c r="J905" s="19" t="s">
        <v>1287</v>
      </c>
      <c r="K905" s="19"/>
      <c r="L905" t="b">
        <v>1</v>
      </c>
      <c r="M905" t="s">
        <v>84</v>
      </c>
      <c r="P905" s="19" t="s">
        <v>2582</v>
      </c>
      <c r="Q905" s="19"/>
      <c r="R905" s="2">
        <v>44581.195134293979</v>
      </c>
      <c r="S905" s="2">
        <v>44291.885143321757</v>
      </c>
      <c r="T905" s="19"/>
      <c r="U905" s="19"/>
      <c r="V905" s="19"/>
      <c r="W905" s="19" t="s">
        <v>90</v>
      </c>
      <c r="X905" t="s">
        <v>1178</v>
      </c>
      <c r="Y905" t="s">
        <v>87</v>
      </c>
    </row>
    <row r="906" spans="3:25" x14ac:dyDescent="0.25">
      <c r="C906">
        <v>900</v>
      </c>
      <c r="D906" s="19" t="s">
        <v>1289</v>
      </c>
      <c r="E906" s="19"/>
      <c r="F906" s="19" t="s">
        <v>261</v>
      </c>
      <c r="G906" s="19" t="s">
        <v>1290</v>
      </c>
      <c r="H906" t="b">
        <v>1</v>
      </c>
      <c r="I906" s="19"/>
      <c r="J906" s="19" t="s">
        <v>1291</v>
      </c>
      <c r="K906" s="19"/>
      <c r="L906" t="b">
        <v>1</v>
      </c>
      <c r="M906" t="s">
        <v>84</v>
      </c>
      <c r="P906" s="19" t="s">
        <v>2583</v>
      </c>
      <c r="Q906" s="19"/>
      <c r="R906" s="2">
        <v>44581.19513414352</v>
      </c>
      <c r="S906" s="2">
        <v>44291.885143321757</v>
      </c>
      <c r="T906" s="19"/>
      <c r="U906" s="19" t="s">
        <v>1293</v>
      </c>
      <c r="V906" s="19"/>
      <c r="W906" s="19" t="s">
        <v>90</v>
      </c>
      <c r="X906" t="s">
        <v>1178</v>
      </c>
      <c r="Y906" t="s">
        <v>87</v>
      </c>
    </row>
    <row r="907" spans="3:25" x14ac:dyDescent="0.25">
      <c r="C907">
        <v>901</v>
      </c>
      <c r="D907" s="19" t="s">
        <v>1293</v>
      </c>
      <c r="E907" s="19"/>
      <c r="F907" s="19" t="s">
        <v>261</v>
      </c>
      <c r="G907" s="19" t="s">
        <v>1294</v>
      </c>
      <c r="H907" t="b">
        <v>1</v>
      </c>
      <c r="I907" s="19"/>
      <c r="J907" s="19" t="s">
        <v>1295</v>
      </c>
      <c r="K907" s="19"/>
      <c r="L907" t="b">
        <v>1</v>
      </c>
      <c r="M907" t="s">
        <v>84</v>
      </c>
      <c r="P907" s="19" t="s">
        <v>2584</v>
      </c>
      <c r="Q907" s="19"/>
      <c r="R907" s="2">
        <v>44581.195134178241</v>
      </c>
      <c r="S907" s="2">
        <v>44291.885143321757</v>
      </c>
      <c r="T907" s="19"/>
      <c r="U907" s="19"/>
      <c r="V907" s="19"/>
      <c r="W907" s="19" t="s">
        <v>90</v>
      </c>
      <c r="X907" t="s">
        <v>1178</v>
      </c>
      <c r="Y907" t="s">
        <v>87</v>
      </c>
    </row>
    <row r="908" spans="3:25" x14ac:dyDescent="0.25">
      <c r="C908">
        <v>902</v>
      </c>
      <c r="D908" s="19" t="s">
        <v>1297</v>
      </c>
      <c r="E908" s="19"/>
      <c r="F908" s="19" t="s">
        <v>261</v>
      </c>
      <c r="G908" s="19" t="s">
        <v>1298</v>
      </c>
      <c r="H908" t="b">
        <v>1</v>
      </c>
      <c r="I908" s="19"/>
      <c r="J908" s="19" t="s">
        <v>1299</v>
      </c>
      <c r="K908" s="19"/>
      <c r="L908" t="b">
        <v>1</v>
      </c>
      <c r="M908" t="s">
        <v>84</v>
      </c>
      <c r="P908" s="19" t="s">
        <v>2585</v>
      </c>
      <c r="Q908" s="19"/>
      <c r="R908" s="2">
        <v>44581.195154398149</v>
      </c>
      <c r="S908" s="2">
        <v>44291.885143321757</v>
      </c>
      <c r="T908" s="19"/>
      <c r="U908" s="19" t="s">
        <v>1301</v>
      </c>
      <c r="V908" s="19"/>
      <c r="W908" s="19" t="s">
        <v>90</v>
      </c>
      <c r="X908" t="s">
        <v>1178</v>
      </c>
      <c r="Y908" t="s">
        <v>87</v>
      </c>
    </row>
    <row r="909" spans="3:25" x14ac:dyDescent="0.25">
      <c r="C909">
        <v>903</v>
      </c>
      <c r="D909" s="19" t="s">
        <v>1301</v>
      </c>
      <c r="E909" s="19"/>
      <c r="F909" s="19" t="s">
        <v>261</v>
      </c>
      <c r="G909" s="19" t="s">
        <v>1302</v>
      </c>
      <c r="H909" t="b">
        <v>1</v>
      </c>
      <c r="I909" s="19"/>
      <c r="J909" s="19" t="s">
        <v>1303</v>
      </c>
      <c r="K909" s="19"/>
      <c r="L909" t="b">
        <v>1</v>
      </c>
      <c r="M909" t="s">
        <v>84</v>
      </c>
      <c r="P909" s="19" t="s">
        <v>2586</v>
      </c>
      <c r="Q909" s="19"/>
      <c r="R909" s="2">
        <v>44581.195146412036</v>
      </c>
      <c r="S909" s="2">
        <v>44291.885143321757</v>
      </c>
      <c r="T909" s="19"/>
      <c r="U909" s="19"/>
      <c r="V909" s="19"/>
      <c r="W909" s="19" t="s">
        <v>90</v>
      </c>
      <c r="X909" t="s">
        <v>1178</v>
      </c>
      <c r="Y909" t="s">
        <v>87</v>
      </c>
    </row>
    <row r="910" spans="3:25" x14ac:dyDescent="0.25">
      <c r="C910">
        <v>904</v>
      </c>
      <c r="D910" s="19" t="s">
        <v>1305</v>
      </c>
      <c r="E910" s="19"/>
      <c r="F910" s="19" t="s">
        <v>261</v>
      </c>
      <c r="G910" s="19" t="s">
        <v>1306</v>
      </c>
      <c r="H910" t="b">
        <v>1</v>
      </c>
      <c r="I910" s="19"/>
      <c r="J910" s="19" t="s">
        <v>1307</v>
      </c>
      <c r="K910" s="19"/>
      <c r="L910" t="b">
        <v>1</v>
      </c>
      <c r="M910" t="s">
        <v>84</v>
      </c>
      <c r="P910" s="19" t="s">
        <v>2587</v>
      </c>
      <c r="Q910" s="19"/>
      <c r="R910" s="2">
        <v>44581.195135833332</v>
      </c>
      <c r="S910" s="2">
        <v>44291.885143321757</v>
      </c>
      <c r="T910" s="19"/>
      <c r="U910" s="19"/>
      <c r="V910" s="19"/>
      <c r="W910" s="19" t="s">
        <v>90</v>
      </c>
      <c r="X910" t="s">
        <v>1178</v>
      </c>
      <c r="Y910" t="s">
        <v>87</v>
      </c>
    </row>
    <row r="911" spans="3:25" x14ac:dyDescent="0.25">
      <c r="C911">
        <v>905</v>
      </c>
      <c r="D911" s="19" t="s">
        <v>1285</v>
      </c>
      <c r="E911" s="19"/>
      <c r="F911" s="19" t="s">
        <v>242</v>
      </c>
      <c r="G911" s="19" t="s">
        <v>1286</v>
      </c>
      <c r="H911" t="b">
        <v>1</v>
      </c>
      <c r="I911" s="19"/>
      <c r="J911" s="19" t="s">
        <v>1287</v>
      </c>
      <c r="K911" s="19"/>
      <c r="L911" t="b">
        <v>1</v>
      </c>
      <c r="M911" t="s">
        <v>84</v>
      </c>
      <c r="P911" s="19" t="s">
        <v>2588</v>
      </c>
      <c r="Q911" s="19"/>
      <c r="R911" s="2">
        <v>44581.195127083331</v>
      </c>
      <c r="S911" s="2">
        <v>44291.885143321757</v>
      </c>
      <c r="T911" s="19"/>
      <c r="U911" s="19"/>
      <c r="V911" s="19"/>
      <c r="W911" s="19" t="s">
        <v>90</v>
      </c>
      <c r="X911" t="s">
        <v>1178</v>
      </c>
      <c r="Y911" t="s">
        <v>87</v>
      </c>
    </row>
    <row r="912" spans="3:25" x14ac:dyDescent="0.25">
      <c r="C912">
        <v>906</v>
      </c>
      <c r="D912" s="19" t="s">
        <v>1289</v>
      </c>
      <c r="E912" s="19"/>
      <c r="F912" s="19" t="s">
        <v>242</v>
      </c>
      <c r="G912" s="19" t="s">
        <v>1290</v>
      </c>
      <c r="H912" t="b">
        <v>1</v>
      </c>
      <c r="I912" s="19"/>
      <c r="J912" s="19" t="s">
        <v>1291</v>
      </c>
      <c r="K912" s="19"/>
      <c r="L912" t="b">
        <v>1</v>
      </c>
      <c r="M912" t="s">
        <v>84</v>
      </c>
      <c r="P912" s="19" t="s">
        <v>2589</v>
      </c>
      <c r="Q912" s="19"/>
      <c r="R912" s="2">
        <v>44581.195126388891</v>
      </c>
      <c r="S912" s="2">
        <v>44291.885143321757</v>
      </c>
      <c r="T912" s="19"/>
      <c r="U912" s="19" t="s">
        <v>1293</v>
      </c>
      <c r="V912" s="19"/>
      <c r="W912" s="19" t="s">
        <v>90</v>
      </c>
      <c r="X912" t="s">
        <v>1178</v>
      </c>
      <c r="Y912" t="s">
        <v>87</v>
      </c>
    </row>
    <row r="913" spans="3:25" x14ac:dyDescent="0.25">
      <c r="C913">
        <v>907</v>
      </c>
      <c r="D913" s="19" t="s">
        <v>1293</v>
      </c>
      <c r="E913" s="19"/>
      <c r="F913" s="19" t="s">
        <v>242</v>
      </c>
      <c r="G913" s="19" t="s">
        <v>1294</v>
      </c>
      <c r="H913" t="b">
        <v>1</v>
      </c>
      <c r="I913" s="19"/>
      <c r="J913" s="19" t="s">
        <v>1295</v>
      </c>
      <c r="K913" s="19"/>
      <c r="L913" t="b">
        <v>1</v>
      </c>
      <c r="M913" t="s">
        <v>84</v>
      </c>
      <c r="P913" s="19" t="s">
        <v>2590</v>
      </c>
      <c r="Q913" s="19"/>
      <c r="R913" s="2">
        <v>44581.195125925929</v>
      </c>
      <c r="S913" s="2">
        <v>44291.885143321757</v>
      </c>
      <c r="T913" s="19"/>
      <c r="U913" s="19"/>
      <c r="V913" s="19"/>
      <c r="W913" s="19" t="s">
        <v>90</v>
      </c>
      <c r="X913" t="s">
        <v>1178</v>
      </c>
      <c r="Y913" t="s">
        <v>87</v>
      </c>
    </row>
    <row r="914" spans="3:25" x14ac:dyDescent="0.25">
      <c r="C914">
        <v>908</v>
      </c>
      <c r="D914" s="19" t="s">
        <v>1297</v>
      </c>
      <c r="E914" s="19"/>
      <c r="F914" s="19" t="s">
        <v>242</v>
      </c>
      <c r="G914" s="19" t="s">
        <v>1298</v>
      </c>
      <c r="H914" t="b">
        <v>1</v>
      </c>
      <c r="I914" s="19"/>
      <c r="J914" s="19" t="s">
        <v>1299</v>
      </c>
      <c r="K914" s="19"/>
      <c r="L914" t="b">
        <v>1</v>
      </c>
      <c r="M914" t="s">
        <v>84</v>
      </c>
      <c r="P914" s="19" t="s">
        <v>2591</v>
      </c>
      <c r="Q914" s="19"/>
      <c r="R914" s="2">
        <v>44581.195148796294</v>
      </c>
      <c r="S914" s="2">
        <v>44291.885143321757</v>
      </c>
      <c r="T914" s="19"/>
      <c r="U914" s="19" t="s">
        <v>1301</v>
      </c>
      <c r="V914" s="19"/>
      <c r="W914" s="19" t="s">
        <v>90</v>
      </c>
      <c r="X914" t="s">
        <v>1178</v>
      </c>
      <c r="Y914" t="s">
        <v>87</v>
      </c>
    </row>
    <row r="915" spans="3:25" x14ac:dyDescent="0.25">
      <c r="C915">
        <v>909</v>
      </c>
      <c r="D915" s="19" t="s">
        <v>1301</v>
      </c>
      <c r="E915" s="19"/>
      <c r="F915" s="19" t="s">
        <v>242</v>
      </c>
      <c r="G915" s="19" t="s">
        <v>1302</v>
      </c>
      <c r="H915" t="b">
        <v>1</v>
      </c>
      <c r="I915" s="19"/>
      <c r="J915" s="19" t="s">
        <v>1303</v>
      </c>
      <c r="K915" s="19"/>
      <c r="L915" t="b">
        <v>1</v>
      </c>
      <c r="M915" t="s">
        <v>84</v>
      </c>
      <c r="P915" s="19" t="s">
        <v>2592</v>
      </c>
      <c r="Q915" s="19"/>
      <c r="R915" s="2">
        <v>44581.195144016201</v>
      </c>
      <c r="S915" s="2">
        <v>44291.885143321757</v>
      </c>
      <c r="T915" s="19"/>
      <c r="U915" s="19"/>
      <c r="V915" s="19"/>
      <c r="W915" s="19" t="s">
        <v>90</v>
      </c>
      <c r="X915" t="s">
        <v>1178</v>
      </c>
      <c r="Y915" t="s">
        <v>87</v>
      </c>
    </row>
    <row r="916" spans="3:25" x14ac:dyDescent="0.25">
      <c r="C916">
        <v>910</v>
      </c>
      <c r="D916" s="19" t="s">
        <v>1305</v>
      </c>
      <c r="E916" s="19"/>
      <c r="F916" s="19" t="s">
        <v>242</v>
      </c>
      <c r="G916" s="19" t="s">
        <v>1306</v>
      </c>
      <c r="H916" t="b">
        <v>1</v>
      </c>
      <c r="I916" s="19"/>
      <c r="J916" s="19" t="s">
        <v>1307</v>
      </c>
      <c r="K916" s="19"/>
      <c r="L916" t="b">
        <v>1</v>
      </c>
      <c r="M916" t="s">
        <v>84</v>
      </c>
      <c r="P916" s="19" t="s">
        <v>2593</v>
      </c>
      <c r="Q916" s="19"/>
      <c r="R916" s="2">
        <v>44581.195126273145</v>
      </c>
      <c r="S916" s="2">
        <v>44291.885143321757</v>
      </c>
      <c r="T916" s="19"/>
      <c r="U916" s="19"/>
      <c r="V916" s="19"/>
      <c r="W916" s="19" t="s">
        <v>90</v>
      </c>
      <c r="X916" t="s">
        <v>1178</v>
      </c>
      <c r="Y916" t="s">
        <v>87</v>
      </c>
    </row>
    <row r="917" spans="3:25" x14ac:dyDescent="0.25">
      <c r="C917">
        <v>911</v>
      </c>
      <c r="D917" s="19" t="s">
        <v>1285</v>
      </c>
      <c r="E917" s="19"/>
      <c r="F917" s="19" t="s">
        <v>222</v>
      </c>
      <c r="G917" s="19" t="s">
        <v>1286</v>
      </c>
      <c r="H917" t="b">
        <v>1</v>
      </c>
      <c r="I917" s="19"/>
      <c r="J917" s="19" t="s">
        <v>1287</v>
      </c>
      <c r="K917" s="19"/>
      <c r="L917" t="b">
        <v>1</v>
      </c>
      <c r="M917" t="s">
        <v>84</v>
      </c>
      <c r="P917" s="19" t="s">
        <v>2594</v>
      </c>
      <c r="Q917" s="19"/>
      <c r="R917" s="2">
        <v>44581.195126886574</v>
      </c>
      <c r="S917" s="2">
        <v>44566.623451307867</v>
      </c>
      <c r="T917" s="19"/>
      <c r="U917" s="19"/>
      <c r="V917" s="19"/>
      <c r="W917" s="19" t="s">
        <v>90</v>
      </c>
      <c r="X917" t="s">
        <v>1178</v>
      </c>
      <c r="Y917" t="s">
        <v>87</v>
      </c>
    </row>
    <row r="918" spans="3:25" x14ac:dyDescent="0.25">
      <c r="C918">
        <v>912</v>
      </c>
      <c r="D918" s="19" t="s">
        <v>1289</v>
      </c>
      <c r="E918" s="19"/>
      <c r="F918" s="19" t="s">
        <v>222</v>
      </c>
      <c r="G918" s="19" t="s">
        <v>1290</v>
      </c>
      <c r="H918" t="b">
        <v>1</v>
      </c>
      <c r="I918" s="19"/>
      <c r="J918" s="19" t="s">
        <v>1291</v>
      </c>
      <c r="K918" s="19"/>
      <c r="L918" t="b">
        <v>1</v>
      </c>
      <c r="M918" t="s">
        <v>84</v>
      </c>
      <c r="P918" s="19" t="s">
        <v>2595</v>
      </c>
      <c r="Q918" s="19"/>
      <c r="R918" s="2">
        <v>44581.195123333331</v>
      </c>
      <c r="S918" s="2">
        <v>44566.623451307867</v>
      </c>
      <c r="T918" s="19"/>
      <c r="U918" s="19" t="s">
        <v>1293</v>
      </c>
      <c r="V918" s="19"/>
      <c r="W918" s="19" t="s">
        <v>90</v>
      </c>
      <c r="X918" t="s">
        <v>1178</v>
      </c>
      <c r="Y918" t="s">
        <v>87</v>
      </c>
    </row>
    <row r="919" spans="3:25" x14ac:dyDescent="0.25">
      <c r="C919">
        <v>913</v>
      </c>
      <c r="D919" s="19" t="s">
        <v>1293</v>
      </c>
      <c r="E919" s="19"/>
      <c r="F919" s="19" t="s">
        <v>222</v>
      </c>
      <c r="G919" s="19" t="s">
        <v>1294</v>
      </c>
      <c r="H919" t="b">
        <v>1</v>
      </c>
      <c r="I919" s="19"/>
      <c r="J919" s="19" t="s">
        <v>1295</v>
      </c>
      <c r="K919" s="19"/>
      <c r="L919" t="b">
        <v>1</v>
      </c>
      <c r="M919" t="s">
        <v>84</v>
      </c>
      <c r="P919" s="19" t="s">
        <v>2596</v>
      </c>
      <c r="Q919" s="19"/>
      <c r="R919" s="2">
        <v>44581.195124803242</v>
      </c>
      <c r="S919" s="2">
        <v>44566.623451307867</v>
      </c>
      <c r="T919" s="19"/>
      <c r="U919" s="19"/>
      <c r="V919" s="19"/>
      <c r="W919" s="19" t="s">
        <v>90</v>
      </c>
      <c r="X919" t="s">
        <v>1178</v>
      </c>
      <c r="Y919" t="s">
        <v>87</v>
      </c>
    </row>
    <row r="920" spans="3:25" x14ac:dyDescent="0.25">
      <c r="C920">
        <v>914</v>
      </c>
      <c r="D920" s="19" t="s">
        <v>1297</v>
      </c>
      <c r="E920" s="19"/>
      <c r="F920" s="19" t="s">
        <v>222</v>
      </c>
      <c r="G920" s="19" t="s">
        <v>1298</v>
      </c>
      <c r="H920" t="b">
        <v>1</v>
      </c>
      <c r="I920" s="19"/>
      <c r="J920" s="19" t="s">
        <v>1299</v>
      </c>
      <c r="K920" s="19"/>
      <c r="L920" t="b">
        <v>1</v>
      </c>
      <c r="M920" t="s">
        <v>84</v>
      </c>
      <c r="P920" s="19" t="s">
        <v>2597</v>
      </c>
      <c r="Q920" s="19"/>
      <c r="R920" s="2">
        <v>44581.19515107639</v>
      </c>
      <c r="S920" s="2">
        <v>44566.623451307867</v>
      </c>
      <c r="T920" s="19"/>
      <c r="U920" s="19" t="s">
        <v>1301</v>
      </c>
      <c r="V920" s="19"/>
      <c r="W920" s="19" t="s">
        <v>90</v>
      </c>
      <c r="X920" t="s">
        <v>1178</v>
      </c>
      <c r="Y920" t="s">
        <v>87</v>
      </c>
    </row>
    <row r="921" spans="3:25" x14ac:dyDescent="0.25">
      <c r="C921">
        <v>915</v>
      </c>
      <c r="D921" s="19" t="s">
        <v>1301</v>
      </c>
      <c r="E921" s="19"/>
      <c r="F921" s="19" t="s">
        <v>222</v>
      </c>
      <c r="G921" s="19" t="s">
        <v>1302</v>
      </c>
      <c r="H921" t="b">
        <v>1</v>
      </c>
      <c r="I921" s="19"/>
      <c r="J921" s="19" t="s">
        <v>1303</v>
      </c>
      <c r="K921" s="19"/>
      <c r="L921" t="b">
        <v>1</v>
      </c>
      <c r="M921" t="s">
        <v>84</v>
      </c>
      <c r="P921" s="19" t="s">
        <v>2598</v>
      </c>
      <c r="Q921" s="19"/>
      <c r="R921" s="2">
        <v>44581.195144097219</v>
      </c>
      <c r="S921" s="2">
        <v>44566.623451307867</v>
      </c>
      <c r="T921" s="19"/>
      <c r="U921" s="19"/>
      <c r="V921" s="19"/>
      <c r="W921" s="19" t="s">
        <v>90</v>
      </c>
      <c r="X921" t="s">
        <v>1178</v>
      </c>
      <c r="Y921" t="s">
        <v>87</v>
      </c>
    </row>
    <row r="922" spans="3:25" x14ac:dyDescent="0.25">
      <c r="C922">
        <v>916</v>
      </c>
      <c r="D922" s="19" t="s">
        <v>1305</v>
      </c>
      <c r="E922" s="19"/>
      <c r="F922" s="19" t="s">
        <v>222</v>
      </c>
      <c r="G922" s="19" t="s">
        <v>1306</v>
      </c>
      <c r="H922" t="b">
        <v>1</v>
      </c>
      <c r="I922" s="19"/>
      <c r="J922" s="19" t="s">
        <v>1307</v>
      </c>
      <c r="K922" s="19"/>
      <c r="L922" t="b">
        <v>1</v>
      </c>
      <c r="M922" t="s">
        <v>84</v>
      </c>
      <c r="P922" s="19" t="s">
        <v>2599</v>
      </c>
      <c r="Q922" s="19"/>
      <c r="R922" s="2">
        <v>44581.195123958336</v>
      </c>
      <c r="S922" s="2">
        <v>44566.623451307867</v>
      </c>
      <c r="T922" s="19"/>
      <c r="U922" s="19"/>
      <c r="V922" s="19"/>
      <c r="W922" s="19" t="s">
        <v>90</v>
      </c>
      <c r="X922" t="s">
        <v>1178</v>
      </c>
      <c r="Y922" t="s">
        <v>87</v>
      </c>
    </row>
    <row r="923" spans="3:25" x14ac:dyDescent="0.25">
      <c r="C923">
        <v>917</v>
      </c>
      <c r="D923" s="19" t="s">
        <v>1285</v>
      </c>
      <c r="E923" s="19"/>
      <c r="F923" s="19" t="s">
        <v>252</v>
      </c>
      <c r="G923" s="19" t="s">
        <v>1286</v>
      </c>
      <c r="H923" t="b">
        <v>1</v>
      </c>
      <c r="I923" s="19"/>
      <c r="J923" s="19" t="s">
        <v>1287</v>
      </c>
      <c r="K923" s="19"/>
      <c r="L923" t="b">
        <v>1</v>
      </c>
      <c r="M923" t="s">
        <v>84</v>
      </c>
      <c r="P923" s="19" t="s">
        <v>2600</v>
      </c>
      <c r="Q923" s="19"/>
      <c r="R923" s="2">
        <v>44581.19512989583</v>
      </c>
      <c r="S923" s="2">
        <v>44291.885143321757</v>
      </c>
      <c r="T923" s="19"/>
      <c r="U923" s="19"/>
      <c r="V923" s="19"/>
      <c r="W923" s="19" t="s">
        <v>90</v>
      </c>
      <c r="X923" t="s">
        <v>1178</v>
      </c>
      <c r="Y923" t="s">
        <v>87</v>
      </c>
    </row>
    <row r="924" spans="3:25" x14ac:dyDescent="0.25">
      <c r="C924">
        <v>918</v>
      </c>
      <c r="D924" s="19" t="s">
        <v>1289</v>
      </c>
      <c r="E924" s="19"/>
      <c r="F924" s="19" t="s">
        <v>252</v>
      </c>
      <c r="G924" s="19" t="s">
        <v>1290</v>
      </c>
      <c r="H924" t="b">
        <v>1</v>
      </c>
      <c r="I924" s="19"/>
      <c r="J924" s="19" t="s">
        <v>1291</v>
      </c>
      <c r="K924" s="19"/>
      <c r="L924" t="b">
        <v>1</v>
      </c>
      <c r="M924" t="s">
        <v>84</v>
      </c>
      <c r="P924" s="19" t="s">
        <v>2601</v>
      </c>
      <c r="Q924" s="19"/>
      <c r="R924" s="2">
        <v>44581.195129432868</v>
      </c>
      <c r="S924" s="2">
        <v>44291.885143321757</v>
      </c>
      <c r="T924" s="19"/>
      <c r="U924" s="19" t="s">
        <v>1293</v>
      </c>
      <c r="V924" s="19"/>
      <c r="W924" s="19" t="s">
        <v>90</v>
      </c>
      <c r="X924" t="s">
        <v>1178</v>
      </c>
      <c r="Y924" t="s">
        <v>87</v>
      </c>
    </row>
    <row r="925" spans="3:25" x14ac:dyDescent="0.25">
      <c r="C925">
        <v>919</v>
      </c>
      <c r="D925" s="19" t="s">
        <v>1293</v>
      </c>
      <c r="E925" s="19"/>
      <c r="F925" s="19" t="s">
        <v>252</v>
      </c>
      <c r="G925" s="19" t="s">
        <v>1294</v>
      </c>
      <c r="H925" t="b">
        <v>1</v>
      </c>
      <c r="I925" s="19"/>
      <c r="J925" s="19" t="s">
        <v>1295</v>
      </c>
      <c r="K925" s="19"/>
      <c r="L925" t="b">
        <v>1</v>
      </c>
      <c r="M925" t="s">
        <v>84</v>
      </c>
      <c r="P925" s="19" t="s">
        <v>2602</v>
      </c>
      <c r="Q925" s="19"/>
      <c r="R925" s="2">
        <v>44581.195129432868</v>
      </c>
      <c r="S925" s="2">
        <v>44291.885143321757</v>
      </c>
      <c r="T925" s="19"/>
      <c r="U925" s="19"/>
      <c r="V925" s="19"/>
      <c r="W925" s="19" t="s">
        <v>90</v>
      </c>
      <c r="X925" t="s">
        <v>1178</v>
      </c>
      <c r="Y925" t="s">
        <v>87</v>
      </c>
    </row>
    <row r="926" spans="3:25" x14ac:dyDescent="0.25">
      <c r="C926">
        <v>920</v>
      </c>
      <c r="D926" s="19" t="s">
        <v>1297</v>
      </c>
      <c r="E926" s="19"/>
      <c r="F926" s="19" t="s">
        <v>252</v>
      </c>
      <c r="G926" s="19" t="s">
        <v>1298</v>
      </c>
      <c r="H926" t="b">
        <v>1</v>
      </c>
      <c r="I926" s="19"/>
      <c r="J926" s="19" t="s">
        <v>1299</v>
      </c>
      <c r="K926" s="19"/>
      <c r="L926" t="b">
        <v>1</v>
      </c>
      <c r="M926" t="s">
        <v>84</v>
      </c>
      <c r="P926" s="19" t="s">
        <v>2603</v>
      </c>
      <c r="Q926" s="19"/>
      <c r="R926" s="2">
        <v>44581.195148449071</v>
      </c>
      <c r="S926" s="2">
        <v>44291.885143321757</v>
      </c>
      <c r="T926" s="19"/>
      <c r="U926" s="19" t="s">
        <v>1301</v>
      </c>
      <c r="V926" s="19"/>
      <c r="W926" s="19" t="s">
        <v>90</v>
      </c>
      <c r="X926" t="s">
        <v>1178</v>
      </c>
      <c r="Y926" t="s">
        <v>87</v>
      </c>
    </row>
    <row r="927" spans="3:25" x14ac:dyDescent="0.25">
      <c r="C927">
        <v>921</v>
      </c>
      <c r="D927" s="19" t="s">
        <v>1301</v>
      </c>
      <c r="E927" s="19"/>
      <c r="F927" s="19" t="s">
        <v>252</v>
      </c>
      <c r="G927" s="19" t="s">
        <v>1302</v>
      </c>
      <c r="H927" t="b">
        <v>1</v>
      </c>
      <c r="I927" s="19"/>
      <c r="J927" s="19" t="s">
        <v>1303</v>
      </c>
      <c r="K927" s="19"/>
      <c r="L927" t="b">
        <v>1</v>
      </c>
      <c r="M927" t="s">
        <v>84</v>
      </c>
      <c r="P927" s="19" t="s">
        <v>2604</v>
      </c>
      <c r="Q927" s="19"/>
      <c r="R927" s="2">
        <v>44581.19514462963</v>
      </c>
      <c r="S927" s="2">
        <v>44291.885143321757</v>
      </c>
      <c r="T927" s="19"/>
      <c r="U927" s="19"/>
      <c r="V927" s="19"/>
      <c r="W927" s="19" t="s">
        <v>90</v>
      </c>
      <c r="X927" t="s">
        <v>1178</v>
      </c>
      <c r="Y927" t="s">
        <v>87</v>
      </c>
    </row>
    <row r="928" spans="3:25" x14ac:dyDescent="0.25">
      <c r="C928">
        <v>922</v>
      </c>
      <c r="D928" s="19" t="s">
        <v>1305</v>
      </c>
      <c r="E928" s="19"/>
      <c r="F928" s="19" t="s">
        <v>252</v>
      </c>
      <c r="G928" s="19" t="s">
        <v>1306</v>
      </c>
      <c r="H928" t="b">
        <v>1</v>
      </c>
      <c r="I928" s="19"/>
      <c r="J928" s="19" t="s">
        <v>1307</v>
      </c>
      <c r="K928" s="19"/>
      <c r="L928" t="b">
        <v>1</v>
      </c>
      <c r="M928" t="s">
        <v>84</v>
      </c>
      <c r="P928" s="19" t="s">
        <v>2605</v>
      </c>
      <c r="Q928" s="19"/>
      <c r="R928" s="2">
        <v>44581.195130208333</v>
      </c>
      <c r="S928" s="2">
        <v>44291.885143321757</v>
      </c>
      <c r="T928" s="19"/>
      <c r="U928" s="19"/>
      <c r="V928" s="19"/>
      <c r="W928" s="19" t="s">
        <v>90</v>
      </c>
      <c r="X928" t="s">
        <v>1178</v>
      </c>
      <c r="Y928" t="s">
        <v>87</v>
      </c>
    </row>
    <row r="929" spans="3:25" x14ac:dyDescent="0.25">
      <c r="C929">
        <v>923</v>
      </c>
      <c r="D929" s="19" t="s">
        <v>1285</v>
      </c>
      <c r="E929" s="19"/>
      <c r="F929" s="19" t="s">
        <v>248</v>
      </c>
      <c r="G929" s="19" t="s">
        <v>1286</v>
      </c>
      <c r="H929" t="b">
        <v>1</v>
      </c>
      <c r="I929" s="19"/>
      <c r="J929" s="19" t="s">
        <v>1287</v>
      </c>
      <c r="K929" s="19"/>
      <c r="L929" t="b">
        <v>1</v>
      </c>
      <c r="M929" t="s">
        <v>84</v>
      </c>
      <c r="P929" s="19" t="s">
        <v>2606</v>
      </c>
      <c r="Q929" s="19"/>
      <c r="R929" s="2">
        <v>44581.195133287038</v>
      </c>
      <c r="S929" s="2">
        <v>44291.885143321757</v>
      </c>
      <c r="T929" s="19"/>
      <c r="U929" s="19"/>
      <c r="V929" s="19"/>
      <c r="W929" s="19" t="s">
        <v>90</v>
      </c>
      <c r="X929" t="s">
        <v>1178</v>
      </c>
      <c r="Y929" t="s">
        <v>87</v>
      </c>
    </row>
    <row r="930" spans="3:25" x14ac:dyDescent="0.25">
      <c r="C930">
        <v>924</v>
      </c>
      <c r="D930" s="19" t="s">
        <v>1289</v>
      </c>
      <c r="E930" s="19"/>
      <c r="F930" s="19" t="s">
        <v>248</v>
      </c>
      <c r="G930" s="19" t="s">
        <v>1290</v>
      </c>
      <c r="H930" t="b">
        <v>1</v>
      </c>
      <c r="I930" s="19"/>
      <c r="J930" s="19" t="s">
        <v>1291</v>
      </c>
      <c r="K930" s="19"/>
      <c r="L930" t="b">
        <v>1</v>
      </c>
      <c r="M930" t="s">
        <v>84</v>
      </c>
      <c r="P930" s="19" t="s">
        <v>2607</v>
      </c>
      <c r="Q930" s="19"/>
      <c r="R930" s="2">
        <v>44581.195130509259</v>
      </c>
      <c r="S930" s="2">
        <v>44291.885143321757</v>
      </c>
      <c r="T930" s="19"/>
      <c r="U930" s="19" t="s">
        <v>1293</v>
      </c>
      <c r="V930" s="19"/>
      <c r="W930" s="19" t="s">
        <v>90</v>
      </c>
      <c r="X930" t="s">
        <v>1178</v>
      </c>
      <c r="Y930" t="s">
        <v>87</v>
      </c>
    </row>
    <row r="931" spans="3:25" x14ac:dyDescent="0.25">
      <c r="C931">
        <v>925</v>
      </c>
      <c r="D931" s="19" t="s">
        <v>1293</v>
      </c>
      <c r="E931" s="19"/>
      <c r="F931" s="19" t="s">
        <v>248</v>
      </c>
      <c r="G931" s="19" t="s">
        <v>1294</v>
      </c>
      <c r="H931" t="b">
        <v>1</v>
      </c>
      <c r="I931" s="19"/>
      <c r="J931" s="19" t="s">
        <v>1295</v>
      </c>
      <c r="K931" s="19"/>
      <c r="L931" t="b">
        <v>1</v>
      </c>
      <c r="M931" t="s">
        <v>84</v>
      </c>
      <c r="P931" s="19" t="s">
        <v>2608</v>
      </c>
      <c r="Q931" s="19"/>
      <c r="R931" s="2">
        <v>44581.195130277774</v>
      </c>
      <c r="S931" s="2">
        <v>44291.885143321757</v>
      </c>
      <c r="T931" s="19"/>
      <c r="U931" s="19"/>
      <c r="V931" s="19"/>
      <c r="W931" s="19" t="s">
        <v>90</v>
      </c>
      <c r="X931" t="s">
        <v>1178</v>
      </c>
      <c r="Y931" t="s">
        <v>87</v>
      </c>
    </row>
    <row r="932" spans="3:25" x14ac:dyDescent="0.25">
      <c r="C932">
        <v>926</v>
      </c>
      <c r="D932" s="19" t="s">
        <v>1297</v>
      </c>
      <c r="E932" s="19"/>
      <c r="F932" s="19" t="s">
        <v>248</v>
      </c>
      <c r="G932" s="19" t="s">
        <v>1298</v>
      </c>
      <c r="H932" t="b">
        <v>1</v>
      </c>
      <c r="I932" s="19"/>
      <c r="J932" s="19" t="s">
        <v>1299</v>
      </c>
      <c r="K932" s="19"/>
      <c r="L932" t="b">
        <v>1</v>
      </c>
      <c r="M932" t="s">
        <v>84</v>
      </c>
      <c r="P932" s="19" t="s">
        <v>2609</v>
      </c>
      <c r="Q932" s="19"/>
      <c r="R932" s="2">
        <v>44581.195149768515</v>
      </c>
      <c r="S932" s="2">
        <v>44291.885143321757</v>
      </c>
      <c r="T932" s="19"/>
      <c r="U932" s="19" t="s">
        <v>1301</v>
      </c>
      <c r="V932" s="19"/>
      <c r="W932" s="19" t="s">
        <v>90</v>
      </c>
      <c r="X932" t="s">
        <v>1178</v>
      </c>
      <c r="Y932" t="s">
        <v>87</v>
      </c>
    </row>
    <row r="933" spans="3:25" x14ac:dyDescent="0.25">
      <c r="C933">
        <v>927</v>
      </c>
      <c r="D933" s="19" t="s">
        <v>1301</v>
      </c>
      <c r="E933" s="19"/>
      <c r="F933" s="19" t="s">
        <v>248</v>
      </c>
      <c r="G933" s="19" t="s">
        <v>1302</v>
      </c>
      <c r="H933" t="b">
        <v>1</v>
      </c>
      <c r="I933" s="19"/>
      <c r="J933" s="19" t="s">
        <v>1303</v>
      </c>
      <c r="K933" s="19"/>
      <c r="L933" t="b">
        <v>1</v>
      </c>
      <c r="M933" t="s">
        <v>84</v>
      </c>
      <c r="P933" s="19" t="s">
        <v>2610</v>
      </c>
      <c r="Q933" s="19"/>
      <c r="R933" s="2">
        <v>44581.195145949074</v>
      </c>
      <c r="S933" s="2">
        <v>44291.885143321757</v>
      </c>
      <c r="T933" s="19"/>
      <c r="U933" s="19"/>
      <c r="V933" s="19"/>
      <c r="W933" s="19" t="s">
        <v>90</v>
      </c>
      <c r="X933" t="s">
        <v>1178</v>
      </c>
      <c r="Y933" t="s">
        <v>87</v>
      </c>
    </row>
    <row r="934" spans="3:25" x14ac:dyDescent="0.25">
      <c r="C934">
        <v>928</v>
      </c>
      <c r="D934" s="19" t="s">
        <v>1305</v>
      </c>
      <c r="E934" s="19"/>
      <c r="F934" s="19" t="s">
        <v>248</v>
      </c>
      <c r="G934" s="19" t="s">
        <v>1306</v>
      </c>
      <c r="H934" t="b">
        <v>1</v>
      </c>
      <c r="I934" s="19"/>
      <c r="J934" s="19" t="s">
        <v>1307</v>
      </c>
      <c r="K934" s="19"/>
      <c r="L934" t="b">
        <v>1</v>
      </c>
      <c r="M934" t="s">
        <v>84</v>
      </c>
      <c r="P934" s="19" t="s">
        <v>2611</v>
      </c>
      <c r="Q934" s="19"/>
      <c r="R934" s="2">
        <v>44581.195131087959</v>
      </c>
      <c r="S934" s="2">
        <v>44291.885143321757</v>
      </c>
      <c r="T934" s="19"/>
      <c r="U934" s="19"/>
      <c r="V934" s="19"/>
      <c r="W934" s="19" t="s">
        <v>90</v>
      </c>
      <c r="X934" t="s">
        <v>1178</v>
      </c>
      <c r="Y934" t="s">
        <v>87</v>
      </c>
    </row>
    <row r="935" spans="3:25" x14ac:dyDescent="0.25">
      <c r="C935">
        <v>929</v>
      </c>
      <c r="D935" s="19" t="s">
        <v>1285</v>
      </c>
      <c r="E935" s="19"/>
      <c r="F935" s="19" t="s">
        <v>253</v>
      </c>
      <c r="G935" s="19" t="s">
        <v>1286</v>
      </c>
      <c r="H935" t="b">
        <v>1</v>
      </c>
      <c r="I935" s="19"/>
      <c r="J935" s="19" t="s">
        <v>1287</v>
      </c>
      <c r="K935" s="19"/>
      <c r="L935" t="b">
        <v>1</v>
      </c>
      <c r="M935" t="s">
        <v>84</v>
      </c>
      <c r="P935" s="19" t="s">
        <v>2612</v>
      </c>
      <c r="Q935" s="19"/>
      <c r="R935" s="2">
        <v>44581.195133287038</v>
      </c>
      <c r="S935" s="2">
        <v>44291.885143321757</v>
      </c>
      <c r="T935" s="19"/>
      <c r="U935" s="19"/>
      <c r="V935" s="19"/>
      <c r="W935" s="19" t="s">
        <v>90</v>
      </c>
      <c r="X935" t="s">
        <v>1178</v>
      </c>
      <c r="Y935" t="s">
        <v>87</v>
      </c>
    </row>
    <row r="936" spans="3:25" x14ac:dyDescent="0.25">
      <c r="C936">
        <v>930</v>
      </c>
      <c r="D936" s="19" t="s">
        <v>1289</v>
      </c>
      <c r="E936" s="19"/>
      <c r="F936" s="19" t="s">
        <v>253</v>
      </c>
      <c r="G936" s="19" t="s">
        <v>1290</v>
      </c>
      <c r="H936" t="b">
        <v>1</v>
      </c>
      <c r="I936" s="19"/>
      <c r="J936" s="19" t="s">
        <v>1291</v>
      </c>
      <c r="K936" s="19"/>
      <c r="L936" t="b">
        <v>1</v>
      </c>
      <c r="M936" t="s">
        <v>84</v>
      </c>
      <c r="P936" s="19" t="s">
        <v>2613</v>
      </c>
      <c r="Q936" s="19"/>
      <c r="R936" s="2">
        <v>44581.195133252317</v>
      </c>
      <c r="S936" s="2">
        <v>44291.885143321757</v>
      </c>
      <c r="T936" s="19"/>
      <c r="U936" s="19" t="s">
        <v>1293</v>
      </c>
      <c r="V936" s="19"/>
      <c r="W936" s="19" t="s">
        <v>90</v>
      </c>
      <c r="X936" t="s">
        <v>1178</v>
      </c>
      <c r="Y936" t="s">
        <v>87</v>
      </c>
    </row>
    <row r="937" spans="3:25" x14ac:dyDescent="0.25">
      <c r="C937">
        <v>931</v>
      </c>
      <c r="D937" s="19" t="s">
        <v>1293</v>
      </c>
      <c r="E937" s="19"/>
      <c r="F937" s="19" t="s">
        <v>253</v>
      </c>
      <c r="G937" s="19" t="s">
        <v>1294</v>
      </c>
      <c r="H937" t="b">
        <v>1</v>
      </c>
      <c r="I937" s="19"/>
      <c r="J937" s="19" t="s">
        <v>1295</v>
      </c>
      <c r="K937" s="19"/>
      <c r="L937" t="b">
        <v>1</v>
      </c>
      <c r="M937" t="s">
        <v>84</v>
      </c>
      <c r="P937" s="19" t="s">
        <v>2614</v>
      </c>
      <c r="Q937" s="19"/>
      <c r="R937" s="2">
        <v>44581.195132638888</v>
      </c>
      <c r="S937" s="2">
        <v>44291.885143321757</v>
      </c>
      <c r="T937" s="19"/>
      <c r="U937" s="19"/>
      <c r="V937" s="19"/>
      <c r="W937" s="19" t="s">
        <v>90</v>
      </c>
      <c r="X937" t="s">
        <v>1178</v>
      </c>
      <c r="Y937" t="s">
        <v>87</v>
      </c>
    </row>
    <row r="938" spans="3:25" x14ac:dyDescent="0.25">
      <c r="C938">
        <v>932</v>
      </c>
      <c r="D938" s="19" t="s">
        <v>1297</v>
      </c>
      <c r="E938" s="19"/>
      <c r="F938" s="19" t="s">
        <v>253</v>
      </c>
      <c r="G938" s="19" t="s">
        <v>1298</v>
      </c>
      <c r="H938" t="b">
        <v>1</v>
      </c>
      <c r="I938" s="19"/>
      <c r="J938" s="19" t="s">
        <v>1299</v>
      </c>
      <c r="K938" s="19"/>
      <c r="L938" t="b">
        <v>1</v>
      </c>
      <c r="M938" t="s">
        <v>84</v>
      </c>
      <c r="P938" s="19" t="s">
        <v>2615</v>
      </c>
      <c r="Q938" s="19"/>
      <c r="R938" s="2">
        <v>44581.195153969908</v>
      </c>
      <c r="S938" s="2">
        <v>44291.885143321757</v>
      </c>
      <c r="T938" s="19"/>
      <c r="U938" s="19" t="s">
        <v>1301</v>
      </c>
      <c r="V938" s="19"/>
      <c r="W938" s="19" t="s">
        <v>90</v>
      </c>
      <c r="X938" t="s">
        <v>1178</v>
      </c>
      <c r="Y938" t="s">
        <v>87</v>
      </c>
    </row>
    <row r="939" spans="3:25" x14ac:dyDescent="0.25">
      <c r="C939">
        <v>933</v>
      </c>
      <c r="D939" s="19" t="s">
        <v>1301</v>
      </c>
      <c r="E939" s="19"/>
      <c r="F939" s="19" t="s">
        <v>253</v>
      </c>
      <c r="G939" s="19" t="s">
        <v>1302</v>
      </c>
      <c r="H939" t="b">
        <v>1</v>
      </c>
      <c r="I939" s="19"/>
      <c r="J939" s="19" t="s">
        <v>1303</v>
      </c>
      <c r="K939" s="19"/>
      <c r="L939" t="b">
        <v>1</v>
      </c>
      <c r="M939" t="s">
        <v>84</v>
      </c>
      <c r="P939" s="19" t="s">
        <v>2616</v>
      </c>
      <c r="Q939" s="19"/>
      <c r="R939" s="2">
        <v>44581.195144710648</v>
      </c>
      <c r="S939" s="2">
        <v>44291.885143321757</v>
      </c>
      <c r="T939" s="19"/>
      <c r="U939" s="19"/>
      <c r="V939" s="19"/>
      <c r="W939" s="19" t="s">
        <v>90</v>
      </c>
      <c r="X939" t="s">
        <v>1178</v>
      </c>
      <c r="Y939" t="s">
        <v>87</v>
      </c>
    </row>
    <row r="940" spans="3:25" x14ac:dyDescent="0.25">
      <c r="C940">
        <v>934</v>
      </c>
      <c r="D940" s="19" t="s">
        <v>1305</v>
      </c>
      <c r="E940" s="19"/>
      <c r="F940" s="19" t="s">
        <v>253</v>
      </c>
      <c r="G940" s="19" t="s">
        <v>1306</v>
      </c>
      <c r="H940" t="b">
        <v>1</v>
      </c>
      <c r="I940" s="19"/>
      <c r="J940" s="19" t="s">
        <v>1307</v>
      </c>
      <c r="K940" s="19"/>
      <c r="L940" t="b">
        <v>1</v>
      </c>
      <c r="M940" t="s">
        <v>84</v>
      </c>
      <c r="P940" s="19" t="s">
        <v>2617</v>
      </c>
      <c r="Q940" s="19"/>
      <c r="R940" s="2">
        <v>44581.195132870373</v>
      </c>
      <c r="S940" s="2">
        <v>44291.885143321757</v>
      </c>
      <c r="T940" s="19"/>
      <c r="U940" s="19"/>
      <c r="V940" s="19"/>
      <c r="W940" s="19" t="s">
        <v>90</v>
      </c>
      <c r="X940" t="s">
        <v>1178</v>
      </c>
      <c r="Y940" t="s">
        <v>87</v>
      </c>
    </row>
    <row r="941" spans="3:25" x14ac:dyDescent="0.25">
      <c r="C941">
        <v>935</v>
      </c>
      <c r="D941" s="19" t="s">
        <v>2618</v>
      </c>
      <c r="E941" s="19"/>
      <c r="F941" s="19" t="s">
        <v>281</v>
      </c>
      <c r="G941" s="19"/>
      <c r="H941" t="b">
        <v>0</v>
      </c>
      <c r="I941" s="19"/>
      <c r="J941" s="19" t="s">
        <v>1000</v>
      </c>
      <c r="K941" s="19"/>
      <c r="L941" t="b">
        <v>1</v>
      </c>
      <c r="M941" t="s">
        <v>84</v>
      </c>
      <c r="P941" s="19" t="s">
        <v>2619</v>
      </c>
      <c r="Q941" s="19"/>
      <c r="R941" s="2">
        <v>44581.195147638886</v>
      </c>
      <c r="S941" s="2">
        <v>44291.885143321757</v>
      </c>
      <c r="T941" s="19"/>
      <c r="U941" s="19"/>
      <c r="V941" s="19"/>
      <c r="W941" s="19" t="s">
        <v>90</v>
      </c>
      <c r="X941" t="s">
        <v>1178</v>
      </c>
      <c r="Y941" t="s">
        <v>87</v>
      </c>
    </row>
    <row r="942" spans="3:25" x14ac:dyDescent="0.25">
      <c r="C942">
        <v>936</v>
      </c>
      <c r="D942" s="19" t="s">
        <v>2620</v>
      </c>
      <c r="E942" s="19"/>
      <c r="F942" s="19" t="s">
        <v>281</v>
      </c>
      <c r="G942" s="19"/>
      <c r="H942" t="b">
        <v>0</v>
      </c>
      <c r="I942" s="19"/>
      <c r="J942" s="19" t="s">
        <v>2621</v>
      </c>
      <c r="K942" s="19"/>
      <c r="L942" t="b">
        <v>1</v>
      </c>
      <c r="M942" t="s">
        <v>84</v>
      </c>
      <c r="P942" s="19" t="s">
        <v>2622</v>
      </c>
      <c r="Q942" s="19"/>
      <c r="R942" s="2">
        <v>44581.195146597223</v>
      </c>
      <c r="S942" s="2">
        <v>44291.885143321757</v>
      </c>
      <c r="T942" s="19"/>
      <c r="U942" s="19"/>
      <c r="V942" s="19"/>
      <c r="W942" s="19" t="s">
        <v>90</v>
      </c>
      <c r="X942" t="s">
        <v>1178</v>
      </c>
      <c r="Y942" t="s">
        <v>87</v>
      </c>
    </row>
    <row r="943" spans="3:25" x14ac:dyDescent="0.25">
      <c r="C943">
        <v>937</v>
      </c>
      <c r="D943" s="19" t="s">
        <v>2623</v>
      </c>
      <c r="E943" s="19"/>
      <c r="F943" s="19" t="s">
        <v>187</v>
      </c>
      <c r="G943" s="19"/>
      <c r="H943" t="b">
        <v>0</v>
      </c>
      <c r="I943" s="19"/>
      <c r="J943" s="19" t="s">
        <v>2624</v>
      </c>
      <c r="K943" s="19" t="s">
        <v>91</v>
      </c>
      <c r="L943" t="b">
        <v>1</v>
      </c>
      <c r="M943" t="s">
        <v>92</v>
      </c>
      <c r="P943" s="19" t="s">
        <v>2625</v>
      </c>
      <c r="Q943" s="19"/>
      <c r="R943" s="2">
        <v>44581.195149803243</v>
      </c>
      <c r="S943" s="2">
        <v>44539.755845671294</v>
      </c>
      <c r="T943" s="19"/>
      <c r="U943" s="19"/>
      <c r="V943" s="19"/>
      <c r="W943" s="19" t="s">
        <v>90</v>
      </c>
      <c r="X943" t="s">
        <v>1178</v>
      </c>
      <c r="Y943" t="s">
        <v>87</v>
      </c>
    </row>
    <row r="944" spans="3:25" x14ac:dyDescent="0.25">
      <c r="C944">
        <v>938</v>
      </c>
      <c r="D944" s="19" t="s">
        <v>1322</v>
      </c>
      <c r="E944" s="19"/>
      <c r="F944" s="19" t="s">
        <v>3050</v>
      </c>
      <c r="G944" s="19"/>
      <c r="H944" t="b">
        <v>0</v>
      </c>
      <c r="I944" s="19" t="s">
        <v>1322</v>
      </c>
      <c r="J944" s="19"/>
      <c r="K944" s="19"/>
      <c r="L944" t="b">
        <v>1</v>
      </c>
      <c r="M944" t="s">
        <v>84</v>
      </c>
      <c r="P944" s="19" t="s">
        <v>1752</v>
      </c>
      <c r="Q944" s="19"/>
      <c r="R944" s="2">
        <v>44336.440043171293</v>
      </c>
      <c r="S944" s="2">
        <v>44291.885143321757</v>
      </c>
      <c r="T944" s="19"/>
      <c r="U944" s="19"/>
      <c r="V944" s="19" t="s">
        <v>3051</v>
      </c>
      <c r="W944" s="19" t="s">
        <v>85</v>
      </c>
      <c r="X944" t="s">
        <v>86</v>
      </c>
      <c r="Y944" t="s">
        <v>87</v>
      </c>
    </row>
    <row r="945" spans="3:25" x14ac:dyDescent="0.25">
      <c r="C945">
        <v>939</v>
      </c>
      <c r="D945" s="19" t="s">
        <v>1753</v>
      </c>
      <c r="E945" s="19"/>
      <c r="F945" s="19" t="s">
        <v>3050</v>
      </c>
      <c r="G945" s="19"/>
      <c r="H945" t="b">
        <v>0</v>
      </c>
      <c r="I945" s="19" t="s">
        <v>1753</v>
      </c>
      <c r="J945" s="19"/>
      <c r="K945" s="19"/>
      <c r="L945" t="b">
        <v>1</v>
      </c>
      <c r="M945" t="s">
        <v>84</v>
      </c>
      <c r="P945" s="19" t="s">
        <v>1754</v>
      </c>
      <c r="Q945" s="19"/>
      <c r="R945" s="2">
        <v>44336.440043171293</v>
      </c>
      <c r="S945" s="2">
        <v>44291.885143321757</v>
      </c>
      <c r="T945" s="19"/>
      <c r="U945" s="19"/>
      <c r="V945" s="19" t="s">
        <v>3051</v>
      </c>
      <c r="W945" s="19" t="s">
        <v>85</v>
      </c>
      <c r="X945" t="s">
        <v>86</v>
      </c>
      <c r="Y945" t="s">
        <v>87</v>
      </c>
    </row>
    <row r="946" spans="3:25" x14ac:dyDescent="0.25">
      <c r="C946">
        <v>940</v>
      </c>
      <c r="D946" s="19" t="s">
        <v>1755</v>
      </c>
      <c r="E946" s="19"/>
      <c r="F946" s="19" t="s">
        <v>3050</v>
      </c>
      <c r="G946" s="19"/>
      <c r="H946" t="b">
        <v>0</v>
      </c>
      <c r="I946" s="19" t="s">
        <v>1755</v>
      </c>
      <c r="J946" s="19"/>
      <c r="K946" s="19"/>
      <c r="L946" t="b">
        <v>1</v>
      </c>
      <c r="M946" t="s">
        <v>84</v>
      </c>
      <c r="P946" s="19" t="s">
        <v>1756</v>
      </c>
      <c r="Q946" s="19"/>
      <c r="R946" s="2">
        <v>44336.440043171293</v>
      </c>
      <c r="S946" s="2">
        <v>44291.885143321757</v>
      </c>
      <c r="T946" s="19"/>
      <c r="U946" s="19"/>
      <c r="V946" s="19" t="s">
        <v>3051</v>
      </c>
      <c r="W946" s="19" t="s">
        <v>85</v>
      </c>
      <c r="X946" t="s">
        <v>86</v>
      </c>
      <c r="Y946" t="s">
        <v>87</v>
      </c>
    </row>
    <row r="947" spans="3:25" x14ac:dyDescent="0.25">
      <c r="C947">
        <v>941</v>
      </c>
      <c r="D947" s="19" t="s">
        <v>1757</v>
      </c>
      <c r="E947" s="19"/>
      <c r="F947" s="19" t="s">
        <v>3050</v>
      </c>
      <c r="G947" s="19"/>
      <c r="H947" t="b">
        <v>0</v>
      </c>
      <c r="I947" s="19" t="s">
        <v>1757</v>
      </c>
      <c r="J947" s="19"/>
      <c r="K947" s="19"/>
      <c r="L947" t="b">
        <v>1</v>
      </c>
      <c r="M947" t="s">
        <v>84</v>
      </c>
      <c r="P947" s="19" t="s">
        <v>1758</v>
      </c>
      <c r="Q947" s="19"/>
      <c r="R947" s="2">
        <v>44336.440043171293</v>
      </c>
      <c r="S947" s="2">
        <v>44291.885143321757</v>
      </c>
      <c r="T947" s="19"/>
      <c r="U947" s="19"/>
      <c r="V947" s="19" t="s">
        <v>3051</v>
      </c>
      <c r="W947" s="19" t="s">
        <v>85</v>
      </c>
      <c r="X947" t="s">
        <v>86</v>
      </c>
      <c r="Y947" t="s">
        <v>87</v>
      </c>
    </row>
    <row r="948" spans="3:25" x14ac:dyDescent="0.25">
      <c r="C948">
        <v>942</v>
      </c>
      <c r="D948" s="19" t="s">
        <v>1759</v>
      </c>
      <c r="E948" s="19"/>
      <c r="F948" s="19" t="s">
        <v>3050</v>
      </c>
      <c r="G948" s="19"/>
      <c r="H948" t="b">
        <v>0</v>
      </c>
      <c r="I948" s="19" t="s">
        <v>1759</v>
      </c>
      <c r="J948" s="19"/>
      <c r="K948" s="19"/>
      <c r="L948" t="b">
        <v>1</v>
      </c>
      <c r="M948" t="s">
        <v>84</v>
      </c>
      <c r="P948" s="19" t="s">
        <v>1760</v>
      </c>
      <c r="Q948" s="19"/>
      <c r="R948" s="2">
        <v>44336.440043171293</v>
      </c>
      <c r="S948" s="2">
        <v>44291.885143321757</v>
      </c>
      <c r="T948" s="19"/>
      <c r="U948" s="19"/>
      <c r="V948" s="19" t="s">
        <v>3051</v>
      </c>
      <c r="W948" s="19" t="s">
        <v>85</v>
      </c>
      <c r="X948" t="s">
        <v>86</v>
      </c>
      <c r="Y948" t="s">
        <v>87</v>
      </c>
    </row>
    <row r="949" spans="3:25" x14ac:dyDescent="0.25">
      <c r="C949">
        <v>943</v>
      </c>
      <c r="D949" s="19" t="s">
        <v>1245</v>
      </c>
      <c r="E949" s="19"/>
      <c r="F949" s="19" t="s">
        <v>3050</v>
      </c>
      <c r="G949" s="19"/>
      <c r="H949" t="b">
        <v>0</v>
      </c>
      <c r="I949" s="19" t="s">
        <v>1245</v>
      </c>
      <c r="J949" s="19"/>
      <c r="K949" s="19" t="s">
        <v>91</v>
      </c>
      <c r="L949" t="b">
        <v>1</v>
      </c>
      <c r="M949" t="s">
        <v>84</v>
      </c>
      <c r="P949" s="19" t="s">
        <v>1761</v>
      </c>
      <c r="Q949" s="19"/>
      <c r="R949" s="2">
        <v>44336.440043171293</v>
      </c>
      <c r="S949" s="2">
        <v>44291.885143321757</v>
      </c>
      <c r="T949" s="19"/>
      <c r="U949" s="19"/>
      <c r="V949" s="19" t="s">
        <v>3051</v>
      </c>
      <c r="W949" s="19" t="s">
        <v>93</v>
      </c>
      <c r="X949" t="s">
        <v>86</v>
      </c>
      <c r="Y949" t="s">
        <v>87</v>
      </c>
    </row>
    <row r="950" spans="3:25" x14ac:dyDescent="0.25">
      <c r="C950">
        <v>944</v>
      </c>
      <c r="D950" s="19" t="s">
        <v>1706</v>
      </c>
      <c r="E950" s="19"/>
      <c r="F950" s="19" t="s">
        <v>272</v>
      </c>
      <c r="G950" s="19"/>
      <c r="H950" t="b">
        <v>0</v>
      </c>
      <c r="I950" s="19" t="s">
        <v>1706</v>
      </c>
      <c r="J950" s="19"/>
      <c r="K950" s="19"/>
      <c r="L950" t="b">
        <v>1</v>
      </c>
      <c r="M950" t="s">
        <v>84</v>
      </c>
      <c r="P950" s="19" t="s">
        <v>2626</v>
      </c>
      <c r="Q950" s="19"/>
      <c r="R950" s="2">
        <v>44336.440043171293</v>
      </c>
      <c r="S950" s="2">
        <v>44291.885143321757</v>
      </c>
      <c r="T950" s="19"/>
      <c r="U950" s="19"/>
      <c r="V950" s="19"/>
      <c r="W950" s="19" t="s">
        <v>85</v>
      </c>
      <c r="X950" t="s">
        <v>86</v>
      </c>
      <c r="Y950" t="s">
        <v>87</v>
      </c>
    </row>
    <row r="951" spans="3:25" x14ac:dyDescent="0.25">
      <c r="C951">
        <v>945</v>
      </c>
      <c r="D951" s="19" t="s">
        <v>272</v>
      </c>
      <c r="E951" s="19"/>
      <c r="F951" s="19" t="s">
        <v>272</v>
      </c>
      <c r="G951" s="19"/>
      <c r="H951" t="b">
        <v>0</v>
      </c>
      <c r="I951" s="19" t="s">
        <v>272</v>
      </c>
      <c r="J951" s="19"/>
      <c r="K951" s="19"/>
      <c r="L951" t="b">
        <v>1</v>
      </c>
      <c r="M951" t="s">
        <v>84</v>
      </c>
      <c r="P951" s="19" t="s">
        <v>2627</v>
      </c>
      <c r="Q951" s="19"/>
      <c r="R951" s="2">
        <v>44336.440043171293</v>
      </c>
      <c r="S951" s="2">
        <v>44291.885143321757</v>
      </c>
      <c r="T951" s="19"/>
      <c r="U951" s="19"/>
      <c r="V951" s="19"/>
      <c r="W951" s="19" t="s">
        <v>85</v>
      </c>
      <c r="X951" t="s">
        <v>86</v>
      </c>
      <c r="Y951" t="s">
        <v>87</v>
      </c>
    </row>
    <row r="952" spans="3:25" x14ac:dyDescent="0.25">
      <c r="C952">
        <v>946</v>
      </c>
      <c r="D952" s="19" t="s">
        <v>1251</v>
      </c>
      <c r="E952" s="19"/>
      <c r="F952" s="19" t="s">
        <v>274</v>
      </c>
      <c r="G952" s="19"/>
      <c r="H952" t="b">
        <v>0</v>
      </c>
      <c r="I952" s="19" t="s">
        <v>1251</v>
      </c>
      <c r="J952" s="19"/>
      <c r="K952" s="19"/>
      <c r="L952" t="b">
        <v>1</v>
      </c>
      <c r="M952" t="s">
        <v>84</v>
      </c>
      <c r="P952" s="19" t="s">
        <v>2628</v>
      </c>
      <c r="Q952" s="19"/>
      <c r="R952" s="2">
        <v>44336.440043171293</v>
      </c>
      <c r="S952" s="2">
        <v>44291.885143321757</v>
      </c>
      <c r="T952" s="19"/>
      <c r="U952" s="19"/>
      <c r="V952" s="19"/>
      <c r="W952" s="19" t="s">
        <v>85</v>
      </c>
      <c r="X952" t="s">
        <v>86</v>
      </c>
      <c r="Y952" t="s">
        <v>87</v>
      </c>
    </row>
    <row r="953" spans="3:25" x14ac:dyDescent="0.25">
      <c r="C953">
        <v>947</v>
      </c>
      <c r="D953" s="19" t="s">
        <v>114</v>
      </c>
      <c r="E953" s="19"/>
      <c r="F953" s="19" t="s">
        <v>274</v>
      </c>
      <c r="G953" s="19"/>
      <c r="H953" t="b">
        <v>0</v>
      </c>
      <c r="I953" s="19" t="s">
        <v>114</v>
      </c>
      <c r="J953" s="19"/>
      <c r="K953" s="19"/>
      <c r="L953" t="b">
        <v>1</v>
      </c>
      <c r="M953" t="s">
        <v>84</v>
      </c>
      <c r="P953" s="19" t="s">
        <v>2629</v>
      </c>
      <c r="Q953" s="19"/>
      <c r="R953" s="2">
        <v>44336.440043171293</v>
      </c>
      <c r="S953" s="2">
        <v>44291.885143321757</v>
      </c>
      <c r="T953" s="19"/>
      <c r="U953" s="19"/>
      <c r="V953" s="19"/>
      <c r="W953" s="19" t="s">
        <v>85</v>
      </c>
      <c r="X953" t="s">
        <v>86</v>
      </c>
      <c r="Y953" t="s">
        <v>87</v>
      </c>
    </row>
    <row r="954" spans="3:25" x14ac:dyDescent="0.25">
      <c r="C954">
        <v>948</v>
      </c>
      <c r="D954" s="19" t="s">
        <v>2256</v>
      </c>
      <c r="E954" s="19"/>
      <c r="F954" s="19" t="s">
        <v>275</v>
      </c>
      <c r="G954" s="19"/>
      <c r="H954" t="b">
        <v>0</v>
      </c>
      <c r="I954" s="19" t="s">
        <v>2256</v>
      </c>
      <c r="J954" s="19"/>
      <c r="K954" s="19"/>
      <c r="L954" t="b">
        <v>1</v>
      </c>
      <c r="M954" t="s">
        <v>84</v>
      </c>
      <c r="P954" s="19" t="s">
        <v>2630</v>
      </c>
      <c r="Q954" s="19"/>
      <c r="R954" s="2">
        <v>44336.440043171293</v>
      </c>
      <c r="S954" s="2">
        <v>44291.885143321757</v>
      </c>
      <c r="T954" s="19"/>
      <c r="U954" s="19"/>
      <c r="V954" s="19"/>
      <c r="W954" s="19" t="s">
        <v>85</v>
      </c>
      <c r="X954" t="s">
        <v>86</v>
      </c>
      <c r="Y954" t="s">
        <v>87</v>
      </c>
    </row>
    <row r="955" spans="3:25" x14ac:dyDescent="0.25">
      <c r="C955">
        <v>949</v>
      </c>
      <c r="D955" s="19" t="s">
        <v>2259</v>
      </c>
      <c r="E955" s="19"/>
      <c r="F955" s="19" t="s">
        <v>275</v>
      </c>
      <c r="G955" s="19"/>
      <c r="H955" t="b">
        <v>0</v>
      </c>
      <c r="I955" s="19" t="s">
        <v>2259</v>
      </c>
      <c r="J955" s="19"/>
      <c r="K955" s="19"/>
      <c r="L955" t="b">
        <v>1</v>
      </c>
      <c r="M955" t="s">
        <v>84</v>
      </c>
      <c r="P955" s="19" t="s">
        <v>2631</v>
      </c>
      <c r="Q955" s="19"/>
      <c r="R955" s="2">
        <v>44336.440043171293</v>
      </c>
      <c r="S955" s="2">
        <v>44291.885143321757</v>
      </c>
      <c r="T955" s="19"/>
      <c r="U955" s="19"/>
      <c r="V955" s="19"/>
      <c r="W955" s="19" t="s">
        <v>85</v>
      </c>
      <c r="X955" t="s">
        <v>86</v>
      </c>
      <c r="Y955" t="s">
        <v>87</v>
      </c>
    </row>
    <row r="956" spans="3:25" x14ac:dyDescent="0.25">
      <c r="C956">
        <v>950</v>
      </c>
      <c r="D956" s="19" t="s">
        <v>2258</v>
      </c>
      <c r="E956" s="19"/>
      <c r="F956" s="19" t="s">
        <v>275</v>
      </c>
      <c r="G956" s="19"/>
      <c r="H956" t="b">
        <v>0</v>
      </c>
      <c r="I956" s="19" t="s">
        <v>2258</v>
      </c>
      <c r="J956" s="19"/>
      <c r="K956" s="19" t="s">
        <v>91</v>
      </c>
      <c r="L956" t="b">
        <v>1</v>
      </c>
      <c r="M956" t="s">
        <v>92</v>
      </c>
      <c r="P956" s="19" t="s">
        <v>2632</v>
      </c>
      <c r="Q956" s="19"/>
      <c r="R956" s="2">
        <v>44336.440043171293</v>
      </c>
      <c r="S956" s="2">
        <v>44291.885143321757</v>
      </c>
      <c r="T956" s="19"/>
      <c r="U956" s="19"/>
      <c r="V956" s="19"/>
      <c r="W956" s="19" t="s">
        <v>93</v>
      </c>
      <c r="X956" t="s">
        <v>86</v>
      </c>
      <c r="Y956" t="s">
        <v>87</v>
      </c>
    </row>
    <row r="957" spans="3:25" x14ac:dyDescent="0.25">
      <c r="C957">
        <v>951</v>
      </c>
      <c r="D957" s="19" t="s">
        <v>2633</v>
      </c>
      <c r="E957" s="19"/>
      <c r="F957" s="19" t="s">
        <v>267</v>
      </c>
      <c r="G957" s="19"/>
      <c r="H957" t="b">
        <v>0</v>
      </c>
      <c r="I957" s="19" t="s">
        <v>2633</v>
      </c>
      <c r="J957" s="19"/>
      <c r="K957" s="19"/>
      <c r="L957" t="b">
        <v>1</v>
      </c>
      <c r="M957" t="s">
        <v>84</v>
      </c>
      <c r="P957" s="19" t="s">
        <v>2634</v>
      </c>
      <c r="Q957" s="19"/>
      <c r="R957" s="2">
        <v>44336.440043171293</v>
      </c>
      <c r="S957" s="2">
        <v>44291.885143321757</v>
      </c>
      <c r="T957" s="19"/>
      <c r="U957" s="19"/>
      <c r="V957" s="19"/>
      <c r="W957" s="19" t="s">
        <v>85</v>
      </c>
      <c r="X957" t="s">
        <v>86</v>
      </c>
      <c r="Y957" t="s">
        <v>87</v>
      </c>
    </row>
    <row r="958" spans="3:25" x14ac:dyDescent="0.25">
      <c r="C958">
        <v>952</v>
      </c>
      <c r="D958" s="19" t="s">
        <v>2635</v>
      </c>
      <c r="E958" s="19"/>
      <c r="F958" s="19" t="s">
        <v>267</v>
      </c>
      <c r="G958" s="19"/>
      <c r="H958" t="b">
        <v>0</v>
      </c>
      <c r="I958" s="19" t="s">
        <v>2635</v>
      </c>
      <c r="J958" s="19"/>
      <c r="K958" s="19"/>
      <c r="L958" t="b">
        <v>1</v>
      </c>
      <c r="M958" t="s">
        <v>84</v>
      </c>
      <c r="P958" s="19" t="s">
        <v>2636</v>
      </c>
      <c r="Q958" s="19"/>
      <c r="R958" s="2">
        <v>44336.440043171293</v>
      </c>
      <c r="S958" s="2">
        <v>44291.885143321757</v>
      </c>
      <c r="T958" s="19"/>
      <c r="U958" s="19"/>
      <c r="V958" s="19"/>
      <c r="W958" s="19" t="s">
        <v>85</v>
      </c>
      <c r="X958" t="s">
        <v>86</v>
      </c>
      <c r="Y958" t="s">
        <v>87</v>
      </c>
    </row>
    <row r="959" spans="3:25" x14ac:dyDescent="0.25">
      <c r="C959">
        <v>953</v>
      </c>
      <c r="D959" s="19" t="s">
        <v>2637</v>
      </c>
      <c r="E959" s="19"/>
      <c r="F959" s="19" t="s">
        <v>267</v>
      </c>
      <c r="G959" s="19"/>
      <c r="H959" t="b">
        <v>0</v>
      </c>
      <c r="I959" s="19" t="s">
        <v>2637</v>
      </c>
      <c r="J959" s="19"/>
      <c r="K959" s="19" t="s">
        <v>91</v>
      </c>
      <c r="L959" t="b">
        <v>1</v>
      </c>
      <c r="M959" t="s">
        <v>84</v>
      </c>
      <c r="P959" s="19" t="s">
        <v>2638</v>
      </c>
      <c r="Q959" s="19"/>
      <c r="R959" s="2">
        <v>44336.440043171293</v>
      </c>
      <c r="S959" s="2">
        <v>44291.885143321757</v>
      </c>
      <c r="T959" s="19"/>
      <c r="U959" s="19"/>
      <c r="V959" s="19"/>
      <c r="W959" s="19" t="s">
        <v>93</v>
      </c>
      <c r="X959" t="s">
        <v>86</v>
      </c>
      <c r="Y959" t="s">
        <v>87</v>
      </c>
    </row>
    <row r="960" spans="3:25" x14ac:dyDescent="0.25">
      <c r="C960">
        <v>954</v>
      </c>
      <c r="D960" s="19" t="s">
        <v>2639</v>
      </c>
      <c r="E960" s="19"/>
      <c r="F960" s="19" t="s">
        <v>267</v>
      </c>
      <c r="G960" s="19"/>
      <c r="H960" t="b">
        <v>0</v>
      </c>
      <c r="I960" s="19" t="s">
        <v>2639</v>
      </c>
      <c r="J960" s="19"/>
      <c r="K960" s="19"/>
      <c r="L960" t="b">
        <v>1</v>
      </c>
      <c r="M960" t="s">
        <v>84</v>
      </c>
      <c r="P960" s="19" t="s">
        <v>2640</v>
      </c>
      <c r="Q960" s="19"/>
      <c r="R960" s="2">
        <v>44336.440043171293</v>
      </c>
      <c r="S960" s="2">
        <v>44291.885143321757</v>
      </c>
      <c r="T960" s="19"/>
      <c r="U960" s="19"/>
      <c r="V960" s="19"/>
      <c r="W960" s="19" t="s">
        <v>85</v>
      </c>
      <c r="X960" t="s">
        <v>86</v>
      </c>
      <c r="Y960" t="s">
        <v>87</v>
      </c>
    </row>
    <row r="961" spans="3:25" x14ac:dyDescent="0.25">
      <c r="C961">
        <v>955</v>
      </c>
      <c r="D961" s="19" t="s">
        <v>2641</v>
      </c>
      <c r="E961" s="19"/>
      <c r="F961" s="19" t="s">
        <v>267</v>
      </c>
      <c r="G961" s="19"/>
      <c r="H961" t="b">
        <v>0</v>
      </c>
      <c r="I961" s="19" t="s">
        <v>2641</v>
      </c>
      <c r="J961" s="19"/>
      <c r="K961" s="19" t="s">
        <v>91</v>
      </c>
      <c r="L961" t="b">
        <v>1</v>
      </c>
      <c r="M961" t="s">
        <v>84</v>
      </c>
      <c r="P961" s="19" t="s">
        <v>2642</v>
      </c>
      <c r="Q961" s="19"/>
      <c r="R961" s="2">
        <v>44336.440043171293</v>
      </c>
      <c r="S961" s="2">
        <v>44291.885143321757</v>
      </c>
      <c r="T961" s="19"/>
      <c r="U961" s="19"/>
      <c r="V961" s="19"/>
      <c r="W961" s="19" t="s">
        <v>93</v>
      </c>
      <c r="X961" t="s">
        <v>86</v>
      </c>
      <c r="Y961" t="s">
        <v>87</v>
      </c>
    </row>
    <row r="962" spans="3:25" x14ac:dyDescent="0.25">
      <c r="C962">
        <v>956</v>
      </c>
      <c r="D962" s="19" t="s">
        <v>2643</v>
      </c>
      <c r="E962" s="19"/>
      <c r="F962" s="19" t="s">
        <v>267</v>
      </c>
      <c r="G962" s="19"/>
      <c r="H962" t="b">
        <v>0</v>
      </c>
      <c r="I962" s="19" t="s">
        <v>2643</v>
      </c>
      <c r="J962" s="19"/>
      <c r="K962" s="19"/>
      <c r="L962" t="b">
        <v>1</v>
      </c>
      <c r="M962" t="s">
        <v>84</v>
      </c>
      <c r="P962" s="19" t="s">
        <v>2644</v>
      </c>
      <c r="Q962" s="19"/>
      <c r="R962" s="2">
        <v>44336.440043171293</v>
      </c>
      <c r="S962" s="2">
        <v>44291.885143321757</v>
      </c>
      <c r="T962" s="19"/>
      <c r="U962" s="19"/>
      <c r="V962" s="19"/>
      <c r="W962" s="19" t="s">
        <v>85</v>
      </c>
      <c r="X962" t="s">
        <v>86</v>
      </c>
      <c r="Y962" t="s">
        <v>87</v>
      </c>
    </row>
    <row r="963" spans="3:25" x14ac:dyDescent="0.25">
      <c r="C963">
        <v>957</v>
      </c>
      <c r="D963" s="19" t="s">
        <v>2092</v>
      </c>
      <c r="E963" s="19"/>
      <c r="F963" s="19" t="s">
        <v>256</v>
      </c>
      <c r="G963" s="19"/>
      <c r="H963" t="b">
        <v>0</v>
      </c>
      <c r="I963" s="19"/>
      <c r="J963" s="19" t="s">
        <v>2093</v>
      </c>
      <c r="K963" s="19" t="s">
        <v>91</v>
      </c>
      <c r="L963" t="b">
        <v>1</v>
      </c>
      <c r="M963" t="s">
        <v>92</v>
      </c>
      <c r="P963" s="19" t="s">
        <v>2645</v>
      </c>
      <c r="Q963" s="19"/>
      <c r="R963" s="2">
        <v>44578.671810335647</v>
      </c>
      <c r="S963" s="2">
        <v>44291.885143321757</v>
      </c>
      <c r="T963" s="19"/>
      <c r="U963" s="19"/>
      <c r="V963" s="19"/>
      <c r="W963" s="19" t="s">
        <v>90</v>
      </c>
      <c r="X963" t="s">
        <v>1178</v>
      </c>
      <c r="Y963" t="s">
        <v>87</v>
      </c>
    </row>
    <row r="964" spans="3:25" x14ac:dyDescent="0.25">
      <c r="C964">
        <v>958</v>
      </c>
      <c r="D964" s="19" t="s">
        <v>15</v>
      </c>
      <c r="E964" s="19"/>
      <c r="F964" s="19" t="s">
        <v>256</v>
      </c>
      <c r="G964" s="19"/>
      <c r="H964" t="b">
        <v>0</v>
      </c>
      <c r="I964" s="19" t="s">
        <v>15</v>
      </c>
      <c r="J964" s="19"/>
      <c r="K964" s="19" t="s">
        <v>1403</v>
      </c>
      <c r="L964" t="b">
        <v>1</v>
      </c>
      <c r="M964" t="s">
        <v>84</v>
      </c>
      <c r="P964" s="19" t="s">
        <v>2646</v>
      </c>
      <c r="Q964" s="19"/>
      <c r="R964" s="2">
        <v>44489.635433483796</v>
      </c>
      <c r="S964" s="2">
        <v>44291.885143321757</v>
      </c>
      <c r="T964" s="19"/>
      <c r="U964" s="19"/>
      <c r="V964" s="19"/>
      <c r="W964" s="19" t="s">
        <v>15</v>
      </c>
      <c r="X964" t="s">
        <v>86</v>
      </c>
      <c r="Y964" t="s">
        <v>87</v>
      </c>
    </row>
    <row r="965" spans="3:25" x14ac:dyDescent="0.25">
      <c r="C965">
        <v>959</v>
      </c>
      <c r="D965" s="19" t="s">
        <v>2633</v>
      </c>
      <c r="E965" s="19"/>
      <c r="F965" s="19" t="s">
        <v>256</v>
      </c>
      <c r="G965" s="19"/>
      <c r="H965" t="b">
        <v>0</v>
      </c>
      <c r="I965" s="19" t="s">
        <v>2633</v>
      </c>
      <c r="J965" s="19"/>
      <c r="K965" s="19"/>
      <c r="L965" t="b">
        <v>1</v>
      </c>
      <c r="M965" t="s">
        <v>84</v>
      </c>
      <c r="P965" s="19" t="s">
        <v>2647</v>
      </c>
      <c r="Q965" s="19"/>
      <c r="R965" s="2">
        <v>44336.440043171293</v>
      </c>
      <c r="S965" s="2">
        <v>44291.885143321757</v>
      </c>
      <c r="T965" s="19"/>
      <c r="U965" s="19" t="s">
        <v>2648</v>
      </c>
      <c r="V965" s="19"/>
      <c r="W965" s="19" t="s">
        <v>85</v>
      </c>
      <c r="X965" t="s">
        <v>86</v>
      </c>
      <c r="Y965" t="s">
        <v>87</v>
      </c>
    </row>
    <row r="966" spans="3:25" x14ac:dyDescent="0.25">
      <c r="C966">
        <v>960</v>
      </c>
      <c r="D966" s="19" t="s">
        <v>2649</v>
      </c>
      <c r="E966" s="19"/>
      <c r="F966" s="19" t="s">
        <v>256</v>
      </c>
      <c r="G966" s="19"/>
      <c r="H966" t="b">
        <v>0</v>
      </c>
      <c r="I966" s="19" t="s">
        <v>2649</v>
      </c>
      <c r="J966" s="19"/>
      <c r="K966" s="19"/>
      <c r="L966" t="b">
        <v>1</v>
      </c>
      <c r="M966" t="s">
        <v>84</v>
      </c>
      <c r="P966" s="19" t="s">
        <v>2650</v>
      </c>
      <c r="Q966" s="19"/>
      <c r="R966" s="2">
        <v>44336.440043171293</v>
      </c>
      <c r="S966" s="2">
        <v>44291.885143321757</v>
      </c>
      <c r="T966" s="19"/>
      <c r="U966" s="19"/>
      <c r="V966" s="19"/>
      <c r="W966" s="19" t="s">
        <v>85</v>
      </c>
      <c r="X966" t="s">
        <v>86</v>
      </c>
      <c r="Y966" t="s">
        <v>87</v>
      </c>
    </row>
    <row r="967" spans="3:25" x14ac:dyDescent="0.25">
      <c r="C967">
        <v>961</v>
      </c>
      <c r="D967" s="19" t="s">
        <v>1157</v>
      </c>
      <c r="E967" s="19"/>
      <c r="F967" s="19" t="s">
        <v>256</v>
      </c>
      <c r="G967" s="19"/>
      <c r="H967" t="b">
        <v>0</v>
      </c>
      <c r="I967" s="19" t="s">
        <v>1157</v>
      </c>
      <c r="J967" s="19"/>
      <c r="K967" s="19"/>
      <c r="L967" t="b">
        <v>1</v>
      </c>
      <c r="M967" t="s">
        <v>84</v>
      </c>
      <c r="P967" s="19" t="s">
        <v>2651</v>
      </c>
      <c r="Q967" s="19"/>
      <c r="R967" s="2">
        <v>44336.440043171293</v>
      </c>
      <c r="S967" s="2">
        <v>44291.885143321757</v>
      </c>
      <c r="T967" s="19"/>
      <c r="U967" s="19"/>
      <c r="V967" s="19"/>
      <c r="W967" s="19" t="s">
        <v>85</v>
      </c>
      <c r="X967" t="s">
        <v>86</v>
      </c>
      <c r="Y967" t="s">
        <v>87</v>
      </c>
    </row>
    <row r="968" spans="3:25" x14ac:dyDescent="0.25">
      <c r="C968">
        <v>962</v>
      </c>
      <c r="D968" s="19" t="s">
        <v>2635</v>
      </c>
      <c r="E968" s="19"/>
      <c r="F968" s="19" t="s">
        <v>256</v>
      </c>
      <c r="G968" s="19"/>
      <c r="H968" t="b">
        <v>0</v>
      </c>
      <c r="I968" s="19" t="s">
        <v>2635</v>
      </c>
      <c r="J968" s="19"/>
      <c r="K968" s="19"/>
      <c r="L968" t="b">
        <v>1</v>
      </c>
      <c r="M968" t="s">
        <v>84</v>
      </c>
      <c r="P968" s="19" t="s">
        <v>2652</v>
      </c>
      <c r="Q968" s="19"/>
      <c r="R968" s="2">
        <v>44336.440043171293</v>
      </c>
      <c r="S968" s="2">
        <v>44291.885143321757</v>
      </c>
      <c r="T968" s="19"/>
      <c r="U968" s="19" t="s">
        <v>2648</v>
      </c>
      <c r="V968" s="19"/>
      <c r="W968" s="19" t="s">
        <v>85</v>
      </c>
      <c r="X968" t="s">
        <v>86</v>
      </c>
      <c r="Y968" t="s">
        <v>87</v>
      </c>
    </row>
    <row r="969" spans="3:25" x14ac:dyDescent="0.25">
      <c r="C969">
        <v>963</v>
      </c>
      <c r="D969" s="19" t="s">
        <v>2653</v>
      </c>
      <c r="E969" s="19"/>
      <c r="F969" s="19" t="s">
        <v>256</v>
      </c>
      <c r="G969" s="19"/>
      <c r="H969" t="b">
        <v>0</v>
      </c>
      <c r="I969" s="19" t="s">
        <v>2653</v>
      </c>
      <c r="J969" s="19"/>
      <c r="K969" s="19" t="s">
        <v>91</v>
      </c>
      <c r="L969" t="b">
        <v>1</v>
      </c>
      <c r="M969" t="s">
        <v>92</v>
      </c>
      <c r="P969" s="19" t="s">
        <v>2654</v>
      </c>
      <c r="Q969" s="19"/>
      <c r="R969" s="2">
        <v>44336.440043171293</v>
      </c>
      <c r="S969" s="2">
        <v>44291.885143321757</v>
      </c>
      <c r="T969" s="19"/>
      <c r="U969" s="19"/>
      <c r="V969" s="19"/>
      <c r="W969" s="19" t="s">
        <v>93</v>
      </c>
      <c r="X969" t="s">
        <v>86</v>
      </c>
      <c r="Y969" t="s">
        <v>87</v>
      </c>
    </row>
    <row r="970" spans="3:25" x14ac:dyDescent="0.25">
      <c r="C970">
        <v>964</v>
      </c>
      <c r="D970" s="19" t="s">
        <v>2655</v>
      </c>
      <c r="E970" s="19"/>
      <c r="F970" s="19" t="s">
        <v>256</v>
      </c>
      <c r="G970" s="19"/>
      <c r="H970" t="b">
        <v>0</v>
      </c>
      <c r="I970" s="19" t="s">
        <v>2655</v>
      </c>
      <c r="J970" s="19"/>
      <c r="K970" s="19"/>
      <c r="L970" t="b">
        <v>1</v>
      </c>
      <c r="M970" t="s">
        <v>84</v>
      </c>
      <c r="P970" s="19" t="s">
        <v>2656</v>
      </c>
      <c r="Q970" s="19"/>
      <c r="R970" s="2">
        <v>44336.440043171293</v>
      </c>
      <c r="S970" s="2">
        <v>44291.885143321757</v>
      </c>
      <c r="T970" s="19"/>
      <c r="U970" s="19"/>
      <c r="V970" s="19"/>
      <c r="W970" s="19" t="s">
        <v>85</v>
      </c>
      <c r="X970" t="s">
        <v>86</v>
      </c>
      <c r="Y970" t="s">
        <v>87</v>
      </c>
    </row>
    <row r="971" spans="3:25" x14ac:dyDescent="0.25">
      <c r="C971">
        <v>965</v>
      </c>
      <c r="D971" s="19" t="s">
        <v>2648</v>
      </c>
      <c r="E971" s="19"/>
      <c r="F971" s="19" t="s">
        <v>256</v>
      </c>
      <c r="G971" s="19"/>
      <c r="H971" t="b">
        <v>0</v>
      </c>
      <c r="I971" s="19"/>
      <c r="J971" s="19" t="s">
        <v>2657</v>
      </c>
      <c r="K971" s="19"/>
      <c r="L971" t="b">
        <v>1</v>
      </c>
      <c r="M971" t="s">
        <v>92</v>
      </c>
      <c r="P971" s="19" t="s">
        <v>2658</v>
      </c>
      <c r="Q971" s="19"/>
      <c r="R971" s="2">
        <v>44578.672505277777</v>
      </c>
      <c r="S971" s="2">
        <v>44291.885143321757</v>
      </c>
      <c r="T971" s="19"/>
      <c r="U971" s="19"/>
      <c r="V971" s="19"/>
      <c r="W971" s="19" t="s">
        <v>90</v>
      </c>
      <c r="X971" t="s">
        <v>1178</v>
      </c>
      <c r="Y971" t="s">
        <v>87</v>
      </c>
    </row>
    <row r="972" spans="3:25" x14ac:dyDescent="0.25">
      <c r="C972">
        <v>966</v>
      </c>
      <c r="D972" s="19" t="s">
        <v>2639</v>
      </c>
      <c r="E972" s="19"/>
      <c r="F972" s="19" t="s">
        <v>256</v>
      </c>
      <c r="G972" s="19"/>
      <c r="H972" t="b">
        <v>0</v>
      </c>
      <c r="I972" s="19"/>
      <c r="J972" s="19" t="s">
        <v>2659</v>
      </c>
      <c r="K972" s="19"/>
      <c r="L972" t="b">
        <v>1</v>
      </c>
      <c r="M972" t="s">
        <v>84</v>
      </c>
      <c r="P972" s="19" t="s">
        <v>2660</v>
      </c>
      <c r="Q972" s="19"/>
      <c r="R972" s="2">
        <v>44578.671810370368</v>
      </c>
      <c r="S972" s="2">
        <v>44291.885143321757</v>
      </c>
      <c r="T972" s="19"/>
      <c r="U972" s="19"/>
      <c r="V972" s="19"/>
      <c r="W972" s="19" t="s">
        <v>90</v>
      </c>
      <c r="X972" t="s">
        <v>1178</v>
      </c>
      <c r="Y972" t="s">
        <v>87</v>
      </c>
    </row>
    <row r="973" spans="3:25" x14ac:dyDescent="0.25">
      <c r="C973">
        <v>967</v>
      </c>
      <c r="D973" s="19" t="s">
        <v>2643</v>
      </c>
      <c r="E973" s="19"/>
      <c r="F973" s="19" t="s">
        <v>256</v>
      </c>
      <c r="G973" s="19"/>
      <c r="H973" t="b">
        <v>0</v>
      </c>
      <c r="I973" s="19" t="s">
        <v>2643</v>
      </c>
      <c r="J973" s="19"/>
      <c r="K973" s="19"/>
      <c r="L973" t="b">
        <v>1</v>
      </c>
      <c r="M973" t="s">
        <v>84</v>
      </c>
      <c r="P973" s="19" t="s">
        <v>2661</v>
      </c>
      <c r="Q973" s="19"/>
      <c r="R973" s="2">
        <v>44336.440043171293</v>
      </c>
      <c r="S973" s="2">
        <v>44291.885143321757</v>
      </c>
      <c r="T973" s="19"/>
      <c r="U973" s="19"/>
      <c r="V973" s="19"/>
      <c r="W973" s="19" t="s">
        <v>85</v>
      </c>
      <c r="X973" t="s">
        <v>86</v>
      </c>
      <c r="Y973" t="s">
        <v>87</v>
      </c>
    </row>
    <row r="974" spans="3:25" x14ac:dyDescent="0.25">
      <c r="C974">
        <v>968</v>
      </c>
      <c r="D974" s="19" t="s">
        <v>1449</v>
      </c>
      <c r="E974" s="19"/>
      <c r="F974" s="19" t="s">
        <v>256</v>
      </c>
      <c r="G974" s="19"/>
      <c r="H974" t="b">
        <v>0</v>
      </c>
      <c r="I974" s="19" t="s">
        <v>1449</v>
      </c>
      <c r="J974" s="19"/>
      <c r="K974" s="19"/>
      <c r="L974" t="b">
        <v>1</v>
      </c>
      <c r="M974" t="s">
        <v>84</v>
      </c>
      <c r="P974" s="19" t="s">
        <v>2662</v>
      </c>
      <c r="Q974" s="19"/>
      <c r="R974" s="2">
        <v>44336.440043171293</v>
      </c>
      <c r="S974" s="2">
        <v>44306.881956134261</v>
      </c>
      <c r="T974" s="19"/>
      <c r="U974" s="19"/>
      <c r="V974" s="19"/>
      <c r="W974" s="19" t="s">
        <v>85</v>
      </c>
      <c r="X974" t="s">
        <v>86</v>
      </c>
      <c r="Y974" t="s">
        <v>87</v>
      </c>
    </row>
    <row r="975" spans="3:25" x14ac:dyDescent="0.25">
      <c r="C975">
        <v>969</v>
      </c>
      <c r="D975" s="19" t="s">
        <v>15</v>
      </c>
      <c r="E975" s="19"/>
      <c r="F975" s="19" t="s">
        <v>268</v>
      </c>
      <c r="G975" s="19"/>
      <c r="H975" t="b">
        <v>0</v>
      </c>
      <c r="I975" s="19" t="s">
        <v>15</v>
      </c>
      <c r="J975" s="19"/>
      <c r="K975" s="19" t="s">
        <v>1403</v>
      </c>
      <c r="L975" t="b">
        <v>1</v>
      </c>
      <c r="M975" t="s">
        <v>84</v>
      </c>
      <c r="P975" s="19" t="s">
        <v>2663</v>
      </c>
      <c r="Q975" s="19"/>
      <c r="R975" s="2">
        <v>44489.635433483796</v>
      </c>
      <c r="S975" s="2">
        <v>44291.885143321757</v>
      </c>
      <c r="T975" s="19"/>
      <c r="U975" s="19"/>
      <c r="V975" s="19"/>
      <c r="W975" s="19" t="s">
        <v>15</v>
      </c>
      <c r="X975" t="s">
        <v>86</v>
      </c>
      <c r="Y975" t="s">
        <v>87</v>
      </c>
    </row>
    <row r="976" spans="3:25" x14ac:dyDescent="0.25">
      <c r="C976">
        <v>970</v>
      </c>
      <c r="D976" s="19" t="s">
        <v>2633</v>
      </c>
      <c r="E976" s="19"/>
      <c r="F976" s="19" t="s">
        <v>268</v>
      </c>
      <c r="G976" s="19"/>
      <c r="H976" t="b">
        <v>0</v>
      </c>
      <c r="I976" s="19" t="s">
        <v>2633</v>
      </c>
      <c r="J976" s="19"/>
      <c r="K976" s="19"/>
      <c r="L976" t="b">
        <v>1</v>
      </c>
      <c r="M976" t="s">
        <v>84</v>
      </c>
      <c r="P976" s="19" t="s">
        <v>2664</v>
      </c>
      <c r="Q976" s="19"/>
      <c r="R976" s="2">
        <v>44336.440043171293</v>
      </c>
      <c r="S976" s="2">
        <v>44291.885143321757</v>
      </c>
      <c r="T976" s="19"/>
      <c r="U976" s="19"/>
      <c r="V976" s="19"/>
      <c r="W976" s="19" t="s">
        <v>85</v>
      </c>
      <c r="X976" t="s">
        <v>86</v>
      </c>
      <c r="Y976" t="s">
        <v>87</v>
      </c>
    </row>
    <row r="977" spans="3:25" x14ac:dyDescent="0.25">
      <c r="C977">
        <v>971</v>
      </c>
      <c r="D977" s="19" t="s">
        <v>2649</v>
      </c>
      <c r="E977" s="19"/>
      <c r="F977" s="19" t="s">
        <v>268</v>
      </c>
      <c r="G977" s="19"/>
      <c r="H977" t="b">
        <v>0</v>
      </c>
      <c r="I977" s="19" t="s">
        <v>2649</v>
      </c>
      <c r="J977" s="19"/>
      <c r="K977" s="19"/>
      <c r="L977" t="b">
        <v>1</v>
      </c>
      <c r="M977" t="s">
        <v>84</v>
      </c>
      <c r="P977" s="19" t="s">
        <v>2665</v>
      </c>
      <c r="Q977" s="19"/>
      <c r="R977" s="2">
        <v>44336.440043171293</v>
      </c>
      <c r="S977" s="2">
        <v>44291.885143321757</v>
      </c>
      <c r="T977" s="19"/>
      <c r="U977" s="19"/>
      <c r="V977" s="19"/>
      <c r="W977" s="19" t="s">
        <v>85</v>
      </c>
      <c r="X977" t="s">
        <v>86</v>
      </c>
      <c r="Y977" t="s">
        <v>87</v>
      </c>
    </row>
    <row r="978" spans="3:25" x14ac:dyDescent="0.25">
      <c r="C978">
        <v>972</v>
      </c>
      <c r="D978" s="19" t="s">
        <v>1157</v>
      </c>
      <c r="E978" s="19"/>
      <c r="F978" s="19" t="s">
        <v>268</v>
      </c>
      <c r="G978" s="19"/>
      <c r="H978" t="b">
        <v>0</v>
      </c>
      <c r="I978" s="19" t="s">
        <v>1157</v>
      </c>
      <c r="J978" s="19"/>
      <c r="K978" s="19"/>
      <c r="L978" t="b">
        <v>1</v>
      </c>
      <c r="M978" t="s">
        <v>84</v>
      </c>
      <c r="P978" s="19" t="s">
        <v>2666</v>
      </c>
      <c r="Q978" s="19"/>
      <c r="R978" s="2">
        <v>44336.440043171293</v>
      </c>
      <c r="S978" s="2">
        <v>44291.885143321757</v>
      </c>
      <c r="T978" s="19"/>
      <c r="U978" s="19"/>
      <c r="V978" s="19"/>
      <c r="W978" s="19" t="s">
        <v>85</v>
      </c>
      <c r="X978" t="s">
        <v>86</v>
      </c>
      <c r="Y978" t="s">
        <v>87</v>
      </c>
    </row>
    <row r="979" spans="3:25" x14ac:dyDescent="0.25">
      <c r="C979">
        <v>973</v>
      </c>
      <c r="D979" s="19" t="s">
        <v>2653</v>
      </c>
      <c r="E979" s="19"/>
      <c r="F979" s="19" t="s">
        <v>268</v>
      </c>
      <c r="G979" s="19"/>
      <c r="H979" t="b">
        <v>0</v>
      </c>
      <c r="I979" s="19" t="s">
        <v>2653</v>
      </c>
      <c r="J979" s="19"/>
      <c r="K979" s="19" t="s">
        <v>91</v>
      </c>
      <c r="L979" t="b">
        <v>1</v>
      </c>
      <c r="M979" t="s">
        <v>92</v>
      </c>
      <c r="P979" s="19" t="s">
        <v>2667</v>
      </c>
      <c r="Q979" s="19"/>
      <c r="R979" s="2">
        <v>44336.440043171293</v>
      </c>
      <c r="S979" s="2">
        <v>44291.885143321757</v>
      </c>
      <c r="T979" s="19"/>
      <c r="U979" s="19"/>
      <c r="V979" s="19"/>
      <c r="W979" s="19" t="s">
        <v>93</v>
      </c>
      <c r="X979" t="s">
        <v>86</v>
      </c>
      <c r="Y979" t="s">
        <v>87</v>
      </c>
    </row>
    <row r="980" spans="3:25" x14ac:dyDescent="0.25">
      <c r="C980">
        <v>974</v>
      </c>
      <c r="D980" s="19" t="s">
        <v>2643</v>
      </c>
      <c r="E980" s="19"/>
      <c r="F980" s="19" t="s">
        <v>268</v>
      </c>
      <c r="G980" s="19"/>
      <c r="H980" t="b">
        <v>0</v>
      </c>
      <c r="I980" s="19" t="s">
        <v>2643</v>
      </c>
      <c r="J980" s="19"/>
      <c r="K980" s="19"/>
      <c r="L980" t="b">
        <v>1</v>
      </c>
      <c r="M980" t="s">
        <v>84</v>
      </c>
      <c r="P980" s="19" t="s">
        <v>2668</v>
      </c>
      <c r="Q980" s="19"/>
      <c r="R980" s="2">
        <v>44336.440043171293</v>
      </c>
      <c r="S980" s="2">
        <v>44291.885143321757</v>
      </c>
      <c r="T980" s="19"/>
      <c r="U980" s="19"/>
      <c r="V980" s="19"/>
      <c r="W980" s="19" t="s">
        <v>85</v>
      </c>
      <c r="X980" t="s">
        <v>86</v>
      </c>
      <c r="Y980" t="s">
        <v>87</v>
      </c>
    </row>
    <row r="981" spans="3:25" x14ac:dyDescent="0.25">
      <c r="C981">
        <v>975</v>
      </c>
      <c r="D981" s="19" t="s">
        <v>1449</v>
      </c>
      <c r="E981" s="19"/>
      <c r="F981" s="19" t="s">
        <v>268</v>
      </c>
      <c r="G981" s="19"/>
      <c r="H981" t="b">
        <v>0</v>
      </c>
      <c r="I981" s="19" t="s">
        <v>1449</v>
      </c>
      <c r="J981" s="19"/>
      <c r="K981" s="19"/>
      <c r="L981" t="b">
        <v>1</v>
      </c>
      <c r="M981" t="s">
        <v>84</v>
      </c>
      <c r="P981" s="19" t="s">
        <v>2669</v>
      </c>
      <c r="Q981" s="19"/>
      <c r="R981" s="2">
        <v>44336.440043171293</v>
      </c>
      <c r="S981" s="2">
        <v>44306.881965393521</v>
      </c>
      <c r="T981" s="19"/>
      <c r="U981" s="19"/>
      <c r="V981" s="19"/>
      <c r="W981" s="19" t="s">
        <v>85</v>
      </c>
      <c r="X981" t="s">
        <v>86</v>
      </c>
      <c r="Y981" t="s">
        <v>87</v>
      </c>
    </row>
    <row r="982" spans="3:25" x14ac:dyDescent="0.25">
      <c r="C982">
        <v>976</v>
      </c>
      <c r="D982" s="19" t="s">
        <v>95</v>
      </c>
      <c r="E982" s="19"/>
      <c r="F982" s="19" t="s">
        <v>227</v>
      </c>
      <c r="G982" s="19"/>
      <c r="H982" t="b">
        <v>0</v>
      </c>
      <c r="I982" s="19" t="s">
        <v>95</v>
      </c>
      <c r="J982" s="19"/>
      <c r="K982" s="19"/>
      <c r="L982" t="b">
        <v>1</v>
      </c>
      <c r="M982" t="s">
        <v>84</v>
      </c>
      <c r="P982" s="19" t="s">
        <v>2670</v>
      </c>
      <c r="Q982" s="19"/>
      <c r="R982" s="2">
        <v>44336.440043171293</v>
      </c>
      <c r="S982" s="2">
        <v>44291.885143321757</v>
      </c>
      <c r="T982" s="19"/>
      <c r="U982" s="19"/>
      <c r="V982" s="19"/>
      <c r="W982" s="19" t="s">
        <v>85</v>
      </c>
      <c r="X982" t="s">
        <v>86</v>
      </c>
      <c r="Y982" t="s">
        <v>87</v>
      </c>
    </row>
    <row r="983" spans="3:25" x14ac:dyDescent="0.25">
      <c r="C983">
        <v>977</v>
      </c>
      <c r="D983" s="19" t="s">
        <v>96</v>
      </c>
      <c r="E983" s="19"/>
      <c r="F983" s="19" t="s">
        <v>227</v>
      </c>
      <c r="G983" s="19"/>
      <c r="H983" t="b">
        <v>0</v>
      </c>
      <c r="I983" s="19" t="s">
        <v>96</v>
      </c>
      <c r="J983" s="19"/>
      <c r="K983" s="19"/>
      <c r="L983" t="b">
        <v>1</v>
      </c>
      <c r="M983" t="s">
        <v>84</v>
      </c>
      <c r="P983" s="19" t="s">
        <v>2671</v>
      </c>
      <c r="Q983" s="19"/>
      <c r="R983" s="2">
        <v>44336.440043171293</v>
      </c>
      <c r="S983" s="2">
        <v>44291.885143321757</v>
      </c>
      <c r="T983" s="19"/>
      <c r="U983" s="19"/>
      <c r="V983" s="19"/>
      <c r="W983" s="19" t="s">
        <v>85</v>
      </c>
      <c r="X983" t="s">
        <v>86</v>
      </c>
      <c r="Y983" t="s">
        <v>87</v>
      </c>
    </row>
    <row r="984" spans="3:25" x14ac:dyDescent="0.25">
      <c r="C984">
        <v>978</v>
      </c>
      <c r="D984" s="19" t="s">
        <v>97</v>
      </c>
      <c r="E984" s="19"/>
      <c r="F984" s="19" t="s">
        <v>227</v>
      </c>
      <c r="G984" s="19"/>
      <c r="H984" t="b">
        <v>0</v>
      </c>
      <c r="I984" s="19" t="s">
        <v>97</v>
      </c>
      <c r="J984" s="19"/>
      <c r="K984" s="19"/>
      <c r="L984" t="b">
        <v>1</v>
      </c>
      <c r="M984" t="s">
        <v>84</v>
      </c>
      <c r="P984" s="19" t="s">
        <v>2672</v>
      </c>
      <c r="Q984" s="19"/>
      <c r="R984" s="2">
        <v>44336.440043171293</v>
      </c>
      <c r="S984" s="2">
        <v>44291.885143321757</v>
      </c>
      <c r="T984" s="19"/>
      <c r="U984" s="19"/>
      <c r="V984" s="19"/>
      <c r="W984" s="19" t="s">
        <v>85</v>
      </c>
      <c r="X984" t="s">
        <v>86</v>
      </c>
      <c r="Y984" t="s">
        <v>87</v>
      </c>
    </row>
    <row r="985" spans="3:25" x14ac:dyDescent="0.25">
      <c r="C985">
        <v>979</v>
      </c>
      <c r="D985" s="19" t="s">
        <v>98</v>
      </c>
      <c r="E985" s="19"/>
      <c r="F985" s="19" t="s">
        <v>227</v>
      </c>
      <c r="G985" s="19"/>
      <c r="H985" t="b">
        <v>0</v>
      </c>
      <c r="I985" s="19" t="s">
        <v>98</v>
      </c>
      <c r="J985" s="19"/>
      <c r="K985" s="19"/>
      <c r="L985" t="b">
        <v>1</v>
      </c>
      <c r="M985" t="s">
        <v>84</v>
      </c>
      <c r="P985" s="19" t="s">
        <v>2673</v>
      </c>
      <c r="Q985" s="19"/>
      <c r="R985" s="2">
        <v>44336.440043171293</v>
      </c>
      <c r="S985" s="2">
        <v>44291.885143321757</v>
      </c>
      <c r="T985" s="19"/>
      <c r="U985" s="19"/>
      <c r="V985" s="19"/>
      <c r="W985" s="19" t="s">
        <v>85</v>
      </c>
      <c r="X985" t="s">
        <v>86</v>
      </c>
      <c r="Y985" t="s">
        <v>87</v>
      </c>
    </row>
    <row r="986" spans="3:25" x14ac:dyDescent="0.25">
      <c r="C986">
        <v>980</v>
      </c>
      <c r="D986" s="19" t="s">
        <v>2674</v>
      </c>
      <c r="E986" s="19"/>
      <c r="F986" s="19" t="s">
        <v>227</v>
      </c>
      <c r="G986" s="19"/>
      <c r="H986" t="b">
        <v>0</v>
      </c>
      <c r="I986" s="19" t="s">
        <v>2674</v>
      </c>
      <c r="J986" s="19"/>
      <c r="K986" s="19"/>
      <c r="L986" t="b">
        <v>1</v>
      </c>
      <c r="M986" t="s">
        <v>84</v>
      </c>
      <c r="P986" s="19" t="s">
        <v>2675</v>
      </c>
      <c r="Q986" s="19"/>
      <c r="R986" s="2">
        <v>44336.440043171293</v>
      </c>
      <c r="S986" s="2">
        <v>44291.885143321757</v>
      </c>
      <c r="T986" s="19"/>
      <c r="U986" s="19"/>
      <c r="V986" s="19"/>
      <c r="W986" s="19" t="s">
        <v>85</v>
      </c>
      <c r="X986" t="s">
        <v>86</v>
      </c>
      <c r="Y986" t="s">
        <v>87</v>
      </c>
    </row>
    <row r="987" spans="3:25" x14ac:dyDescent="0.25">
      <c r="C987">
        <v>981</v>
      </c>
      <c r="D987" s="19" t="s">
        <v>99</v>
      </c>
      <c r="E987" s="19"/>
      <c r="F987" s="19" t="s">
        <v>227</v>
      </c>
      <c r="G987" s="19"/>
      <c r="H987" t="b">
        <v>0</v>
      </c>
      <c r="I987" s="19" t="s">
        <v>99</v>
      </c>
      <c r="J987" s="19"/>
      <c r="K987" s="19"/>
      <c r="L987" t="b">
        <v>1</v>
      </c>
      <c r="M987" t="s">
        <v>84</v>
      </c>
      <c r="P987" s="19" t="s">
        <v>2676</v>
      </c>
      <c r="Q987" s="19"/>
      <c r="R987" s="2">
        <v>44336.440043171293</v>
      </c>
      <c r="S987" s="2">
        <v>44291.885143321757</v>
      </c>
      <c r="T987" s="19"/>
      <c r="U987" s="19"/>
      <c r="V987" s="19"/>
      <c r="W987" s="19" t="s">
        <v>85</v>
      </c>
      <c r="X987" t="s">
        <v>86</v>
      </c>
      <c r="Y987" t="s">
        <v>87</v>
      </c>
    </row>
    <row r="988" spans="3:25" x14ac:dyDescent="0.25">
      <c r="C988">
        <v>982</v>
      </c>
      <c r="D988" s="19" t="s">
        <v>1781</v>
      </c>
      <c r="E988" s="19"/>
      <c r="F988" s="19" t="s">
        <v>3044</v>
      </c>
      <c r="G988" s="19"/>
      <c r="H988" t="b">
        <v>0</v>
      </c>
      <c r="I988" s="19" t="s">
        <v>1781</v>
      </c>
      <c r="J988" s="19"/>
      <c r="K988" s="19" t="s">
        <v>88</v>
      </c>
      <c r="L988" t="b">
        <v>1</v>
      </c>
      <c r="M988" t="s">
        <v>84</v>
      </c>
      <c r="P988" s="19" t="s">
        <v>1782</v>
      </c>
      <c r="Q988" s="19"/>
      <c r="R988" s="2">
        <v>44336.440043171293</v>
      </c>
      <c r="S988" s="2">
        <v>44291.885143321757</v>
      </c>
      <c r="T988" s="19"/>
      <c r="U988" s="19"/>
      <c r="V988" s="19" t="s">
        <v>3045</v>
      </c>
      <c r="W988" s="19" t="s">
        <v>15</v>
      </c>
      <c r="X988" t="s">
        <v>86</v>
      </c>
      <c r="Y988" t="s">
        <v>87</v>
      </c>
    </row>
    <row r="989" spans="3:25" x14ac:dyDescent="0.25">
      <c r="C989">
        <v>983</v>
      </c>
      <c r="D989" s="19" t="s">
        <v>1783</v>
      </c>
      <c r="E989" s="19"/>
      <c r="F989" s="19" t="s">
        <v>3044</v>
      </c>
      <c r="G989" s="19"/>
      <c r="H989" t="b">
        <v>0</v>
      </c>
      <c r="I989" s="19" t="s">
        <v>1783</v>
      </c>
      <c r="J989" s="19"/>
      <c r="K989" s="19" t="s">
        <v>88</v>
      </c>
      <c r="L989" t="b">
        <v>1</v>
      </c>
      <c r="M989" t="s">
        <v>84</v>
      </c>
      <c r="P989" s="19" t="s">
        <v>1784</v>
      </c>
      <c r="Q989" s="19"/>
      <c r="R989" s="2">
        <v>44336.440043171293</v>
      </c>
      <c r="S989" s="2">
        <v>44291.885143321757</v>
      </c>
      <c r="T989" s="19"/>
      <c r="U989" s="19"/>
      <c r="V989" s="19" t="s">
        <v>3045</v>
      </c>
      <c r="W989" s="19" t="s">
        <v>15</v>
      </c>
      <c r="X989" t="s">
        <v>86</v>
      </c>
      <c r="Y989" t="s">
        <v>87</v>
      </c>
    </row>
    <row r="990" spans="3:25" x14ac:dyDescent="0.25">
      <c r="C990">
        <v>984</v>
      </c>
      <c r="D990" s="19" t="s">
        <v>1785</v>
      </c>
      <c r="E990" s="19"/>
      <c r="F990" s="19" t="s">
        <v>3044</v>
      </c>
      <c r="G990" s="19"/>
      <c r="H990" t="b">
        <v>0</v>
      </c>
      <c r="I990" s="19" t="s">
        <v>1785</v>
      </c>
      <c r="J990" s="19"/>
      <c r="K990" s="19" t="s">
        <v>88</v>
      </c>
      <c r="L990" t="b">
        <v>1</v>
      </c>
      <c r="M990" t="s">
        <v>84</v>
      </c>
      <c r="P990" s="19" t="s">
        <v>1786</v>
      </c>
      <c r="Q990" s="19"/>
      <c r="R990" s="2">
        <v>44336.440043171293</v>
      </c>
      <c r="S990" s="2">
        <v>44291.885143321757</v>
      </c>
      <c r="T990" s="19"/>
      <c r="U990" s="19"/>
      <c r="V990" s="19" t="s">
        <v>3045</v>
      </c>
      <c r="W990" s="19" t="s">
        <v>15</v>
      </c>
      <c r="X990" t="s">
        <v>86</v>
      </c>
      <c r="Y990" t="s">
        <v>87</v>
      </c>
    </row>
    <row r="991" spans="3:25" x14ac:dyDescent="0.25">
      <c r="C991">
        <v>985</v>
      </c>
      <c r="D991" s="19" t="s">
        <v>1787</v>
      </c>
      <c r="E991" s="19"/>
      <c r="F991" s="19" t="s">
        <v>3044</v>
      </c>
      <c r="G991" s="19"/>
      <c r="H991" t="b">
        <v>0</v>
      </c>
      <c r="I991" s="19" t="s">
        <v>1787</v>
      </c>
      <c r="J991" s="19"/>
      <c r="K991" s="19" t="s">
        <v>91</v>
      </c>
      <c r="L991" t="b">
        <v>1</v>
      </c>
      <c r="M991" t="s">
        <v>92</v>
      </c>
      <c r="P991" s="19" t="s">
        <v>1788</v>
      </c>
      <c r="Q991" s="19"/>
      <c r="R991" s="2">
        <v>44336.440043171293</v>
      </c>
      <c r="S991" s="2">
        <v>44291.885143321757</v>
      </c>
      <c r="T991" s="19"/>
      <c r="U991" s="19"/>
      <c r="V991" s="19" t="s">
        <v>3045</v>
      </c>
      <c r="W991" s="19" t="s">
        <v>93</v>
      </c>
      <c r="X991" t="s">
        <v>86</v>
      </c>
      <c r="Y991" t="s">
        <v>87</v>
      </c>
    </row>
    <row r="992" spans="3:25" x14ac:dyDescent="0.25">
      <c r="C992">
        <v>986</v>
      </c>
      <c r="D992" s="19" t="s">
        <v>1789</v>
      </c>
      <c r="E992" s="19"/>
      <c r="F992" s="19" t="s">
        <v>3044</v>
      </c>
      <c r="G992" s="19"/>
      <c r="H992" t="b">
        <v>0</v>
      </c>
      <c r="I992" s="19" t="s">
        <v>1789</v>
      </c>
      <c r="J992" s="19"/>
      <c r="K992" s="19"/>
      <c r="L992" t="b">
        <v>1</v>
      </c>
      <c r="M992" t="s">
        <v>84</v>
      </c>
      <c r="P992" s="19" t="s">
        <v>1790</v>
      </c>
      <c r="Q992" s="19"/>
      <c r="R992" s="2">
        <v>44336.440043171293</v>
      </c>
      <c r="S992" s="2">
        <v>44291.885143321757</v>
      </c>
      <c r="T992" s="19"/>
      <c r="U992" s="19"/>
      <c r="V992" s="19" t="s">
        <v>3045</v>
      </c>
      <c r="W992" s="19" t="s">
        <v>85</v>
      </c>
      <c r="X992" t="s">
        <v>86</v>
      </c>
      <c r="Y992" t="s">
        <v>87</v>
      </c>
    </row>
    <row r="993" spans="3:25" x14ac:dyDescent="0.25">
      <c r="C993">
        <v>987</v>
      </c>
      <c r="D993" s="19" t="s">
        <v>1791</v>
      </c>
      <c r="E993" s="19"/>
      <c r="F993" s="19" t="s">
        <v>3044</v>
      </c>
      <c r="G993" s="19"/>
      <c r="H993" t="b">
        <v>0</v>
      </c>
      <c r="I993" s="19" t="s">
        <v>1791</v>
      </c>
      <c r="J993" s="19"/>
      <c r="K993" s="19" t="s">
        <v>91</v>
      </c>
      <c r="L993" t="b">
        <v>1</v>
      </c>
      <c r="M993" t="s">
        <v>92</v>
      </c>
      <c r="P993" s="19" t="s">
        <v>1792</v>
      </c>
      <c r="Q993" s="19"/>
      <c r="R993" s="2">
        <v>44336.440043171293</v>
      </c>
      <c r="S993" s="2">
        <v>44291.885143321757</v>
      </c>
      <c r="T993" s="19"/>
      <c r="U993" s="19"/>
      <c r="V993" s="19" t="s">
        <v>3045</v>
      </c>
      <c r="W993" s="19" t="s">
        <v>93</v>
      </c>
      <c r="X993" t="s">
        <v>86</v>
      </c>
      <c r="Y993" t="s">
        <v>87</v>
      </c>
    </row>
    <row r="994" spans="3:25" x14ac:dyDescent="0.25">
      <c r="C994">
        <v>988</v>
      </c>
      <c r="D994" s="19" t="s">
        <v>1793</v>
      </c>
      <c r="E994" s="19"/>
      <c r="F994" s="19" t="s">
        <v>3044</v>
      </c>
      <c r="G994" s="19"/>
      <c r="H994" t="b">
        <v>0</v>
      </c>
      <c r="I994" s="19" t="s">
        <v>1793</v>
      </c>
      <c r="J994" s="19"/>
      <c r="K994" s="19" t="s">
        <v>91</v>
      </c>
      <c r="L994" t="b">
        <v>1</v>
      </c>
      <c r="M994" t="s">
        <v>92</v>
      </c>
      <c r="P994" s="19" t="s">
        <v>1794</v>
      </c>
      <c r="Q994" s="19"/>
      <c r="R994" s="2">
        <v>44336.440043171293</v>
      </c>
      <c r="S994" s="2">
        <v>44291.885143321757</v>
      </c>
      <c r="T994" s="19"/>
      <c r="U994" s="19"/>
      <c r="V994" s="19" t="s">
        <v>3045</v>
      </c>
      <c r="W994" s="19" t="s">
        <v>93</v>
      </c>
      <c r="X994" t="s">
        <v>86</v>
      </c>
      <c r="Y994" t="s">
        <v>87</v>
      </c>
    </row>
    <row r="995" spans="3:25" x14ac:dyDescent="0.25">
      <c r="C995">
        <v>989</v>
      </c>
      <c r="D995" s="19" t="s">
        <v>1795</v>
      </c>
      <c r="E995" s="19"/>
      <c r="F995" s="19" t="s">
        <v>3044</v>
      </c>
      <c r="G995" s="19"/>
      <c r="H995" t="b">
        <v>0</v>
      </c>
      <c r="I995" s="19" t="s">
        <v>1795</v>
      </c>
      <c r="J995" s="19"/>
      <c r="K995" s="19" t="s">
        <v>91</v>
      </c>
      <c r="L995" t="b">
        <v>1</v>
      </c>
      <c r="M995" t="s">
        <v>92</v>
      </c>
      <c r="P995" s="19" t="s">
        <v>1796</v>
      </c>
      <c r="Q995" s="19"/>
      <c r="R995" s="2">
        <v>44336.440043171293</v>
      </c>
      <c r="S995" s="2">
        <v>44291.885143321757</v>
      </c>
      <c r="T995" s="19"/>
      <c r="U995" s="19"/>
      <c r="V995" s="19" t="s">
        <v>3045</v>
      </c>
      <c r="W995" s="19" t="s">
        <v>93</v>
      </c>
      <c r="X995" t="s">
        <v>86</v>
      </c>
      <c r="Y995" t="s">
        <v>87</v>
      </c>
    </row>
    <row r="996" spans="3:25" x14ac:dyDescent="0.25">
      <c r="C996">
        <v>990</v>
      </c>
      <c r="D996" s="19" t="s">
        <v>1797</v>
      </c>
      <c r="E996" s="19"/>
      <c r="F996" s="19" t="s">
        <v>3044</v>
      </c>
      <c r="G996" s="19"/>
      <c r="H996" t="b">
        <v>0</v>
      </c>
      <c r="I996" s="19" t="s">
        <v>1797</v>
      </c>
      <c r="J996" s="19"/>
      <c r="K996" s="19" t="s">
        <v>91</v>
      </c>
      <c r="L996" t="b">
        <v>1</v>
      </c>
      <c r="M996" t="s">
        <v>92</v>
      </c>
      <c r="P996" s="19" t="s">
        <v>1798</v>
      </c>
      <c r="Q996" s="19"/>
      <c r="R996" s="2">
        <v>44336.440043171293</v>
      </c>
      <c r="S996" s="2">
        <v>44291.885143321757</v>
      </c>
      <c r="T996" s="19"/>
      <c r="U996" s="19"/>
      <c r="V996" s="19" t="s">
        <v>3045</v>
      </c>
      <c r="W996" s="19" t="s">
        <v>93</v>
      </c>
      <c r="X996" t="s">
        <v>86</v>
      </c>
      <c r="Y996" t="s">
        <v>87</v>
      </c>
    </row>
    <row r="997" spans="3:25" x14ac:dyDescent="0.25">
      <c r="C997">
        <v>991</v>
      </c>
      <c r="D997" s="19" t="s">
        <v>1799</v>
      </c>
      <c r="E997" s="19"/>
      <c r="F997" s="19" t="s">
        <v>3044</v>
      </c>
      <c r="G997" s="19"/>
      <c r="H997" t="b">
        <v>0</v>
      </c>
      <c r="I997" s="19" t="s">
        <v>1799</v>
      </c>
      <c r="J997" s="19"/>
      <c r="K997" s="19" t="s">
        <v>91</v>
      </c>
      <c r="L997" t="b">
        <v>1</v>
      </c>
      <c r="M997" t="s">
        <v>92</v>
      </c>
      <c r="P997" s="19" t="s">
        <v>1800</v>
      </c>
      <c r="Q997" s="19"/>
      <c r="R997" s="2">
        <v>44336.440043171293</v>
      </c>
      <c r="S997" s="2">
        <v>44291.885143321757</v>
      </c>
      <c r="T997" s="19"/>
      <c r="U997" s="19"/>
      <c r="V997" s="19" t="s">
        <v>3045</v>
      </c>
      <c r="W997" s="19" t="s">
        <v>93</v>
      </c>
      <c r="X997" t="s">
        <v>86</v>
      </c>
      <c r="Y997" t="s">
        <v>87</v>
      </c>
    </row>
    <row r="998" spans="3:25" x14ac:dyDescent="0.25">
      <c r="C998">
        <v>992</v>
      </c>
      <c r="D998" s="19" t="s">
        <v>1801</v>
      </c>
      <c r="E998" s="19"/>
      <c r="F998" s="19" t="s">
        <v>3044</v>
      </c>
      <c r="G998" s="19"/>
      <c r="H998" t="b">
        <v>0</v>
      </c>
      <c r="I998" s="19" t="s">
        <v>1801</v>
      </c>
      <c r="J998" s="19"/>
      <c r="K998" s="19"/>
      <c r="L998" t="b">
        <v>1</v>
      </c>
      <c r="M998" t="s">
        <v>84</v>
      </c>
      <c r="P998" s="19" t="s">
        <v>1802</v>
      </c>
      <c r="Q998" s="19"/>
      <c r="R998" s="2">
        <v>44336.440043171293</v>
      </c>
      <c r="S998" s="2">
        <v>44291.885143321757</v>
      </c>
      <c r="T998" s="19"/>
      <c r="U998" s="19"/>
      <c r="V998" s="19" t="s">
        <v>3045</v>
      </c>
      <c r="W998" s="19" t="s">
        <v>85</v>
      </c>
      <c r="X998" t="s">
        <v>86</v>
      </c>
      <c r="Y998" t="s">
        <v>87</v>
      </c>
    </row>
    <row r="999" spans="3:25" x14ac:dyDescent="0.25">
      <c r="C999">
        <v>993</v>
      </c>
      <c r="D999" s="19" t="s">
        <v>1803</v>
      </c>
      <c r="E999" s="19"/>
      <c r="F999" s="19" t="s">
        <v>3044</v>
      </c>
      <c r="G999" s="19"/>
      <c r="H999" t="b">
        <v>0</v>
      </c>
      <c r="I999" s="19" t="s">
        <v>1803</v>
      </c>
      <c r="J999" s="19"/>
      <c r="K999" s="19" t="s">
        <v>91</v>
      </c>
      <c r="L999" t="b">
        <v>1</v>
      </c>
      <c r="M999" t="s">
        <v>84</v>
      </c>
      <c r="P999" s="19" t="s">
        <v>1804</v>
      </c>
      <c r="Q999" s="19"/>
      <c r="R999" s="2">
        <v>44336.440043125003</v>
      </c>
      <c r="S999" s="2">
        <v>44291.885143321757</v>
      </c>
      <c r="T999" s="19"/>
      <c r="U999" s="19"/>
      <c r="V999" s="19" t="s">
        <v>3045</v>
      </c>
      <c r="W999" s="19" t="s">
        <v>93</v>
      </c>
      <c r="X999" t="s">
        <v>86</v>
      </c>
      <c r="Y999" t="s">
        <v>87</v>
      </c>
    </row>
    <row r="1000" spans="3:25" x14ac:dyDescent="0.25">
      <c r="C1000">
        <v>994</v>
      </c>
      <c r="D1000" s="19" t="s">
        <v>1805</v>
      </c>
      <c r="E1000" s="19"/>
      <c r="F1000" s="19" t="s">
        <v>3044</v>
      </c>
      <c r="G1000" s="19"/>
      <c r="H1000" t="b">
        <v>0</v>
      </c>
      <c r="I1000" s="19" t="s">
        <v>1805</v>
      </c>
      <c r="J1000" s="19"/>
      <c r="K1000" s="19"/>
      <c r="L1000" t="b">
        <v>1</v>
      </c>
      <c r="M1000" t="s">
        <v>84</v>
      </c>
      <c r="P1000" s="19" t="s">
        <v>1806</v>
      </c>
      <c r="Q1000" s="19"/>
      <c r="R1000" s="2">
        <v>44336.440043125003</v>
      </c>
      <c r="S1000" s="2">
        <v>44291.885143321757</v>
      </c>
      <c r="T1000" s="19"/>
      <c r="U1000" s="19"/>
      <c r="V1000" s="19" t="s">
        <v>3045</v>
      </c>
      <c r="W1000" s="19" t="s">
        <v>85</v>
      </c>
      <c r="X1000" t="s">
        <v>86</v>
      </c>
      <c r="Y1000" t="s">
        <v>87</v>
      </c>
    </row>
    <row r="1001" spans="3:25" x14ac:dyDescent="0.25">
      <c r="C1001">
        <v>995</v>
      </c>
      <c r="D1001" s="19" t="s">
        <v>1807</v>
      </c>
      <c r="E1001" s="19"/>
      <c r="F1001" s="19" t="s">
        <v>3044</v>
      </c>
      <c r="G1001" s="19"/>
      <c r="H1001" t="b">
        <v>0</v>
      </c>
      <c r="I1001" s="19" t="s">
        <v>1807</v>
      </c>
      <c r="J1001" s="19"/>
      <c r="K1001" s="19"/>
      <c r="L1001" t="b">
        <v>1</v>
      </c>
      <c r="M1001" t="s">
        <v>84</v>
      </c>
      <c r="P1001" s="19" t="s">
        <v>1808</v>
      </c>
      <c r="Q1001" s="19"/>
      <c r="R1001" s="2">
        <v>44336.440043125003</v>
      </c>
      <c r="S1001" s="2">
        <v>44291.885143321757</v>
      </c>
      <c r="T1001" s="19"/>
      <c r="U1001" s="19"/>
      <c r="V1001" s="19" t="s">
        <v>3045</v>
      </c>
      <c r="W1001" s="19" t="s">
        <v>85</v>
      </c>
      <c r="X1001" t="s">
        <v>86</v>
      </c>
      <c r="Y1001" t="s">
        <v>87</v>
      </c>
    </row>
    <row r="1002" spans="3:25" x14ac:dyDescent="0.25">
      <c r="C1002">
        <v>996</v>
      </c>
      <c r="D1002" s="19" t="s">
        <v>1809</v>
      </c>
      <c r="E1002" s="19"/>
      <c r="F1002" s="19" t="s">
        <v>3044</v>
      </c>
      <c r="G1002" s="19"/>
      <c r="H1002" t="b">
        <v>0</v>
      </c>
      <c r="I1002" s="19" t="s">
        <v>1809</v>
      </c>
      <c r="J1002" s="19"/>
      <c r="K1002" s="19" t="s">
        <v>91</v>
      </c>
      <c r="L1002" t="b">
        <v>1</v>
      </c>
      <c r="M1002" t="s">
        <v>94</v>
      </c>
      <c r="P1002" s="19" t="s">
        <v>1810</v>
      </c>
      <c r="Q1002" s="19"/>
      <c r="R1002" s="2">
        <v>44336.440043125003</v>
      </c>
      <c r="S1002" s="2">
        <v>44291.885143321757</v>
      </c>
      <c r="T1002" s="19"/>
      <c r="U1002" s="19"/>
      <c r="V1002" s="19" t="s">
        <v>3045</v>
      </c>
      <c r="W1002" s="19" t="s">
        <v>93</v>
      </c>
      <c r="X1002" t="s">
        <v>86</v>
      </c>
      <c r="Y1002" t="s">
        <v>87</v>
      </c>
    </row>
    <row r="1003" spans="3:25" x14ac:dyDescent="0.25">
      <c r="C1003">
        <v>997</v>
      </c>
      <c r="D1003" s="19" t="s">
        <v>1811</v>
      </c>
      <c r="E1003" s="19"/>
      <c r="F1003" s="19" t="s">
        <v>3044</v>
      </c>
      <c r="G1003" s="19"/>
      <c r="H1003" t="b">
        <v>0</v>
      </c>
      <c r="I1003" s="19" t="s">
        <v>1811</v>
      </c>
      <c r="J1003" s="19"/>
      <c r="K1003" s="19" t="s">
        <v>91</v>
      </c>
      <c r="L1003" t="b">
        <v>1</v>
      </c>
      <c r="M1003" t="s">
        <v>92</v>
      </c>
      <c r="P1003" s="19" t="s">
        <v>1812</v>
      </c>
      <c r="Q1003" s="19"/>
      <c r="R1003" s="2">
        <v>44336.440043171293</v>
      </c>
      <c r="S1003" s="2">
        <v>44291.885143321757</v>
      </c>
      <c r="T1003" s="19"/>
      <c r="U1003" s="19"/>
      <c r="V1003" s="19" t="s">
        <v>3045</v>
      </c>
      <c r="W1003" s="19" t="s">
        <v>93</v>
      </c>
      <c r="X1003" t="s">
        <v>86</v>
      </c>
      <c r="Y1003" t="s">
        <v>87</v>
      </c>
    </row>
    <row r="1004" spans="3:25" x14ac:dyDescent="0.25">
      <c r="C1004">
        <v>998</v>
      </c>
      <c r="D1004" s="19" t="s">
        <v>1813</v>
      </c>
      <c r="E1004" s="19"/>
      <c r="F1004" s="19" t="s">
        <v>3044</v>
      </c>
      <c r="G1004" s="19"/>
      <c r="H1004" t="b">
        <v>0</v>
      </c>
      <c r="I1004" s="19" t="s">
        <v>1813</v>
      </c>
      <c r="J1004" s="19"/>
      <c r="K1004" s="19"/>
      <c r="L1004" t="b">
        <v>1</v>
      </c>
      <c r="M1004" t="s">
        <v>84</v>
      </c>
      <c r="P1004" s="19" t="s">
        <v>1814</v>
      </c>
      <c r="Q1004" s="19"/>
      <c r="R1004" s="2">
        <v>44336.440043125003</v>
      </c>
      <c r="S1004" s="2">
        <v>44291.885143321757</v>
      </c>
      <c r="T1004" s="19"/>
      <c r="U1004" s="19"/>
      <c r="V1004" s="19" t="s">
        <v>3045</v>
      </c>
      <c r="W1004" s="19" t="s">
        <v>85</v>
      </c>
      <c r="X1004" t="s">
        <v>86</v>
      </c>
      <c r="Y1004" t="s">
        <v>87</v>
      </c>
    </row>
    <row r="1005" spans="3:25" x14ac:dyDescent="0.25">
      <c r="C1005">
        <v>999</v>
      </c>
      <c r="D1005" s="19" t="s">
        <v>2677</v>
      </c>
      <c r="E1005" s="19"/>
      <c r="F1005" s="19" t="s">
        <v>269</v>
      </c>
      <c r="G1005" s="19"/>
      <c r="H1005" t="b">
        <v>0</v>
      </c>
      <c r="I1005" s="19" t="s">
        <v>2677</v>
      </c>
      <c r="J1005" s="19"/>
      <c r="K1005" s="19"/>
      <c r="L1005" t="b">
        <v>1</v>
      </c>
      <c r="M1005" t="s">
        <v>84</v>
      </c>
      <c r="P1005" s="19" t="s">
        <v>2678</v>
      </c>
      <c r="Q1005" s="19"/>
      <c r="R1005" s="2">
        <v>44336.440043171293</v>
      </c>
      <c r="S1005" s="2">
        <v>44291.885143321757</v>
      </c>
      <c r="T1005" s="19"/>
      <c r="U1005" s="19"/>
      <c r="V1005" s="19"/>
      <c r="W1005" s="19" t="s">
        <v>85</v>
      </c>
      <c r="X1005" t="s">
        <v>86</v>
      </c>
      <c r="Y1005" t="s">
        <v>87</v>
      </c>
    </row>
    <row r="1006" spans="3:25" x14ac:dyDescent="0.25">
      <c r="C1006">
        <v>1000</v>
      </c>
      <c r="D1006" s="19" t="s">
        <v>2679</v>
      </c>
      <c r="E1006" s="19"/>
      <c r="F1006" s="19" t="s">
        <v>269</v>
      </c>
      <c r="G1006" s="19"/>
      <c r="H1006" t="b">
        <v>0</v>
      </c>
      <c r="I1006" s="19" t="s">
        <v>2679</v>
      </c>
      <c r="J1006" s="19"/>
      <c r="K1006" s="19"/>
      <c r="L1006" t="b">
        <v>1</v>
      </c>
      <c r="M1006" t="s">
        <v>84</v>
      </c>
      <c r="P1006" s="19" t="s">
        <v>2680</v>
      </c>
      <c r="Q1006" s="19"/>
      <c r="R1006" s="2">
        <v>44336.440043171293</v>
      </c>
      <c r="S1006" s="2">
        <v>44291.885143321757</v>
      </c>
      <c r="T1006" s="19"/>
      <c r="U1006" s="19"/>
      <c r="V1006" s="19"/>
      <c r="W1006" s="19" t="s">
        <v>85</v>
      </c>
      <c r="X1006" t="s">
        <v>86</v>
      </c>
      <c r="Y1006" t="s">
        <v>87</v>
      </c>
    </row>
    <row r="1007" spans="3:25" x14ac:dyDescent="0.25">
      <c r="C1007">
        <v>1001</v>
      </c>
      <c r="D1007" s="19" t="s">
        <v>2681</v>
      </c>
      <c r="E1007" s="19"/>
      <c r="F1007" s="19" t="s">
        <v>269</v>
      </c>
      <c r="G1007" s="19"/>
      <c r="H1007" t="b">
        <v>0</v>
      </c>
      <c r="I1007" s="19" t="s">
        <v>2681</v>
      </c>
      <c r="J1007" s="19"/>
      <c r="K1007" s="19"/>
      <c r="L1007" t="b">
        <v>1</v>
      </c>
      <c r="M1007" t="s">
        <v>84</v>
      </c>
      <c r="P1007" s="19" t="s">
        <v>2682</v>
      </c>
      <c r="Q1007" s="19"/>
      <c r="R1007" s="2">
        <v>44336.440043171293</v>
      </c>
      <c r="S1007" s="2">
        <v>44307.523439189812</v>
      </c>
      <c r="T1007" s="19"/>
      <c r="U1007" s="19"/>
      <c r="V1007" s="19"/>
      <c r="W1007" s="19" t="s">
        <v>85</v>
      </c>
      <c r="X1007" t="s">
        <v>86</v>
      </c>
      <c r="Y1007" t="s">
        <v>87</v>
      </c>
    </row>
    <row r="1008" spans="3:25" x14ac:dyDescent="0.25">
      <c r="C1008">
        <v>1002</v>
      </c>
      <c r="D1008" s="19" t="s">
        <v>2683</v>
      </c>
      <c r="E1008" s="19"/>
      <c r="F1008" s="19" t="s">
        <v>269</v>
      </c>
      <c r="G1008" s="19"/>
      <c r="H1008" t="b">
        <v>0</v>
      </c>
      <c r="I1008" s="19" t="s">
        <v>2683</v>
      </c>
      <c r="J1008" s="19"/>
      <c r="K1008" s="19" t="s">
        <v>91</v>
      </c>
      <c r="L1008" t="b">
        <v>1</v>
      </c>
      <c r="M1008" t="s">
        <v>84</v>
      </c>
      <c r="P1008" s="19" t="s">
        <v>2684</v>
      </c>
      <c r="Q1008" s="19"/>
      <c r="R1008" s="2">
        <v>44336.440043171293</v>
      </c>
      <c r="S1008" s="2">
        <v>44291.885143321757</v>
      </c>
      <c r="T1008" s="19"/>
      <c r="U1008" s="19"/>
      <c r="V1008" s="19"/>
      <c r="W1008" s="19" t="s">
        <v>93</v>
      </c>
      <c r="X1008" t="s">
        <v>86</v>
      </c>
      <c r="Y1008" t="s">
        <v>87</v>
      </c>
    </row>
    <row r="1009" spans="3:25" x14ac:dyDescent="0.25">
      <c r="C1009">
        <v>1003</v>
      </c>
      <c r="D1009" s="19" t="s">
        <v>2685</v>
      </c>
      <c r="E1009" s="19"/>
      <c r="F1009" s="19" t="s">
        <v>269</v>
      </c>
      <c r="G1009" s="19"/>
      <c r="H1009" t="b">
        <v>0</v>
      </c>
      <c r="I1009" s="19"/>
      <c r="J1009" s="19" t="s">
        <v>2686</v>
      </c>
      <c r="K1009" s="19"/>
      <c r="L1009" t="b">
        <v>1</v>
      </c>
      <c r="M1009" t="s">
        <v>84</v>
      </c>
      <c r="P1009" s="19" t="s">
        <v>2687</v>
      </c>
      <c r="Q1009" s="19"/>
      <c r="R1009" s="2">
        <v>44581.195087650463</v>
      </c>
      <c r="S1009" s="2">
        <v>44291.885143321757</v>
      </c>
      <c r="T1009" s="19"/>
      <c r="U1009" s="19"/>
      <c r="V1009" s="19"/>
      <c r="W1009" s="19" t="s">
        <v>90</v>
      </c>
      <c r="X1009" t="s">
        <v>1178</v>
      </c>
      <c r="Y1009" t="s">
        <v>87</v>
      </c>
    </row>
    <row r="1010" spans="3:25" x14ac:dyDescent="0.25">
      <c r="C1010">
        <v>1004</v>
      </c>
      <c r="D1010" s="19" t="s">
        <v>1803</v>
      </c>
      <c r="E1010" s="19"/>
      <c r="F1010" s="19" t="s">
        <v>269</v>
      </c>
      <c r="G1010" s="19"/>
      <c r="H1010" t="b">
        <v>0</v>
      </c>
      <c r="I1010" s="19" t="s">
        <v>1803</v>
      </c>
      <c r="J1010" s="19"/>
      <c r="K1010" s="19" t="s">
        <v>91</v>
      </c>
      <c r="L1010" t="b">
        <v>1</v>
      </c>
      <c r="M1010" t="s">
        <v>84</v>
      </c>
      <c r="P1010" s="19" t="s">
        <v>2688</v>
      </c>
      <c r="Q1010" s="19"/>
      <c r="R1010" s="2">
        <v>44336.440043171293</v>
      </c>
      <c r="S1010" s="2">
        <v>44291.885143321757</v>
      </c>
      <c r="T1010" s="19"/>
      <c r="U1010" s="19"/>
      <c r="V1010" s="19"/>
      <c r="W1010" s="19" t="s">
        <v>93</v>
      </c>
      <c r="X1010" t="s">
        <v>86</v>
      </c>
      <c r="Y1010" t="s">
        <v>87</v>
      </c>
    </row>
    <row r="1011" spans="3:25" x14ac:dyDescent="0.25">
      <c r="C1011">
        <v>1005</v>
      </c>
      <c r="D1011" s="19" t="s">
        <v>2164</v>
      </c>
      <c r="E1011" s="19"/>
      <c r="F1011" s="19" t="s">
        <v>269</v>
      </c>
      <c r="G1011" s="19"/>
      <c r="H1011" t="b">
        <v>0</v>
      </c>
      <c r="I1011" s="19"/>
      <c r="J1011" s="19" t="s">
        <v>2689</v>
      </c>
      <c r="K1011" s="19"/>
      <c r="L1011" t="b">
        <v>1</v>
      </c>
      <c r="M1011" t="s">
        <v>84</v>
      </c>
      <c r="P1011" s="19" t="s">
        <v>2690</v>
      </c>
      <c r="Q1011" s="19"/>
      <c r="R1011" s="2">
        <v>44581.195088958331</v>
      </c>
      <c r="S1011" s="2">
        <v>44291.885143321757</v>
      </c>
      <c r="T1011" s="19"/>
      <c r="U1011" s="19"/>
      <c r="V1011" s="19"/>
      <c r="W1011" s="19" t="s">
        <v>90</v>
      </c>
      <c r="X1011" t="s">
        <v>1178</v>
      </c>
      <c r="Y1011" t="s">
        <v>87</v>
      </c>
    </row>
    <row r="1012" spans="3:25" x14ac:dyDescent="0.25">
      <c r="C1012">
        <v>1006</v>
      </c>
      <c r="D1012" s="19" t="s">
        <v>2691</v>
      </c>
      <c r="E1012" s="19"/>
      <c r="F1012" s="19" t="s">
        <v>269</v>
      </c>
      <c r="G1012" s="19"/>
      <c r="H1012" t="b">
        <v>0</v>
      </c>
      <c r="I1012" s="19" t="s">
        <v>2691</v>
      </c>
      <c r="J1012" s="19"/>
      <c r="K1012" s="19"/>
      <c r="L1012" t="b">
        <v>1</v>
      </c>
      <c r="M1012" t="s">
        <v>84</v>
      </c>
      <c r="P1012" s="19" t="s">
        <v>2692</v>
      </c>
      <c r="Q1012" s="19"/>
      <c r="R1012" s="2">
        <v>44336.440043171293</v>
      </c>
      <c r="S1012" s="2">
        <v>44291.885143321757</v>
      </c>
      <c r="T1012" s="19"/>
      <c r="U1012" s="19"/>
      <c r="V1012" s="19"/>
      <c r="W1012" s="19" t="s">
        <v>85</v>
      </c>
      <c r="X1012" t="s">
        <v>86</v>
      </c>
      <c r="Y1012" t="s">
        <v>87</v>
      </c>
    </row>
    <row r="1013" spans="3:25" x14ac:dyDescent="0.25">
      <c r="C1013">
        <v>1007</v>
      </c>
      <c r="D1013" s="19" t="s">
        <v>2693</v>
      </c>
      <c r="E1013" s="19"/>
      <c r="F1013" s="19" t="s">
        <v>269</v>
      </c>
      <c r="G1013" s="19"/>
      <c r="H1013" t="b">
        <v>0</v>
      </c>
      <c r="I1013" s="19" t="s">
        <v>2693</v>
      </c>
      <c r="J1013" s="19"/>
      <c r="K1013" s="19"/>
      <c r="L1013" t="b">
        <v>1</v>
      </c>
      <c r="M1013" t="s">
        <v>84</v>
      </c>
      <c r="P1013" s="19" t="s">
        <v>2694</v>
      </c>
      <c r="Q1013" s="19"/>
      <c r="R1013" s="2">
        <v>44336.440043171293</v>
      </c>
      <c r="S1013" s="2">
        <v>44291.885143321757</v>
      </c>
      <c r="T1013" s="19"/>
      <c r="U1013" s="19"/>
      <c r="V1013" s="19"/>
      <c r="W1013" s="19" t="s">
        <v>85</v>
      </c>
      <c r="X1013" t="s">
        <v>86</v>
      </c>
      <c r="Y1013" t="s">
        <v>87</v>
      </c>
    </row>
    <row r="1014" spans="3:25" x14ac:dyDescent="0.25">
      <c r="C1014">
        <v>1008</v>
      </c>
      <c r="D1014" s="19" t="s">
        <v>1169</v>
      </c>
      <c r="E1014" s="19"/>
      <c r="F1014" s="19" t="s">
        <v>269</v>
      </c>
      <c r="G1014" s="19"/>
      <c r="H1014" t="b">
        <v>0</v>
      </c>
      <c r="I1014" s="19" t="s">
        <v>1169</v>
      </c>
      <c r="J1014" s="19"/>
      <c r="K1014" s="19"/>
      <c r="L1014" t="b">
        <v>1</v>
      </c>
      <c r="M1014" t="s">
        <v>84</v>
      </c>
      <c r="P1014" s="19" t="s">
        <v>2695</v>
      </c>
      <c r="Q1014" s="19"/>
      <c r="R1014" s="2">
        <v>44336.440043171293</v>
      </c>
      <c r="S1014" s="2">
        <v>44291.885143321757</v>
      </c>
      <c r="T1014" s="19"/>
      <c r="U1014" s="19"/>
      <c r="V1014" s="19"/>
      <c r="W1014" s="19" t="s">
        <v>85</v>
      </c>
      <c r="X1014" t="s">
        <v>86</v>
      </c>
      <c r="Y1014" t="s">
        <v>87</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6:O47"/>
  <sheetViews>
    <sheetView showGridLines="0" workbookViewId="0">
      <selection activeCell="G37" sqref="G37"/>
    </sheetView>
  </sheetViews>
  <sheetFormatPr defaultRowHeight="15" x14ac:dyDescent="0.25"/>
  <cols>
    <col min="2" max="2" width="13.42578125" customWidth="1"/>
    <col min="3" max="3" width="10.140625" customWidth="1"/>
    <col min="4" max="4" width="22.42578125" bestFit="1" customWidth="1"/>
    <col min="5" max="5" width="28.5703125" bestFit="1" customWidth="1"/>
    <col min="6" max="6" width="24.5703125" bestFit="1" customWidth="1"/>
    <col min="7" max="8" width="24.42578125" bestFit="1" customWidth="1"/>
    <col min="9" max="9" width="25" bestFit="1" customWidth="1"/>
    <col min="10" max="10" width="28.28515625" bestFit="1" customWidth="1"/>
    <col min="11" max="11" width="10.28515625" bestFit="1" customWidth="1"/>
    <col min="12" max="12" width="21.7109375" bestFit="1" customWidth="1"/>
    <col min="13" max="13" width="27.85546875" bestFit="1" customWidth="1"/>
    <col min="14" max="14" width="16.140625" bestFit="1" customWidth="1"/>
    <col min="15" max="15" width="17" bestFit="1" customWidth="1"/>
    <col min="16" max="16" width="17" customWidth="1"/>
    <col min="17" max="17" width="26.140625" bestFit="1" customWidth="1"/>
    <col min="18" max="18" width="27.85546875" bestFit="1" customWidth="1"/>
    <col min="19" max="19" width="14.5703125" bestFit="1" customWidth="1"/>
    <col min="20" max="20" width="16.7109375" bestFit="1" customWidth="1"/>
    <col min="21" max="21" width="17.5703125" bestFit="1" customWidth="1"/>
    <col min="22" max="22" width="12.140625" bestFit="1" customWidth="1"/>
    <col min="23" max="23" width="14.140625" bestFit="1" customWidth="1"/>
    <col min="24" max="24" width="15" bestFit="1" customWidth="1"/>
    <col min="25" max="25" width="7.85546875" bestFit="1" customWidth="1"/>
    <col min="26" max="26" width="23.28515625" bestFit="1" customWidth="1"/>
    <col min="27" max="27" width="24.42578125" bestFit="1" customWidth="1"/>
    <col min="28" max="28" width="16.140625" bestFit="1" customWidth="1"/>
    <col min="29" max="29" width="17" bestFit="1" customWidth="1"/>
    <col min="30" max="30" width="26.140625" customWidth="1"/>
    <col min="31" max="31" width="16.85546875" bestFit="1" customWidth="1"/>
    <col min="32" max="32" width="20.85546875" bestFit="1" customWidth="1"/>
    <col min="33" max="33" width="14.7109375" bestFit="1" customWidth="1"/>
    <col min="34" max="34" width="22.7109375" bestFit="1" customWidth="1"/>
    <col min="35" max="35" width="15.7109375" bestFit="1" customWidth="1"/>
    <col min="36" max="36" width="13.140625" bestFit="1" customWidth="1"/>
    <col min="37" max="37" width="17.85546875" bestFit="1" customWidth="1"/>
    <col min="38" max="38" width="15.42578125" bestFit="1" customWidth="1"/>
    <col min="39" max="39" width="14.5703125" bestFit="1" customWidth="1"/>
    <col min="40" max="40" width="20" bestFit="1" customWidth="1"/>
    <col min="41" max="41" width="14.42578125" bestFit="1" customWidth="1"/>
    <col min="42" max="42" width="14.140625" bestFit="1" customWidth="1"/>
  </cols>
  <sheetData>
    <row r="6" spans="4:15" x14ac:dyDescent="0.25">
      <c r="D6" t="s">
        <v>100</v>
      </c>
      <c r="E6" t="s">
        <v>101</v>
      </c>
      <c r="F6" t="s">
        <v>102</v>
      </c>
      <c r="G6" t="s">
        <v>103</v>
      </c>
      <c r="H6" t="s">
        <v>104</v>
      </c>
      <c r="I6" t="s">
        <v>105</v>
      </c>
      <c r="J6" t="s">
        <v>106</v>
      </c>
      <c r="K6" t="s">
        <v>107</v>
      </c>
      <c r="L6" t="s">
        <v>108</v>
      </c>
      <c r="M6" t="s">
        <v>109</v>
      </c>
      <c r="N6" t="s">
        <v>27</v>
      </c>
      <c r="O6" t="s">
        <v>110</v>
      </c>
    </row>
    <row r="7" spans="4:15" x14ac:dyDescent="0.25">
      <c r="D7">
        <v>1</v>
      </c>
      <c r="E7" s="19" t="s">
        <v>3048</v>
      </c>
      <c r="F7" s="19" t="s">
        <v>194</v>
      </c>
      <c r="G7" s="19" t="s">
        <v>1319</v>
      </c>
      <c r="H7" s="19" t="s">
        <v>1319</v>
      </c>
      <c r="I7" s="19" t="s">
        <v>2699</v>
      </c>
      <c r="J7" s="19" t="s">
        <v>112</v>
      </c>
      <c r="K7" t="b">
        <v>1</v>
      </c>
      <c r="L7">
        <v>1</v>
      </c>
      <c r="M7" t="b">
        <v>0</v>
      </c>
      <c r="N7" s="2">
        <v>44581.195072106479</v>
      </c>
      <c r="O7" s="2">
        <v>44581.195072106479</v>
      </c>
    </row>
    <row r="8" spans="4:15" x14ac:dyDescent="0.25">
      <c r="D8">
        <v>2</v>
      </c>
      <c r="E8" s="19" t="s">
        <v>196</v>
      </c>
      <c r="F8" s="19" t="s">
        <v>236</v>
      </c>
      <c r="G8" s="19" t="s">
        <v>1167</v>
      </c>
      <c r="H8" s="19" t="s">
        <v>1449</v>
      </c>
      <c r="I8" s="19" t="s">
        <v>111</v>
      </c>
      <c r="J8" s="19" t="s">
        <v>112</v>
      </c>
      <c r="K8" t="b">
        <v>1</v>
      </c>
      <c r="L8">
        <v>1</v>
      </c>
      <c r="M8" t="b">
        <v>0</v>
      </c>
      <c r="N8" s="2">
        <v>44291.885205162034</v>
      </c>
      <c r="O8" s="2">
        <v>-73047</v>
      </c>
    </row>
    <row r="9" spans="4:15" x14ac:dyDescent="0.25">
      <c r="D9">
        <v>3</v>
      </c>
      <c r="E9" s="19" t="s">
        <v>258</v>
      </c>
      <c r="F9" s="19" t="s">
        <v>234</v>
      </c>
      <c r="G9" s="19" t="s">
        <v>1216</v>
      </c>
      <c r="H9" s="19" t="s">
        <v>15</v>
      </c>
      <c r="I9" s="19" t="s">
        <v>111</v>
      </c>
      <c r="J9" s="19" t="s">
        <v>112</v>
      </c>
      <c r="K9" t="b">
        <v>0</v>
      </c>
      <c r="L9">
        <v>1</v>
      </c>
      <c r="M9" t="b">
        <v>0</v>
      </c>
      <c r="N9" s="2">
        <v>44581.195070439811</v>
      </c>
      <c r="O9" s="2">
        <v>44581.195070439811</v>
      </c>
    </row>
    <row r="10" spans="4:15" x14ac:dyDescent="0.25">
      <c r="D10">
        <v>4</v>
      </c>
      <c r="E10" s="19" t="s">
        <v>258</v>
      </c>
      <c r="F10" s="19" t="s">
        <v>194</v>
      </c>
      <c r="G10" s="19" t="s">
        <v>1187</v>
      </c>
      <c r="H10" s="19" t="s">
        <v>1679</v>
      </c>
      <c r="I10" s="19" t="s">
        <v>111</v>
      </c>
      <c r="J10" s="19" t="s">
        <v>112</v>
      </c>
      <c r="K10" t="b">
        <v>0</v>
      </c>
      <c r="L10">
        <v>1</v>
      </c>
      <c r="M10" t="b">
        <v>0</v>
      </c>
      <c r="N10" s="2">
        <v>44581.195069398149</v>
      </c>
      <c r="O10" s="2">
        <v>44581.195069398149</v>
      </c>
    </row>
    <row r="11" spans="4:15" x14ac:dyDescent="0.25">
      <c r="D11">
        <v>5</v>
      </c>
      <c r="E11" s="19" t="s">
        <v>3052</v>
      </c>
      <c r="F11" s="19" t="s">
        <v>194</v>
      </c>
      <c r="G11" s="19" t="s">
        <v>1245</v>
      </c>
      <c r="H11" s="19" t="s">
        <v>1319</v>
      </c>
      <c r="I11" s="19" t="s">
        <v>2699</v>
      </c>
      <c r="J11" s="19" t="s">
        <v>112</v>
      </c>
      <c r="K11" t="b">
        <v>1</v>
      </c>
      <c r="L11">
        <v>1</v>
      </c>
      <c r="M11" t="b">
        <v>0</v>
      </c>
      <c r="N11" s="2">
        <v>44581.195040081016</v>
      </c>
      <c r="O11" s="2">
        <v>44581.195040081016</v>
      </c>
    </row>
    <row r="12" spans="4:15" x14ac:dyDescent="0.25">
      <c r="D12">
        <v>6</v>
      </c>
      <c r="E12" s="19" t="s">
        <v>197</v>
      </c>
      <c r="F12" s="19" t="s">
        <v>194</v>
      </c>
      <c r="G12" s="19" t="s">
        <v>1245</v>
      </c>
      <c r="H12" s="19" t="s">
        <v>1319</v>
      </c>
      <c r="I12" s="19" t="s">
        <v>2699</v>
      </c>
      <c r="J12" s="19" t="s">
        <v>112</v>
      </c>
      <c r="K12" t="b">
        <v>1</v>
      </c>
      <c r="L12">
        <v>1</v>
      </c>
      <c r="M12" t="b">
        <v>0</v>
      </c>
      <c r="N12" s="2">
        <v>44581.19506716435</v>
      </c>
      <c r="O12" s="2">
        <v>44581.19506716435</v>
      </c>
    </row>
    <row r="13" spans="4:15" x14ac:dyDescent="0.25">
      <c r="D13">
        <v>7</v>
      </c>
      <c r="E13" s="19" t="s">
        <v>192</v>
      </c>
      <c r="F13" s="19" t="s">
        <v>194</v>
      </c>
      <c r="G13" s="19" t="s">
        <v>1245</v>
      </c>
      <c r="H13" s="19" t="s">
        <v>1319</v>
      </c>
      <c r="I13" s="19" t="s">
        <v>2699</v>
      </c>
      <c r="J13" s="19" t="s">
        <v>112</v>
      </c>
      <c r="K13" t="b">
        <v>1</v>
      </c>
      <c r="L13">
        <v>1</v>
      </c>
      <c r="M13" t="b">
        <v>0</v>
      </c>
      <c r="N13" s="2">
        <v>44581.195034560187</v>
      </c>
      <c r="O13" s="2">
        <v>44581.195034560187</v>
      </c>
    </row>
    <row r="14" spans="4:15" x14ac:dyDescent="0.25">
      <c r="D14">
        <v>8</v>
      </c>
      <c r="E14" s="19" t="s">
        <v>3046</v>
      </c>
      <c r="F14" s="19" t="s">
        <v>3052</v>
      </c>
      <c r="G14" s="19" t="s">
        <v>1249</v>
      </c>
      <c r="H14" s="19" t="s">
        <v>1249</v>
      </c>
      <c r="I14" s="19" t="s">
        <v>2699</v>
      </c>
      <c r="J14" s="19" t="s">
        <v>112</v>
      </c>
      <c r="K14" t="b">
        <v>0</v>
      </c>
      <c r="L14">
        <v>1</v>
      </c>
      <c r="M14" t="b">
        <v>0</v>
      </c>
      <c r="N14" s="2">
        <v>44581.195034560187</v>
      </c>
      <c r="O14" s="2">
        <v>44581.195034560187</v>
      </c>
    </row>
    <row r="15" spans="4:15" x14ac:dyDescent="0.25">
      <c r="D15">
        <v>9</v>
      </c>
      <c r="E15" s="19" t="s">
        <v>195</v>
      </c>
      <c r="F15" s="19" t="s">
        <v>185</v>
      </c>
      <c r="G15" s="19" t="s">
        <v>1283</v>
      </c>
      <c r="H15" s="19" t="s">
        <v>2156</v>
      </c>
      <c r="I15" s="19" t="s">
        <v>2699</v>
      </c>
      <c r="J15" s="19" t="s">
        <v>112</v>
      </c>
      <c r="K15" t="b">
        <v>1</v>
      </c>
      <c r="L15">
        <v>1</v>
      </c>
      <c r="M15" t="b">
        <v>0</v>
      </c>
      <c r="N15" s="2">
        <v>44581.195079004632</v>
      </c>
      <c r="O15" s="2">
        <v>44581.195079004632</v>
      </c>
    </row>
    <row r="16" spans="4:15" x14ac:dyDescent="0.25">
      <c r="D16">
        <v>10</v>
      </c>
      <c r="E16" s="19" t="s">
        <v>188</v>
      </c>
      <c r="F16" s="19" t="s">
        <v>194</v>
      </c>
      <c r="G16" s="19" t="s">
        <v>1319</v>
      </c>
      <c r="H16" s="19" t="s">
        <v>1319</v>
      </c>
      <c r="I16" s="19" t="s">
        <v>111</v>
      </c>
      <c r="J16" s="19" t="s">
        <v>112</v>
      </c>
      <c r="K16" t="b">
        <v>1</v>
      </c>
      <c r="L16">
        <v>1</v>
      </c>
      <c r="M16" t="b">
        <v>0</v>
      </c>
      <c r="N16" s="2">
        <v>44581.195069016205</v>
      </c>
      <c r="O16" s="2">
        <v>44581.195069016205</v>
      </c>
    </row>
    <row r="17" spans="4:15" x14ac:dyDescent="0.25">
      <c r="D17">
        <v>11</v>
      </c>
      <c r="E17" s="19" t="s">
        <v>191</v>
      </c>
      <c r="F17" s="19" t="s">
        <v>194</v>
      </c>
      <c r="G17" s="19" t="s">
        <v>1319</v>
      </c>
      <c r="H17" s="19" t="s">
        <v>1319</v>
      </c>
      <c r="I17" s="19" t="s">
        <v>2699</v>
      </c>
      <c r="J17" s="19" t="s">
        <v>112</v>
      </c>
      <c r="K17" t="b">
        <v>1</v>
      </c>
      <c r="L17">
        <v>1</v>
      </c>
      <c r="M17" t="b">
        <v>0</v>
      </c>
      <c r="N17" s="2">
        <v>44581.195036296296</v>
      </c>
      <c r="O17" s="2">
        <v>44581.195036296296</v>
      </c>
    </row>
    <row r="18" spans="4:15" x14ac:dyDescent="0.25">
      <c r="D18">
        <v>12</v>
      </c>
      <c r="E18" s="19" t="s">
        <v>235</v>
      </c>
      <c r="F18" s="19" t="s">
        <v>234</v>
      </c>
      <c r="G18" s="19" t="s">
        <v>1385</v>
      </c>
      <c r="H18" s="19" t="s">
        <v>1385</v>
      </c>
      <c r="I18" s="19" t="s">
        <v>2699</v>
      </c>
      <c r="J18" s="19" t="s">
        <v>112</v>
      </c>
      <c r="K18" t="b">
        <v>0</v>
      </c>
      <c r="L18">
        <v>1</v>
      </c>
      <c r="M18" t="b">
        <v>0</v>
      </c>
      <c r="N18" s="2">
        <v>44581.195071180555</v>
      </c>
      <c r="O18" s="2">
        <v>44581.195071180555</v>
      </c>
    </row>
    <row r="19" spans="4:15" x14ac:dyDescent="0.25">
      <c r="D19">
        <v>13</v>
      </c>
      <c r="E19" s="19" t="s">
        <v>240</v>
      </c>
      <c r="F19" s="19" t="s">
        <v>194</v>
      </c>
      <c r="G19" s="19" t="s">
        <v>1319</v>
      </c>
      <c r="H19" s="19" t="s">
        <v>1319</v>
      </c>
      <c r="I19" s="19" t="s">
        <v>111</v>
      </c>
      <c r="J19" s="19" t="s">
        <v>112</v>
      </c>
      <c r="K19" t="b">
        <v>1</v>
      </c>
      <c r="L19">
        <v>1</v>
      </c>
      <c r="M19" t="b">
        <v>0</v>
      </c>
      <c r="N19" s="2">
        <v>44581.195033796299</v>
      </c>
      <c r="O19" s="2">
        <v>44581.195033796299</v>
      </c>
    </row>
    <row r="20" spans="4:15" x14ac:dyDescent="0.25">
      <c r="D20">
        <v>14</v>
      </c>
      <c r="E20" s="19" t="s">
        <v>190</v>
      </c>
      <c r="F20" s="19" t="s">
        <v>258</v>
      </c>
      <c r="G20" s="19" t="s">
        <v>1184</v>
      </c>
      <c r="H20" s="19" t="s">
        <v>1184</v>
      </c>
      <c r="I20" s="19" t="s">
        <v>2699</v>
      </c>
      <c r="J20" s="19" t="s">
        <v>112</v>
      </c>
      <c r="K20" t="b">
        <v>1</v>
      </c>
      <c r="L20">
        <v>1</v>
      </c>
      <c r="M20" t="b">
        <v>0</v>
      </c>
      <c r="N20" s="2">
        <v>44581.195142858793</v>
      </c>
      <c r="O20" s="2">
        <v>44581.195142858793</v>
      </c>
    </row>
    <row r="21" spans="4:15" x14ac:dyDescent="0.25">
      <c r="D21">
        <v>15</v>
      </c>
      <c r="E21" s="19" t="s">
        <v>190</v>
      </c>
      <c r="F21" s="19" t="s">
        <v>236</v>
      </c>
      <c r="G21" s="19" t="s">
        <v>2042</v>
      </c>
      <c r="H21" s="19" t="s">
        <v>15</v>
      </c>
      <c r="I21" s="19" t="s">
        <v>2699</v>
      </c>
      <c r="J21" s="19" t="s">
        <v>112</v>
      </c>
      <c r="K21" t="b">
        <v>1</v>
      </c>
      <c r="L21">
        <v>1</v>
      </c>
      <c r="M21" t="b">
        <v>0</v>
      </c>
      <c r="N21" s="2">
        <v>44581.195043206018</v>
      </c>
      <c r="O21" s="2">
        <v>44581.195043206018</v>
      </c>
    </row>
    <row r="22" spans="4:15" x14ac:dyDescent="0.25">
      <c r="D22">
        <v>16</v>
      </c>
      <c r="E22" s="19" t="s">
        <v>190</v>
      </c>
      <c r="F22" s="19" t="s">
        <v>276</v>
      </c>
      <c r="G22" s="19" t="s">
        <v>1712</v>
      </c>
      <c r="H22" s="19" t="s">
        <v>1712</v>
      </c>
      <c r="I22" s="19" t="s">
        <v>111</v>
      </c>
      <c r="J22" s="19" t="s">
        <v>112</v>
      </c>
      <c r="K22" t="b">
        <v>1</v>
      </c>
      <c r="L22">
        <v>1</v>
      </c>
      <c r="M22" t="b">
        <v>0</v>
      </c>
      <c r="N22" s="2">
        <v>44581.195069016205</v>
      </c>
      <c r="O22" s="2">
        <v>44581.195069016205</v>
      </c>
    </row>
    <row r="23" spans="4:15" x14ac:dyDescent="0.25">
      <c r="D23">
        <v>17</v>
      </c>
      <c r="E23" s="19" t="s">
        <v>190</v>
      </c>
      <c r="F23" s="19" t="s">
        <v>234</v>
      </c>
      <c r="G23" s="19" t="s">
        <v>1942</v>
      </c>
      <c r="H23" s="19" t="s">
        <v>15</v>
      </c>
      <c r="I23" s="19" t="s">
        <v>111</v>
      </c>
      <c r="J23" s="19" t="s">
        <v>112</v>
      </c>
      <c r="K23" t="b">
        <v>1</v>
      </c>
      <c r="L23">
        <v>1</v>
      </c>
      <c r="M23" t="b">
        <v>0</v>
      </c>
      <c r="N23" s="2">
        <v>44581.195069444446</v>
      </c>
      <c r="O23" s="2">
        <v>44581.195069444446</v>
      </c>
    </row>
    <row r="24" spans="4:15" x14ac:dyDescent="0.25">
      <c r="D24">
        <v>18</v>
      </c>
      <c r="E24" s="19" t="s">
        <v>190</v>
      </c>
      <c r="F24" s="19" t="s">
        <v>3046</v>
      </c>
      <c r="G24" s="19" t="s">
        <v>1951</v>
      </c>
      <c r="H24" s="19" t="s">
        <v>1379</v>
      </c>
      <c r="I24" s="19" t="s">
        <v>2699</v>
      </c>
      <c r="J24" s="19" t="s">
        <v>112</v>
      </c>
      <c r="K24" t="b">
        <v>1</v>
      </c>
      <c r="L24">
        <v>1</v>
      </c>
      <c r="M24" t="b">
        <v>0</v>
      </c>
      <c r="N24" s="2">
        <v>44581.195043321757</v>
      </c>
      <c r="O24" s="2">
        <v>44581.195043321757</v>
      </c>
    </row>
    <row r="25" spans="4:15" x14ac:dyDescent="0.25">
      <c r="D25">
        <v>19</v>
      </c>
      <c r="E25" s="19" t="s">
        <v>190</v>
      </c>
      <c r="F25" s="19" t="s">
        <v>194</v>
      </c>
      <c r="G25" s="19" t="s">
        <v>2074</v>
      </c>
      <c r="H25" s="19" t="s">
        <v>1319</v>
      </c>
      <c r="I25" s="19" t="s">
        <v>2699</v>
      </c>
      <c r="J25" s="19" t="s">
        <v>112</v>
      </c>
      <c r="K25" t="b">
        <v>1</v>
      </c>
      <c r="L25">
        <v>1</v>
      </c>
      <c r="M25" t="b">
        <v>0</v>
      </c>
      <c r="N25" s="2">
        <v>44581.195057708333</v>
      </c>
      <c r="O25" s="2">
        <v>44581.195057708333</v>
      </c>
    </row>
    <row r="26" spans="4:15" x14ac:dyDescent="0.25">
      <c r="D26">
        <v>20</v>
      </c>
      <c r="E26" s="19" t="s">
        <v>190</v>
      </c>
      <c r="F26" s="19" t="s">
        <v>262</v>
      </c>
      <c r="G26" s="19" t="s">
        <v>1538</v>
      </c>
      <c r="H26" s="19" t="s">
        <v>1538</v>
      </c>
      <c r="I26" s="19" t="s">
        <v>2699</v>
      </c>
      <c r="J26" s="19" t="s">
        <v>112</v>
      </c>
      <c r="K26" t="b">
        <v>1</v>
      </c>
      <c r="L26">
        <v>1</v>
      </c>
      <c r="M26" t="b">
        <v>0</v>
      </c>
      <c r="N26" s="2">
        <v>44581.195067245368</v>
      </c>
      <c r="O26" s="2">
        <v>44581.195067245368</v>
      </c>
    </row>
    <row r="27" spans="4:15" x14ac:dyDescent="0.25">
      <c r="D27">
        <v>21</v>
      </c>
      <c r="E27" s="19" t="s">
        <v>190</v>
      </c>
      <c r="F27" s="19" t="s">
        <v>3046</v>
      </c>
      <c r="G27" s="19" t="s">
        <v>1249</v>
      </c>
      <c r="H27" s="19" t="s">
        <v>1249</v>
      </c>
      <c r="I27" s="19" t="s">
        <v>2699</v>
      </c>
      <c r="J27" s="19" t="s">
        <v>112</v>
      </c>
      <c r="K27" t="b">
        <v>0</v>
      </c>
      <c r="L27">
        <v>1</v>
      </c>
      <c r="M27" t="b">
        <v>0</v>
      </c>
      <c r="N27" s="2">
        <v>44581.19504648148</v>
      </c>
      <c r="O27" s="2">
        <v>44581.19504648148</v>
      </c>
    </row>
    <row r="28" spans="4:15" x14ac:dyDescent="0.25">
      <c r="D28">
        <v>22</v>
      </c>
      <c r="E28" s="19" t="s">
        <v>190</v>
      </c>
      <c r="F28" s="19" t="s">
        <v>3044</v>
      </c>
      <c r="G28" s="19" t="s">
        <v>1803</v>
      </c>
      <c r="H28" s="19" t="s">
        <v>1803</v>
      </c>
      <c r="I28" s="19" t="s">
        <v>111</v>
      </c>
      <c r="J28" s="19" t="s">
        <v>112</v>
      </c>
      <c r="K28" t="b">
        <v>1</v>
      </c>
      <c r="L28">
        <v>1</v>
      </c>
      <c r="M28" t="b">
        <v>0</v>
      </c>
      <c r="N28" s="2">
        <v>44581.19504648148</v>
      </c>
      <c r="O28" s="2">
        <v>44581.19504648148</v>
      </c>
    </row>
    <row r="29" spans="4:15" x14ac:dyDescent="0.25">
      <c r="D29">
        <v>23</v>
      </c>
      <c r="E29" s="19" t="s">
        <v>190</v>
      </c>
      <c r="F29" s="19" t="s">
        <v>274</v>
      </c>
      <c r="G29" s="19" t="s">
        <v>1959</v>
      </c>
      <c r="H29" s="19" t="s">
        <v>1251</v>
      </c>
      <c r="I29" s="19" t="s">
        <v>2699</v>
      </c>
      <c r="J29" s="19" t="s">
        <v>112</v>
      </c>
      <c r="K29" t="b">
        <v>1</v>
      </c>
      <c r="L29">
        <v>1</v>
      </c>
      <c r="M29" t="b">
        <v>0</v>
      </c>
      <c r="N29" s="2">
        <v>44581.195110219909</v>
      </c>
      <c r="O29" s="2">
        <v>44581.195110219909</v>
      </c>
    </row>
    <row r="30" spans="4:15" x14ac:dyDescent="0.25">
      <c r="D30">
        <v>24</v>
      </c>
      <c r="E30" s="19" t="s">
        <v>185</v>
      </c>
      <c r="F30" s="19" t="s">
        <v>239</v>
      </c>
      <c r="G30" s="19" t="s">
        <v>1918</v>
      </c>
      <c r="H30" s="19" t="s">
        <v>1918</v>
      </c>
      <c r="I30" s="19" t="s">
        <v>2699</v>
      </c>
      <c r="J30" s="19" t="s">
        <v>112</v>
      </c>
      <c r="K30" t="b">
        <v>1</v>
      </c>
      <c r="L30">
        <v>1</v>
      </c>
      <c r="M30" t="b">
        <v>0</v>
      </c>
      <c r="N30" s="2">
        <v>44581.195114004629</v>
      </c>
      <c r="O30" s="2">
        <v>44581.195114004629</v>
      </c>
    </row>
    <row r="31" spans="4:15" x14ac:dyDescent="0.25">
      <c r="D31">
        <v>25</v>
      </c>
      <c r="E31" s="19" t="s">
        <v>185</v>
      </c>
      <c r="F31" s="19" t="s">
        <v>270</v>
      </c>
      <c r="G31" s="19" t="s">
        <v>2095</v>
      </c>
      <c r="H31" s="19" t="s">
        <v>1224</v>
      </c>
      <c r="I31" s="19" t="s">
        <v>111</v>
      </c>
      <c r="J31" s="19" t="s">
        <v>112</v>
      </c>
      <c r="K31" t="b">
        <v>1</v>
      </c>
      <c r="L31">
        <v>1</v>
      </c>
      <c r="M31" t="b">
        <v>0</v>
      </c>
      <c r="N31" s="2">
        <v>44581.195124652775</v>
      </c>
      <c r="O31" s="2">
        <v>44581.195124652775</v>
      </c>
    </row>
    <row r="32" spans="4:15" x14ac:dyDescent="0.25">
      <c r="D32">
        <v>26</v>
      </c>
      <c r="E32" s="19" t="s">
        <v>185</v>
      </c>
      <c r="F32" s="19" t="s">
        <v>229</v>
      </c>
      <c r="G32" s="19" t="s">
        <v>1747</v>
      </c>
      <c r="H32" s="19" t="s">
        <v>1747</v>
      </c>
      <c r="I32" s="19" t="s">
        <v>111</v>
      </c>
      <c r="J32" s="19" t="s">
        <v>112</v>
      </c>
      <c r="K32" t="b">
        <v>1</v>
      </c>
      <c r="L32">
        <v>1</v>
      </c>
      <c r="M32" t="b">
        <v>0</v>
      </c>
      <c r="N32" s="2">
        <v>44581.195057673613</v>
      </c>
      <c r="O32" s="2">
        <v>44581.195057673613</v>
      </c>
    </row>
    <row r="33" spans="4:15" x14ac:dyDescent="0.25">
      <c r="D33">
        <v>27</v>
      </c>
      <c r="E33" s="19" t="s">
        <v>185</v>
      </c>
      <c r="F33" s="19" t="s">
        <v>193</v>
      </c>
      <c r="G33" s="19" t="s">
        <v>2174</v>
      </c>
      <c r="H33" s="19" t="s">
        <v>1319</v>
      </c>
      <c r="I33" s="19" t="s">
        <v>111</v>
      </c>
      <c r="J33" s="19" t="s">
        <v>112</v>
      </c>
      <c r="K33" t="b">
        <v>1</v>
      </c>
      <c r="L33">
        <v>1</v>
      </c>
      <c r="M33" t="b">
        <v>0</v>
      </c>
      <c r="N33" s="2">
        <v>44581.195048379632</v>
      </c>
      <c r="O33" s="2">
        <v>44581.195048379632</v>
      </c>
    </row>
    <row r="34" spans="4:15" x14ac:dyDescent="0.25">
      <c r="D34">
        <v>28</v>
      </c>
      <c r="E34" s="19" t="s">
        <v>185</v>
      </c>
      <c r="F34" s="19" t="s">
        <v>190</v>
      </c>
      <c r="G34" s="19" t="s">
        <v>1975</v>
      </c>
      <c r="H34" s="19" t="s">
        <v>1975</v>
      </c>
      <c r="I34" s="19" t="s">
        <v>2699</v>
      </c>
      <c r="J34" s="19" t="s">
        <v>112</v>
      </c>
      <c r="K34" t="b">
        <v>1</v>
      </c>
      <c r="L34">
        <v>1</v>
      </c>
      <c r="M34" t="b">
        <v>0</v>
      </c>
      <c r="N34" s="2">
        <v>44581.195057708333</v>
      </c>
      <c r="O34" s="2">
        <v>44581.195057708333</v>
      </c>
    </row>
    <row r="35" spans="4:15" x14ac:dyDescent="0.25">
      <c r="D35">
        <v>29</v>
      </c>
      <c r="E35" s="19" t="s">
        <v>185</v>
      </c>
      <c r="F35" s="19" t="s">
        <v>238</v>
      </c>
      <c r="G35" s="19" t="s">
        <v>2129</v>
      </c>
      <c r="H35" s="19" t="s">
        <v>1833</v>
      </c>
      <c r="I35" s="19" t="s">
        <v>2699</v>
      </c>
      <c r="J35" s="19" t="s">
        <v>112</v>
      </c>
      <c r="K35" t="b">
        <v>1</v>
      </c>
      <c r="L35">
        <v>1</v>
      </c>
      <c r="M35" t="b">
        <v>0</v>
      </c>
      <c r="N35" s="2">
        <v>44581.195034722223</v>
      </c>
      <c r="O35" s="2">
        <v>44581.195034722223</v>
      </c>
    </row>
    <row r="36" spans="4:15" x14ac:dyDescent="0.25">
      <c r="D36">
        <v>30</v>
      </c>
      <c r="E36" s="19" t="s">
        <v>185</v>
      </c>
      <c r="F36" s="19" t="s">
        <v>226</v>
      </c>
      <c r="G36" s="19" t="s">
        <v>2087</v>
      </c>
      <c r="H36" s="19" t="s">
        <v>1828</v>
      </c>
      <c r="I36" s="19" t="s">
        <v>2699</v>
      </c>
      <c r="J36" s="19" t="s">
        <v>112</v>
      </c>
      <c r="K36" t="b">
        <v>1</v>
      </c>
      <c r="L36">
        <v>1</v>
      </c>
      <c r="M36" t="b">
        <v>0</v>
      </c>
      <c r="N36" s="2">
        <v>44581.195077847224</v>
      </c>
      <c r="O36" s="2">
        <v>44581.195077847224</v>
      </c>
    </row>
    <row r="37" spans="4:15" x14ac:dyDescent="0.25">
      <c r="D37">
        <v>31</v>
      </c>
      <c r="E37" s="19" t="s">
        <v>185</v>
      </c>
      <c r="F37" s="19" t="s">
        <v>271</v>
      </c>
      <c r="G37" s="19" t="s">
        <v>1915</v>
      </c>
      <c r="H37" s="19" t="s">
        <v>1915</v>
      </c>
      <c r="I37" s="19" t="s">
        <v>111</v>
      </c>
      <c r="J37" s="19" t="s">
        <v>112</v>
      </c>
      <c r="K37" t="b">
        <v>1</v>
      </c>
      <c r="L37">
        <v>1</v>
      </c>
      <c r="M37" t="b">
        <v>0</v>
      </c>
      <c r="N37" s="2">
        <v>44581.195120486111</v>
      </c>
      <c r="O37" s="2">
        <v>44581.195120486111</v>
      </c>
    </row>
    <row r="38" spans="4:15" x14ac:dyDescent="0.25">
      <c r="D38">
        <v>32</v>
      </c>
      <c r="E38" s="19" t="s">
        <v>185</v>
      </c>
      <c r="F38" s="19" t="s">
        <v>269</v>
      </c>
      <c r="G38" s="19" t="s">
        <v>2164</v>
      </c>
      <c r="H38" s="19" t="s">
        <v>2164</v>
      </c>
      <c r="I38" s="19" t="s">
        <v>2699</v>
      </c>
      <c r="J38" s="19" t="s">
        <v>112</v>
      </c>
      <c r="K38" t="b">
        <v>1</v>
      </c>
      <c r="L38">
        <v>1</v>
      </c>
      <c r="M38" t="b">
        <v>0</v>
      </c>
      <c r="N38" s="2">
        <v>44581.195118668984</v>
      </c>
      <c r="O38" s="2">
        <v>44581.195118668984</v>
      </c>
    </row>
    <row r="39" spans="4:15" x14ac:dyDescent="0.25">
      <c r="D39">
        <v>33</v>
      </c>
      <c r="E39" s="19" t="s">
        <v>189</v>
      </c>
      <c r="F39" s="19" t="s">
        <v>185</v>
      </c>
      <c r="G39" s="19" t="s">
        <v>2156</v>
      </c>
      <c r="H39" s="19" t="s">
        <v>2156</v>
      </c>
      <c r="I39" s="19" t="s">
        <v>111</v>
      </c>
      <c r="J39" s="19" t="s">
        <v>112</v>
      </c>
      <c r="K39" t="b">
        <v>1</v>
      </c>
      <c r="L39">
        <v>1</v>
      </c>
      <c r="M39" t="b">
        <v>0</v>
      </c>
      <c r="N39" s="2">
        <v>44581.195043356478</v>
      </c>
      <c r="O39" s="2">
        <v>44581.195043356478</v>
      </c>
    </row>
    <row r="40" spans="4:15" x14ac:dyDescent="0.25">
      <c r="D40">
        <v>34</v>
      </c>
      <c r="E40" s="19" t="s">
        <v>230</v>
      </c>
      <c r="F40" s="19" t="s">
        <v>194</v>
      </c>
      <c r="G40" s="19" t="s">
        <v>1319</v>
      </c>
      <c r="H40" s="19" t="s">
        <v>1319</v>
      </c>
      <c r="I40" s="19" t="s">
        <v>2699</v>
      </c>
      <c r="J40" s="19" t="s">
        <v>112</v>
      </c>
      <c r="K40" t="b">
        <v>1</v>
      </c>
      <c r="L40">
        <v>1</v>
      </c>
      <c r="M40" t="b">
        <v>0</v>
      </c>
      <c r="N40" s="2">
        <v>44581.195036608799</v>
      </c>
      <c r="O40" s="2">
        <v>44581.195036608799</v>
      </c>
    </row>
    <row r="41" spans="4:15" x14ac:dyDescent="0.25">
      <c r="D41">
        <v>35</v>
      </c>
      <c r="E41" s="19" t="s">
        <v>184</v>
      </c>
      <c r="F41" s="19" t="s">
        <v>190</v>
      </c>
      <c r="G41" s="19" t="s">
        <v>2250</v>
      </c>
      <c r="H41" s="19" t="s">
        <v>1975</v>
      </c>
      <c r="I41" s="19" t="s">
        <v>2699</v>
      </c>
      <c r="J41" s="19" t="s">
        <v>112</v>
      </c>
      <c r="K41" t="b">
        <v>1</v>
      </c>
      <c r="L41">
        <v>1</v>
      </c>
      <c r="M41" t="b">
        <v>0</v>
      </c>
      <c r="N41" s="2">
        <v>44581.195081284721</v>
      </c>
      <c r="O41" s="2">
        <v>44581.195081284721</v>
      </c>
    </row>
    <row r="42" spans="4:15" x14ac:dyDescent="0.25">
      <c r="D42">
        <v>36</v>
      </c>
      <c r="E42" s="19" t="s">
        <v>184</v>
      </c>
      <c r="F42" s="19" t="s">
        <v>272</v>
      </c>
      <c r="G42" s="19" t="s">
        <v>2256</v>
      </c>
      <c r="H42" s="19" t="s">
        <v>1706</v>
      </c>
      <c r="I42" s="19" t="s">
        <v>111</v>
      </c>
      <c r="J42" s="19" t="s">
        <v>112</v>
      </c>
      <c r="K42" t="b">
        <v>1</v>
      </c>
      <c r="L42">
        <v>1</v>
      </c>
      <c r="M42" t="b">
        <v>0</v>
      </c>
      <c r="N42" s="2">
        <v>44581.195070636575</v>
      </c>
      <c r="O42" s="2">
        <v>44581.195070636575</v>
      </c>
    </row>
    <row r="43" spans="4:15" x14ac:dyDescent="0.25">
      <c r="D43">
        <v>37</v>
      </c>
      <c r="E43" s="19" t="s">
        <v>186</v>
      </c>
      <c r="F43" s="19" t="s">
        <v>194</v>
      </c>
      <c r="G43" s="19" t="s">
        <v>2274</v>
      </c>
      <c r="H43" s="19" t="s">
        <v>1319</v>
      </c>
      <c r="I43" s="19" t="s">
        <v>2699</v>
      </c>
      <c r="J43" s="19" t="s">
        <v>112</v>
      </c>
      <c r="K43" t="b">
        <v>1</v>
      </c>
      <c r="L43">
        <v>1</v>
      </c>
      <c r="M43" t="b">
        <v>0</v>
      </c>
      <c r="N43" s="2">
        <v>44581.195032754629</v>
      </c>
      <c r="O43" s="2">
        <v>44581.195032754629</v>
      </c>
    </row>
    <row r="44" spans="4:15" x14ac:dyDescent="0.25">
      <c r="D44">
        <v>38</v>
      </c>
      <c r="E44" s="19" t="s">
        <v>3050</v>
      </c>
      <c r="F44" s="19" t="s">
        <v>194</v>
      </c>
      <c r="G44" s="19" t="s">
        <v>1245</v>
      </c>
      <c r="H44" s="19" t="s">
        <v>1319</v>
      </c>
      <c r="I44" s="19" t="s">
        <v>111</v>
      </c>
      <c r="J44" s="19" t="s">
        <v>112</v>
      </c>
      <c r="K44" t="b">
        <v>1</v>
      </c>
      <c r="L44">
        <v>1</v>
      </c>
      <c r="M44" t="b">
        <v>0</v>
      </c>
      <c r="N44" s="2">
        <v>44581.195032291667</v>
      </c>
      <c r="O44" s="2">
        <v>44581.195032291667</v>
      </c>
    </row>
    <row r="45" spans="4:15" x14ac:dyDescent="0.25">
      <c r="D45">
        <v>39</v>
      </c>
      <c r="E45" s="19" t="s">
        <v>256</v>
      </c>
      <c r="F45" s="19" t="s">
        <v>234</v>
      </c>
      <c r="G45" s="19" t="s">
        <v>15</v>
      </c>
      <c r="H45" s="19" t="s">
        <v>15</v>
      </c>
      <c r="I45" s="19" t="s">
        <v>111</v>
      </c>
      <c r="J45" s="19" t="s">
        <v>112</v>
      </c>
      <c r="K45" t="b">
        <v>1</v>
      </c>
      <c r="L45">
        <v>1</v>
      </c>
      <c r="M45" t="b">
        <v>0</v>
      </c>
      <c r="N45" s="2">
        <v>44581.195069942129</v>
      </c>
      <c r="O45" s="2">
        <v>44581.195069942129</v>
      </c>
    </row>
    <row r="46" spans="4:15" x14ac:dyDescent="0.25">
      <c r="D46">
        <v>40</v>
      </c>
      <c r="E46" s="19" t="s">
        <v>256</v>
      </c>
      <c r="F46" s="19" t="s">
        <v>267</v>
      </c>
      <c r="G46" s="19" t="s">
        <v>2639</v>
      </c>
      <c r="H46" s="19" t="s">
        <v>2639</v>
      </c>
      <c r="I46" s="19" t="s">
        <v>111</v>
      </c>
      <c r="J46" s="19" t="s">
        <v>112</v>
      </c>
      <c r="K46" t="b">
        <v>1</v>
      </c>
      <c r="L46">
        <v>1</v>
      </c>
      <c r="M46" t="b">
        <v>0</v>
      </c>
      <c r="N46" s="2">
        <v>44578.672505243056</v>
      </c>
      <c r="O46" s="2">
        <v>44578.672505243056</v>
      </c>
    </row>
    <row r="47" spans="4:15" x14ac:dyDescent="0.25">
      <c r="D47">
        <v>41</v>
      </c>
      <c r="E47" s="19" t="s">
        <v>268</v>
      </c>
      <c r="F47" s="19" t="s">
        <v>234</v>
      </c>
      <c r="G47" s="19" t="s">
        <v>15</v>
      </c>
      <c r="H47" s="19" t="s">
        <v>15</v>
      </c>
      <c r="I47" s="19" t="s">
        <v>111</v>
      </c>
      <c r="J47" s="19" t="s">
        <v>112</v>
      </c>
      <c r="K47" t="b">
        <v>1</v>
      </c>
      <c r="L47">
        <v>1</v>
      </c>
      <c r="M47" t="b">
        <v>0</v>
      </c>
      <c r="N47" s="2">
        <v>44581.195070787035</v>
      </c>
      <c r="O47" s="2">
        <v>44581.195070787035</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F5:J6"/>
  <sheetViews>
    <sheetView showGridLines="0" workbookViewId="0"/>
  </sheetViews>
  <sheetFormatPr defaultRowHeight="15" x14ac:dyDescent="0.25"/>
  <cols>
    <col min="1" max="1" width="4.85546875" customWidth="1"/>
    <col min="3" max="4" width="5.85546875" customWidth="1"/>
    <col min="5" max="5" width="4.28515625" customWidth="1"/>
    <col min="6" max="6" width="15" bestFit="1" customWidth="1"/>
    <col min="7" max="7" width="7.28515625" bestFit="1" customWidth="1"/>
    <col min="8" max="8" width="19.7109375" bestFit="1" customWidth="1"/>
    <col min="9" max="9" width="18" bestFit="1" customWidth="1"/>
    <col min="10" max="10" width="16.140625" bestFit="1" customWidth="1"/>
    <col min="11" max="11" width="23.28515625" bestFit="1" customWidth="1"/>
    <col min="12" max="12" width="81.140625" bestFit="1" customWidth="1"/>
    <col min="13" max="13" width="19.140625" bestFit="1" customWidth="1"/>
    <col min="14" max="14" width="16.140625" bestFit="1" customWidth="1"/>
    <col min="15" max="15" width="19.7109375" bestFit="1" customWidth="1"/>
    <col min="16" max="17" width="16.140625" bestFit="1" customWidth="1"/>
    <col min="18" max="18" width="7.140625" bestFit="1" customWidth="1"/>
    <col min="19" max="19" width="21.85546875" bestFit="1" customWidth="1"/>
    <col min="20" max="20" width="20.42578125" bestFit="1" customWidth="1"/>
    <col min="21" max="21" width="25.5703125" bestFit="1" customWidth="1"/>
    <col min="22" max="22" width="13.85546875" bestFit="1" customWidth="1"/>
    <col min="23" max="23" width="15.85546875" bestFit="1" customWidth="1"/>
    <col min="24" max="24" width="16.5703125" bestFit="1" customWidth="1"/>
    <col min="25" max="25" width="11.5703125" bestFit="1" customWidth="1"/>
    <col min="26" max="26" width="13.42578125" bestFit="1" customWidth="1"/>
    <col min="27" max="27" width="14.140625" bestFit="1" customWidth="1"/>
    <col min="28" max="28" width="7.42578125" bestFit="1" customWidth="1"/>
    <col min="29" max="29" width="21.85546875" bestFit="1" customWidth="1"/>
    <col min="30" max="30" width="22.85546875" bestFit="1" customWidth="1"/>
  </cols>
  <sheetData>
    <row r="5" spans="6:10" x14ac:dyDescent="0.25">
      <c r="F5" t="s">
        <v>113</v>
      </c>
      <c r="G5" t="s">
        <v>114</v>
      </c>
      <c r="H5" t="s">
        <v>115</v>
      </c>
      <c r="I5" t="s">
        <v>116</v>
      </c>
      <c r="J5" t="s">
        <v>27</v>
      </c>
    </row>
    <row r="6" spans="6:10" x14ac:dyDescent="0.25">
      <c r="J6"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E5:S111"/>
  <sheetViews>
    <sheetView showGridLines="0" workbookViewId="0"/>
  </sheetViews>
  <sheetFormatPr defaultRowHeight="15" x14ac:dyDescent="0.25"/>
  <cols>
    <col min="2" max="2" width="9.140625" customWidth="1"/>
    <col min="3" max="3" width="6.85546875" customWidth="1"/>
    <col min="4" max="4" width="4.42578125" customWidth="1"/>
    <col min="5" max="5" width="18.7109375" customWidth="1"/>
    <col min="6" max="7" width="17" bestFit="1" customWidth="1"/>
    <col min="8" max="8" width="45.140625" customWidth="1"/>
    <col min="9" max="9" width="21.85546875" bestFit="1" customWidth="1"/>
    <col min="10" max="10" width="8.5703125" bestFit="1" customWidth="1"/>
    <col min="11" max="11" width="11.85546875" bestFit="1" customWidth="1"/>
    <col min="12" max="12" width="16.140625" bestFit="1" customWidth="1"/>
    <col min="13" max="19" width="16.140625" customWidth="1"/>
    <col min="20" max="20" width="16.140625" bestFit="1" customWidth="1"/>
    <col min="21" max="21" width="16.140625" customWidth="1"/>
    <col min="22" max="22" width="7.5703125" bestFit="1" customWidth="1"/>
    <col min="23" max="23" width="19.85546875" bestFit="1" customWidth="1"/>
    <col min="24" max="24" width="8.5703125" bestFit="1" customWidth="1"/>
    <col min="25" max="25" width="11.85546875" bestFit="1" customWidth="1"/>
    <col min="26" max="26" width="16.140625" bestFit="1" customWidth="1"/>
    <col min="27" max="27" width="17" bestFit="1" customWidth="1"/>
    <col min="28" max="28" width="14.140625" bestFit="1" customWidth="1"/>
    <col min="29" max="29" width="15.5703125" bestFit="1" customWidth="1"/>
    <col min="30" max="30" width="29.28515625" bestFit="1" customWidth="1"/>
  </cols>
  <sheetData>
    <row r="5" spans="5:19" x14ac:dyDescent="0.25">
      <c r="E5" t="s">
        <v>117</v>
      </c>
      <c r="F5" t="s">
        <v>56</v>
      </c>
      <c r="G5" t="s">
        <v>118</v>
      </c>
      <c r="H5" t="s">
        <v>119</v>
      </c>
      <c r="I5" t="s">
        <v>120</v>
      </c>
      <c r="J5" t="s">
        <v>121</v>
      </c>
      <c r="K5" t="s">
        <v>122</v>
      </c>
      <c r="L5" t="s">
        <v>123</v>
      </c>
      <c r="M5" t="s">
        <v>124</v>
      </c>
      <c r="N5" t="s">
        <v>125</v>
      </c>
      <c r="O5" t="s">
        <v>394</v>
      </c>
      <c r="P5" t="s">
        <v>395</v>
      </c>
      <c r="Q5" t="s">
        <v>180</v>
      </c>
      <c r="R5" t="s">
        <v>126</v>
      </c>
      <c r="S5" t="s">
        <v>27</v>
      </c>
    </row>
    <row r="6" spans="5:19" x14ac:dyDescent="0.25">
      <c r="E6">
        <v>1</v>
      </c>
      <c r="F6" t="s">
        <v>3048</v>
      </c>
      <c r="G6" t="s">
        <v>3055</v>
      </c>
      <c r="H6" t="s">
        <v>3056</v>
      </c>
      <c r="J6">
        <v>0</v>
      </c>
      <c r="K6" s="2"/>
      <c r="L6" s="2"/>
      <c r="M6">
        <v>-1</v>
      </c>
      <c r="R6">
        <v>3</v>
      </c>
      <c r="S6" s="2">
        <v>44600.950384606484</v>
      </c>
    </row>
    <row r="7" spans="5:19" x14ac:dyDescent="0.25">
      <c r="E7">
        <v>2</v>
      </c>
      <c r="F7" t="s">
        <v>196</v>
      </c>
      <c r="G7" t="s">
        <v>396</v>
      </c>
      <c r="H7" t="s">
        <v>3057</v>
      </c>
      <c r="J7">
        <v>0</v>
      </c>
      <c r="K7" s="2"/>
      <c r="L7" s="2"/>
      <c r="M7">
        <v>-1</v>
      </c>
      <c r="R7">
        <v>3</v>
      </c>
      <c r="S7" s="2">
        <v>44581.168201805558</v>
      </c>
    </row>
    <row r="8" spans="5:19" x14ac:dyDescent="0.25">
      <c r="E8">
        <v>3</v>
      </c>
      <c r="F8" t="s">
        <v>277</v>
      </c>
      <c r="G8" t="s">
        <v>397</v>
      </c>
      <c r="H8" t="s">
        <v>398</v>
      </c>
      <c r="J8">
        <v>0</v>
      </c>
      <c r="K8" s="2"/>
      <c r="L8" s="2"/>
      <c r="M8">
        <v>-1</v>
      </c>
      <c r="R8">
        <v>3</v>
      </c>
      <c r="S8" s="2">
        <v>44568.718439155091</v>
      </c>
    </row>
    <row r="9" spans="5:19" x14ac:dyDescent="0.25">
      <c r="E9">
        <v>4</v>
      </c>
      <c r="F9" t="s">
        <v>258</v>
      </c>
      <c r="G9" t="s">
        <v>399</v>
      </c>
      <c r="H9" t="s">
        <v>3058</v>
      </c>
      <c r="J9">
        <v>0</v>
      </c>
      <c r="K9" s="2"/>
      <c r="L9" s="2"/>
      <c r="M9">
        <v>-1</v>
      </c>
      <c r="R9">
        <v>3</v>
      </c>
      <c r="S9" s="2">
        <v>44581.168201805558</v>
      </c>
    </row>
    <row r="10" spans="5:19" x14ac:dyDescent="0.25">
      <c r="E10">
        <v>5</v>
      </c>
      <c r="F10" t="s">
        <v>270</v>
      </c>
      <c r="G10" t="s">
        <v>400</v>
      </c>
      <c r="H10" t="s">
        <v>401</v>
      </c>
      <c r="J10">
        <v>0</v>
      </c>
      <c r="K10" s="2"/>
      <c r="L10" s="2"/>
      <c r="M10">
        <v>-1</v>
      </c>
      <c r="R10">
        <v>3</v>
      </c>
      <c r="S10" s="2">
        <v>44568.718439155091</v>
      </c>
    </row>
    <row r="11" spans="5:19" x14ac:dyDescent="0.25">
      <c r="E11">
        <v>6</v>
      </c>
      <c r="F11" t="s">
        <v>3052</v>
      </c>
      <c r="G11" t="s">
        <v>3059</v>
      </c>
      <c r="H11" t="s">
        <v>3060</v>
      </c>
      <c r="J11">
        <v>0</v>
      </c>
      <c r="K11" s="2"/>
      <c r="L11" s="2"/>
      <c r="M11">
        <v>-1</v>
      </c>
      <c r="R11">
        <v>3</v>
      </c>
      <c r="S11" s="2">
        <v>44600.842641782408</v>
      </c>
    </row>
    <row r="12" spans="5:19" x14ac:dyDescent="0.25">
      <c r="E12">
        <v>7</v>
      </c>
      <c r="F12" t="s">
        <v>197</v>
      </c>
      <c r="G12" t="s">
        <v>402</v>
      </c>
      <c r="H12" t="s">
        <v>3061</v>
      </c>
      <c r="J12">
        <v>0</v>
      </c>
      <c r="K12" s="2"/>
      <c r="L12" s="2"/>
      <c r="M12">
        <v>-1</v>
      </c>
      <c r="R12">
        <v>3</v>
      </c>
      <c r="S12" s="2">
        <v>44581.168201805558</v>
      </c>
    </row>
    <row r="13" spans="5:19" x14ac:dyDescent="0.25">
      <c r="E13">
        <v>8</v>
      </c>
      <c r="F13" t="s">
        <v>192</v>
      </c>
      <c r="G13" t="s">
        <v>403</v>
      </c>
      <c r="H13" t="s">
        <v>3062</v>
      </c>
      <c r="J13">
        <v>0</v>
      </c>
      <c r="K13" s="2"/>
      <c r="L13" s="2"/>
      <c r="M13">
        <v>-1</v>
      </c>
      <c r="R13">
        <v>3</v>
      </c>
      <c r="S13" s="2">
        <v>44581.168201805558</v>
      </c>
    </row>
    <row r="14" spans="5:19" x14ac:dyDescent="0.25">
      <c r="E14">
        <v>9</v>
      </c>
      <c r="F14" t="s">
        <v>3046</v>
      </c>
      <c r="G14" t="s">
        <v>3063</v>
      </c>
      <c r="H14" t="s">
        <v>3064</v>
      </c>
      <c r="J14">
        <v>0</v>
      </c>
      <c r="K14" s="2"/>
      <c r="L14" s="2"/>
      <c r="M14">
        <v>-1</v>
      </c>
      <c r="R14">
        <v>3</v>
      </c>
      <c r="S14" s="2">
        <v>44600.839822800925</v>
      </c>
    </row>
    <row r="15" spans="5:19" x14ac:dyDescent="0.25">
      <c r="E15">
        <v>10</v>
      </c>
      <c r="F15" t="s">
        <v>195</v>
      </c>
      <c r="G15" t="s">
        <v>404</v>
      </c>
      <c r="H15" t="s">
        <v>405</v>
      </c>
      <c r="J15">
        <v>0</v>
      </c>
      <c r="K15" s="2"/>
      <c r="L15" s="2"/>
      <c r="M15">
        <v>-1</v>
      </c>
      <c r="R15">
        <v>3</v>
      </c>
      <c r="S15" s="2">
        <v>44568.718439155091</v>
      </c>
    </row>
    <row r="16" spans="5:19" x14ac:dyDescent="0.25">
      <c r="E16">
        <v>11</v>
      </c>
      <c r="F16" t="s">
        <v>279</v>
      </c>
      <c r="G16" t="s">
        <v>406</v>
      </c>
      <c r="H16" t="s">
        <v>407</v>
      </c>
      <c r="J16">
        <v>0</v>
      </c>
      <c r="K16" s="2"/>
      <c r="L16" s="2"/>
      <c r="M16">
        <v>-1</v>
      </c>
      <c r="R16">
        <v>3</v>
      </c>
      <c r="S16" s="2">
        <v>44291.885204930557</v>
      </c>
    </row>
    <row r="17" spans="5:19" x14ac:dyDescent="0.25">
      <c r="E17">
        <v>12</v>
      </c>
      <c r="F17" t="s">
        <v>188</v>
      </c>
      <c r="G17" t="s">
        <v>408</v>
      </c>
      <c r="H17" t="s">
        <v>3065</v>
      </c>
      <c r="J17">
        <v>0</v>
      </c>
      <c r="K17" s="2"/>
      <c r="L17" s="2"/>
      <c r="M17">
        <v>-1</v>
      </c>
      <c r="R17">
        <v>3</v>
      </c>
      <c r="S17" s="2">
        <v>44581.168201805558</v>
      </c>
    </row>
    <row r="18" spans="5:19" x14ac:dyDescent="0.25">
      <c r="E18">
        <v>13</v>
      </c>
      <c r="F18" t="s">
        <v>234</v>
      </c>
      <c r="G18" t="s">
        <v>409</v>
      </c>
      <c r="H18" t="s">
        <v>3066</v>
      </c>
      <c r="J18">
        <v>0</v>
      </c>
      <c r="K18" s="2"/>
      <c r="L18" s="2"/>
      <c r="M18">
        <v>-1</v>
      </c>
      <c r="R18">
        <v>3</v>
      </c>
      <c r="S18" s="2">
        <v>44581.168201805558</v>
      </c>
    </row>
    <row r="19" spans="5:19" x14ac:dyDescent="0.25">
      <c r="E19">
        <v>14</v>
      </c>
      <c r="F19" t="s">
        <v>236</v>
      </c>
      <c r="G19" t="s">
        <v>410</v>
      </c>
      <c r="H19" t="s">
        <v>411</v>
      </c>
      <c r="J19">
        <v>0</v>
      </c>
      <c r="K19" s="2"/>
      <c r="L19" s="2"/>
      <c r="M19">
        <v>-1</v>
      </c>
      <c r="R19">
        <v>3</v>
      </c>
      <c r="S19" s="2">
        <v>44568.718439155091</v>
      </c>
    </row>
    <row r="20" spans="5:19" x14ac:dyDescent="0.25">
      <c r="E20">
        <v>15</v>
      </c>
      <c r="F20" t="s">
        <v>262</v>
      </c>
      <c r="G20" t="s">
        <v>412</v>
      </c>
      <c r="H20" t="s">
        <v>3067</v>
      </c>
      <c r="J20">
        <v>0</v>
      </c>
      <c r="K20" s="2"/>
      <c r="L20" s="2"/>
      <c r="M20">
        <v>-1</v>
      </c>
      <c r="R20">
        <v>3</v>
      </c>
      <c r="S20" s="2">
        <v>44581.168201805558</v>
      </c>
    </row>
    <row r="21" spans="5:19" x14ac:dyDescent="0.25">
      <c r="E21">
        <v>16</v>
      </c>
      <c r="F21" t="s">
        <v>191</v>
      </c>
      <c r="G21" t="s">
        <v>413</v>
      </c>
      <c r="H21" t="s">
        <v>3068</v>
      </c>
      <c r="J21">
        <v>0</v>
      </c>
      <c r="K21" s="2"/>
      <c r="L21" s="2"/>
      <c r="M21">
        <v>-1</v>
      </c>
      <c r="R21">
        <v>3</v>
      </c>
      <c r="S21" s="2">
        <v>44581.168201805558</v>
      </c>
    </row>
    <row r="22" spans="5:19" x14ac:dyDescent="0.25">
      <c r="E22">
        <v>17</v>
      </c>
      <c r="F22" t="s">
        <v>235</v>
      </c>
      <c r="G22" t="s">
        <v>414</v>
      </c>
      <c r="H22" t="s">
        <v>415</v>
      </c>
      <c r="J22">
        <v>0</v>
      </c>
      <c r="K22" s="2"/>
      <c r="L22" s="2"/>
      <c r="M22">
        <v>-1</v>
      </c>
      <c r="R22">
        <v>3</v>
      </c>
      <c r="S22" s="2">
        <v>44568.718439155091</v>
      </c>
    </row>
    <row r="23" spans="5:19" x14ac:dyDescent="0.25">
      <c r="E23">
        <v>18</v>
      </c>
      <c r="F23" t="s">
        <v>194</v>
      </c>
      <c r="G23" t="s">
        <v>416</v>
      </c>
      <c r="H23" t="s">
        <v>3069</v>
      </c>
      <c r="J23">
        <v>0</v>
      </c>
      <c r="K23" s="2"/>
      <c r="L23" s="2"/>
      <c r="M23">
        <v>-1</v>
      </c>
      <c r="R23">
        <v>3</v>
      </c>
      <c r="S23" s="2">
        <v>44581.168201805558</v>
      </c>
    </row>
    <row r="24" spans="5:19" x14ac:dyDescent="0.25">
      <c r="E24">
        <v>19</v>
      </c>
      <c r="F24" t="s">
        <v>229</v>
      </c>
      <c r="G24" t="s">
        <v>417</v>
      </c>
      <c r="H24" t="s">
        <v>3070</v>
      </c>
      <c r="J24">
        <v>0</v>
      </c>
      <c r="K24" s="2"/>
      <c r="L24" s="2"/>
      <c r="M24">
        <v>-1</v>
      </c>
      <c r="R24">
        <v>3</v>
      </c>
      <c r="S24" s="2">
        <v>44581.168201805558</v>
      </c>
    </row>
    <row r="25" spans="5:19" x14ac:dyDescent="0.25">
      <c r="E25">
        <v>20</v>
      </c>
      <c r="F25" t="s">
        <v>240</v>
      </c>
      <c r="G25" t="s">
        <v>418</v>
      </c>
      <c r="H25" t="s">
        <v>3071</v>
      </c>
      <c r="J25">
        <v>0</v>
      </c>
      <c r="K25" s="2"/>
      <c r="L25" s="2"/>
      <c r="M25">
        <v>-1</v>
      </c>
      <c r="R25">
        <v>3</v>
      </c>
      <c r="S25" s="2">
        <v>44581.168201805558</v>
      </c>
    </row>
    <row r="26" spans="5:19" x14ac:dyDescent="0.25">
      <c r="E26">
        <v>21</v>
      </c>
      <c r="F26" s="19" t="s">
        <v>257</v>
      </c>
      <c r="G26" s="19" t="s">
        <v>419</v>
      </c>
      <c r="H26" s="19" t="s">
        <v>3072</v>
      </c>
      <c r="I26" s="19"/>
      <c r="J26">
        <v>0</v>
      </c>
      <c r="K26" s="2"/>
      <c r="L26" s="2"/>
      <c r="M26">
        <v>-1</v>
      </c>
      <c r="R26">
        <v>3</v>
      </c>
      <c r="S26" s="2">
        <v>44581.168201805558</v>
      </c>
    </row>
    <row r="27" spans="5:19" x14ac:dyDescent="0.25">
      <c r="E27">
        <v>22</v>
      </c>
      <c r="F27" s="19" t="s">
        <v>226</v>
      </c>
      <c r="G27" s="19" t="s">
        <v>420</v>
      </c>
      <c r="H27" s="19" t="s">
        <v>3073</v>
      </c>
      <c r="I27" s="19"/>
      <c r="J27">
        <v>0</v>
      </c>
      <c r="K27" s="2"/>
      <c r="L27" s="2"/>
      <c r="M27">
        <v>-1</v>
      </c>
      <c r="R27">
        <v>3</v>
      </c>
      <c r="S27" s="2">
        <v>44581.168201805558</v>
      </c>
    </row>
    <row r="28" spans="5:19" x14ac:dyDescent="0.25">
      <c r="E28">
        <v>23</v>
      </c>
      <c r="F28" s="19" t="s">
        <v>238</v>
      </c>
      <c r="G28" s="19" t="s">
        <v>421</v>
      </c>
      <c r="H28" s="19" t="s">
        <v>3074</v>
      </c>
      <c r="I28" s="19"/>
      <c r="J28">
        <v>0</v>
      </c>
      <c r="K28" s="2"/>
      <c r="L28" s="2"/>
      <c r="M28">
        <v>-1</v>
      </c>
      <c r="R28">
        <v>3</v>
      </c>
      <c r="S28" s="2">
        <v>44581.168201805558</v>
      </c>
    </row>
    <row r="29" spans="5:19" x14ac:dyDescent="0.25">
      <c r="E29">
        <v>24</v>
      </c>
      <c r="F29" s="19" t="s">
        <v>193</v>
      </c>
      <c r="G29" s="19" t="s">
        <v>422</v>
      </c>
      <c r="H29" s="19" t="s">
        <v>3069</v>
      </c>
      <c r="I29" s="19"/>
      <c r="J29">
        <v>0</v>
      </c>
      <c r="K29" s="2"/>
      <c r="L29" s="2"/>
      <c r="M29">
        <v>-1</v>
      </c>
      <c r="R29">
        <v>3</v>
      </c>
      <c r="S29" s="2">
        <v>44581.168201805558</v>
      </c>
    </row>
    <row r="30" spans="5:19" x14ac:dyDescent="0.25">
      <c r="E30">
        <v>25</v>
      </c>
      <c r="F30" s="19" t="s">
        <v>276</v>
      </c>
      <c r="G30" s="19" t="s">
        <v>423</v>
      </c>
      <c r="H30" s="19" t="s">
        <v>424</v>
      </c>
      <c r="I30" s="19"/>
      <c r="J30">
        <v>0</v>
      </c>
      <c r="K30" s="2"/>
      <c r="L30" s="2"/>
      <c r="M30">
        <v>-1</v>
      </c>
      <c r="R30">
        <v>3</v>
      </c>
      <c r="S30" s="2">
        <v>44568.718439155091</v>
      </c>
    </row>
    <row r="31" spans="5:19" x14ac:dyDescent="0.25">
      <c r="E31">
        <v>26</v>
      </c>
      <c r="F31" s="19" t="s">
        <v>239</v>
      </c>
      <c r="G31" s="19" t="s">
        <v>425</v>
      </c>
      <c r="H31" s="19" t="s">
        <v>3075</v>
      </c>
      <c r="I31" s="19"/>
      <c r="J31">
        <v>0</v>
      </c>
      <c r="K31" s="2"/>
      <c r="L31" s="2"/>
      <c r="M31">
        <v>-1</v>
      </c>
      <c r="R31">
        <v>3</v>
      </c>
      <c r="S31" s="2">
        <v>44581.168201805558</v>
      </c>
    </row>
    <row r="32" spans="5:19" x14ac:dyDescent="0.25">
      <c r="E32">
        <v>27</v>
      </c>
      <c r="F32" s="19" t="s">
        <v>190</v>
      </c>
      <c r="G32" s="19" t="s">
        <v>426</v>
      </c>
      <c r="H32" s="19" t="s">
        <v>3076</v>
      </c>
      <c r="I32" s="19"/>
      <c r="J32">
        <v>0</v>
      </c>
      <c r="K32" s="2"/>
      <c r="L32" s="2"/>
      <c r="M32">
        <v>-1</v>
      </c>
      <c r="R32">
        <v>3</v>
      </c>
      <c r="S32" s="2">
        <v>44581.168201805558</v>
      </c>
    </row>
    <row r="33" spans="5:19" x14ac:dyDescent="0.25">
      <c r="E33">
        <v>28</v>
      </c>
      <c r="F33" s="19" t="s">
        <v>185</v>
      </c>
      <c r="G33" s="19" t="s">
        <v>427</v>
      </c>
      <c r="H33" s="19" t="s">
        <v>3077</v>
      </c>
      <c r="I33" s="19"/>
      <c r="J33">
        <v>0</v>
      </c>
      <c r="K33" s="2"/>
      <c r="L33" s="2"/>
      <c r="M33">
        <v>-1</v>
      </c>
      <c r="R33">
        <v>3</v>
      </c>
      <c r="S33" s="2">
        <v>44581.168201805558</v>
      </c>
    </row>
    <row r="34" spans="5:19" x14ac:dyDescent="0.25">
      <c r="E34">
        <v>29</v>
      </c>
      <c r="F34" s="19" t="s">
        <v>189</v>
      </c>
      <c r="G34" s="19" t="s">
        <v>428</v>
      </c>
      <c r="H34" s="19" t="s">
        <v>3078</v>
      </c>
      <c r="I34" s="19"/>
      <c r="J34">
        <v>0</v>
      </c>
      <c r="K34" s="2"/>
      <c r="L34" s="2"/>
      <c r="M34">
        <v>-1</v>
      </c>
      <c r="R34">
        <v>3</v>
      </c>
      <c r="S34" s="2">
        <v>44581.168201805558</v>
      </c>
    </row>
    <row r="35" spans="5:19" x14ac:dyDescent="0.25">
      <c r="E35">
        <v>30</v>
      </c>
      <c r="F35" s="19" t="s">
        <v>230</v>
      </c>
      <c r="G35" s="19" t="s">
        <v>429</v>
      </c>
      <c r="H35" s="19" t="s">
        <v>3079</v>
      </c>
      <c r="I35" s="19"/>
      <c r="J35">
        <v>0</v>
      </c>
      <c r="K35" s="2"/>
      <c r="L35" s="2"/>
      <c r="M35">
        <v>-1</v>
      </c>
      <c r="R35">
        <v>3</v>
      </c>
      <c r="S35" s="2">
        <v>44581.168201805558</v>
      </c>
    </row>
    <row r="36" spans="5:19" x14ac:dyDescent="0.25">
      <c r="E36">
        <v>31</v>
      </c>
      <c r="F36" s="19" t="s">
        <v>273</v>
      </c>
      <c r="G36" s="19" t="s">
        <v>430</v>
      </c>
      <c r="H36" s="19" t="s">
        <v>431</v>
      </c>
      <c r="I36" s="19"/>
      <c r="J36">
        <v>0</v>
      </c>
      <c r="K36" s="2"/>
      <c r="L36" s="2"/>
      <c r="M36">
        <v>-1</v>
      </c>
      <c r="R36">
        <v>3</v>
      </c>
      <c r="S36" s="2">
        <v>44568.718439155091</v>
      </c>
    </row>
    <row r="37" spans="5:19" x14ac:dyDescent="0.25">
      <c r="E37">
        <v>32</v>
      </c>
      <c r="F37" s="19" t="s">
        <v>271</v>
      </c>
      <c r="G37" s="19" t="s">
        <v>432</v>
      </c>
      <c r="H37" s="19" t="s">
        <v>433</v>
      </c>
      <c r="I37" s="19"/>
      <c r="J37">
        <v>0</v>
      </c>
      <c r="K37" s="2"/>
      <c r="L37" s="2"/>
      <c r="M37">
        <v>-1</v>
      </c>
      <c r="R37">
        <v>3</v>
      </c>
      <c r="S37" s="2">
        <v>44568.718439155091</v>
      </c>
    </row>
    <row r="38" spans="5:19" x14ac:dyDescent="0.25">
      <c r="E38">
        <v>33</v>
      </c>
      <c r="F38" s="19" t="s">
        <v>184</v>
      </c>
      <c r="G38" s="19" t="s">
        <v>434</v>
      </c>
      <c r="H38" s="19" t="s">
        <v>3080</v>
      </c>
      <c r="I38" s="19"/>
      <c r="J38">
        <v>0</v>
      </c>
      <c r="K38" s="2"/>
      <c r="L38" s="2"/>
      <c r="M38">
        <v>-1</v>
      </c>
      <c r="R38">
        <v>3</v>
      </c>
      <c r="S38" s="2">
        <v>44581.168201805558</v>
      </c>
    </row>
    <row r="39" spans="5:19" x14ac:dyDescent="0.25">
      <c r="E39">
        <v>34</v>
      </c>
      <c r="F39" s="19" t="s">
        <v>186</v>
      </c>
      <c r="G39" s="19" t="s">
        <v>435</v>
      </c>
      <c r="H39" s="19" t="s">
        <v>436</v>
      </c>
      <c r="I39" s="19"/>
      <c r="J39">
        <v>0</v>
      </c>
      <c r="K39" s="2"/>
      <c r="L39" s="2"/>
      <c r="M39">
        <v>-1</v>
      </c>
      <c r="R39">
        <v>3</v>
      </c>
      <c r="S39" s="2">
        <v>44568.718439155091</v>
      </c>
    </row>
    <row r="40" spans="5:19" x14ac:dyDescent="0.25">
      <c r="E40">
        <v>35</v>
      </c>
      <c r="F40" s="19" t="s">
        <v>278</v>
      </c>
      <c r="G40" s="19" t="s">
        <v>437</v>
      </c>
      <c r="H40" s="19" t="s">
        <v>3081</v>
      </c>
      <c r="I40" s="19"/>
      <c r="J40">
        <v>0</v>
      </c>
      <c r="K40" s="2"/>
      <c r="L40" s="2"/>
      <c r="M40">
        <v>-1</v>
      </c>
      <c r="R40">
        <v>3</v>
      </c>
      <c r="S40" s="2">
        <v>44581.168201805558</v>
      </c>
    </row>
    <row r="41" spans="5:19" x14ac:dyDescent="0.25">
      <c r="E41">
        <v>36</v>
      </c>
      <c r="F41" s="19" t="s">
        <v>213</v>
      </c>
      <c r="G41" s="19" t="s">
        <v>438</v>
      </c>
      <c r="H41" s="19" t="s">
        <v>439</v>
      </c>
      <c r="I41" s="19"/>
      <c r="J41">
        <v>0</v>
      </c>
      <c r="K41" s="2"/>
      <c r="L41" s="2"/>
      <c r="M41">
        <v>-1</v>
      </c>
      <c r="R41">
        <v>3</v>
      </c>
      <c r="S41" s="2">
        <v>44581.195087268519</v>
      </c>
    </row>
    <row r="42" spans="5:19" x14ac:dyDescent="0.25">
      <c r="E42">
        <v>37</v>
      </c>
      <c r="F42" s="19" t="s">
        <v>237</v>
      </c>
      <c r="G42" s="19" t="s">
        <v>440</v>
      </c>
      <c r="H42" s="19" t="s">
        <v>441</v>
      </c>
      <c r="I42" s="19"/>
      <c r="J42">
        <v>0</v>
      </c>
      <c r="K42" s="2"/>
      <c r="L42" s="2"/>
      <c r="M42">
        <v>-1</v>
      </c>
      <c r="R42">
        <v>3</v>
      </c>
      <c r="S42" s="2">
        <v>44581.195077268516</v>
      </c>
    </row>
    <row r="43" spans="5:19" x14ac:dyDescent="0.25">
      <c r="E43">
        <v>38</v>
      </c>
      <c r="F43" s="19" t="s">
        <v>212</v>
      </c>
      <c r="G43" s="19" t="s">
        <v>442</v>
      </c>
      <c r="H43" s="19" t="s">
        <v>443</v>
      </c>
      <c r="I43" s="19"/>
      <c r="J43">
        <v>0</v>
      </c>
      <c r="K43" s="2"/>
      <c r="L43" s="2"/>
      <c r="M43">
        <v>-1</v>
      </c>
      <c r="R43">
        <v>3</v>
      </c>
      <c r="S43" s="2">
        <v>44581.195115046299</v>
      </c>
    </row>
    <row r="44" spans="5:19" x14ac:dyDescent="0.25">
      <c r="E44">
        <v>39</v>
      </c>
      <c r="F44" s="19" t="s">
        <v>210</v>
      </c>
      <c r="G44" s="19" t="s">
        <v>444</v>
      </c>
      <c r="H44" s="19" t="s">
        <v>445</v>
      </c>
      <c r="I44" s="19"/>
      <c r="J44">
        <v>0</v>
      </c>
      <c r="K44" s="2"/>
      <c r="L44" s="2"/>
      <c r="M44">
        <v>-1</v>
      </c>
      <c r="R44">
        <v>3</v>
      </c>
      <c r="S44" s="2">
        <v>44581.195087615743</v>
      </c>
    </row>
    <row r="45" spans="5:19" x14ac:dyDescent="0.25">
      <c r="E45">
        <v>40</v>
      </c>
      <c r="F45" s="19" t="s">
        <v>211</v>
      </c>
      <c r="G45" s="19" t="s">
        <v>446</v>
      </c>
      <c r="H45" s="19" t="s">
        <v>447</v>
      </c>
      <c r="I45" s="19"/>
      <c r="J45">
        <v>0</v>
      </c>
      <c r="K45" s="2"/>
      <c r="L45" s="2"/>
      <c r="M45">
        <v>-1</v>
      </c>
      <c r="R45">
        <v>3</v>
      </c>
      <c r="S45" s="2">
        <v>44581.19509601852</v>
      </c>
    </row>
    <row r="46" spans="5:19" x14ac:dyDescent="0.25">
      <c r="E46">
        <v>41</v>
      </c>
      <c r="F46" s="19" t="s">
        <v>243</v>
      </c>
      <c r="G46" s="19" t="s">
        <v>448</v>
      </c>
      <c r="H46" s="19" t="s">
        <v>449</v>
      </c>
      <c r="I46" s="19"/>
      <c r="J46">
        <v>0</v>
      </c>
      <c r="K46" s="2"/>
      <c r="L46" s="2"/>
      <c r="M46">
        <v>-1</v>
      </c>
      <c r="R46">
        <v>3</v>
      </c>
      <c r="S46" s="2">
        <v>44581.195079004632</v>
      </c>
    </row>
    <row r="47" spans="5:19" x14ac:dyDescent="0.25">
      <c r="E47">
        <v>42</v>
      </c>
      <c r="F47" s="19" t="s">
        <v>215</v>
      </c>
      <c r="G47" s="19" t="s">
        <v>450</v>
      </c>
      <c r="H47" s="19" t="s">
        <v>451</v>
      </c>
      <c r="I47" s="19"/>
      <c r="J47">
        <v>0</v>
      </c>
      <c r="K47" s="2"/>
      <c r="L47" s="2"/>
      <c r="M47">
        <v>-1</v>
      </c>
      <c r="R47">
        <v>3</v>
      </c>
      <c r="S47" s="2">
        <v>44581.195087615743</v>
      </c>
    </row>
    <row r="48" spans="5:19" x14ac:dyDescent="0.25">
      <c r="E48">
        <v>43</v>
      </c>
      <c r="F48" s="19" t="s">
        <v>232</v>
      </c>
      <c r="G48" s="19" t="s">
        <v>452</v>
      </c>
      <c r="H48" s="19" t="s">
        <v>453</v>
      </c>
      <c r="I48" s="19"/>
      <c r="J48">
        <v>0</v>
      </c>
      <c r="K48" s="2"/>
      <c r="L48" s="2"/>
      <c r="M48">
        <v>-1</v>
      </c>
      <c r="R48">
        <v>3</v>
      </c>
      <c r="S48" s="2">
        <v>44581.195077731485</v>
      </c>
    </row>
    <row r="49" spans="5:19" x14ac:dyDescent="0.25">
      <c r="E49">
        <v>44</v>
      </c>
      <c r="F49" s="19" t="s">
        <v>259</v>
      </c>
      <c r="G49" s="19" t="s">
        <v>454</v>
      </c>
      <c r="H49" s="19" t="s">
        <v>455</v>
      </c>
      <c r="I49" s="19"/>
      <c r="J49">
        <v>0</v>
      </c>
      <c r="K49" s="2"/>
      <c r="L49" s="2"/>
      <c r="M49">
        <v>-1</v>
      </c>
      <c r="R49">
        <v>3</v>
      </c>
      <c r="S49" s="2">
        <v>44581.195087766202</v>
      </c>
    </row>
    <row r="50" spans="5:19" x14ac:dyDescent="0.25">
      <c r="E50">
        <v>45</v>
      </c>
      <c r="F50" s="19" t="s">
        <v>203</v>
      </c>
      <c r="G50" s="19" t="s">
        <v>456</v>
      </c>
      <c r="H50" s="19" t="s">
        <v>457</v>
      </c>
      <c r="I50" s="19"/>
      <c r="J50">
        <v>0</v>
      </c>
      <c r="K50" s="2"/>
      <c r="L50" s="2"/>
      <c r="M50">
        <v>-1</v>
      </c>
      <c r="R50">
        <v>3</v>
      </c>
      <c r="S50" s="2">
        <v>44581.195077268516</v>
      </c>
    </row>
    <row r="51" spans="5:19" x14ac:dyDescent="0.25">
      <c r="E51">
        <v>46</v>
      </c>
      <c r="F51" s="19" t="s">
        <v>183</v>
      </c>
      <c r="G51" s="19" t="s">
        <v>458</v>
      </c>
      <c r="H51" s="19" t="s">
        <v>3082</v>
      </c>
      <c r="I51" s="19"/>
      <c r="J51">
        <v>0</v>
      </c>
      <c r="K51" s="2"/>
      <c r="L51" s="2"/>
      <c r="M51">
        <v>-1</v>
      </c>
      <c r="R51">
        <v>3</v>
      </c>
      <c r="S51" s="2">
        <v>44600.841069328701</v>
      </c>
    </row>
    <row r="52" spans="5:19" x14ac:dyDescent="0.25">
      <c r="E52">
        <v>47</v>
      </c>
      <c r="F52" s="19" t="s">
        <v>245</v>
      </c>
      <c r="G52" s="19" t="s">
        <v>459</v>
      </c>
      <c r="H52" s="19" t="s">
        <v>460</v>
      </c>
      <c r="I52" s="19"/>
      <c r="J52">
        <v>0</v>
      </c>
      <c r="K52" s="2"/>
      <c r="L52" s="2"/>
      <c r="M52">
        <v>-1</v>
      </c>
      <c r="R52">
        <v>3</v>
      </c>
      <c r="S52" s="2">
        <v>44581.195077962962</v>
      </c>
    </row>
    <row r="53" spans="5:19" x14ac:dyDescent="0.25">
      <c r="E53">
        <v>48</v>
      </c>
      <c r="F53" s="19" t="s">
        <v>241</v>
      </c>
      <c r="G53" s="19" t="s">
        <v>461</v>
      </c>
      <c r="H53" s="19" t="s">
        <v>462</v>
      </c>
      <c r="I53" s="19"/>
      <c r="J53">
        <v>0</v>
      </c>
      <c r="K53" s="2"/>
      <c r="L53" s="2"/>
      <c r="M53">
        <v>-1</v>
      </c>
      <c r="R53">
        <v>3</v>
      </c>
      <c r="S53" s="2">
        <v>44581.195077962962</v>
      </c>
    </row>
    <row r="54" spans="5:19" x14ac:dyDescent="0.25">
      <c r="E54">
        <v>49</v>
      </c>
      <c r="F54" s="19" t="s">
        <v>228</v>
      </c>
      <c r="G54" s="19" t="s">
        <v>463</v>
      </c>
      <c r="H54" s="19" t="s">
        <v>464</v>
      </c>
      <c r="I54" s="19"/>
      <c r="J54">
        <v>0</v>
      </c>
      <c r="K54" s="2"/>
      <c r="L54" s="2"/>
      <c r="M54">
        <v>-1</v>
      </c>
      <c r="R54">
        <v>3</v>
      </c>
      <c r="S54" s="2">
        <v>44581.195108518521</v>
      </c>
    </row>
    <row r="55" spans="5:19" x14ac:dyDescent="0.25">
      <c r="E55">
        <v>50</v>
      </c>
      <c r="F55" s="19" t="s">
        <v>249</v>
      </c>
      <c r="G55" s="19" t="s">
        <v>465</v>
      </c>
      <c r="H55" s="19" t="s">
        <v>3083</v>
      </c>
      <c r="I55" s="19"/>
      <c r="J55">
        <v>0</v>
      </c>
      <c r="K55" s="2"/>
      <c r="L55" s="2"/>
      <c r="M55">
        <v>-1</v>
      </c>
      <c r="R55">
        <v>3</v>
      </c>
      <c r="S55" s="2">
        <v>44600.841069328701</v>
      </c>
    </row>
    <row r="56" spans="5:19" x14ac:dyDescent="0.25">
      <c r="E56">
        <v>51</v>
      </c>
      <c r="F56" s="19" t="s">
        <v>205</v>
      </c>
      <c r="G56" s="19" t="s">
        <v>466</v>
      </c>
      <c r="H56" s="19" t="s">
        <v>467</v>
      </c>
      <c r="I56" s="19"/>
      <c r="J56">
        <v>0</v>
      </c>
      <c r="K56" s="2"/>
      <c r="L56" s="2"/>
      <c r="M56">
        <v>-1</v>
      </c>
      <c r="R56">
        <v>3</v>
      </c>
      <c r="S56" s="2">
        <v>44581.195087650463</v>
      </c>
    </row>
    <row r="57" spans="5:19" x14ac:dyDescent="0.25">
      <c r="E57">
        <v>52</v>
      </c>
      <c r="F57" s="19" t="s">
        <v>233</v>
      </c>
      <c r="G57" s="19" t="s">
        <v>468</v>
      </c>
      <c r="H57" s="19" t="s">
        <v>469</v>
      </c>
      <c r="I57" s="19"/>
      <c r="J57">
        <v>0</v>
      </c>
      <c r="K57" s="2"/>
      <c r="L57" s="2"/>
      <c r="M57">
        <v>-1</v>
      </c>
      <c r="R57">
        <v>3</v>
      </c>
      <c r="S57" s="2">
        <v>44581.195077233795</v>
      </c>
    </row>
    <row r="58" spans="5:19" x14ac:dyDescent="0.25">
      <c r="E58">
        <v>53</v>
      </c>
      <c r="F58" s="19" t="s">
        <v>198</v>
      </c>
      <c r="G58" s="19" t="s">
        <v>470</v>
      </c>
      <c r="H58" s="19" t="s">
        <v>471</v>
      </c>
      <c r="I58" s="19"/>
      <c r="J58">
        <v>0</v>
      </c>
      <c r="K58" s="2"/>
      <c r="L58" s="2"/>
      <c r="M58">
        <v>-1</v>
      </c>
      <c r="R58">
        <v>3</v>
      </c>
      <c r="S58" s="2">
        <v>44581.195095868054</v>
      </c>
    </row>
    <row r="59" spans="5:19" x14ac:dyDescent="0.25">
      <c r="E59">
        <v>54</v>
      </c>
      <c r="F59" s="19" t="s">
        <v>209</v>
      </c>
      <c r="G59" s="19" t="s">
        <v>472</v>
      </c>
      <c r="H59" s="19" t="s">
        <v>473</v>
      </c>
      <c r="I59" s="19"/>
      <c r="J59">
        <v>0</v>
      </c>
      <c r="K59" s="2"/>
      <c r="L59" s="2"/>
      <c r="M59">
        <v>-1</v>
      </c>
      <c r="R59">
        <v>3</v>
      </c>
      <c r="S59" s="2">
        <v>44581.195087650463</v>
      </c>
    </row>
    <row r="60" spans="5:19" x14ac:dyDescent="0.25">
      <c r="E60">
        <v>55</v>
      </c>
      <c r="F60" s="19" t="s">
        <v>264</v>
      </c>
      <c r="G60" s="19" t="s">
        <v>474</v>
      </c>
      <c r="H60" s="19" t="s">
        <v>475</v>
      </c>
      <c r="I60" s="19"/>
      <c r="J60">
        <v>0</v>
      </c>
      <c r="K60" s="2"/>
      <c r="L60" s="2"/>
      <c r="M60">
        <v>-1</v>
      </c>
      <c r="R60">
        <v>3</v>
      </c>
      <c r="S60" s="2">
        <v>44581.195101574071</v>
      </c>
    </row>
    <row r="61" spans="5:19" x14ac:dyDescent="0.25">
      <c r="E61">
        <v>56</v>
      </c>
      <c r="F61" s="19" t="s">
        <v>225</v>
      </c>
      <c r="G61" s="19" t="s">
        <v>476</v>
      </c>
      <c r="H61" s="19" t="s">
        <v>477</v>
      </c>
      <c r="I61" s="19"/>
      <c r="J61">
        <v>0</v>
      </c>
      <c r="K61" s="2"/>
      <c r="L61" s="2"/>
      <c r="M61">
        <v>-1</v>
      </c>
      <c r="R61">
        <v>3</v>
      </c>
      <c r="S61" s="2">
        <v>44581.195077731485</v>
      </c>
    </row>
    <row r="62" spans="5:19" x14ac:dyDescent="0.25">
      <c r="E62">
        <v>57</v>
      </c>
      <c r="F62" s="19" t="s">
        <v>208</v>
      </c>
      <c r="G62" s="19" t="s">
        <v>478</v>
      </c>
      <c r="H62" s="19" t="s">
        <v>479</v>
      </c>
      <c r="I62" s="19"/>
      <c r="J62">
        <v>0</v>
      </c>
      <c r="K62" s="2"/>
      <c r="L62" s="2"/>
      <c r="M62">
        <v>-1</v>
      </c>
      <c r="R62">
        <v>3</v>
      </c>
      <c r="S62" s="2">
        <v>44581.195087615743</v>
      </c>
    </row>
    <row r="63" spans="5:19" x14ac:dyDescent="0.25">
      <c r="E63">
        <v>58</v>
      </c>
      <c r="F63" s="19" t="s">
        <v>217</v>
      </c>
      <c r="G63" s="19" t="s">
        <v>480</v>
      </c>
      <c r="H63" s="19" t="s">
        <v>481</v>
      </c>
      <c r="I63" s="19"/>
      <c r="J63">
        <v>0</v>
      </c>
      <c r="K63" s="2"/>
      <c r="L63" s="2"/>
      <c r="M63">
        <v>-1</v>
      </c>
      <c r="R63">
        <v>3</v>
      </c>
      <c r="S63" s="2">
        <v>44581.195087962966</v>
      </c>
    </row>
    <row r="64" spans="5:19" x14ac:dyDescent="0.25">
      <c r="E64">
        <v>59</v>
      </c>
      <c r="F64" s="19" t="s">
        <v>244</v>
      </c>
      <c r="G64" s="19" t="s">
        <v>482</v>
      </c>
      <c r="H64" s="19" t="s">
        <v>483</v>
      </c>
      <c r="I64" s="19"/>
      <c r="J64">
        <v>0</v>
      </c>
      <c r="K64" s="2"/>
      <c r="L64" s="2"/>
      <c r="M64">
        <v>-1</v>
      </c>
      <c r="R64">
        <v>3</v>
      </c>
      <c r="S64" s="2">
        <v>44581.195077268516</v>
      </c>
    </row>
    <row r="65" spans="5:19" x14ac:dyDescent="0.25">
      <c r="E65">
        <v>60</v>
      </c>
      <c r="F65" s="19" t="s">
        <v>221</v>
      </c>
      <c r="G65" s="19" t="s">
        <v>484</v>
      </c>
      <c r="H65" s="19" t="s">
        <v>485</v>
      </c>
      <c r="I65" s="19"/>
      <c r="J65">
        <v>0</v>
      </c>
      <c r="K65" s="2"/>
      <c r="L65" s="2"/>
      <c r="M65">
        <v>-1</v>
      </c>
      <c r="R65">
        <v>3</v>
      </c>
      <c r="S65" s="2">
        <v>44581.195077268516</v>
      </c>
    </row>
    <row r="66" spans="5:19" x14ac:dyDescent="0.25">
      <c r="E66">
        <v>61</v>
      </c>
      <c r="F66" s="19" t="s">
        <v>251</v>
      </c>
      <c r="G66" s="19" t="s">
        <v>486</v>
      </c>
      <c r="H66" s="19" t="s">
        <v>487</v>
      </c>
      <c r="I66" s="19"/>
      <c r="J66">
        <v>0</v>
      </c>
      <c r="K66" s="2"/>
      <c r="L66" s="2"/>
      <c r="M66">
        <v>-1</v>
      </c>
      <c r="R66">
        <v>3</v>
      </c>
      <c r="S66" s="2">
        <v>44581.195077546297</v>
      </c>
    </row>
    <row r="67" spans="5:19" x14ac:dyDescent="0.25">
      <c r="E67">
        <v>62</v>
      </c>
      <c r="F67" s="19" t="s">
        <v>260</v>
      </c>
      <c r="G67" s="19" t="s">
        <v>488</v>
      </c>
      <c r="H67" s="19" t="s">
        <v>489</v>
      </c>
      <c r="I67" s="19"/>
      <c r="J67">
        <v>0</v>
      </c>
      <c r="K67" s="2"/>
      <c r="L67" s="2"/>
      <c r="M67">
        <v>-1</v>
      </c>
      <c r="R67">
        <v>3</v>
      </c>
      <c r="S67" s="2">
        <v>44581.195078819444</v>
      </c>
    </row>
    <row r="68" spans="5:19" x14ac:dyDescent="0.25">
      <c r="E68">
        <v>63</v>
      </c>
      <c r="F68" s="19" t="s">
        <v>231</v>
      </c>
      <c r="G68" s="19" t="s">
        <v>490</v>
      </c>
      <c r="H68" s="19" t="s">
        <v>491</v>
      </c>
      <c r="I68" s="19"/>
      <c r="J68">
        <v>0</v>
      </c>
      <c r="K68" s="2"/>
      <c r="L68" s="2"/>
      <c r="M68">
        <v>-1</v>
      </c>
      <c r="R68">
        <v>3</v>
      </c>
      <c r="S68" s="2">
        <v>44581.195077268516</v>
      </c>
    </row>
    <row r="69" spans="5:19" x14ac:dyDescent="0.25">
      <c r="E69">
        <v>64</v>
      </c>
      <c r="F69" s="19" t="s">
        <v>199</v>
      </c>
      <c r="G69" s="19" t="s">
        <v>492</v>
      </c>
      <c r="H69" s="19" t="s">
        <v>493</v>
      </c>
      <c r="I69" s="19"/>
      <c r="J69">
        <v>0</v>
      </c>
      <c r="K69" s="2"/>
      <c r="L69" s="2"/>
      <c r="M69">
        <v>-1</v>
      </c>
      <c r="R69">
        <v>3</v>
      </c>
      <c r="S69" s="2">
        <v>44581.195077349534</v>
      </c>
    </row>
    <row r="70" spans="5:19" x14ac:dyDescent="0.25">
      <c r="E70">
        <v>65</v>
      </c>
      <c r="F70" s="19" t="s">
        <v>265</v>
      </c>
      <c r="G70" s="19" t="s">
        <v>494</v>
      </c>
      <c r="H70" s="19" t="s">
        <v>495</v>
      </c>
      <c r="I70" s="19"/>
      <c r="J70">
        <v>0</v>
      </c>
      <c r="K70" s="2"/>
      <c r="L70" s="2"/>
      <c r="M70">
        <v>-1</v>
      </c>
      <c r="R70">
        <v>3</v>
      </c>
      <c r="S70" s="2">
        <v>44581.195087685184</v>
      </c>
    </row>
    <row r="71" spans="5:19" x14ac:dyDescent="0.25">
      <c r="E71">
        <v>66</v>
      </c>
      <c r="F71" s="19" t="s">
        <v>202</v>
      </c>
      <c r="G71" s="19" t="s">
        <v>496</v>
      </c>
      <c r="H71" s="19" t="s">
        <v>497</v>
      </c>
      <c r="I71" s="19"/>
      <c r="J71">
        <v>0</v>
      </c>
      <c r="K71" s="2"/>
      <c r="L71" s="2"/>
      <c r="M71">
        <v>-1</v>
      </c>
      <c r="R71">
        <v>3</v>
      </c>
      <c r="S71" s="2">
        <v>44581.195077546297</v>
      </c>
    </row>
    <row r="72" spans="5:19" x14ac:dyDescent="0.25">
      <c r="E72">
        <v>67</v>
      </c>
      <c r="F72" s="19" t="s">
        <v>206</v>
      </c>
      <c r="G72" s="19" t="s">
        <v>498</v>
      </c>
      <c r="H72" s="19" t="s">
        <v>499</v>
      </c>
      <c r="I72" s="19"/>
      <c r="J72">
        <v>0</v>
      </c>
      <c r="K72" s="2"/>
      <c r="L72" s="2"/>
      <c r="M72">
        <v>-1</v>
      </c>
      <c r="R72">
        <v>3</v>
      </c>
      <c r="S72" s="2">
        <v>44581.195077581018</v>
      </c>
    </row>
    <row r="73" spans="5:19" x14ac:dyDescent="0.25">
      <c r="E73">
        <v>68</v>
      </c>
      <c r="F73" s="19" t="s">
        <v>201</v>
      </c>
      <c r="G73" s="19" t="s">
        <v>500</v>
      </c>
      <c r="H73" s="19" t="s">
        <v>501</v>
      </c>
      <c r="I73" s="19"/>
      <c r="J73">
        <v>0</v>
      </c>
      <c r="K73" s="2"/>
      <c r="L73" s="2"/>
      <c r="M73">
        <v>-1</v>
      </c>
      <c r="R73">
        <v>3</v>
      </c>
      <c r="S73" s="2">
        <v>44581.195088078704</v>
      </c>
    </row>
    <row r="74" spans="5:19" x14ac:dyDescent="0.25">
      <c r="E74">
        <v>69</v>
      </c>
      <c r="F74" s="19" t="s">
        <v>263</v>
      </c>
      <c r="G74" s="19" t="s">
        <v>502</v>
      </c>
      <c r="H74" s="19" t="s">
        <v>3084</v>
      </c>
      <c r="I74" s="19"/>
      <c r="J74">
        <v>0</v>
      </c>
      <c r="K74" s="2"/>
      <c r="L74" s="2"/>
      <c r="M74">
        <v>-1</v>
      </c>
      <c r="R74">
        <v>3</v>
      </c>
      <c r="S74" s="2">
        <v>44600.839835451392</v>
      </c>
    </row>
    <row r="75" spans="5:19" x14ac:dyDescent="0.25">
      <c r="E75">
        <v>70</v>
      </c>
      <c r="F75" s="19" t="s">
        <v>214</v>
      </c>
      <c r="G75" s="19" t="s">
        <v>503</v>
      </c>
      <c r="H75" s="19" t="s">
        <v>504</v>
      </c>
      <c r="I75" s="19"/>
      <c r="J75">
        <v>0</v>
      </c>
      <c r="K75" s="2"/>
      <c r="L75" s="2"/>
      <c r="M75">
        <v>-1</v>
      </c>
      <c r="R75">
        <v>3</v>
      </c>
      <c r="S75" s="2">
        <v>44581.195095601855</v>
      </c>
    </row>
    <row r="76" spans="5:19" x14ac:dyDescent="0.25">
      <c r="E76">
        <v>71</v>
      </c>
      <c r="F76" s="19" t="s">
        <v>220</v>
      </c>
      <c r="G76" s="19" t="s">
        <v>505</v>
      </c>
      <c r="H76" s="19" t="s">
        <v>506</v>
      </c>
      <c r="I76" s="19"/>
      <c r="J76">
        <v>0</v>
      </c>
      <c r="K76" s="2"/>
      <c r="L76" s="2"/>
      <c r="M76">
        <v>-1</v>
      </c>
      <c r="R76">
        <v>3</v>
      </c>
      <c r="S76" s="2">
        <v>44581.195087569446</v>
      </c>
    </row>
    <row r="77" spans="5:19" x14ac:dyDescent="0.25">
      <c r="E77">
        <v>72</v>
      </c>
      <c r="F77" s="19" t="s">
        <v>246</v>
      </c>
      <c r="G77" s="19" t="s">
        <v>507</v>
      </c>
      <c r="H77" s="19" t="s">
        <v>508</v>
      </c>
      <c r="I77" s="19"/>
      <c r="J77">
        <v>0</v>
      </c>
      <c r="K77" s="2"/>
      <c r="L77" s="2"/>
      <c r="M77">
        <v>-1</v>
      </c>
      <c r="R77">
        <v>3</v>
      </c>
      <c r="S77" s="2">
        <v>44581.195077662036</v>
      </c>
    </row>
    <row r="78" spans="5:19" x14ac:dyDescent="0.25">
      <c r="E78">
        <v>73</v>
      </c>
      <c r="F78" s="19" t="s">
        <v>250</v>
      </c>
      <c r="G78" s="19" t="s">
        <v>509</v>
      </c>
      <c r="H78" s="19" t="s">
        <v>510</v>
      </c>
      <c r="I78" s="19"/>
      <c r="J78">
        <v>0</v>
      </c>
      <c r="K78" s="2"/>
      <c r="L78" s="2"/>
      <c r="M78">
        <v>-1</v>
      </c>
      <c r="R78">
        <v>3</v>
      </c>
      <c r="S78" s="2">
        <v>44522.958998182869</v>
      </c>
    </row>
    <row r="79" spans="5:19" x14ac:dyDescent="0.25">
      <c r="E79">
        <v>74</v>
      </c>
      <c r="F79" s="19" t="s">
        <v>204</v>
      </c>
      <c r="G79" s="19" t="s">
        <v>511</v>
      </c>
      <c r="H79" s="19" t="s">
        <v>512</v>
      </c>
      <c r="I79" s="19"/>
      <c r="J79">
        <v>0</v>
      </c>
      <c r="K79" s="2"/>
      <c r="L79" s="2"/>
      <c r="M79">
        <v>-1</v>
      </c>
      <c r="R79">
        <v>3</v>
      </c>
      <c r="S79" s="2">
        <v>44581.195087569446</v>
      </c>
    </row>
    <row r="80" spans="5:19" x14ac:dyDescent="0.25">
      <c r="E80">
        <v>75</v>
      </c>
      <c r="F80" s="19" t="s">
        <v>207</v>
      </c>
      <c r="G80" s="19" t="s">
        <v>513</v>
      </c>
      <c r="H80" s="19" t="s">
        <v>514</v>
      </c>
      <c r="I80" s="19"/>
      <c r="J80">
        <v>0</v>
      </c>
      <c r="K80" s="2"/>
      <c r="L80" s="2"/>
      <c r="M80">
        <v>-1</v>
      </c>
      <c r="R80">
        <v>3</v>
      </c>
      <c r="S80" s="2">
        <v>44581.195087569446</v>
      </c>
    </row>
    <row r="81" spans="5:19" x14ac:dyDescent="0.25">
      <c r="E81">
        <v>76</v>
      </c>
      <c r="F81" s="19" t="s">
        <v>216</v>
      </c>
      <c r="G81" s="19" t="s">
        <v>515</v>
      </c>
      <c r="H81" s="19" t="s">
        <v>516</v>
      </c>
      <c r="I81" s="19"/>
      <c r="J81">
        <v>0</v>
      </c>
      <c r="K81" s="2"/>
      <c r="L81" s="2"/>
      <c r="M81">
        <v>-1</v>
      </c>
      <c r="R81">
        <v>3</v>
      </c>
      <c r="S81" s="2">
        <v>44581.195087650463</v>
      </c>
    </row>
    <row r="82" spans="5:19" x14ac:dyDescent="0.25">
      <c r="E82">
        <v>77</v>
      </c>
      <c r="F82" s="19" t="s">
        <v>218</v>
      </c>
      <c r="G82" s="19" t="s">
        <v>517</v>
      </c>
      <c r="H82" s="19" t="s">
        <v>518</v>
      </c>
      <c r="I82" s="19"/>
      <c r="J82">
        <v>0</v>
      </c>
      <c r="K82" s="2"/>
      <c r="L82" s="2"/>
      <c r="M82">
        <v>-1</v>
      </c>
      <c r="R82">
        <v>3</v>
      </c>
      <c r="S82" s="2">
        <v>44581.195087685184</v>
      </c>
    </row>
    <row r="83" spans="5:19" x14ac:dyDescent="0.25">
      <c r="E83">
        <v>78</v>
      </c>
      <c r="F83" s="19" t="s">
        <v>223</v>
      </c>
      <c r="G83" s="19" t="s">
        <v>519</v>
      </c>
      <c r="H83" s="19" t="s">
        <v>3085</v>
      </c>
      <c r="I83" s="19"/>
      <c r="J83">
        <v>0</v>
      </c>
      <c r="K83" s="2"/>
      <c r="L83" s="2"/>
      <c r="M83">
        <v>-1</v>
      </c>
      <c r="R83">
        <v>3</v>
      </c>
      <c r="S83" s="2">
        <v>44600.841069328701</v>
      </c>
    </row>
    <row r="84" spans="5:19" x14ac:dyDescent="0.25">
      <c r="E84">
        <v>79</v>
      </c>
      <c r="F84" s="19" t="s">
        <v>247</v>
      </c>
      <c r="G84" s="19" t="s">
        <v>520</v>
      </c>
      <c r="H84" s="19" t="s">
        <v>521</v>
      </c>
      <c r="I84" s="19"/>
      <c r="J84">
        <v>0</v>
      </c>
      <c r="K84" s="2"/>
      <c r="L84" s="2"/>
      <c r="M84">
        <v>-1</v>
      </c>
      <c r="R84">
        <v>3</v>
      </c>
      <c r="S84" s="2">
        <v>44581.195088379631</v>
      </c>
    </row>
    <row r="85" spans="5:19" x14ac:dyDescent="0.25">
      <c r="E85">
        <v>80</v>
      </c>
      <c r="F85" s="19" t="s">
        <v>224</v>
      </c>
      <c r="G85" s="19" t="s">
        <v>522</v>
      </c>
      <c r="H85" s="19" t="s">
        <v>523</v>
      </c>
      <c r="I85" s="19"/>
      <c r="J85">
        <v>0</v>
      </c>
      <c r="K85" s="2"/>
      <c r="L85" s="2"/>
      <c r="M85">
        <v>-1</v>
      </c>
      <c r="R85">
        <v>3</v>
      </c>
      <c r="S85" s="2">
        <v>44581.195077662036</v>
      </c>
    </row>
    <row r="86" spans="5:19" x14ac:dyDescent="0.25">
      <c r="E86">
        <v>81</v>
      </c>
      <c r="F86" s="19" t="s">
        <v>266</v>
      </c>
      <c r="G86" s="19" t="s">
        <v>524</v>
      </c>
      <c r="H86" s="19" t="s">
        <v>3086</v>
      </c>
      <c r="I86" s="19"/>
      <c r="J86">
        <v>0</v>
      </c>
      <c r="K86" s="2"/>
      <c r="L86" s="2"/>
      <c r="M86">
        <v>-1</v>
      </c>
      <c r="R86">
        <v>3</v>
      </c>
      <c r="S86" s="2">
        <v>44600.839835451392</v>
      </c>
    </row>
    <row r="87" spans="5:19" x14ac:dyDescent="0.25">
      <c r="E87">
        <v>82</v>
      </c>
      <c r="F87" s="19" t="s">
        <v>255</v>
      </c>
      <c r="G87" s="19" t="s">
        <v>525</v>
      </c>
      <c r="H87" s="19" t="s">
        <v>526</v>
      </c>
      <c r="I87" s="19"/>
      <c r="J87">
        <v>0</v>
      </c>
      <c r="K87" s="2"/>
      <c r="L87" s="2"/>
      <c r="M87">
        <v>-1</v>
      </c>
      <c r="R87">
        <v>3</v>
      </c>
      <c r="S87" s="2">
        <v>44581.195087615743</v>
      </c>
    </row>
    <row r="88" spans="5:19" x14ac:dyDescent="0.25">
      <c r="E88">
        <v>83</v>
      </c>
      <c r="F88" s="19" t="s">
        <v>219</v>
      </c>
      <c r="G88" s="19" t="s">
        <v>527</v>
      </c>
      <c r="H88" s="19" t="s">
        <v>528</v>
      </c>
      <c r="I88" s="19"/>
      <c r="J88">
        <v>0</v>
      </c>
      <c r="K88" s="2"/>
      <c r="L88" s="2"/>
      <c r="M88">
        <v>-1</v>
      </c>
      <c r="R88">
        <v>3</v>
      </c>
      <c r="S88" s="2">
        <v>44581.195109560183</v>
      </c>
    </row>
    <row r="89" spans="5:19" x14ac:dyDescent="0.25">
      <c r="E89">
        <v>84</v>
      </c>
      <c r="F89" s="19" t="s">
        <v>200</v>
      </c>
      <c r="G89" s="19" t="s">
        <v>529</v>
      </c>
      <c r="H89" s="19" t="s">
        <v>530</v>
      </c>
      <c r="I89" s="19"/>
      <c r="J89">
        <v>0</v>
      </c>
      <c r="K89" s="2"/>
      <c r="L89" s="2"/>
      <c r="M89">
        <v>-1</v>
      </c>
      <c r="R89">
        <v>3</v>
      </c>
      <c r="S89" s="2">
        <v>44581.195077731485</v>
      </c>
    </row>
    <row r="90" spans="5:19" x14ac:dyDescent="0.25">
      <c r="E90">
        <v>85</v>
      </c>
      <c r="F90" s="19" t="s">
        <v>254</v>
      </c>
      <c r="G90" s="19" t="s">
        <v>531</v>
      </c>
      <c r="H90" s="19" t="s">
        <v>532</v>
      </c>
      <c r="I90" s="19"/>
      <c r="J90">
        <v>0</v>
      </c>
      <c r="K90" s="2"/>
      <c r="L90" s="2"/>
      <c r="M90">
        <v>-1</v>
      </c>
      <c r="R90">
        <v>3</v>
      </c>
      <c r="S90" s="2">
        <v>44581.195077546297</v>
      </c>
    </row>
    <row r="91" spans="5:19" x14ac:dyDescent="0.25">
      <c r="E91">
        <v>86</v>
      </c>
      <c r="F91" s="19" t="s">
        <v>261</v>
      </c>
      <c r="G91" s="19" t="s">
        <v>533</v>
      </c>
      <c r="H91" s="19" t="s">
        <v>534</v>
      </c>
      <c r="I91" s="19"/>
      <c r="J91">
        <v>0</v>
      </c>
      <c r="K91" s="2"/>
      <c r="L91" s="2"/>
      <c r="M91">
        <v>-1</v>
      </c>
      <c r="R91">
        <v>3</v>
      </c>
      <c r="S91" s="2">
        <v>44581.195088148146</v>
      </c>
    </row>
    <row r="92" spans="5:19" x14ac:dyDescent="0.25">
      <c r="E92">
        <v>87</v>
      </c>
      <c r="F92" s="19" t="s">
        <v>242</v>
      </c>
      <c r="G92" s="19" t="s">
        <v>535</v>
      </c>
      <c r="H92" s="19" t="s">
        <v>536</v>
      </c>
      <c r="I92" s="19"/>
      <c r="J92">
        <v>0</v>
      </c>
      <c r="K92" s="2"/>
      <c r="L92" s="2"/>
      <c r="M92">
        <v>-1</v>
      </c>
      <c r="R92">
        <v>3</v>
      </c>
      <c r="S92" s="2">
        <v>44581.195077384262</v>
      </c>
    </row>
    <row r="93" spans="5:19" x14ac:dyDescent="0.25">
      <c r="E93">
        <v>88</v>
      </c>
      <c r="F93" s="19" t="s">
        <v>222</v>
      </c>
      <c r="G93" s="19" t="s">
        <v>537</v>
      </c>
      <c r="H93" s="19" t="s">
        <v>538</v>
      </c>
      <c r="I93" s="19"/>
      <c r="J93">
        <v>0</v>
      </c>
      <c r="K93" s="2"/>
      <c r="L93" s="2"/>
      <c r="M93">
        <v>-1</v>
      </c>
      <c r="R93">
        <v>3</v>
      </c>
      <c r="S93" s="2">
        <v>44581.195077268516</v>
      </c>
    </row>
    <row r="94" spans="5:19" x14ac:dyDescent="0.25">
      <c r="E94">
        <v>89</v>
      </c>
      <c r="F94" s="19" t="s">
        <v>252</v>
      </c>
      <c r="G94" s="19" t="s">
        <v>539</v>
      </c>
      <c r="H94" s="19" t="s">
        <v>540</v>
      </c>
      <c r="I94" s="19"/>
      <c r="J94">
        <v>0</v>
      </c>
      <c r="K94" s="2"/>
      <c r="L94" s="2"/>
      <c r="M94">
        <v>-1</v>
      </c>
      <c r="R94">
        <v>3</v>
      </c>
      <c r="S94" s="2">
        <v>44581.195087569446</v>
      </c>
    </row>
    <row r="95" spans="5:19" x14ac:dyDescent="0.25">
      <c r="E95">
        <v>90</v>
      </c>
      <c r="F95" s="19" t="s">
        <v>248</v>
      </c>
      <c r="G95" s="19" t="s">
        <v>541</v>
      </c>
      <c r="H95" s="19" t="s">
        <v>542</v>
      </c>
      <c r="I95" s="19"/>
      <c r="J95">
        <v>0</v>
      </c>
      <c r="K95" s="2"/>
      <c r="L95" s="2"/>
      <c r="M95">
        <v>-1</v>
      </c>
      <c r="R95">
        <v>3</v>
      </c>
      <c r="S95" s="2">
        <v>44581.195079004632</v>
      </c>
    </row>
    <row r="96" spans="5:19" x14ac:dyDescent="0.25">
      <c r="E96">
        <v>91</v>
      </c>
      <c r="F96" s="19" t="s">
        <v>253</v>
      </c>
      <c r="G96" s="19" t="s">
        <v>543</v>
      </c>
      <c r="H96" s="19" t="s">
        <v>544</v>
      </c>
      <c r="I96" s="19"/>
      <c r="J96">
        <v>0</v>
      </c>
      <c r="K96" s="2"/>
      <c r="L96" s="2"/>
      <c r="M96">
        <v>-1</v>
      </c>
      <c r="R96">
        <v>3</v>
      </c>
      <c r="S96" s="2">
        <v>44581.195087650463</v>
      </c>
    </row>
    <row r="97" spans="5:19" x14ac:dyDescent="0.25">
      <c r="E97">
        <v>92</v>
      </c>
      <c r="F97" s="19" t="s">
        <v>283</v>
      </c>
      <c r="G97" s="19" t="s">
        <v>545</v>
      </c>
      <c r="H97" s="19" t="s">
        <v>546</v>
      </c>
      <c r="I97" s="19"/>
      <c r="J97">
        <v>0</v>
      </c>
      <c r="K97" s="2"/>
      <c r="L97" s="2"/>
      <c r="M97">
        <v>-1</v>
      </c>
      <c r="R97">
        <v>3</v>
      </c>
      <c r="S97" s="2">
        <v>44568.718439155091</v>
      </c>
    </row>
    <row r="98" spans="5:19" x14ac:dyDescent="0.25">
      <c r="E98">
        <v>93</v>
      </c>
      <c r="F98" s="19" t="s">
        <v>281</v>
      </c>
      <c r="G98" s="19" t="s">
        <v>547</v>
      </c>
      <c r="H98" s="19" t="s">
        <v>548</v>
      </c>
      <c r="I98" s="19"/>
      <c r="J98">
        <v>0</v>
      </c>
      <c r="K98" s="2"/>
      <c r="L98" s="2"/>
      <c r="M98">
        <v>-1</v>
      </c>
      <c r="R98">
        <v>3</v>
      </c>
      <c r="S98" s="2">
        <v>44568.718439155091</v>
      </c>
    </row>
    <row r="99" spans="5:19" x14ac:dyDescent="0.25">
      <c r="E99">
        <v>94</v>
      </c>
      <c r="F99" s="19" t="s">
        <v>280</v>
      </c>
      <c r="G99" s="19" t="s">
        <v>549</v>
      </c>
      <c r="H99" s="19" t="s">
        <v>546</v>
      </c>
      <c r="I99" s="19"/>
      <c r="J99">
        <v>0</v>
      </c>
      <c r="K99" s="2"/>
      <c r="L99" s="2"/>
      <c r="M99">
        <v>-1</v>
      </c>
      <c r="R99">
        <v>3</v>
      </c>
      <c r="S99" s="2">
        <v>44568.726239583331</v>
      </c>
    </row>
    <row r="100" spans="5:19" x14ac:dyDescent="0.25">
      <c r="E100">
        <v>95</v>
      </c>
      <c r="F100" s="19" t="s">
        <v>282</v>
      </c>
      <c r="G100" s="19" t="s">
        <v>550</v>
      </c>
      <c r="H100" s="19" t="s">
        <v>551</v>
      </c>
      <c r="I100" s="19"/>
      <c r="J100">
        <v>0</v>
      </c>
      <c r="K100" s="2"/>
      <c r="L100" s="2"/>
      <c r="M100">
        <v>-1</v>
      </c>
      <c r="R100">
        <v>3</v>
      </c>
      <c r="S100" s="2">
        <v>44568.719999768517</v>
      </c>
    </row>
    <row r="101" spans="5:19" x14ac:dyDescent="0.25">
      <c r="E101">
        <v>96</v>
      </c>
      <c r="F101" s="19" t="s">
        <v>187</v>
      </c>
      <c r="G101" s="19" t="s">
        <v>552</v>
      </c>
      <c r="H101" s="19" t="s">
        <v>553</v>
      </c>
      <c r="I101" s="19"/>
      <c r="J101">
        <v>0</v>
      </c>
      <c r="K101" s="2"/>
      <c r="L101" s="2"/>
      <c r="M101">
        <v>-1</v>
      </c>
      <c r="R101">
        <v>3</v>
      </c>
      <c r="S101" s="2">
        <v>44581.195118900461</v>
      </c>
    </row>
    <row r="102" spans="5:19" x14ac:dyDescent="0.25">
      <c r="E102">
        <v>97</v>
      </c>
      <c r="F102" s="19" t="s">
        <v>3050</v>
      </c>
      <c r="G102" s="19" t="s">
        <v>3087</v>
      </c>
      <c r="H102" s="19" t="s">
        <v>3088</v>
      </c>
      <c r="I102" s="19"/>
      <c r="J102">
        <v>0</v>
      </c>
      <c r="K102" s="2"/>
      <c r="L102" s="2"/>
      <c r="M102">
        <v>-1</v>
      </c>
      <c r="R102">
        <v>3</v>
      </c>
      <c r="S102" s="2">
        <v>44600.839179432871</v>
      </c>
    </row>
    <row r="103" spans="5:19" x14ac:dyDescent="0.25">
      <c r="E103">
        <v>98</v>
      </c>
      <c r="F103" s="19" t="s">
        <v>272</v>
      </c>
      <c r="G103" s="19" t="s">
        <v>554</v>
      </c>
      <c r="H103" s="19" t="s">
        <v>555</v>
      </c>
      <c r="I103" s="19"/>
      <c r="J103">
        <v>0</v>
      </c>
      <c r="K103" s="2"/>
      <c r="L103" s="2"/>
      <c r="M103">
        <v>-1</v>
      </c>
      <c r="R103">
        <v>3</v>
      </c>
      <c r="S103" s="2">
        <v>44568.718439155091</v>
      </c>
    </row>
    <row r="104" spans="5:19" x14ac:dyDescent="0.25">
      <c r="E104">
        <v>99</v>
      </c>
      <c r="F104" s="19" t="s">
        <v>274</v>
      </c>
      <c r="G104" s="19" t="s">
        <v>556</v>
      </c>
      <c r="H104" s="19" t="s">
        <v>557</v>
      </c>
      <c r="I104" s="19"/>
      <c r="J104">
        <v>0</v>
      </c>
      <c r="K104" s="2"/>
      <c r="L104" s="2"/>
      <c r="M104">
        <v>-1</v>
      </c>
      <c r="R104">
        <v>3</v>
      </c>
      <c r="S104" s="2">
        <v>44568.718439155091</v>
      </c>
    </row>
    <row r="105" spans="5:19" x14ac:dyDescent="0.25">
      <c r="E105">
        <v>100</v>
      </c>
      <c r="F105" s="19" t="s">
        <v>275</v>
      </c>
      <c r="G105" s="19" t="s">
        <v>558</v>
      </c>
      <c r="H105" s="19" t="s">
        <v>559</v>
      </c>
      <c r="I105" s="19"/>
      <c r="J105">
        <v>0</v>
      </c>
      <c r="K105" s="2"/>
      <c r="L105" s="2"/>
      <c r="M105">
        <v>-1</v>
      </c>
      <c r="R105">
        <v>3</v>
      </c>
      <c r="S105" s="2">
        <v>44568.718439155091</v>
      </c>
    </row>
    <row r="106" spans="5:19" x14ac:dyDescent="0.25">
      <c r="E106">
        <v>101</v>
      </c>
      <c r="F106" s="19" t="s">
        <v>267</v>
      </c>
      <c r="G106" s="19" t="s">
        <v>560</v>
      </c>
      <c r="H106" s="19" t="s">
        <v>561</v>
      </c>
      <c r="I106" s="19"/>
      <c r="J106">
        <v>0</v>
      </c>
      <c r="K106" s="2"/>
      <c r="L106" s="2"/>
      <c r="M106">
        <v>-1</v>
      </c>
      <c r="R106">
        <v>3</v>
      </c>
      <c r="S106" s="2">
        <v>44568.718439155091</v>
      </c>
    </row>
    <row r="107" spans="5:19" x14ac:dyDescent="0.25">
      <c r="E107">
        <v>102</v>
      </c>
      <c r="F107" s="19" t="s">
        <v>256</v>
      </c>
      <c r="G107" s="19" t="s">
        <v>562</v>
      </c>
      <c r="H107" s="19" t="s">
        <v>563</v>
      </c>
      <c r="I107" s="19"/>
      <c r="J107">
        <v>0</v>
      </c>
      <c r="K107" s="2"/>
      <c r="L107" s="2"/>
      <c r="M107">
        <v>-1</v>
      </c>
      <c r="R107">
        <v>3</v>
      </c>
      <c r="S107" s="2">
        <v>44568.718439155091</v>
      </c>
    </row>
    <row r="108" spans="5:19" x14ac:dyDescent="0.25">
      <c r="E108">
        <v>103</v>
      </c>
      <c r="F108" s="19" t="s">
        <v>268</v>
      </c>
      <c r="G108" s="19" t="s">
        <v>564</v>
      </c>
      <c r="H108" s="19" t="s">
        <v>565</v>
      </c>
      <c r="I108" s="19"/>
      <c r="J108">
        <v>0</v>
      </c>
      <c r="K108" s="2"/>
      <c r="L108" s="2"/>
      <c r="M108">
        <v>-1</v>
      </c>
      <c r="R108">
        <v>3</v>
      </c>
      <c r="S108" s="2">
        <v>44568.718439155091</v>
      </c>
    </row>
    <row r="109" spans="5:19" x14ac:dyDescent="0.25">
      <c r="E109">
        <v>104</v>
      </c>
      <c r="F109" s="19" t="s">
        <v>227</v>
      </c>
      <c r="G109" s="19" t="s">
        <v>566</v>
      </c>
      <c r="H109" s="19" t="s">
        <v>567</v>
      </c>
      <c r="I109" s="19"/>
      <c r="J109">
        <v>0</v>
      </c>
      <c r="K109" s="2"/>
      <c r="L109" s="2"/>
      <c r="M109">
        <v>-1</v>
      </c>
      <c r="R109">
        <v>3</v>
      </c>
      <c r="S109" s="2">
        <v>44568.718439155091</v>
      </c>
    </row>
    <row r="110" spans="5:19" x14ac:dyDescent="0.25">
      <c r="E110">
        <v>105</v>
      </c>
      <c r="F110" s="19" t="s">
        <v>3044</v>
      </c>
      <c r="G110" s="19" t="s">
        <v>3089</v>
      </c>
      <c r="H110" s="19" t="s">
        <v>3090</v>
      </c>
      <c r="I110" s="19"/>
      <c r="J110">
        <v>0</v>
      </c>
      <c r="K110" s="2"/>
      <c r="L110" s="2"/>
      <c r="M110">
        <v>-1</v>
      </c>
      <c r="R110">
        <v>3</v>
      </c>
      <c r="S110" s="2">
        <v>44600.841063032407</v>
      </c>
    </row>
    <row r="111" spans="5:19" x14ac:dyDescent="0.25">
      <c r="E111">
        <v>106</v>
      </c>
      <c r="F111" s="19" t="s">
        <v>269</v>
      </c>
      <c r="G111" s="19" t="s">
        <v>568</v>
      </c>
      <c r="H111" s="19" t="s">
        <v>3091</v>
      </c>
      <c r="I111" s="19"/>
      <c r="J111">
        <v>0</v>
      </c>
      <c r="K111" s="2"/>
      <c r="L111" s="2"/>
      <c r="M111">
        <v>-1</v>
      </c>
      <c r="R111">
        <v>3</v>
      </c>
      <c r="S111" s="2">
        <v>44581.168201805558</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D4:I6"/>
  <sheetViews>
    <sheetView showGridLines="0" workbookViewId="0">
      <selection activeCell="E23" sqref="E23"/>
    </sheetView>
  </sheetViews>
  <sheetFormatPr defaultRowHeight="15" x14ac:dyDescent="0.25"/>
  <cols>
    <col min="4" max="4" width="27.28515625" bestFit="1" customWidth="1"/>
    <col min="5" max="5" width="44.42578125" customWidth="1"/>
    <col min="6" max="6" width="52.85546875" customWidth="1"/>
    <col min="7" max="8" width="18.42578125" bestFit="1" customWidth="1"/>
    <col min="9" max="9" width="16.140625" customWidth="1"/>
    <col min="10" max="10" width="18.42578125" bestFit="1" customWidth="1"/>
    <col min="11" max="11" width="15.42578125" bestFit="1" customWidth="1"/>
    <col min="12" max="12" width="16.140625" bestFit="1" customWidth="1"/>
    <col min="13" max="13" width="15.42578125" bestFit="1" customWidth="1"/>
    <col min="14" max="14" width="16.140625" bestFit="1" customWidth="1"/>
    <col min="15" max="15" width="15.42578125" bestFit="1" customWidth="1"/>
    <col min="16" max="16" width="16.140625" bestFit="1" customWidth="1"/>
    <col min="17" max="17" width="15.42578125" bestFit="1" customWidth="1"/>
    <col min="18" max="18" width="16.140625" bestFit="1" customWidth="1"/>
    <col min="19" max="19" width="15.42578125" bestFit="1" customWidth="1"/>
    <col min="20" max="20" width="11.5703125" bestFit="1" customWidth="1"/>
    <col min="21" max="21" width="29.42578125" bestFit="1" customWidth="1"/>
    <col min="22" max="22" width="17.7109375" bestFit="1" customWidth="1"/>
    <col min="23" max="23" width="14.7109375" bestFit="1" customWidth="1"/>
  </cols>
  <sheetData>
    <row r="4" spans="4:9" ht="9" customHeight="1" x14ac:dyDescent="0.25"/>
    <row r="5" spans="4:9" x14ac:dyDescent="0.25">
      <c r="D5" t="s">
        <v>127</v>
      </c>
      <c r="E5" t="s">
        <v>114</v>
      </c>
      <c r="F5" t="s">
        <v>128</v>
      </c>
      <c r="G5" t="s">
        <v>116</v>
      </c>
      <c r="H5" t="s">
        <v>129</v>
      </c>
      <c r="I5" t="s">
        <v>27</v>
      </c>
    </row>
    <row r="6" spans="4:9" x14ac:dyDescent="0.25">
      <c r="I6"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D5:I6"/>
  <sheetViews>
    <sheetView showGridLines="0" topLeftCell="A16" workbookViewId="0">
      <selection activeCell="H23" sqref="H23"/>
    </sheetView>
  </sheetViews>
  <sheetFormatPr defaultRowHeight="15" x14ac:dyDescent="0.25"/>
  <cols>
    <col min="3" max="3" width="10.42578125" customWidth="1"/>
    <col min="4" max="4" width="26.5703125" bestFit="1" customWidth="1"/>
    <col min="5" max="5" width="23.28515625" bestFit="1" customWidth="1"/>
    <col min="6" max="6" width="20.42578125" bestFit="1" customWidth="1"/>
    <col min="7" max="7" width="28" bestFit="1" customWidth="1"/>
    <col min="8" max="8" width="52.42578125" customWidth="1"/>
    <col min="9" max="10" width="16.140625" bestFit="1" customWidth="1"/>
    <col min="11" max="11" width="7.85546875" bestFit="1" customWidth="1"/>
    <col min="12" max="12" width="22" bestFit="1" customWidth="1"/>
    <col min="13" max="13" width="16.140625" bestFit="1" customWidth="1"/>
    <col min="14" max="14" width="7.85546875" bestFit="1" customWidth="1"/>
    <col min="15" max="15" width="15.5703125" customWidth="1"/>
    <col min="16" max="17" width="22" bestFit="1" customWidth="1"/>
  </cols>
  <sheetData>
    <row r="5" spans="4:9" x14ac:dyDescent="0.25">
      <c r="D5" t="s">
        <v>130</v>
      </c>
      <c r="E5" t="s">
        <v>114</v>
      </c>
      <c r="F5" t="s">
        <v>56</v>
      </c>
      <c r="G5" t="s">
        <v>131</v>
      </c>
      <c r="H5" t="s">
        <v>132</v>
      </c>
      <c r="I5" t="s">
        <v>27</v>
      </c>
    </row>
    <row r="6" spans="4:9" x14ac:dyDescent="0.25">
      <c r="I6"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5:P6"/>
  <sheetViews>
    <sheetView showGridLines="0" workbookViewId="0"/>
  </sheetViews>
  <sheetFormatPr defaultRowHeight="15" x14ac:dyDescent="0.25"/>
  <cols>
    <col min="3" max="3" width="21.7109375" bestFit="1" customWidth="1"/>
    <col min="4" max="4" width="19.7109375" bestFit="1" customWidth="1"/>
    <col min="5" max="5" width="18.5703125" bestFit="1" customWidth="1"/>
    <col min="6" max="6" width="19.140625" bestFit="1" customWidth="1"/>
    <col min="7" max="7" width="22.28515625" bestFit="1" customWidth="1"/>
    <col min="8" max="8" width="18.7109375" bestFit="1" customWidth="1"/>
    <col min="9" max="9" width="11" bestFit="1" customWidth="1"/>
    <col min="10" max="10" width="10.7109375" bestFit="1" customWidth="1"/>
    <col min="11" max="11" width="10.85546875" bestFit="1" customWidth="1"/>
    <col min="12" max="12" width="16.5703125" bestFit="1" customWidth="1"/>
    <col min="13" max="13" width="20.28515625" bestFit="1" customWidth="1"/>
    <col min="14" max="14" width="10.28515625" bestFit="1" customWidth="1"/>
    <col min="15" max="15" width="23.85546875" bestFit="1" customWidth="1"/>
    <col min="16" max="16" width="20.5703125" bestFit="1" customWidth="1"/>
    <col min="17" max="17" width="7.5703125" bestFit="1" customWidth="1"/>
    <col min="18" max="18" width="18.7109375" bestFit="1" customWidth="1"/>
    <col min="19" max="19" width="21.85546875" bestFit="1" customWidth="1"/>
    <col min="20" max="20" width="10.42578125" bestFit="1" customWidth="1"/>
    <col min="21" max="21" width="11.7109375" bestFit="1" customWidth="1"/>
    <col min="22" max="22" width="18.28515625" bestFit="1" customWidth="1"/>
    <col min="23" max="23" width="11" bestFit="1" customWidth="1"/>
    <col min="24" max="24" width="10.7109375" bestFit="1" customWidth="1"/>
    <col min="25" max="25" width="10.85546875" bestFit="1" customWidth="1"/>
    <col min="26" max="26" width="16.140625" bestFit="1" customWidth="1"/>
    <col min="27" max="27" width="81.140625" bestFit="1" customWidth="1"/>
    <col min="28" max="28" width="10.28515625" bestFit="1" customWidth="1"/>
    <col min="29" max="29" width="81.140625" bestFit="1" customWidth="1"/>
    <col min="30" max="30" width="55.42578125" bestFit="1" customWidth="1"/>
    <col min="31" max="31" width="17.140625" bestFit="1" customWidth="1"/>
    <col min="32" max="32" width="18" bestFit="1" customWidth="1"/>
    <col min="33" max="33" width="14.5703125" bestFit="1" customWidth="1"/>
    <col min="34" max="34" width="12.5703125" bestFit="1" customWidth="1"/>
    <col min="35" max="35" width="10.42578125" bestFit="1" customWidth="1"/>
    <col min="36" max="36" width="7.42578125" bestFit="1" customWidth="1"/>
    <col min="37" max="37" width="10.42578125" bestFit="1" customWidth="1"/>
    <col min="38" max="38" width="7.42578125" bestFit="1" customWidth="1"/>
    <col min="39" max="39" width="11.28515625" bestFit="1" customWidth="1"/>
    <col min="40" max="40" width="11.5703125" bestFit="1" customWidth="1"/>
    <col min="41" max="41" width="19.5703125" bestFit="1" customWidth="1"/>
    <col min="42" max="42" width="15" bestFit="1" customWidth="1"/>
    <col min="43" max="43" width="15.85546875" bestFit="1" customWidth="1"/>
    <col min="44" max="44" width="14.42578125" bestFit="1" customWidth="1"/>
    <col min="45" max="45" width="17.85546875" bestFit="1" customWidth="1"/>
    <col min="46" max="46" width="7.140625" bestFit="1" customWidth="1"/>
    <col min="47" max="47" width="37.42578125" bestFit="1" customWidth="1"/>
    <col min="48" max="48" width="16.42578125" bestFit="1" customWidth="1"/>
    <col min="49" max="49" width="12.140625" bestFit="1" customWidth="1"/>
    <col min="50" max="50" width="14" bestFit="1" customWidth="1"/>
    <col min="51" max="51" width="17.85546875" bestFit="1" customWidth="1"/>
    <col min="52" max="52" width="16.85546875" bestFit="1" customWidth="1"/>
    <col min="53" max="53" width="20.85546875" bestFit="1" customWidth="1"/>
    <col min="54" max="54" width="14.7109375" bestFit="1" customWidth="1"/>
    <col min="55" max="55" width="22.7109375" bestFit="1" customWidth="1"/>
    <col min="56" max="56" width="15.7109375" bestFit="1" customWidth="1"/>
    <col min="57" max="57" width="13.140625" bestFit="1" customWidth="1"/>
    <col min="58" max="58" width="17.85546875" bestFit="1" customWidth="1"/>
    <col min="59" max="59" width="15.42578125" bestFit="1" customWidth="1"/>
    <col min="60" max="60" width="14.5703125" bestFit="1" customWidth="1"/>
    <col min="61" max="61" width="20" bestFit="1" customWidth="1"/>
    <col min="62" max="62" width="14.42578125" bestFit="1" customWidth="1"/>
    <col min="63" max="63" width="14.140625" bestFit="1" customWidth="1"/>
  </cols>
  <sheetData>
    <row r="5" spans="3:16" x14ac:dyDescent="0.25">
      <c r="C5" t="s">
        <v>133</v>
      </c>
      <c r="D5" t="s">
        <v>134</v>
      </c>
      <c r="E5" t="s">
        <v>135</v>
      </c>
      <c r="F5" t="s">
        <v>136</v>
      </c>
      <c r="G5" t="s">
        <v>137</v>
      </c>
      <c r="H5" t="s">
        <v>138</v>
      </c>
      <c r="I5" t="s">
        <v>139</v>
      </c>
      <c r="J5" t="s">
        <v>140</v>
      </c>
      <c r="K5" t="s">
        <v>141</v>
      </c>
      <c r="L5" t="s">
        <v>142</v>
      </c>
      <c r="M5" t="s">
        <v>143</v>
      </c>
      <c r="N5" t="s">
        <v>144</v>
      </c>
      <c r="O5" t="s">
        <v>145</v>
      </c>
      <c r="P5" t="s">
        <v>146</v>
      </c>
    </row>
    <row r="6" spans="3:16" x14ac:dyDescent="0.25">
      <c r="L6" s="2"/>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D5:H6"/>
  <sheetViews>
    <sheetView showGridLines="0" workbookViewId="0">
      <selection activeCell="C12" sqref="C12"/>
    </sheetView>
  </sheetViews>
  <sheetFormatPr defaultRowHeight="15" x14ac:dyDescent="0.25"/>
  <cols>
    <col min="4" max="4" width="30.28515625" bestFit="1" customWidth="1"/>
    <col min="5" max="5" width="13.7109375" bestFit="1" customWidth="1"/>
    <col min="6" max="6" width="17" bestFit="1" customWidth="1"/>
    <col min="7" max="7" width="13.85546875" bestFit="1" customWidth="1"/>
    <col min="8" max="8" width="16.140625" bestFit="1" customWidth="1"/>
    <col min="9" max="9" width="7" bestFit="1" customWidth="1"/>
    <col min="10" max="10" width="20.7109375" bestFit="1" customWidth="1"/>
    <col min="11" max="11" width="13" bestFit="1" customWidth="1"/>
    <col min="12" max="12" width="16.140625" bestFit="1" customWidth="1"/>
  </cols>
  <sheetData>
    <row r="5" spans="4:8" x14ac:dyDescent="0.25">
      <c r="D5" t="s">
        <v>147</v>
      </c>
      <c r="E5" t="s">
        <v>148</v>
      </c>
      <c r="F5" t="s">
        <v>58</v>
      </c>
      <c r="G5" t="s">
        <v>56</v>
      </c>
      <c r="H5" t="s">
        <v>27</v>
      </c>
    </row>
    <row r="6" spans="4:8" x14ac:dyDescent="0.25">
      <c r="H6"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D5:H6"/>
  <sheetViews>
    <sheetView showGridLines="0" workbookViewId="0"/>
  </sheetViews>
  <sheetFormatPr defaultRowHeight="15" x14ac:dyDescent="0.25"/>
  <cols>
    <col min="4" max="4" width="29.28515625" bestFit="1" customWidth="1"/>
    <col min="5" max="5" width="13.7109375" bestFit="1" customWidth="1"/>
    <col min="6" max="6" width="16" bestFit="1" customWidth="1"/>
    <col min="7" max="7" width="13.85546875" bestFit="1" customWidth="1"/>
    <col min="8" max="8" width="16.140625" bestFit="1" customWidth="1"/>
    <col min="9" max="9" width="34.7109375" bestFit="1" customWidth="1"/>
    <col min="10" max="10" width="25.7109375" bestFit="1" customWidth="1"/>
    <col min="11" max="11" width="13.7109375" bestFit="1" customWidth="1"/>
    <col min="12" max="12" width="24.7109375" bestFit="1" customWidth="1"/>
  </cols>
  <sheetData>
    <row r="5" spans="4:8" x14ac:dyDescent="0.25">
      <c r="D5" t="s">
        <v>149</v>
      </c>
      <c r="E5" t="s">
        <v>148</v>
      </c>
      <c r="F5" t="s">
        <v>70</v>
      </c>
      <c r="G5" t="s">
        <v>56</v>
      </c>
      <c r="H5" t="s">
        <v>27</v>
      </c>
    </row>
    <row r="6" spans="4:8" x14ac:dyDescent="0.25">
      <c r="H6" s="2"/>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5:K76"/>
  <sheetViews>
    <sheetView showGridLines="0" tabSelected="1" workbookViewId="0"/>
  </sheetViews>
  <sheetFormatPr defaultRowHeight="15" x14ac:dyDescent="0.25"/>
  <cols>
    <col min="4" max="4" width="19.7109375" bestFit="1" customWidth="1"/>
    <col min="5" max="5" width="56" bestFit="1" customWidth="1"/>
    <col min="6" max="6" width="33.28515625" bestFit="1" customWidth="1"/>
    <col min="7" max="7" width="38.140625" bestFit="1" customWidth="1"/>
    <col min="8" max="8" width="19.28515625" bestFit="1" customWidth="1"/>
    <col min="9" max="9" width="22" bestFit="1" customWidth="1"/>
    <col min="10" max="10" width="16.140625" bestFit="1" customWidth="1"/>
    <col min="11" max="11" width="24.5703125" customWidth="1"/>
    <col min="12" max="13" width="22" bestFit="1" customWidth="1"/>
    <col min="14" max="14" width="7.85546875" bestFit="1" customWidth="1"/>
    <col min="15" max="15" width="20.5703125" bestFit="1" customWidth="1"/>
    <col min="16" max="16" width="16.140625" bestFit="1" customWidth="1"/>
    <col min="17" max="17" width="24.5703125" bestFit="1" customWidth="1"/>
    <col min="18" max="18" width="17" customWidth="1"/>
    <col min="19" max="19" width="15.5703125" bestFit="1" customWidth="1"/>
    <col min="20" max="20" width="16.140625" bestFit="1" customWidth="1"/>
    <col min="21" max="21" width="15.5703125" bestFit="1" customWidth="1"/>
    <col min="22" max="23" width="16.140625" bestFit="1" customWidth="1"/>
    <col min="24" max="24" width="21.85546875" bestFit="1" customWidth="1"/>
    <col min="25" max="25" width="20.42578125" bestFit="1" customWidth="1"/>
    <col min="26" max="26" width="25.5703125" bestFit="1" customWidth="1"/>
    <col min="27" max="27" width="13.85546875" bestFit="1" customWidth="1"/>
    <col min="28" max="28" width="15.85546875" bestFit="1" customWidth="1"/>
    <col min="29" max="29" width="16.5703125" bestFit="1" customWidth="1"/>
    <col min="30" max="30" width="11.5703125" bestFit="1" customWidth="1"/>
    <col min="31" max="31" width="13.42578125" bestFit="1" customWidth="1"/>
    <col min="32" max="32" width="14.140625" bestFit="1" customWidth="1"/>
    <col min="33" max="33" width="7.42578125" bestFit="1" customWidth="1"/>
    <col min="34" max="34" width="21.85546875" bestFit="1" customWidth="1"/>
    <col min="35" max="35" width="22.85546875" bestFit="1" customWidth="1"/>
    <col min="36" max="36" width="14.7109375" bestFit="1" customWidth="1"/>
    <col min="37" max="37" width="15.7109375" bestFit="1" customWidth="1"/>
    <col min="38" max="38" width="24.140625" bestFit="1" customWidth="1"/>
  </cols>
  <sheetData>
    <row r="5" spans="4:11" x14ac:dyDescent="0.25">
      <c r="D5" t="s">
        <v>150</v>
      </c>
      <c r="E5" t="s">
        <v>56</v>
      </c>
      <c r="F5" t="s">
        <v>151</v>
      </c>
      <c r="G5" t="s">
        <v>286</v>
      </c>
      <c r="H5" t="s">
        <v>287</v>
      </c>
      <c r="I5" t="s">
        <v>152</v>
      </c>
      <c r="J5" t="s">
        <v>27</v>
      </c>
      <c r="K5" t="s">
        <v>28</v>
      </c>
    </row>
    <row r="6" spans="4:11" x14ac:dyDescent="0.25">
      <c r="D6">
        <v>1</v>
      </c>
      <c r="E6" t="s">
        <v>195</v>
      </c>
      <c r="F6" t="s">
        <v>2700</v>
      </c>
      <c r="G6" s="19" t="s">
        <v>2701</v>
      </c>
      <c r="H6" s="19"/>
      <c r="I6" t="s">
        <v>2702</v>
      </c>
      <c r="J6" s="2">
        <v>44517.603185532411</v>
      </c>
      <c r="K6" s="2">
        <v>44363.556760763888</v>
      </c>
    </row>
    <row r="7" spans="4:11" x14ac:dyDescent="0.25">
      <c r="D7">
        <v>2</v>
      </c>
      <c r="E7" t="s">
        <v>279</v>
      </c>
      <c r="F7" t="s">
        <v>2703</v>
      </c>
      <c r="G7" s="19" t="s">
        <v>2704</v>
      </c>
      <c r="H7" s="19"/>
      <c r="I7" t="s">
        <v>2702</v>
      </c>
      <c r="J7" s="2">
        <v>44336.440043171293</v>
      </c>
      <c r="K7" s="2">
        <v>44291.885143437503</v>
      </c>
    </row>
    <row r="8" spans="4:11" x14ac:dyDescent="0.25">
      <c r="D8">
        <v>3</v>
      </c>
      <c r="E8" t="s">
        <v>234</v>
      </c>
      <c r="F8" t="s">
        <v>2705</v>
      </c>
      <c r="G8" s="19" t="s">
        <v>2706</v>
      </c>
      <c r="H8" s="19"/>
      <c r="I8" t="s">
        <v>2702</v>
      </c>
      <c r="J8" s="2">
        <v>44581.195108518521</v>
      </c>
      <c r="K8" s="2">
        <v>44291.885143437503</v>
      </c>
    </row>
    <row r="9" spans="4:11" x14ac:dyDescent="0.25">
      <c r="D9">
        <v>4</v>
      </c>
      <c r="E9" t="s">
        <v>234</v>
      </c>
      <c r="F9" t="s">
        <v>2707</v>
      </c>
      <c r="G9" s="19" t="s">
        <v>2708</v>
      </c>
      <c r="H9" s="19"/>
      <c r="I9" t="s">
        <v>2702</v>
      </c>
      <c r="J9" s="2">
        <v>44581.195128541665</v>
      </c>
      <c r="K9" s="2">
        <v>44350.808557291668</v>
      </c>
    </row>
    <row r="10" spans="4:11" x14ac:dyDescent="0.25">
      <c r="D10">
        <v>5</v>
      </c>
      <c r="E10" t="s">
        <v>194</v>
      </c>
      <c r="F10" t="s">
        <v>2709</v>
      </c>
      <c r="G10" s="19" t="s">
        <v>2710</v>
      </c>
      <c r="H10" s="19"/>
      <c r="I10" t="s">
        <v>2702</v>
      </c>
      <c r="J10" s="2">
        <v>44581.195087569446</v>
      </c>
      <c r="K10" s="2">
        <v>44291.885143437503</v>
      </c>
    </row>
    <row r="11" spans="4:11" x14ac:dyDescent="0.25">
      <c r="D11">
        <v>6</v>
      </c>
      <c r="E11" t="s">
        <v>190</v>
      </c>
      <c r="F11" t="s">
        <v>2711</v>
      </c>
      <c r="G11" s="19" t="s">
        <v>2712</v>
      </c>
      <c r="H11" s="19"/>
      <c r="I11" t="s">
        <v>2702</v>
      </c>
      <c r="J11" s="2">
        <v>44581.195165578705</v>
      </c>
      <c r="K11" s="2">
        <v>44291.885143437503</v>
      </c>
    </row>
    <row r="12" spans="4:11" x14ac:dyDescent="0.25">
      <c r="D12">
        <v>7</v>
      </c>
      <c r="E12" t="s">
        <v>185</v>
      </c>
      <c r="F12" t="s">
        <v>2713</v>
      </c>
      <c r="G12" s="19" t="s">
        <v>2714</v>
      </c>
      <c r="H12" s="19"/>
      <c r="I12" t="s">
        <v>2702</v>
      </c>
      <c r="J12" s="2">
        <v>44581.195101307872</v>
      </c>
      <c r="K12" s="2">
        <v>44291.885143437503</v>
      </c>
    </row>
    <row r="13" spans="4:11" x14ac:dyDescent="0.25">
      <c r="D13">
        <v>8</v>
      </c>
      <c r="E13" t="s">
        <v>185</v>
      </c>
      <c r="F13" t="s">
        <v>2715</v>
      </c>
      <c r="G13" s="19" t="s">
        <v>2716</v>
      </c>
      <c r="H13" s="19"/>
      <c r="I13" t="s">
        <v>2702</v>
      </c>
      <c r="J13" s="2">
        <v>44581.195154351852</v>
      </c>
      <c r="K13" s="2">
        <v>44291.885143437503</v>
      </c>
    </row>
    <row r="14" spans="4:11" x14ac:dyDescent="0.25">
      <c r="D14">
        <v>9</v>
      </c>
      <c r="E14" t="s">
        <v>185</v>
      </c>
      <c r="F14" t="s">
        <v>2717</v>
      </c>
      <c r="G14" s="19" t="s">
        <v>2718</v>
      </c>
      <c r="H14" s="19"/>
      <c r="I14" t="s">
        <v>2702</v>
      </c>
      <c r="J14" s="2">
        <v>44581.195087962966</v>
      </c>
      <c r="K14" s="2">
        <v>44291.885143437503</v>
      </c>
    </row>
    <row r="15" spans="4:11" x14ac:dyDescent="0.25">
      <c r="D15">
        <v>10</v>
      </c>
      <c r="E15" t="s">
        <v>189</v>
      </c>
      <c r="F15" t="s">
        <v>2719</v>
      </c>
      <c r="G15" s="19" t="s">
        <v>2720</v>
      </c>
      <c r="H15" s="19"/>
      <c r="I15" t="s">
        <v>2702</v>
      </c>
      <c r="J15" s="2">
        <v>44581.19509552083</v>
      </c>
      <c r="K15" s="2">
        <v>44291.885143437503</v>
      </c>
    </row>
    <row r="16" spans="4:11" x14ac:dyDescent="0.25">
      <c r="D16">
        <v>11</v>
      </c>
      <c r="E16" t="s">
        <v>271</v>
      </c>
      <c r="F16" t="s">
        <v>2721</v>
      </c>
      <c r="G16" s="19" t="s">
        <v>2722</v>
      </c>
      <c r="H16" s="19"/>
      <c r="I16" t="s">
        <v>2702</v>
      </c>
      <c r="J16" s="2">
        <v>44544.113487650466</v>
      </c>
      <c r="K16" s="2">
        <v>44291.885143437503</v>
      </c>
    </row>
    <row r="17" spans="4:11" x14ac:dyDescent="0.25">
      <c r="D17">
        <v>12</v>
      </c>
      <c r="E17" t="s">
        <v>271</v>
      </c>
      <c r="F17" t="s">
        <v>2723</v>
      </c>
      <c r="G17" s="19" t="s">
        <v>2724</v>
      </c>
      <c r="H17" s="19"/>
      <c r="I17" t="s">
        <v>2702</v>
      </c>
      <c r="J17" s="2">
        <v>44544.113487731483</v>
      </c>
      <c r="K17" s="2">
        <v>44291.885143437503</v>
      </c>
    </row>
    <row r="18" spans="4:11" x14ac:dyDescent="0.25">
      <c r="D18">
        <v>13</v>
      </c>
      <c r="E18" t="s">
        <v>184</v>
      </c>
      <c r="F18" t="s">
        <v>2725</v>
      </c>
      <c r="G18" s="19" t="s">
        <v>2726</v>
      </c>
      <c r="H18" s="19"/>
      <c r="I18" t="s">
        <v>2702</v>
      </c>
      <c r="J18" s="2">
        <v>44581.195143437501</v>
      </c>
      <c r="K18" s="2">
        <v>44291.885143437503</v>
      </c>
    </row>
    <row r="19" spans="4:11" x14ac:dyDescent="0.25">
      <c r="D19">
        <v>14</v>
      </c>
      <c r="E19" t="s">
        <v>186</v>
      </c>
      <c r="F19" t="s">
        <v>2727</v>
      </c>
      <c r="G19" s="19" t="s">
        <v>2728</v>
      </c>
      <c r="H19" s="19"/>
      <c r="I19" t="s">
        <v>2702</v>
      </c>
      <c r="J19" s="2">
        <v>44522.959071828707</v>
      </c>
      <c r="K19" s="2">
        <v>44291.885143437503</v>
      </c>
    </row>
    <row r="20" spans="4:11" x14ac:dyDescent="0.25">
      <c r="D20">
        <v>15</v>
      </c>
      <c r="E20" t="s">
        <v>213</v>
      </c>
      <c r="F20" t="s">
        <v>2703</v>
      </c>
      <c r="G20" s="19" t="s">
        <v>2729</v>
      </c>
      <c r="H20" s="19"/>
      <c r="I20" t="s">
        <v>2702</v>
      </c>
      <c r="J20" s="2">
        <v>44581.195163923614</v>
      </c>
      <c r="K20" s="2">
        <v>44291.885143437503</v>
      </c>
    </row>
    <row r="21" spans="4:11" x14ac:dyDescent="0.25">
      <c r="D21">
        <v>16</v>
      </c>
      <c r="E21" t="s">
        <v>237</v>
      </c>
      <c r="F21" t="s">
        <v>2703</v>
      </c>
      <c r="G21" s="19" t="s">
        <v>2730</v>
      </c>
      <c r="H21" s="19"/>
      <c r="I21" t="s">
        <v>2702</v>
      </c>
      <c r="J21" s="2">
        <v>44581.195164155091</v>
      </c>
      <c r="K21" s="2">
        <v>44522.954204050926</v>
      </c>
    </row>
    <row r="22" spans="4:11" x14ac:dyDescent="0.25">
      <c r="D22">
        <v>17</v>
      </c>
      <c r="E22" t="s">
        <v>212</v>
      </c>
      <c r="F22" t="s">
        <v>2703</v>
      </c>
      <c r="G22" s="19" t="s">
        <v>2731</v>
      </c>
      <c r="H22" s="19"/>
      <c r="I22" t="s">
        <v>2702</v>
      </c>
      <c r="J22" s="2">
        <v>44581.195167361111</v>
      </c>
      <c r="K22" s="2">
        <v>44291.885143437503</v>
      </c>
    </row>
    <row r="23" spans="4:11" x14ac:dyDescent="0.25">
      <c r="D23">
        <v>18</v>
      </c>
      <c r="E23" t="s">
        <v>210</v>
      </c>
      <c r="F23" t="s">
        <v>2703</v>
      </c>
      <c r="G23" s="19" t="s">
        <v>2732</v>
      </c>
      <c r="H23" s="19"/>
      <c r="I23" t="s">
        <v>2702</v>
      </c>
      <c r="J23" s="2">
        <v>44581.195163923614</v>
      </c>
      <c r="K23" s="2">
        <v>44291.885143437503</v>
      </c>
    </row>
    <row r="24" spans="4:11" x14ac:dyDescent="0.25">
      <c r="D24">
        <v>19</v>
      </c>
      <c r="E24" t="s">
        <v>211</v>
      </c>
      <c r="F24" t="s">
        <v>2703</v>
      </c>
      <c r="G24" s="19" t="s">
        <v>2733</v>
      </c>
      <c r="H24" s="19"/>
      <c r="I24" t="s">
        <v>2702</v>
      </c>
      <c r="J24" s="2">
        <v>44581.195168437502</v>
      </c>
      <c r="K24" s="2">
        <v>44291.885143437503</v>
      </c>
    </row>
    <row r="25" spans="4:11" x14ac:dyDescent="0.25">
      <c r="D25">
        <v>20</v>
      </c>
      <c r="E25" t="s">
        <v>243</v>
      </c>
      <c r="F25" t="s">
        <v>2703</v>
      </c>
      <c r="G25" s="19" t="s">
        <v>2734</v>
      </c>
      <c r="H25" s="19"/>
      <c r="I25" t="s">
        <v>2702</v>
      </c>
      <c r="J25" s="2">
        <v>44581.19516412037</v>
      </c>
      <c r="K25" s="2">
        <v>44291.885143437503</v>
      </c>
    </row>
    <row r="26" spans="4:11" x14ac:dyDescent="0.25">
      <c r="D26">
        <v>21</v>
      </c>
      <c r="E26" t="s">
        <v>215</v>
      </c>
      <c r="F26" t="s">
        <v>2703</v>
      </c>
      <c r="G26" s="19" t="s">
        <v>2735</v>
      </c>
      <c r="H26" s="19"/>
      <c r="I26" t="s">
        <v>2702</v>
      </c>
      <c r="J26" s="2">
        <v>44581.195167314814</v>
      </c>
      <c r="K26" s="2">
        <v>44291.885143437503</v>
      </c>
    </row>
    <row r="27" spans="4:11" x14ac:dyDescent="0.25">
      <c r="D27">
        <v>22</v>
      </c>
      <c r="E27" t="s">
        <v>232</v>
      </c>
      <c r="F27" t="s">
        <v>2703</v>
      </c>
      <c r="G27" s="19" t="s">
        <v>2736</v>
      </c>
      <c r="H27" s="19"/>
      <c r="I27" t="s">
        <v>2702</v>
      </c>
      <c r="J27" s="2">
        <v>44581.195157442133</v>
      </c>
      <c r="K27" s="2">
        <v>44522.954204085647</v>
      </c>
    </row>
    <row r="28" spans="4:11" x14ac:dyDescent="0.25">
      <c r="D28">
        <v>23</v>
      </c>
      <c r="E28" t="s">
        <v>259</v>
      </c>
      <c r="F28" t="s">
        <v>2703</v>
      </c>
      <c r="G28" s="19" t="s">
        <v>2737</v>
      </c>
      <c r="H28" s="19"/>
      <c r="I28" t="s">
        <v>2702</v>
      </c>
      <c r="J28" s="2">
        <v>44581.195163923614</v>
      </c>
      <c r="K28" s="2">
        <v>44291.885143437503</v>
      </c>
    </row>
    <row r="29" spans="4:11" x14ac:dyDescent="0.25">
      <c r="D29">
        <v>24</v>
      </c>
      <c r="E29" t="s">
        <v>203</v>
      </c>
      <c r="F29" t="s">
        <v>2703</v>
      </c>
      <c r="G29" s="19" t="s">
        <v>2738</v>
      </c>
      <c r="H29" s="19"/>
      <c r="I29" t="s">
        <v>2702</v>
      </c>
      <c r="J29" s="2">
        <v>44581.195164467594</v>
      </c>
      <c r="K29" s="2">
        <v>44291.885143437503</v>
      </c>
    </row>
    <row r="30" spans="4:11" x14ac:dyDescent="0.25">
      <c r="D30">
        <v>25</v>
      </c>
      <c r="E30" t="s">
        <v>183</v>
      </c>
      <c r="F30" t="s">
        <v>2703</v>
      </c>
      <c r="G30" s="19" t="s">
        <v>2739</v>
      </c>
      <c r="H30" s="19"/>
      <c r="I30" t="s">
        <v>2702</v>
      </c>
      <c r="J30" s="2">
        <v>44581.195269050928</v>
      </c>
      <c r="K30" s="2">
        <v>44291.885143437503</v>
      </c>
    </row>
    <row r="31" spans="4:11" x14ac:dyDescent="0.25">
      <c r="D31">
        <v>26</v>
      </c>
      <c r="E31" t="s">
        <v>245</v>
      </c>
      <c r="F31" t="s">
        <v>2703</v>
      </c>
      <c r="G31" s="19" t="s">
        <v>2740</v>
      </c>
      <c r="H31" s="19"/>
      <c r="I31" t="s">
        <v>2702</v>
      </c>
      <c r="J31" s="2">
        <v>44581.195157060189</v>
      </c>
      <c r="K31" s="2">
        <v>44291.885143437503</v>
      </c>
    </row>
    <row r="32" spans="4:11" x14ac:dyDescent="0.25">
      <c r="D32">
        <v>27</v>
      </c>
      <c r="E32" t="s">
        <v>241</v>
      </c>
      <c r="F32" t="s">
        <v>2703</v>
      </c>
      <c r="G32" s="19" t="s">
        <v>2741</v>
      </c>
      <c r="H32" s="19"/>
      <c r="I32" t="s">
        <v>2702</v>
      </c>
      <c r="J32" s="2">
        <v>44581.195164074074</v>
      </c>
      <c r="K32" s="2">
        <v>44291.885143437503</v>
      </c>
    </row>
    <row r="33" spans="4:11" x14ac:dyDescent="0.25">
      <c r="D33">
        <v>28</v>
      </c>
      <c r="E33" t="s">
        <v>228</v>
      </c>
      <c r="F33" t="s">
        <v>2703</v>
      </c>
      <c r="G33" s="19" t="s">
        <v>2742</v>
      </c>
      <c r="H33" s="19"/>
      <c r="I33" t="s">
        <v>2702</v>
      </c>
      <c r="J33" s="2">
        <v>44581.195169675928</v>
      </c>
      <c r="K33" s="2">
        <v>44566.623451307867</v>
      </c>
    </row>
    <row r="34" spans="4:11" x14ac:dyDescent="0.25">
      <c r="D34">
        <v>29</v>
      </c>
      <c r="E34" t="s">
        <v>249</v>
      </c>
      <c r="F34" t="s">
        <v>2703</v>
      </c>
      <c r="G34" s="19" t="s">
        <v>2743</v>
      </c>
      <c r="H34" s="19"/>
      <c r="I34" t="s">
        <v>2702</v>
      </c>
      <c r="J34" s="2">
        <v>44581.195163923614</v>
      </c>
      <c r="K34" s="2">
        <v>44291.885143437503</v>
      </c>
    </row>
    <row r="35" spans="4:11" x14ac:dyDescent="0.25">
      <c r="D35">
        <v>30</v>
      </c>
      <c r="E35" t="s">
        <v>205</v>
      </c>
      <c r="F35" t="s">
        <v>2703</v>
      </c>
      <c r="G35" s="19" t="s">
        <v>2744</v>
      </c>
      <c r="H35" s="19"/>
      <c r="I35" t="s">
        <v>2702</v>
      </c>
      <c r="J35" s="2">
        <v>44581.195168437502</v>
      </c>
      <c r="K35" s="2">
        <v>44291.885143437503</v>
      </c>
    </row>
    <row r="36" spans="4:11" x14ac:dyDescent="0.25">
      <c r="D36">
        <v>31</v>
      </c>
      <c r="E36" t="s">
        <v>233</v>
      </c>
      <c r="F36" t="s">
        <v>2703</v>
      </c>
      <c r="G36" s="19" t="s">
        <v>2745</v>
      </c>
      <c r="H36" s="19"/>
      <c r="I36" t="s">
        <v>2702</v>
      </c>
      <c r="J36" s="2">
        <v>44581.195157523151</v>
      </c>
      <c r="K36" s="2">
        <v>44291.885143437503</v>
      </c>
    </row>
    <row r="37" spans="4:11" x14ac:dyDescent="0.25">
      <c r="D37">
        <v>32</v>
      </c>
      <c r="E37" t="s">
        <v>198</v>
      </c>
      <c r="F37" t="s">
        <v>2703</v>
      </c>
      <c r="G37" s="19" t="s">
        <v>2746</v>
      </c>
      <c r="H37" s="19"/>
      <c r="I37" t="s">
        <v>2702</v>
      </c>
      <c r="J37" s="2">
        <v>44581.195167395832</v>
      </c>
      <c r="K37" s="2">
        <v>44291.885143437503</v>
      </c>
    </row>
    <row r="38" spans="4:11" x14ac:dyDescent="0.25">
      <c r="D38">
        <v>33</v>
      </c>
      <c r="E38" t="s">
        <v>209</v>
      </c>
      <c r="F38" t="s">
        <v>2703</v>
      </c>
      <c r="G38" s="19" t="s">
        <v>2747</v>
      </c>
      <c r="H38" s="19"/>
      <c r="I38" t="s">
        <v>2702</v>
      </c>
      <c r="J38" s="2">
        <v>44581.195164074074</v>
      </c>
      <c r="K38" s="2">
        <v>44291.885143437503</v>
      </c>
    </row>
    <row r="39" spans="4:11" x14ac:dyDescent="0.25">
      <c r="D39">
        <v>34</v>
      </c>
      <c r="E39" t="s">
        <v>264</v>
      </c>
      <c r="F39" t="s">
        <v>2703</v>
      </c>
      <c r="G39" s="19" t="s">
        <v>2748</v>
      </c>
      <c r="H39" s="19"/>
      <c r="I39" t="s">
        <v>2702</v>
      </c>
      <c r="J39" s="2">
        <v>44581.195168437502</v>
      </c>
      <c r="K39" s="2">
        <v>44291.885143437503</v>
      </c>
    </row>
    <row r="40" spans="4:11" x14ac:dyDescent="0.25">
      <c r="D40">
        <v>35</v>
      </c>
      <c r="E40" t="s">
        <v>225</v>
      </c>
      <c r="F40" t="s">
        <v>2703</v>
      </c>
      <c r="G40" s="19" t="s">
        <v>2749</v>
      </c>
      <c r="H40" s="19"/>
      <c r="I40" t="s">
        <v>2702</v>
      </c>
      <c r="J40" s="2">
        <v>44581.195164467594</v>
      </c>
      <c r="K40" s="2">
        <v>44291.885143437503</v>
      </c>
    </row>
    <row r="41" spans="4:11" x14ac:dyDescent="0.25">
      <c r="D41">
        <v>36</v>
      </c>
      <c r="E41" t="s">
        <v>208</v>
      </c>
      <c r="F41" t="s">
        <v>2703</v>
      </c>
      <c r="G41" s="19" t="s">
        <v>2750</v>
      </c>
      <c r="H41" s="19"/>
      <c r="I41" t="s">
        <v>2702</v>
      </c>
      <c r="J41" s="2">
        <v>44581.195167314814</v>
      </c>
      <c r="K41" s="2">
        <v>44291.885143437503</v>
      </c>
    </row>
    <row r="42" spans="4:11" x14ac:dyDescent="0.25">
      <c r="D42">
        <v>37</v>
      </c>
      <c r="E42" t="s">
        <v>217</v>
      </c>
      <c r="F42" t="s">
        <v>2703</v>
      </c>
      <c r="G42" s="19" t="s">
        <v>2751</v>
      </c>
      <c r="H42" s="19"/>
      <c r="I42" t="s">
        <v>2702</v>
      </c>
      <c r="J42" s="2">
        <v>44581.195165543984</v>
      </c>
      <c r="K42" s="2">
        <v>44291.885143437503</v>
      </c>
    </row>
    <row r="43" spans="4:11" x14ac:dyDescent="0.25">
      <c r="D43">
        <v>38</v>
      </c>
      <c r="E43" t="s">
        <v>244</v>
      </c>
      <c r="F43" t="s">
        <v>2703</v>
      </c>
      <c r="G43" s="19" t="s">
        <v>2752</v>
      </c>
      <c r="H43" s="19"/>
      <c r="I43" t="s">
        <v>2702</v>
      </c>
      <c r="J43" s="2">
        <v>44581.195157060189</v>
      </c>
      <c r="K43" s="2">
        <v>44291.885143437503</v>
      </c>
    </row>
    <row r="44" spans="4:11" x14ac:dyDescent="0.25">
      <c r="D44">
        <v>39</v>
      </c>
      <c r="E44" t="s">
        <v>221</v>
      </c>
      <c r="F44" t="s">
        <v>2703</v>
      </c>
      <c r="G44" s="19" t="s">
        <v>2753</v>
      </c>
      <c r="H44" s="19"/>
      <c r="I44" t="s">
        <v>2702</v>
      </c>
      <c r="J44" s="2">
        <v>44581.19516412037</v>
      </c>
      <c r="K44" s="2">
        <v>44291.885143437503</v>
      </c>
    </row>
    <row r="45" spans="4:11" x14ac:dyDescent="0.25">
      <c r="D45">
        <v>40</v>
      </c>
      <c r="E45" t="s">
        <v>251</v>
      </c>
      <c r="F45" t="s">
        <v>2703</v>
      </c>
      <c r="G45" s="19" t="s">
        <v>2754</v>
      </c>
      <c r="H45" s="19"/>
      <c r="I45" t="s">
        <v>2702</v>
      </c>
      <c r="J45" s="2">
        <v>44581.195163923614</v>
      </c>
      <c r="K45" s="2">
        <v>44291.885143437503</v>
      </c>
    </row>
    <row r="46" spans="4:11" x14ac:dyDescent="0.25">
      <c r="D46">
        <v>41</v>
      </c>
      <c r="E46" t="s">
        <v>260</v>
      </c>
      <c r="F46" t="s">
        <v>2703</v>
      </c>
      <c r="G46" s="19" t="s">
        <v>2755</v>
      </c>
      <c r="H46" s="19"/>
      <c r="I46" t="s">
        <v>2702</v>
      </c>
      <c r="J46" s="2">
        <v>44581.195157638889</v>
      </c>
      <c r="K46" s="2">
        <v>44291.885143437503</v>
      </c>
    </row>
    <row r="47" spans="4:11" x14ac:dyDescent="0.25">
      <c r="D47">
        <v>42</v>
      </c>
      <c r="E47" t="s">
        <v>231</v>
      </c>
      <c r="F47" t="s">
        <v>2703</v>
      </c>
      <c r="G47" s="19" t="s">
        <v>2756</v>
      </c>
      <c r="H47" s="19"/>
      <c r="I47" t="s">
        <v>2702</v>
      </c>
      <c r="J47" s="2">
        <v>44581.195157557871</v>
      </c>
      <c r="K47" s="2">
        <v>44291.885143437503</v>
      </c>
    </row>
    <row r="48" spans="4:11" x14ac:dyDescent="0.25">
      <c r="D48">
        <v>43</v>
      </c>
      <c r="E48" t="s">
        <v>199</v>
      </c>
      <c r="F48" t="s">
        <v>2703</v>
      </c>
      <c r="G48" s="19" t="s">
        <v>2757</v>
      </c>
      <c r="H48" s="19"/>
      <c r="I48" t="s">
        <v>2702</v>
      </c>
      <c r="J48" s="2">
        <v>44581.195157523151</v>
      </c>
      <c r="K48" s="2">
        <v>44291.885143437503</v>
      </c>
    </row>
    <row r="49" spans="4:11" x14ac:dyDescent="0.25">
      <c r="D49">
        <v>44</v>
      </c>
      <c r="E49" t="s">
        <v>265</v>
      </c>
      <c r="F49" t="s">
        <v>2703</v>
      </c>
      <c r="G49" s="19" t="s">
        <v>2758</v>
      </c>
      <c r="H49" s="19"/>
      <c r="I49" t="s">
        <v>2702</v>
      </c>
      <c r="J49" s="2">
        <v>44581.19516412037</v>
      </c>
      <c r="K49" s="2">
        <v>44291.885143437503</v>
      </c>
    </row>
    <row r="50" spans="4:11" x14ac:dyDescent="0.25">
      <c r="D50">
        <v>45</v>
      </c>
      <c r="E50" t="s">
        <v>202</v>
      </c>
      <c r="F50" t="s">
        <v>2703</v>
      </c>
      <c r="G50" s="19" t="s">
        <v>2759</v>
      </c>
      <c r="H50" s="19"/>
      <c r="I50" t="s">
        <v>2702</v>
      </c>
      <c r="J50" s="2">
        <v>44581.195157523151</v>
      </c>
      <c r="K50" s="2">
        <v>44291.885143437503</v>
      </c>
    </row>
    <row r="51" spans="4:11" x14ac:dyDescent="0.25">
      <c r="D51">
        <v>46</v>
      </c>
      <c r="E51" t="s">
        <v>206</v>
      </c>
      <c r="F51" t="s">
        <v>2703</v>
      </c>
      <c r="G51" s="19" t="s">
        <v>2760</v>
      </c>
      <c r="H51" s="19"/>
      <c r="I51" t="s">
        <v>2702</v>
      </c>
      <c r="J51" s="2">
        <v>44581.195169212966</v>
      </c>
      <c r="K51" s="2">
        <v>44291.885143437503</v>
      </c>
    </row>
    <row r="52" spans="4:11" x14ac:dyDescent="0.25">
      <c r="D52">
        <v>47</v>
      </c>
      <c r="E52" t="s">
        <v>201</v>
      </c>
      <c r="F52" t="s">
        <v>2703</v>
      </c>
      <c r="G52" s="19" t="s">
        <v>2761</v>
      </c>
      <c r="H52" s="19"/>
      <c r="I52" t="s">
        <v>2702</v>
      </c>
      <c r="J52" s="2">
        <v>44581.195164155091</v>
      </c>
      <c r="K52" s="2">
        <v>44291.885143437503</v>
      </c>
    </row>
    <row r="53" spans="4:11" x14ac:dyDescent="0.25">
      <c r="D53">
        <v>48</v>
      </c>
      <c r="E53" t="s">
        <v>263</v>
      </c>
      <c r="F53" t="s">
        <v>2703</v>
      </c>
      <c r="G53" s="19" t="s">
        <v>2762</v>
      </c>
      <c r="H53" s="19"/>
      <c r="I53" t="s">
        <v>2702</v>
      </c>
      <c r="J53" s="2">
        <v>44581.195154236113</v>
      </c>
      <c r="K53" s="2">
        <v>44291.885143437503</v>
      </c>
    </row>
    <row r="54" spans="4:11" x14ac:dyDescent="0.25">
      <c r="D54">
        <v>49</v>
      </c>
      <c r="E54" t="s">
        <v>214</v>
      </c>
      <c r="F54" t="s">
        <v>2703</v>
      </c>
      <c r="G54" s="19" t="s">
        <v>2763</v>
      </c>
      <c r="H54" s="19"/>
      <c r="I54" t="s">
        <v>2702</v>
      </c>
      <c r="J54" s="2">
        <v>44581.195166273152</v>
      </c>
      <c r="K54" s="2">
        <v>44291.885143437503</v>
      </c>
    </row>
    <row r="55" spans="4:11" x14ac:dyDescent="0.25">
      <c r="D55">
        <v>50</v>
      </c>
      <c r="E55" t="s">
        <v>220</v>
      </c>
      <c r="F55" t="s">
        <v>2703</v>
      </c>
      <c r="G55" s="19" t="s">
        <v>2764</v>
      </c>
      <c r="H55" s="19"/>
      <c r="I55" t="s">
        <v>2702</v>
      </c>
      <c r="J55" s="2">
        <v>44581.195167314814</v>
      </c>
      <c r="K55" s="2">
        <v>44291.885143437503</v>
      </c>
    </row>
    <row r="56" spans="4:11" x14ac:dyDescent="0.25">
      <c r="D56">
        <v>51</v>
      </c>
      <c r="E56" t="s">
        <v>246</v>
      </c>
      <c r="F56" t="s">
        <v>2703</v>
      </c>
      <c r="G56" s="19" t="s">
        <v>2765</v>
      </c>
      <c r="H56" s="19"/>
      <c r="I56" t="s">
        <v>2702</v>
      </c>
      <c r="J56" s="2">
        <v>44581.195163923614</v>
      </c>
      <c r="K56" s="2">
        <v>44291.885143437503</v>
      </c>
    </row>
    <row r="57" spans="4:11" x14ac:dyDescent="0.25">
      <c r="D57">
        <v>52</v>
      </c>
      <c r="E57" t="s">
        <v>250</v>
      </c>
      <c r="F57" t="s">
        <v>2703</v>
      </c>
      <c r="G57" s="19" t="s">
        <v>2766</v>
      </c>
      <c r="H57" s="19"/>
      <c r="I57" t="s">
        <v>2702</v>
      </c>
      <c r="J57" s="2">
        <v>44522.959053888888</v>
      </c>
      <c r="K57" s="2">
        <v>44291.885143437503</v>
      </c>
    </row>
    <row r="58" spans="4:11" x14ac:dyDescent="0.25">
      <c r="D58">
        <v>53</v>
      </c>
      <c r="E58" t="s">
        <v>204</v>
      </c>
      <c r="F58" t="s">
        <v>2703</v>
      </c>
      <c r="G58" s="19" t="s">
        <v>2767</v>
      </c>
      <c r="H58" s="19"/>
      <c r="I58" t="s">
        <v>2702</v>
      </c>
      <c r="J58" s="2">
        <v>44581.19516412037</v>
      </c>
      <c r="K58" s="2">
        <v>44291.885143437503</v>
      </c>
    </row>
    <row r="59" spans="4:11" x14ac:dyDescent="0.25">
      <c r="D59">
        <v>54</v>
      </c>
      <c r="E59" t="s">
        <v>207</v>
      </c>
      <c r="F59" t="s">
        <v>2703</v>
      </c>
      <c r="G59" s="19" t="s">
        <v>2768</v>
      </c>
      <c r="H59" s="19"/>
      <c r="I59" t="s">
        <v>2702</v>
      </c>
      <c r="J59" s="2">
        <v>44581.19516412037</v>
      </c>
      <c r="K59" s="2">
        <v>44291.885143437503</v>
      </c>
    </row>
    <row r="60" spans="4:11" x14ac:dyDescent="0.25">
      <c r="D60">
        <v>55</v>
      </c>
      <c r="E60" t="s">
        <v>216</v>
      </c>
      <c r="F60" t="s">
        <v>2703</v>
      </c>
      <c r="G60" s="19" t="s">
        <v>2769</v>
      </c>
      <c r="H60" s="19"/>
      <c r="I60" t="s">
        <v>2702</v>
      </c>
      <c r="J60" s="2">
        <v>44581.195168437502</v>
      </c>
      <c r="K60" s="2">
        <v>44291.885143437503</v>
      </c>
    </row>
    <row r="61" spans="4:11" x14ac:dyDescent="0.25">
      <c r="D61">
        <v>56</v>
      </c>
      <c r="E61" t="s">
        <v>218</v>
      </c>
      <c r="F61" t="s">
        <v>2703</v>
      </c>
      <c r="G61" s="19" t="s">
        <v>2770</v>
      </c>
      <c r="H61" s="19"/>
      <c r="I61" t="s">
        <v>2702</v>
      </c>
      <c r="J61" s="2">
        <v>44581.195164074074</v>
      </c>
      <c r="K61" s="2">
        <v>44291.885143437503</v>
      </c>
    </row>
    <row r="62" spans="4:11" x14ac:dyDescent="0.25">
      <c r="D62">
        <v>57</v>
      </c>
      <c r="E62" t="s">
        <v>223</v>
      </c>
      <c r="F62" t="s">
        <v>2703</v>
      </c>
      <c r="G62" s="19" t="s">
        <v>2771</v>
      </c>
      <c r="H62" s="19"/>
      <c r="I62" t="s">
        <v>2702</v>
      </c>
      <c r="J62" s="2">
        <v>44581.195164467594</v>
      </c>
      <c r="K62" s="2">
        <v>44291.885143437503</v>
      </c>
    </row>
    <row r="63" spans="4:11" x14ac:dyDescent="0.25">
      <c r="D63">
        <v>58</v>
      </c>
      <c r="E63" t="s">
        <v>247</v>
      </c>
      <c r="F63" t="s">
        <v>2703</v>
      </c>
      <c r="G63" s="19" t="s">
        <v>2772</v>
      </c>
      <c r="H63" s="19"/>
      <c r="I63" t="s">
        <v>2702</v>
      </c>
      <c r="J63" s="2">
        <v>44581.195162071759</v>
      </c>
      <c r="K63" s="2">
        <v>44291.885143437503</v>
      </c>
    </row>
    <row r="64" spans="4:11" x14ac:dyDescent="0.25">
      <c r="D64">
        <v>59</v>
      </c>
      <c r="E64" t="s">
        <v>224</v>
      </c>
      <c r="F64" t="s">
        <v>2703</v>
      </c>
      <c r="G64" s="19" t="s">
        <v>2773</v>
      </c>
      <c r="H64" s="19"/>
      <c r="I64" t="s">
        <v>2702</v>
      </c>
      <c r="J64" s="2">
        <v>44581.195168437502</v>
      </c>
      <c r="K64" s="2">
        <v>44291.885143437503</v>
      </c>
    </row>
    <row r="65" spans="4:11" x14ac:dyDescent="0.25">
      <c r="D65">
        <v>60</v>
      </c>
      <c r="E65" t="s">
        <v>266</v>
      </c>
      <c r="F65" t="s">
        <v>2703</v>
      </c>
      <c r="G65" s="19" t="s">
        <v>2774</v>
      </c>
      <c r="H65" s="19"/>
      <c r="I65" t="s">
        <v>2702</v>
      </c>
      <c r="J65" s="2">
        <v>44581.19515550926</v>
      </c>
      <c r="K65" s="2">
        <v>44291.885143437503</v>
      </c>
    </row>
    <row r="66" spans="4:11" x14ac:dyDescent="0.25">
      <c r="D66">
        <v>61</v>
      </c>
      <c r="E66" t="s">
        <v>255</v>
      </c>
      <c r="F66" t="s">
        <v>2703</v>
      </c>
      <c r="G66" s="19" t="s">
        <v>2775</v>
      </c>
      <c r="H66" s="19"/>
      <c r="I66" t="s">
        <v>2702</v>
      </c>
      <c r="J66" s="2">
        <v>44581.195164074074</v>
      </c>
      <c r="K66" s="2">
        <v>44291.885143437503</v>
      </c>
    </row>
    <row r="67" spans="4:11" x14ac:dyDescent="0.25">
      <c r="D67">
        <v>62</v>
      </c>
      <c r="E67" t="s">
        <v>219</v>
      </c>
      <c r="F67" t="s">
        <v>2703</v>
      </c>
      <c r="G67" s="19" t="s">
        <v>2776</v>
      </c>
      <c r="H67" s="19"/>
      <c r="I67" t="s">
        <v>2702</v>
      </c>
      <c r="J67" s="2">
        <v>44581.195166319441</v>
      </c>
      <c r="K67" s="2">
        <v>44291.885143437503</v>
      </c>
    </row>
    <row r="68" spans="4:11" x14ac:dyDescent="0.25">
      <c r="D68">
        <v>63</v>
      </c>
      <c r="E68" t="s">
        <v>200</v>
      </c>
      <c r="F68" t="s">
        <v>2703</v>
      </c>
      <c r="G68" s="19" t="s">
        <v>2777</v>
      </c>
      <c r="H68" s="19"/>
      <c r="I68" t="s">
        <v>2702</v>
      </c>
      <c r="J68" s="2">
        <v>44581.195164155091</v>
      </c>
      <c r="K68" s="2">
        <v>44291.885143437503</v>
      </c>
    </row>
    <row r="69" spans="4:11" x14ac:dyDescent="0.25">
      <c r="D69">
        <v>64</v>
      </c>
      <c r="E69" t="s">
        <v>254</v>
      </c>
      <c r="F69" t="s">
        <v>2703</v>
      </c>
      <c r="G69" s="19" t="s">
        <v>2778</v>
      </c>
      <c r="H69" s="19"/>
      <c r="I69" t="s">
        <v>2702</v>
      </c>
      <c r="J69" s="2">
        <v>44581.195155324072</v>
      </c>
      <c r="K69" s="2">
        <v>44291.885143437503</v>
      </c>
    </row>
    <row r="70" spans="4:11" x14ac:dyDescent="0.25">
      <c r="D70">
        <v>65</v>
      </c>
      <c r="E70" t="s">
        <v>261</v>
      </c>
      <c r="F70" t="s">
        <v>2703</v>
      </c>
      <c r="G70" s="19" t="s">
        <v>2779</v>
      </c>
      <c r="H70" s="19"/>
      <c r="I70" t="s">
        <v>2702</v>
      </c>
      <c r="J70" s="2">
        <v>44581.195165659723</v>
      </c>
      <c r="K70" s="2">
        <v>44291.885143437503</v>
      </c>
    </row>
    <row r="71" spans="4:11" x14ac:dyDescent="0.25">
      <c r="D71">
        <v>66</v>
      </c>
      <c r="E71" t="s">
        <v>242</v>
      </c>
      <c r="F71" t="s">
        <v>2703</v>
      </c>
      <c r="G71" s="19" t="s">
        <v>2780</v>
      </c>
      <c r="H71" s="19"/>
      <c r="I71" t="s">
        <v>2702</v>
      </c>
      <c r="J71" s="2">
        <v>44581.195157638889</v>
      </c>
      <c r="K71" s="2">
        <v>44291.885143437503</v>
      </c>
    </row>
    <row r="72" spans="4:11" x14ac:dyDescent="0.25">
      <c r="D72">
        <v>67</v>
      </c>
      <c r="E72" t="s">
        <v>222</v>
      </c>
      <c r="F72" t="s">
        <v>2703</v>
      </c>
      <c r="G72" s="19" t="s">
        <v>2781</v>
      </c>
      <c r="H72" s="19"/>
      <c r="I72" t="s">
        <v>2702</v>
      </c>
      <c r="J72" s="2">
        <v>44581.195165509256</v>
      </c>
      <c r="K72" s="2">
        <v>44566.623451307867</v>
      </c>
    </row>
    <row r="73" spans="4:11" x14ac:dyDescent="0.25">
      <c r="D73">
        <v>68</v>
      </c>
      <c r="E73" t="s">
        <v>252</v>
      </c>
      <c r="F73" t="s">
        <v>2703</v>
      </c>
      <c r="G73" s="19" t="s">
        <v>2782</v>
      </c>
      <c r="H73" s="19"/>
      <c r="I73" t="s">
        <v>2702</v>
      </c>
      <c r="J73" s="2">
        <v>44581.195155624999</v>
      </c>
      <c r="K73" s="2">
        <v>44291.885143437503</v>
      </c>
    </row>
    <row r="74" spans="4:11" x14ac:dyDescent="0.25">
      <c r="D74">
        <v>69</v>
      </c>
      <c r="E74" t="s">
        <v>248</v>
      </c>
      <c r="F74" t="s">
        <v>2703</v>
      </c>
      <c r="G74" s="19" t="s">
        <v>2783</v>
      </c>
      <c r="H74" s="19"/>
      <c r="I74" t="s">
        <v>2702</v>
      </c>
      <c r="J74" s="2">
        <v>44581.195157476854</v>
      </c>
      <c r="K74" s="2">
        <v>44291.885143437503</v>
      </c>
    </row>
    <row r="75" spans="4:11" x14ac:dyDescent="0.25">
      <c r="D75">
        <v>70</v>
      </c>
      <c r="E75" t="s">
        <v>253</v>
      </c>
      <c r="F75" t="s">
        <v>2703</v>
      </c>
      <c r="G75" s="19" t="s">
        <v>2784</v>
      </c>
      <c r="H75" s="19"/>
      <c r="I75" t="s">
        <v>2702</v>
      </c>
      <c r="J75" s="2">
        <v>44581.195167395832</v>
      </c>
      <c r="K75" s="2">
        <v>44291.885143437503</v>
      </c>
    </row>
    <row r="76" spans="4:11" x14ac:dyDescent="0.25">
      <c r="D76">
        <v>71</v>
      </c>
      <c r="E76" t="s">
        <v>269</v>
      </c>
      <c r="F76" t="s">
        <v>2785</v>
      </c>
      <c r="G76" s="19" t="s">
        <v>2786</v>
      </c>
      <c r="H76" s="19"/>
      <c r="I76" t="s">
        <v>2702</v>
      </c>
      <c r="J76" s="2">
        <v>44581.195118171294</v>
      </c>
      <c r="K76" s="2">
        <v>44291.885143437503</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E5:L261"/>
  <sheetViews>
    <sheetView showGridLines="0" workbookViewId="0"/>
  </sheetViews>
  <sheetFormatPr defaultRowHeight="15" x14ac:dyDescent="0.25"/>
  <cols>
    <col min="4" max="4" width="4.5703125" customWidth="1"/>
    <col min="5" max="5" width="25" bestFit="1" customWidth="1"/>
    <col min="6" max="6" width="33.28515625" bestFit="1" customWidth="1"/>
    <col min="7" max="7" width="59" bestFit="1" customWidth="1"/>
    <col min="8" max="8" width="38.42578125" bestFit="1" customWidth="1"/>
    <col min="9" max="9" width="19.28515625" bestFit="1" customWidth="1"/>
    <col min="10" max="10" width="17" bestFit="1" customWidth="1"/>
    <col min="11" max="11" width="56" bestFit="1" customWidth="1"/>
    <col min="12" max="12" width="16.140625" customWidth="1"/>
  </cols>
  <sheetData>
    <row r="5" spans="5:12" x14ac:dyDescent="0.25">
      <c r="E5" t="s">
        <v>153</v>
      </c>
      <c r="F5" t="s">
        <v>151</v>
      </c>
      <c r="G5" t="s">
        <v>154</v>
      </c>
      <c r="H5" t="s">
        <v>286</v>
      </c>
      <c r="I5" t="s">
        <v>287</v>
      </c>
      <c r="J5" t="s">
        <v>155</v>
      </c>
      <c r="K5" t="s">
        <v>56</v>
      </c>
      <c r="L5" t="s">
        <v>27</v>
      </c>
    </row>
    <row r="6" spans="5:12" x14ac:dyDescent="0.25">
      <c r="E6">
        <v>1</v>
      </c>
      <c r="F6" t="s">
        <v>2715</v>
      </c>
      <c r="G6" t="s">
        <v>1169</v>
      </c>
      <c r="H6" s="19" t="s">
        <v>2787</v>
      </c>
      <c r="I6" s="19"/>
      <c r="J6">
        <v>0</v>
      </c>
      <c r="K6" t="s">
        <v>185</v>
      </c>
      <c r="L6" s="2">
        <v>44336.440043171293</v>
      </c>
    </row>
    <row r="7" spans="5:12" x14ac:dyDescent="0.25">
      <c r="E7">
        <v>2</v>
      </c>
      <c r="F7" t="s">
        <v>2715</v>
      </c>
      <c r="G7" t="s">
        <v>1818</v>
      </c>
      <c r="H7" s="19" t="s">
        <v>2788</v>
      </c>
      <c r="I7" s="19"/>
      <c r="J7">
        <v>1</v>
      </c>
      <c r="K7" t="s">
        <v>185</v>
      </c>
      <c r="L7" s="2">
        <v>44336.440043171293</v>
      </c>
    </row>
    <row r="8" spans="5:12" x14ac:dyDescent="0.25">
      <c r="E8">
        <v>3</v>
      </c>
      <c r="F8" t="s">
        <v>2703</v>
      </c>
      <c r="G8" t="s">
        <v>1305</v>
      </c>
      <c r="H8" s="19" t="s">
        <v>2789</v>
      </c>
      <c r="I8" s="19"/>
      <c r="J8">
        <v>0</v>
      </c>
      <c r="K8" t="s">
        <v>213</v>
      </c>
      <c r="L8" s="2">
        <v>44336.440043171293</v>
      </c>
    </row>
    <row r="9" spans="5:12" x14ac:dyDescent="0.25">
      <c r="E9">
        <v>4</v>
      </c>
      <c r="F9" t="s">
        <v>2703</v>
      </c>
      <c r="G9" t="s">
        <v>1305</v>
      </c>
      <c r="H9" s="19" t="s">
        <v>2790</v>
      </c>
      <c r="I9" s="19"/>
      <c r="J9">
        <v>0</v>
      </c>
      <c r="K9" t="s">
        <v>264</v>
      </c>
      <c r="L9" s="2">
        <v>44336.440043171293</v>
      </c>
    </row>
    <row r="10" spans="5:12" x14ac:dyDescent="0.25">
      <c r="E10">
        <v>5</v>
      </c>
      <c r="F10" t="s">
        <v>2703</v>
      </c>
      <c r="G10" t="s">
        <v>1305</v>
      </c>
      <c r="H10" s="19" t="s">
        <v>2791</v>
      </c>
      <c r="I10" s="19"/>
      <c r="J10">
        <v>0</v>
      </c>
      <c r="K10" t="s">
        <v>224</v>
      </c>
      <c r="L10" s="2">
        <v>44336.440043171293</v>
      </c>
    </row>
    <row r="11" spans="5:12" x14ac:dyDescent="0.25">
      <c r="E11">
        <v>6</v>
      </c>
      <c r="F11" t="s">
        <v>2703</v>
      </c>
      <c r="G11" t="s">
        <v>1305</v>
      </c>
      <c r="H11" s="19" t="s">
        <v>2792</v>
      </c>
      <c r="I11" s="19"/>
      <c r="J11">
        <v>0</v>
      </c>
      <c r="K11" t="s">
        <v>221</v>
      </c>
      <c r="L11" s="2">
        <v>44336.440043171293</v>
      </c>
    </row>
    <row r="12" spans="5:12" x14ac:dyDescent="0.25">
      <c r="E12">
        <v>7</v>
      </c>
      <c r="F12" t="s">
        <v>2703</v>
      </c>
      <c r="G12" t="s">
        <v>1305</v>
      </c>
      <c r="H12" s="19" t="s">
        <v>2793</v>
      </c>
      <c r="I12" s="19"/>
      <c r="J12">
        <v>0</v>
      </c>
      <c r="K12" t="s">
        <v>231</v>
      </c>
      <c r="L12" s="2">
        <v>44336.440043171293</v>
      </c>
    </row>
    <row r="13" spans="5:12" x14ac:dyDescent="0.25">
      <c r="E13">
        <v>8</v>
      </c>
      <c r="F13" t="s">
        <v>2703</v>
      </c>
      <c r="G13" t="s">
        <v>1305</v>
      </c>
      <c r="H13" s="19" t="s">
        <v>2794</v>
      </c>
      <c r="I13" s="19"/>
      <c r="J13">
        <v>0</v>
      </c>
      <c r="K13" t="s">
        <v>214</v>
      </c>
      <c r="L13" s="2">
        <v>44336.440043171293</v>
      </c>
    </row>
    <row r="14" spans="5:12" x14ac:dyDescent="0.25">
      <c r="E14">
        <v>9</v>
      </c>
      <c r="F14" t="s">
        <v>2703</v>
      </c>
      <c r="G14" t="s">
        <v>1305</v>
      </c>
      <c r="H14" s="19" t="s">
        <v>2795</v>
      </c>
      <c r="I14" s="19"/>
      <c r="J14">
        <v>0</v>
      </c>
      <c r="K14" t="s">
        <v>202</v>
      </c>
      <c r="L14" s="2">
        <v>44336.440043171293</v>
      </c>
    </row>
    <row r="15" spans="5:12" x14ac:dyDescent="0.25">
      <c r="E15">
        <v>10</v>
      </c>
      <c r="F15" t="s">
        <v>2703</v>
      </c>
      <c r="G15" t="s">
        <v>1305</v>
      </c>
      <c r="H15" s="19" t="s">
        <v>2796</v>
      </c>
      <c r="I15" s="19"/>
      <c r="J15">
        <v>0</v>
      </c>
      <c r="K15" t="s">
        <v>203</v>
      </c>
      <c r="L15" s="2">
        <v>44336.440043171293</v>
      </c>
    </row>
    <row r="16" spans="5:12" x14ac:dyDescent="0.25">
      <c r="E16">
        <v>11</v>
      </c>
      <c r="F16" t="s">
        <v>2703</v>
      </c>
      <c r="G16" t="s">
        <v>1305</v>
      </c>
      <c r="H16" s="19" t="s">
        <v>2797</v>
      </c>
      <c r="I16" s="19"/>
      <c r="J16">
        <v>0</v>
      </c>
      <c r="K16" t="s">
        <v>199</v>
      </c>
      <c r="L16" s="2">
        <v>44336.440043171293</v>
      </c>
    </row>
    <row r="17" spans="5:12" x14ac:dyDescent="0.25">
      <c r="E17">
        <v>12</v>
      </c>
      <c r="F17" t="s">
        <v>2703</v>
      </c>
      <c r="G17" t="s">
        <v>1305</v>
      </c>
      <c r="H17" s="19" t="s">
        <v>2798</v>
      </c>
      <c r="I17" s="19"/>
      <c r="J17">
        <v>0</v>
      </c>
      <c r="K17" t="s">
        <v>200</v>
      </c>
      <c r="L17" s="2">
        <v>44336.440043171293</v>
      </c>
    </row>
    <row r="18" spans="5:12" x14ac:dyDescent="0.25">
      <c r="E18">
        <v>13</v>
      </c>
      <c r="F18" t="s">
        <v>2703</v>
      </c>
      <c r="G18" t="s">
        <v>1305</v>
      </c>
      <c r="H18" s="19" t="s">
        <v>2799</v>
      </c>
      <c r="I18" s="19"/>
      <c r="J18">
        <v>0</v>
      </c>
      <c r="K18" t="s">
        <v>250</v>
      </c>
      <c r="L18" s="2">
        <v>44336.440043171293</v>
      </c>
    </row>
    <row r="19" spans="5:12" x14ac:dyDescent="0.25">
      <c r="E19">
        <v>14</v>
      </c>
      <c r="F19" t="s">
        <v>2703</v>
      </c>
      <c r="G19" t="s">
        <v>1305</v>
      </c>
      <c r="H19" s="19" t="s">
        <v>2800</v>
      </c>
      <c r="I19" s="19"/>
      <c r="J19">
        <v>0</v>
      </c>
      <c r="K19" t="s">
        <v>263</v>
      </c>
      <c r="L19" s="2">
        <v>44336.440043171293</v>
      </c>
    </row>
    <row r="20" spans="5:12" x14ac:dyDescent="0.25">
      <c r="E20">
        <v>15</v>
      </c>
      <c r="F20" t="s">
        <v>2703</v>
      </c>
      <c r="G20" t="s">
        <v>1305</v>
      </c>
      <c r="H20" s="19" t="s">
        <v>2801</v>
      </c>
      <c r="I20" s="19"/>
      <c r="J20">
        <v>0</v>
      </c>
      <c r="K20" t="s">
        <v>247</v>
      </c>
      <c r="L20" s="2">
        <v>44336.440043171293</v>
      </c>
    </row>
    <row r="21" spans="5:12" x14ac:dyDescent="0.25">
      <c r="E21">
        <v>16</v>
      </c>
      <c r="F21" t="s">
        <v>2703</v>
      </c>
      <c r="G21" t="s">
        <v>1305</v>
      </c>
      <c r="H21" s="19" t="s">
        <v>2802</v>
      </c>
      <c r="I21" s="19"/>
      <c r="J21">
        <v>0</v>
      </c>
      <c r="K21" t="s">
        <v>246</v>
      </c>
      <c r="L21" s="2">
        <v>44336.440043171293</v>
      </c>
    </row>
    <row r="22" spans="5:12" x14ac:dyDescent="0.25">
      <c r="E22">
        <v>17</v>
      </c>
      <c r="F22" t="s">
        <v>2703</v>
      </c>
      <c r="G22" t="s">
        <v>1305</v>
      </c>
      <c r="H22" s="19" t="s">
        <v>2803</v>
      </c>
      <c r="I22" s="19"/>
      <c r="J22">
        <v>0</v>
      </c>
      <c r="K22" t="s">
        <v>265</v>
      </c>
      <c r="L22" s="2">
        <v>44336.440043171293</v>
      </c>
    </row>
    <row r="23" spans="5:12" x14ac:dyDescent="0.25">
      <c r="E23">
        <v>18</v>
      </c>
      <c r="F23" t="s">
        <v>2703</v>
      </c>
      <c r="G23" t="s">
        <v>1305</v>
      </c>
      <c r="H23" s="19" t="s">
        <v>2804</v>
      </c>
      <c r="I23" s="19"/>
      <c r="J23">
        <v>0</v>
      </c>
      <c r="K23" t="s">
        <v>237</v>
      </c>
      <c r="L23" s="2">
        <v>44522.954204085647</v>
      </c>
    </row>
    <row r="24" spans="5:12" x14ac:dyDescent="0.25">
      <c r="E24">
        <v>19</v>
      </c>
      <c r="F24" t="s">
        <v>2703</v>
      </c>
      <c r="G24" t="s">
        <v>1305</v>
      </c>
      <c r="H24" s="19" t="s">
        <v>2805</v>
      </c>
      <c r="I24" s="19"/>
      <c r="J24">
        <v>0</v>
      </c>
      <c r="K24" t="s">
        <v>248</v>
      </c>
      <c r="L24" s="2">
        <v>44336.440043171293</v>
      </c>
    </row>
    <row r="25" spans="5:12" x14ac:dyDescent="0.25">
      <c r="E25">
        <v>20</v>
      </c>
      <c r="F25" t="s">
        <v>2703</v>
      </c>
      <c r="G25" t="s">
        <v>1305</v>
      </c>
      <c r="H25" s="19" t="s">
        <v>2806</v>
      </c>
      <c r="I25" s="19"/>
      <c r="J25">
        <v>0</v>
      </c>
      <c r="K25" t="s">
        <v>212</v>
      </c>
      <c r="L25" s="2">
        <v>44336.440043171293</v>
      </c>
    </row>
    <row r="26" spans="5:12" x14ac:dyDescent="0.25">
      <c r="E26">
        <v>21</v>
      </c>
      <c r="F26" t="s">
        <v>2703</v>
      </c>
      <c r="G26" t="s">
        <v>1305</v>
      </c>
      <c r="H26" s="19" t="s">
        <v>2807</v>
      </c>
      <c r="I26" s="19"/>
      <c r="J26">
        <v>0</v>
      </c>
      <c r="K26" t="s">
        <v>223</v>
      </c>
      <c r="L26" s="2">
        <v>44336.440043171293</v>
      </c>
    </row>
    <row r="27" spans="5:12" x14ac:dyDescent="0.25">
      <c r="E27">
        <v>22</v>
      </c>
      <c r="F27" t="s">
        <v>2703</v>
      </c>
      <c r="G27" t="s">
        <v>1305</v>
      </c>
      <c r="H27" s="19" t="s">
        <v>2808</v>
      </c>
      <c r="I27" s="19"/>
      <c r="J27">
        <v>0</v>
      </c>
      <c r="K27" t="s">
        <v>266</v>
      </c>
      <c r="L27" s="2">
        <v>44336.440043171293</v>
      </c>
    </row>
    <row r="28" spans="5:12" x14ac:dyDescent="0.25">
      <c r="E28">
        <v>23</v>
      </c>
      <c r="F28" t="s">
        <v>2703</v>
      </c>
      <c r="G28" t="s">
        <v>1305</v>
      </c>
      <c r="H28" s="19" t="s">
        <v>2809</v>
      </c>
      <c r="I28" s="19"/>
      <c r="J28">
        <v>0</v>
      </c>
      <c r="K28" t="s">
        <v>253</v>
      </c>
      <c r="L28" s="2">
        <v>44336.440043171293</v>
      </c>
    </row>
    <row r="29" spans="5:12" x14ac:dyDescent="0.25">
      <c r="E29">
        <v>24</v>
      </c>
      <c r="F29" t="s">
        <v>2703</v>
      </c>
      <c r="G29" t="s">
        <v>1305</v>
      </c>
      <c r="H29" s="19" t="s">
        <v>2810</v>
      </c>
      <c r="I29" s="19"/>
      <c r="J29">
        <v>0</v>
      </c>
      <c r="K29" t="s">
        <v>215</v>
      </c>
      <c r="L29" s="2">
        <v>44336.440043171293</v>
      </c>
    </row>
    <row r="30" spans="5:12" x14ac:dyDescent="0.25">
      <c r="E30">
        <v>25</v>
      </c>
      <c r="F30" t="s">
        <v>2703</v>
      </c>
      <c r="G30" t="s">
        <v>1305</v>
      </c>
      <c r="H30" s="19" t="s">
        <v>2811</v>
      </c>
      <c r="I30" s="19"/>
      <c r="J30">
        <v>0</v>
      </c>
      <c r="K30" t="s">
        <v>260</v>
      </c>
      <c r="L30" s="2">
        <v>44336.440043171293</v>
      </c>
    </row>
    <row r="31" spans="5:12" x14ac:dyDescent="0.25">
      <c r="E31">
        <v>26</v>
      </c>
      <c r="F31" t="s">
        <v>2703</v>
      </c>
      <c r="G31" t="s">
        <v>1305</v>
      </c>
      <c r="H31" s="19" t="s">
        <v>2812</v>
      </c>
      <c r="I31" s="19"/>
      <c r="J31">
        <v>0</v>
      </c>
      <c r="K31" t="s">
        <v>211</v>
      </c>
      <c r="L31" s="2">
        <v>44336.440043171293</v>
      </c>
    </row>
    <row r="32" spans="5:12" x14ac:dyDescent="0.25">
      <c r="E32">
        <v>27</v>
      </c>
      <c r="F32" t="s">
        <v>2703</v>
      </c>
      <c r="G32" t="s">
        <v>1305</v>
      </c>
      <c r="H32" s="19" t="s">
        <v>2813</v>
      </c>
      <c r="I32" s="19"/>
      <c r="J32">
        <v>0</v>
      </c>
      <c r="K32" t="s">
        <v>220</v>
      </c>
      <c r="L32" s="2">
        <v>44336.440043171293</v>
      </c>
    </row>
    <row r="33" spans="5:12" x14ac:dyDescent="0.25">
      <c r="E33">
        <v>28</v>
      </c>
      <c r="F33" t="s">
        <v>2703</v>
      </c>
      <c r="G33" t="s">
        <v>1305</v>
      </c>
      <c r="H33" s="19" t="s">
        <v>2814</v>
      </c>
      <c r="I33" s="19"/>
      <c r="J33">
        <v>0</v>
      </c>
      <c r="K33" t="s">
        <v>208</v>
      </c>
      <c r="L33" s="2">
        <v>44336.440043171293</v>
      </c>
    </row>
    <row r="34" spans="5:12" x14ac:dyDescent="0.25">
      <c r="E34">
        <v>29</v>
      </c>
      <c r="F34" t="s">
        <v>2703</v>
      </c>
      <c r="G34" t="s">
        <v>1305</v>
      </c>
      <c r="H34" s="19" t="s">
        <v>2815</v>
      </c>
      <c r="I34" s="19"/>
      <c r="J34">
        <v>0</v>
      </c>
      <c r="K34" t="s">
        <v>216</v>
      </c>
      <c r="L34" s="2">
        <v>44336.440043171293</v>
      </c>
    </row>
    <row r="35" spans="5:12" x14ac:dyDescent="0.25">
      <c r="E35">
        <v>30</v>
      </c>
      <c r="F35" t="s">
        <v>2703</v>
      </c>
      <c r="G35" t="s">
        <v>1305</v>
      </c>
      <c r="H35" s="19" t="s">
        <v>2816</v>
      </c>
      <c r="I35" s="19"/>
      <c r="J35">
        <v>0</v>
      </c>
      <c r="K35" t="s">
        <v>209</v>
      </c>
      <c r="L35" s="2">
        <v>44336.440043171293</v>
      </c>
    </row>
    <row r="36" spans="5:12" x14ac:dyDescent="0.25">
      <c r="E36">
        <v>31</v>
      </c>
      <c r="F36" t="s">
        <v>2703</v>
      </c>
      <c r="G36" t="s">
        <v>1305</v>
      </c>
      <c r="H36" s="19" t="s">
        <v>2817</v>
      </c>
      <c r="I36" s="19"/>
      <c r="J36">
        <v>0</v>
      </c>
      <c r="K36" t="s">
        <v>219</v>
      </c>
      <c r="L36" s="2">
        <v>44336.440043171293</v>
      </c>
    </row>
    <row r="37" spans="5:12" x14ac:dyDescent="0.25">
      <c r="E37">
        <v>32</v>
      </c>
      <c r="F37" t="s">
        <v>2703</v>
      </c>
      <c r="G37" t="s">
        <v>1305</v>
      </c>
      <c r="H37" s="19" t="s">
        <v>2818</v>
      </c>
      <c r="I37" s="19"/>
      <c r="J37">
        <v>0</v>
      </c>
      <c r="K37" t="s">
        <v>218</v>
      </c>
      <c r="L37" s="2">
        <v>44336.440043171293</v>
      </c>
    </row>
    <row r="38" spans="5:12" x14ac:dyDescent="0.25">
      <c r="E38">
        <v>33</v>
      </c>
      <c r="F38" t="s">
        <v>2703</v>
      </c>
      <c r="G38" t="s">
        <v>1305</v>
      </c>
      <c r="H38" s="19" t="s">
        <v>2819</v>
      </c>
      <c r="I38" s="19"/>
      <c r="J38">
        <v>0</v>
      </c>
      <c r="K38" t="s">
        <v>217</v>
      </c>
      <c r="L38" s="2">
        <v>44336.440043171293</v>
      </c>
    </row>
    <row r="39" spans="5:12" x14ac:dyDescent="0.25">
      <c r="E39">
        <v>34</v>
      </c>
      <c r="F39" t="s">
        <v>2703</v>
      </c>
      <c r="G39" t="s">
        <v>1305</v>
      </c>
      <c r="H39" s="19" t="s">
        <v>2820</v>
      </c>
      <c r="I39" s="19"/>
      <c r="J39">
        <v>0</v>
      </c>
      <c r="K39" t="s">
        <v>233</v>
      </c>
      <c r="L39" s="2">
        <v>44336.440043171293</v>
      </c>
    </row>
    <row r="40" spans="5:12" x14ac:dyDescent="0.25">
      <c r="E40">
        <v>35</v>
      </c>
      <c r="F40" t="s">
        <v>2703</v>
      </c>
      <c r="G40" t="s">
        <v>1305</v>
      </c>
      <c r="H40" s="19" t="s">
        <v>2821</v>
      </c>
      <c r="I40" s="19"/>
      <c r="J40">
        <v>0</v>
      </c>
      <c r="K40" t="s">
        <v>210</v>
      </c>
      <c r="L40" s="2">
        <v>44336.440043171293</v>
      </c>
    </row>
    <row r="41" spans="5:12" x14ac:dyDescent="0.25">
      <c r="E41">
        <v>36</v>
      </c>
      <c r="F41" t="s">
        <v>2703</v>
      </c>
      <c r="G41" t="s">
        <v>1305</v>
      </c>
      <c r="H41" s="19" t="s">
        <v>2822</v>
      </c>
      <c r="I41" s="19"/>
      <c r="J41">
        <v>0</v>
      </c>
      <c r="K41" t="s">
        <v>261</v>
      </c>
      <c r="L41" s="2">
        <v>44336.440043171293</v>
      </c>
    </row>
    <row r="42" spans="5:12" x14ac:dyDescent="0.25">
      <c r="E42">
        <v>37</v>
      </c>
      <c r="F42" t="s">
        <v>2703</v>
      </c>
      <c r="G42" t="s">
        <v>1305</v>
      </c>
      <c r="H42" s="19" t="s">
        <v>2823</v>
      </c>
      <c r="I42" s="19"/>
      <c r="J42">
        <v>0</v>
      </c>
      <c r="K42" t="s">
        <v>225</v>
      </c>
      <c r="L42" s="2">
        <v>44336.440043171293</v>
      </c>
    </row>
    <row r="43" spans="5:12" x14ac:dyDescent="0.25">
      <c r="E43">
        <v>38</v>
      </c>
      <c r="F43" t="s">
        <v>2703</v>
      </c>
      <c r="G43" t="s">
        <v>1305</v>
      </c>
      <c r="H43" s="19" t="s">
        <v>2824</v>
      </c>
      <c r="I43" s="19"/>
      <c r="J43">
        <v>0</v>
      </c>
      <c r="K43" t="s">
        <v>206</v>
      </c>
      <c r="L43" s="2">
        <v>44336.440043171293</v>
      </c>
    </row>
    <row r="44" spans="5:12" x14ac:dyDescent="0.25">
      <c r="E44">
        <v>39</v>
      </c>
      <c r="F44" t="s">
        <v>2703</v>
      </c>
      <c r="G44" t="s">
        <v>1305</v>
      </c>
      <c r="H44" s="19" t="s">
        <v>2825</v>
      </c>
      <c r="I44" s="19"/>
      <c r="J44">
        <v>0</v>
      </c>
      <c r="K44" t="s">
        <v>242</v>
      </c>
      <c r="L44" s="2">
        <v>44336.440043171293</v>
      </c>
    </row>
    <row r="45" spans="5:12" x14ac:dyDescent="0.25">
      <c r="E45">
        <v>40</v>
      </c>
      <c r="F45" t="s">
        <v>2703</v>
      </c>
      <c r="G45" t="s">
        <v>1305</v>
      </c>
      <c r="H45" s="19" t="s">
        <v>2826</v>
      </c>
      <c r="I45" s="19"/>
      <c r="J45">
        <v>0</v>
      </c>
      <c r="K45" t="s">
        <v>201</v>
      </c>
      <c r="L45" s="2">
        <v>44336.440043171293</v>
      </c>
    </row>
    <row r="46" spans="5:12" x14ac:dyDescent="0.25">
      <c r="E46">
        <v>41</v>
      </c>
      <c r="F46" t="s">
        <v>2703</v>
      </c>
      <c r="G46" t="s">
        <v>1305</v>
      </c>
      <c r="H46" s="19" t="s">
        <v>2827</v>
      </c>
      <c r="I46" s="19"/>
      <c r="J46">
        <v>0</v>
      </c>
      <c r="K46" t="s">
        <v>255</v>
      </c>
      <c r="L46" s="2">
        <v>44336.440043171293</v>
      </c>
    </row>
    <row r="47" spans="5:12" x14ac:dyDescent="0.25">
      <c r="E47">
        <v>42</v>
      </c>
      <c r="F47" t="s">
        <v>2703</v>
      </c>
      <c r="G47" t="s">
        <v>1305</v>
      </c>
      <c r="H47" s="19" t="s">
        <v>2828</v>
      </c>
      <c r="I47" s="19"/>
      <c r="J47">
        <v>0</v>
      </c>
      <c r="K47" t="s">
        <v>198</v>
      </c>
      <c r="L47" s="2">
        <v>44336.440043171293</v>
      </c>
    </row>
    <row r="48" spans="5:12" x14ac:dyDescent="0.25">
      <c r="E48">
        <v>43</v>
      </c>
      <c r="F48" t="s">
        <v>2703</v>
      </c>
      <c r="G48" t="s">
        <v>1305</v>
      </c>
      <c r="H48" s="19" t="s">
        <v>2829</v>
      </c>
      <c r="I48" s="19"/>
      <c r="J48">
        <v>0</v>
      </c>
      <c r="K48" t="s">
        <v>259</v>
      </c>
      <c r="L48" s="2">
        <v>44336.440043171293</v>
      </c>
    </row>
    <row r="49" spans="5:12" x14ac:dyDescent="0.25">
      <c r="E49">
        <v>44</v>
      </c>
      <c r="F49" t="s">
        <v>2703</v>
      </c>
      <c r="G49" t="s">
        <v>1305</v>
      </c>
      <c r="H49" s="19" t="s">
        <v>2830</v>
      </c>
      <c r="I49" s="19"/>
      <c r="J49">
        <v>0</v>
      </c>
      <c r="K49" t="s">
        <v>205</v>
      </c>
      <c r="L49" s="2">
        <v>44336.440043171293</v>
      </c>
    </row>
    <row r="50" spans="5:12" x14ac:dyDescent="0.25">
      <c r="E50">
        <v>45</v>
      </c>
      <c r="F50" t="s">
        <v>2703</v>
      </c>
      <c r="G50" t="s">
        <v>1305</v>
      </c>
      <c r="H50" s="19" t="s">
        <v>2831</v>
      </c>
      <c r="I50" s="19"/>
      <c r="J50">
        <v>0</v>
      </c>
      <c r="K50" t="s">
        <v>207</v>
      </c>
      <c r="L50" s="2">
        <v>44336.440043171293</v>
      </c>
    </row>
    <row r="51" spans="5:12" x14ac:dyDescent="0.25">
      <c r="E51">
        <v>46</v>
      </c>
      <c r="F51" t="s">
        <v>2703</v>
      </c>
      <c r="G51" t="s">
        <v>1305</v>
      </c>
      <c r="H51" s="19" t="s">
        <v>2832</v>
      </c>
      <c r="I51" s="19"/>
      <c r="J51">
        <v>0</v>
      </c>
      <c r="K51" t="s">
        <v>204</v>
      </c>
      <c r="L51" s="2">
        <v>44336.440043171293</v>
      </c>
    </row>
    <row r="52" spans="5:12" x14ac:dyDescent="0.25">
      <c r="E52">
        <v>47</v>
      </c>
      <c r="F52" t="s">
        <v>2703</v>
      </c>
      <c r="G52" t="s">
        <v>1305</v>
      </c>
      <c r="H52" s="19" t="s">
        <v>2833</v>
      </c>
      <c r="I52" s="19"/>
      <c r="J52">
        <v>0</v>
      </c>
      <c r="K52" t="s">
        <v>232</v>
      </c>
      <c r="L52" s="2">
        <v>44522.954204085647</v>
      </c>
    </row>
    <row r="53" spans="5:12" x14ac:dyDescent="0.25">
      <c r="E53">
        <v>48</v>
      </c>
      <c r="F53" t="s">
        <v>2703</v>
      </c>
      <c r="G53" t="s">
        <v>1305</v>
      </c>
      <c r="H53" s="19" t="s">
        <v>2834</v>
      </c>
      <c r="I53" s="19"/>
      <c r="J53">
        <v>0</v>
      </c>
      <c r="K53" t="s">
        <v>241</v>
      </c>
      <c r="L53" s="2">
        <v>44336.440043171293</v>
      </c>
    </row>
    <row r="54" spans="5:12" x14ac:dyDescent="0.25">
      <c r="E54">
        <v>49</v>
      </c>
      <c r="F54" t="s">
        <v>2703</v>
      </c>
      <c r="G54" t="s">
        <v>1305</v>
      </c>
      <c r="H54" s="19" t="s">
        <v>2835</v>
      </c>
      <c r="I54" s="19"/>
      <c r="J54">
        <v>0</v>
      </c>
      <c r="K54" t="s">
        <v>245</v>
      </c>
      <c r="L54" s="2">
        <v>44336.440043171293</v>
      </c>
    </row>
    <row r="55" spans="5:12" x14ac:dyDescent="0.25">
      <c r="E55">
        <v>50</v>
      </c>
      <c r="F55" t="s">
        <v>2703</v>
      </c>
      <c r="G55" t="s">
        <v>1305</v>
      </c>
      <c r="H55" s="19" t="s">
        <v>2836</v>
      </c>
      <c r="I55" s="19"/>
      <c r="J55">
        <v>0</v>
      </c>
      <c r="K55" t="s">
        <v>279</v>
      </c>
      <c r="L55" s="2">
        <v>44336.440043171293</v>
      </c>
    </row>
    <row r="56" spans="5:12" x14ac:dyDescent="0.25">
      <c r="E56">
        <v>51</v>
      </c>
      <c r="F56" t="s">
        <v>2703</v>
      </c>
      <c r="G56" t="s">
        <v>1305</v>
      </c>
      <c r="H56" s="19" t="s">
        <v>2837</v>
      </c>
      <c r="I56" s="19"/>
      <c r="J56">
        <v>0</v>
      </c>
      <c r="K56" t="s">
        <v>228</v>
      </c>
      <c r="L56" s="2">
        <v>44566.623451307867</v>
      </c>
    </row>
    <row r="57" spans="5:12" x14ac:dyDescent="0.25">
      <c r="E57">
        <v>52</v>
      </c>
      <c r="F57" t="s">
        <v>2703</v>
      </c>
      <c r="G57" t="s">
        <v>1305</v>
      </c>
      <c r="H57" s="19" t="s">
        <v>2838</v>
      </c>
      <c r="I57" s="19"/>
      <c r="J57">
        <v>0</v>
      </c>
      <c r="K57" t="s">
        <v>249</v>
      </c>
      <c r="L57" s="2">
        <v>44336.440043171293</v>
      </c>
    </row>
    <row r="58" spans="5:12" x14ac:dyDescent="0.25">
      <c r="E58">
        <v>53</v>
      </c>
      <c r="F58" t="s">
        <v>2703</v>
      </c>
      <c r="G58" t="s">
        <v>1305</v>
      </c>
      <c r="H58" s="19" t="s">
        <v>2839</v>
      </c>
      <c r="I58" s="19"/>
      <c r="J58">
        <v>0</v>
      </c>
      <c r="K58" t="s">
        <v>222</v>
      </c>
      <c r="L58" s="2">
        <v>44566.623451307867</v>
      </c>
    </row>
    <row r="59" spans="5:12" x14ac:dyDescent="0.25">
      <c r="E59">
        <v>54</v>
      </c>
      <c r="F59" t="s">
        <v>2703</v>
      </c>
      <c r="G59" t="s">
        <v>1305</v>
      </c>
      <c r="H59" s="19" t="s">
        <v>2840</v>
      </c>
      <c r="I59" s="19"/>
      <c r="J59">
        <v>0</v>
      </c>
      <c r="K59" t="s">
        <v>243</v>
      </c>
      <c r="L59" s="2">
        <v>44336.440043171293</v>
      </c>
    </row>
    <row r="60" spans="5:12" x14ac:dyDescent="0.25">
      <c r="E60">
        <v>55</v>
      </c>
      <c r="F60" t="s">
        <v>2703</v>
      </c>
      <c r="G60" t="s">
        <v>1305</v>
      </c>
      <c r="H60" s="19" t="s">
        <v>2841</v>
      </c>
      <c r="I60" s="19"/>
      <c r="J60">
        <v>0</v>
      </c>
      <c r="K60" t="s">
        <v>254</v>
      </c>
      <c r="L60" s="2">
        <v>44336.440043171293</v>
      </c>
    </row>
    <row r="61" spans="5:12" x14ac:dyDescent="0.25">
      <c r="E61">
        <v>56</v>
      </c>
      <c r="F61" t="s">
        <v>2703</v>
      </c>
      <c r="G61" t="s">
        <v>1305</v>
      </c>
      <c r="H61" s="19" t="s">
        <v>2842</v>
      </c>
      <c r="I61" s="19"/>
      <c r="J61">
        <v>0</v>
      </c>
      <c r="K61" t="s">
        <v>183</v>
      </c>
      <c r="L61" s="2">
        <v>44336.440043171293</v>
      </c>
    </row>
    <row r="62" spans="5:12" x14ac:dyDescent="0.25">
      <c r="E62">
        <v>57</v>
      </c>
      <c r="F62" t="s">
        <v>2703</v>
      </c>
      <c r="G62" t="s">
        <v>1305</v>
      </c>
      <c r="H62" s="19" t="s">
        <v>2843</v>
      </c>
      <c r="I62" s="19"/>
      <c r="J62">
        <v>0</v>
      </c>
      <c r="K62" t="s">
        <v>244</v>
      </c>
      <c r="L62" s="2">
        <v>44336.440043171293</v>
      </c>
    </row>
    <row r="63" spans="5:12" x14ac:dyDescent="0.25">
      <c r="E63">
        <v>58</v>
      </c>
      <c r="F63" t="s">
        <v>2703</v>
      </c>
      <c r="G63" t="s">
        <v>1305</v>
      </c>
      <c r="H63" s="19" t="s">
        <v>2844</v>
      </c>
      <c r="I63" s="19"/>
      <c r="J63">
        <v>0</v>
      </c>
      <c r="K63" t="s">
        <v>251</v>
      </c>
      <c r="L63" s="2">
        <v>44336.440043171293</v>
      </c>
    </row>
    <row r="64" spans="5:12" x14ac:dyDescent="0.25">
      <c r="E64">
        <v>59</v>
      </c>
      <c r="F64" t="s">
        <v>2703</v>
      </c>
      <c r="G64" t="s">
        <v>1305</v>
      </c>
      <c r="H64" s="19" t="s">
        <v>2845</v>
      </c>
      <c r="I64" s="19"/>
      <c r="J64">
        <v>0</v>
      </c>
      <c r="K64" t="s">
        <v>252</v>
      </c>
      <c r="L64" s="2">
        <v>44336.440043171293</v>
      </c>
    </row>
    <row r="65" spans="5:12" x14ac:dyDescent="0.25">
      <c r="E65">
        <v>60</v>
      </c>
      <c r="F65" t="s">
        <v>2703</v>
      </c>
      <c r="G65" t="s">
        <v>1297</v>
      </c>
      <c r="H65" s="19" t="s">
        <v>2846</v>
      </c>
      <c r="I65" s="19"/>
      <c r="J65">
        <v>1</v>
      </c>
      <c r="K65" t="s">
        <v>202</v>
      </c>
      <c r="L65" s="2">
        <v>44336.440043171293</v>
      </c>
    </row>
    <row r="66" spans="5:12" x14ac:dyDescent="0.25">
      <c r="E66">
        <v>61</v>
      </c>
      <c r="F66" t="s">
        <v>2703</v>
      </c>
      <c r="G66" t="s">
        <v>1297</v>
      </c>
      <c r="H66" s="19" t="s">
        <v>2847</v>
      </c>
      <c r="I66" s="19"/>
      <c r="J66">
        <v>1</v>
      </c>
      <c r="K66" t="s">
        <v>220</v>
      </c>
      <c r="L66" s="2">
        <v>44336.440043171293</v>
      </c>
    </row>
    <row r="67" spans="5:12" x14ac:dyDescent="0.25">
      <c r="E67">
        <v>62</v>
      </c>
      <c r="F67" t="s">
        <v>2703</v>
      </c>
      <c r="G67" t="s">
        <v>1297</v>
      </c>
      <c r="H67" s="19" t="s">
        <v>2848</v>
      </c>
      <c r="I67" s="19"/>
      <c r="J67">
        <v>1</v>
      </c>
      <c r="K67" t="s">
        <v>260</v>
      </c>
      <c r="L67" s="2">
        <v>44336.440043171293</v>
      </c>
    </row>
    <row r="68" spans="5:12" x14ac:dyDescent="0.25">
      <c r="E68">
        <v>63</v>
      </c>
      <c r="F68" t="s">
        <v>2703</v>
      </c>
      <c r="G68" t="s">
        <v>1297</v>
      </c>
      <c r="H68" s="19" t="s">
        <v>2849</v>
      </c>
      <c r="I68" s="19"/>
      <c r="J68">
        <v>1</v>
      </c>
      <c r="K68" t="s">
        <v>221</v>
      </c>
      <c r="L68" s="2">
        <v>44336.440043171293</v>
      </c>
    </row>
    <row r="69" spans="5:12" x14ac:dyDescent="0.25">
      <c r="E69">
        <v>64</v>
      </c>
      <c r="F69" t="s">
        <v>2703</v>
      </c>
      <c r="G69" t="s">
        <v>1297</v>
      </c>
      <c r="H69" s="19" t="s">
        <v>2850</v>
      </c>
      <c r="I69" s="19"/>
      <c r="J69">
        <v>1</v>
      </c>
      <c r="K69" t="s">
        <v>216</v>
      </c>
      <c r="L69" s="2">
        <v>44336.440043171293</v>
      </c>
    </row>
    <row r="70" spans="5:12" x14ac:dyDescent="0.25">
      <c r="E70">
        <v>65</v>
      </c>
      <c r="F70" t="s">
        <v>2703</v>
      </c>
      <c r="G70" t="s">
        <v>1297</v>
      </c>
      <c r="H70" s="19" t="s">
        <v>2851</v>
      </c>
      <c r="I70" s="19"/>
      <c r="J70">
        <v>1</v>
      </c>
      <c r="K70" t="s">
        <v>204</v>
      </c>
      <c r="L70" s="2">
        <v>44336.440043171293</v>
      </c>
    </row>
    <row r="71" spans="5:12" x14ac:dyDescent="0.25">
      <c r="E71">
        <v>66</v>
      </c>
      <c r="F71" t="s">
        <v>2703</v>
      </c>
      <c r="G71" t="s">
        <v>1297</v>
      </c>
      <c r="H71" s="19" t="s">
        <v>2852</v>
      </c>
      <c r="I71" s="19"/>
      <c r="J71">
        <v>1</v>
      </c>
      <c r="K71" t="s">
        <v>211</v>
      </c>
      <c r="L71" s="2">
        <v>44336.440043171293</v>
      </c>
    </row>
    <row r="72" spans="5:12" x14ac:dyDescent="0.25">
      <c r="E72">
        <v>67</v>
      </c>
      <c r="F72" t="s">
        <v>2703</v>
      </c>
      <c r="G72" t="s">
        <v>1297</v>
      </c>
      <c r="H72" s="19" t="s">
        <v>2853</v>
      </c>
      <c r="I72" s="19"/>
      <c r="J72">
        <v>1</v>
      </c>
      <c r="K72" t="s">
        <v>264</v>
      </c>
      <c r="L72" s="2">
        <v>44336.440043171293</v>
      </c>
    </row>
    <row r="73" spans="5:12" x14ac:dyDescent="0.25">
      <c r="E73">
        <v>68</v>
      </c>
      <c r="F73" t="s">
        <v>2703</v>
      </c>
      <c r="G73" t="s">
        <v>1297</v>
      </c>
      <c r="H73" s="19" t="s">
        <v>2854</v>
      </c>
      <c r="I73" s="19"/>
      <c r="J73">
        <v>1</v>
      </c>
      <c r="K73" t="s">
        <v>250</v>
      </c>
      <c r="L73" s="2">
        <v>44336.440043171293</v>
      </c>
    </row>
    <row r="74" spans="5:12" x14ac:dyDescent="0.25">
      <c r="E74">
        <v>69</v>
      </c>
      <c r="F74" t="s">
        <v>2703</v>
      </c>
      <c r="G74" t="s">
        <v>1297</v>
      </c>
      <c r="H74" s="19" t="s">
        <v>2855</v>
      </c>
      <c r="I74" s="19"/>
      <c r="J74">
        <v>1</v>
      </c>
      <c r="K74" t="s">
        <v>183</v>
      </c>
      <c r="L74" s="2">
        <v>44336.440043171293</v>
      </c>
    </row>
    <row r="75" spans="5:12" x14ac:dyDescent="0.25">
      <c r="E75">
        <v>70</v>
      </c>
      <c r="F75" t="s">
        <v>2703</v>
      </c>
      <c r="G75" t="s">
        <v>1297</v>
      </c>
      <c r="H75" s="19" t="s">
        <v>2856</v>
      </c>
      <c r="I75" s="19"/>
      <c r="J75">
        <v>1</v>
      </c>
      <c r="K75" t="s">
        <v>199</v>
      </c>
      <c r="L75" s="2">
        <v>44336.440043171293</v>
      </c>
    </row>
    <row r="76" spans="5:12" x14ac:dyDescent="0.25">
      <c r="E76">
        <v>71</v>
      </c>
      <c r="F76" t="s">
        <v>2703</v>
      </c>
      <c r="G76" t="s">
        <v>1297</v>
      </c>
      <c r="H76" s="19" t="s">
        <v>2857</v>
      </c>
      <c r="I76" s="19"/>
      <c r="J76">
        <v>1</v>
      </c>
      <c r="K76" t="s">
        <v>244</v>
      </c>
      <c r="L76" s="2">
        <v>44336.440043171293</v>
      </c>
    </row>
    <row r="77" spans="5:12" x14ac:dyDescent="0.25">
      <c r="E77">
        <v>72</v>
      </c>
      <c r="F77" t="s">
        <v>2703</v>
      </c>
      <c r="G77" t="s">
        <v>1297</v>
      </c>
      <c r="H77" s="19" t="s">
        <v>2858</v>
      </c>
      <c r="I77" s="19"/>
      <c r="J77">
        <v>1</v>
      </c>
      <c r="K77" t="s">
        <v>254</v>
      </c>
      <c r="L77" s="2">
        <v>44336.440043171293</v>
      </c>
    </row>
    <row r="78" spans="5:12" x14ac:dyDescent="0.25">
      <c r="E78">
        <v>73</v>
      </c>
      <c r="F78" t="s">
        <v>2703</v>
      </c>
      <c r="G78" t="s">
        <v>1297</v>
      </c>
      <c r="H78" s="19" t="s">
        <v>2859</v>
      </c>
      <c r="I78" s="19"/>
      <c r="J78">
        <v>1</v>
      </c>
      <c r="K78" t="s">
        <v>225</v>
      </c>
      <c r="L78" s="2">
        <v>44336.440043171293</v>
      </c>
    </row>
    <row r="79" spans="5:12" x14ac:dyDescent="0.25">
      <c r="E79">
        <v>74</v>
      </c>
      <c r="F79" t="s">
        <v>2703</v>
      </c>
      <c r="G79" t="s">
        <v>1297</v>
      </c>
      <c r="H79" s="19" t="s">
        <v>2860</v>
      </c>
      <c r="I79" s="19"/>
      <c r="J79">
        <v>1</v>
      </c>
      <c r="K79" t="s">
        <v>251</v>
      </c>
      <c r="L79" s="2">
        <v>44336.440043171293</v>
      </c>
    </row>
    <row r="80" spans="5:12" x14ac:dyDescent="0.25">
      <c r="E80">
        <v>75</v>
      </c>
      <c r="F80" t="s">
        <v>2703</v>
      </c>
      <c r="G80" t="s">
        <v>1297</v>
      </c>
      <c r="H80" s="19" t="s">
        <v>2861</v>
      </c>
      <c r="I80" s="19"/>
      <c r="J80">
        <v>1</v>
      </c>
      <c r="K80" t="s">
        <v>261</v>
      </c>
      <c r="L80" s="2">
        <v>44336.440043171293</v>
      </c>
    </row>
    <row r="81" spans="5:12" x14ac:dyDescent="0.25">
      <c r="E81">
        <v>76</v>
      </c>
      <c r="F81" t="s">
        <v>2703</v>
      </c>
      <c r="G81" t="s">
        <v>1297</v>
      </c>
      <c r="H81" s="19" t="s">
        <v>2862</v>
      </c>
      <c r="I81" s="19"/>
      <c r="J81">
        <v>1</v>
      </c>
      <c r="K81" t="s">
        <v>205</v>
      </c>
      <c r="L81" s="2">
        <v>44336.440043171293</v>
      </c>
    </row>
    <row r="82" spans="5:12" x14ac:dyDescent="0.25">
      <c r="E82">
        <v>77</v>
      </c>
      <c r="F82" t="s">
        <v>2703</v>
      </c>
      <c r="G82" t="s">
        <v>1297</v>
      </c>
      <c r="H82" s="19" t="s">
        <v>2863</v>
      </c>
      <c r="I82" s="19"/>
      <c r="J82">
        <v>1</v>
      </c>
      <c r="K82" t="s">
        <v>228</v>
      </c>
      <c r="L82" s="2">
        <v>44566.623451307867</v>
      </c>
    </row>
    <row r="83" spans="5:12" x14ac:dyDescent="0.25">
      <c r="E83">
        <v>78</v>
      </c>
      <c r="F83" t="s">
        <v>2703</v>
      </c>
      <c r="G83" t="s">
        <v>1297</v>
      </c>
      <c r="H83" s="19" t="s">
        <v>2864</v>
      </c>
      <c r="I83" s="19"/>
      <c r="J83">
        <v>1</v>
      </c>
      <c r="K83" t="s">
        <v>207</v>
      </c>
      <c r="L83" s="2">
        <v>44336.440043171293</v>
      </c>
    </row>
    <row r="84" spans="5:12" x14ac:dyDescent="0.25">
      <c r="E84">
        <v>79</v>
      </c>
      <c r="F84" t="s">
        <v>2703</v>
      </c>
      <c r="G84" t="s">
        <v>1297</v>
      </c>
      <c r="H84" s="19" t="s">
        <v>2865</v>
      </c>
      <c r="I84" s="19"/>
      <c r="J84">
        <v>1</v>
      </c>
      <c r="K84" t="s">
        <v>241</v>
      </c>
      <c r="L84" s="2">
        <v>44336.440043171293</v>
      </c>
    </row>
    <row r="85" spans="5:12" x14ac:dyDescent="0.25">
      <c r="E85">
        <v>80</v>
      </c>
      <c r="F85" t="s">
        <v>2703</v>
      </c>
      <c r="G85" t="s">
        <v>1297</v>
      </c>
      <c r="H85" s="19" t="s">
        <v>2866</v>
      </c>
      <c r="I85" s="19"/>
      <c r="J85">
        <v>1</v>
      </c>
      <c r="K85" t="s">
        <v>255</v>
      </c>
      <c r="L85" s="2">
        <v>44336.440043171293</v>
      </c>
    </row>
    <row r="86" spans="5:12" x14ac:dyDescent="0.25">
      <c r="E86">
        <v>81</v>
      </c>
      <c r="F86" t="s">
        <v>2703</v>
      </c>
      <c r="G86" t="s">
        <v>1297</v>
      </c>
      <c r="H86" s="19" t="s">
        <v>2867</v>
      </c>
      <c r="I86" s="19"/>
      <c r="J86">
        <v>1</v>
      </c>
      <c r="K86" t="s">
        <v>200</v>
      </c>
      <c r="L86" s="2">
        <v>44336.440043171293</v>
      </c>
    </row>
    <row r="87" spans="5:12" x14ac:dyDescent="0.25">
      <c r="E87">
        <v>82</v>
      </c>
      <c r="F87" t="s">
        <v>2703</v>
      </c>
      <c r="G87" t="s">
        <v>1297</v>
      </c>
      <c r="H87" s="19" t="s">
        <v>2868</v>
      </c>
      <c r="I87" s="19"/>
      <c r="J87">
        <v>1</v>
      </c>
      <c r="K87" t="s">
        <v>208</v>
      </c>
      <c r="L87" s="2">
        <v>44336.440043171293</v>
      </c>
    </row>
    <row r="88" spans="5:12" x14ac:dyDescent="0.25">
      <c r="E88">
        <v>83</v>
      </c>
      <c r="F88" t="s">
        <v>2703</v>
      </c>
      <c r="G88" t="s">
        <v>1297</v>
      </c>
      <c r="H88" s="19" t="s">
        <v>2869</v>
      </c>
      <c r="I88" s="19"/>
      <c r="J88">
        <v>1</v>
      </c>
      <c r="K88" t="s">
        <v>203</v>
      </c>
      <c r="L88" s="2">
        <v>44336.440043171293</v>
      </c>
    </row>
    <row r="89" spans="5:12" x14ac:dyDescent="0.25">
      <c r="E89">
        <v>84</v>
      </c>
      <c r="F89" t="s">
        <v>2703</v>
      </c>
      <c r="G89" t="s">
        <v>1297</v>
      </c>
      <c r="H89" s="19" t="s">
        <v>2870</v>
      </c>
      <c r="I89" s="19"/>
      <c r="J89">
        <v>1</v>
      </c>
      <c r="K89" t="s">
        <v>242</v>
      </c>
      <c r="L89" s="2">
        <v>44336.440043171293</v>
      </c>
    </row>
    <row r="90" spans="5:12" x14ac:dyDescent="0.25">
      <c r="E90">
        <v>85</v>
      </c>
      <c r="F90" t="s">
        <v>2703</v>
      </c>
      <c r="G90" t="s">
        <v>1297</v>
      </c>
      <c r="H90" s="19" t="s">
        <v>2871</v>
      </c>
      <c r="I90" s="19"/>
      <c r="J90">
        <v>1</v>
      </c>
      <c r="K90" t="s">
        <v>206</v>
      </c>
      <c r="L90" s="2">
        <v>44336.440043171293</v>
      </c>
    </row>
    <row r="91" spans="5:12" x14ac:dyDescent="0.25">
      <c r="E91">
        <v>86</v>
      </c>
      <c r="F91" t="s">
        <v>2703</v>
      </c>
      <c r="G91" t="s">
        <v>1297</v>
      </c>
      <c r="H91" s="19" t="s">
        <v>2872</v>
      </c>
      <c r="I91" s="19"/>
      <c r="J91">
        <v>1</v>
      </c>
      <c r="K91" t="s">
        <v>259</v>
      </c>
      <c r="L91" s="2">
        <v>44336.440043171293</v>
      </c>
    </row>
    <row r="92" spans="5:12" x14ac:dyDescent="0.25">
      <c r="E92">
        <v>87</v>
      </c>
      <c r="F92" t="s">
        <v>2703</v>
      </c>
      <c r="G92" t="s">
        <v>1297</v>
      </c>
      <c r="H92" s="19" t="s">
        <v>2873</v>
      </c>
      <c r="I92" s="19"/>
      <c r="J92">
        <v>1</v>
      </c>
      <c r="K92" t="s">
        <v>243</v>
      </c>
      <c r="L92" s="2">
        <v>44336.440043171293</v>
      </c>
    </row>
    <row r="93" spans="5:12" x14ac:dyDescent="0.25">
      <c r="E93">
        <v>88</v>
      </c>
      <c r="F93" t="s">
        <v>2703</v>
      </c>
      <c r="G93" t="s">
        <v>1297</v>
      </c>
      <c r="H93" s="19" t="s">
        <v>2874</v>
      </c>
      <c r="I93" s="19"/>
      <c r="J93">
        <v>1</v>
      </c>
      <c r="K93" t="s">
        <v>198</v>
      </c>
      <c r="L93" s="2">
        <v>44336.440043171293</v>
      </c>
    </row>
    <row r="94" spans="5:12" x14ac:dyDescent="0.25">
      <c r="E94">
        <v>89</v>
      </c>
      <c r="F94" t="s">
        <v>2703</v>
      </c>
      <c r="G94" t="s">
        <v>1297</v>
      </c>
      <c r="H94" s="19" t="s">
        <v>2875</v>
      </c>
      <c r="I94" s="19"/>
      <c r="J94">
        <v>1</v>
      </c>
      <c r="K94" t="s">
        <v>213</v>
      </c>
      <c r="L94" s="2">
        <v>44336.440043171293</v>
      </c>
    </row>
    <row r="95" spans="5:12" x14ac:dyDescent="0.25">
      <c r="E95">
        <v>90</v>
      </c>
      <c r="F95" t="s">
        <v>2703</v>
      </c>
      <c r="G95" t="s">
        <v>1297</v>
      </c>
      <c r="H95" s="19" t="s">
        <v>2876</v>
      </c>
      <c r="I95" s="19"/>
      <c r="J95">
        <v>1</v>
      </c>
      <c r="K95" t="s">
        <v>253</v>
      </c>
      <c r="L95" s="2">
        <v>44336.440043171293</v>
      </c>
    </row>
    <row r="96" spans="5:12" x14ac:dyDescent="0.25">
      <c r="E96">
        <v>91</v>
      </c>
      <c r="F96" t="s">
        <v>2703</v>
      </c>
      <c r="G96" t="s">
        <v>1297</v>
      </c>
      <c r="H96" s="19" t="s">
        <v>2877</v>
      </c>
      <c r="I96" s="19"/>
      <c r="J96">
        <v>1</v>
      </c>
      <c r="K96" t="s">
        <v>215</v>
      </c>
      <c r="L96" s="2">
        <v>44336.440043171293</v>
      </c>
    </row>
    <row r="97" spans="5:12" x14ac:dyDescent="0.25">
      <c r="E97">
        <v>92</v>
      </c>
      <c r="F97" t="s">
        <v>2703</v>
      </c>
      <c r="G97" t="s">
        <v>1297</v>
      </c>
      <c r="H97" s="19" t="s">
        <v>2878</v>
      </c>
      <c r="I97" s="19"/>
      <c r="J97">
        <v>1</v>
      </c>
      <c r="K97" t="s">
        <v>252</v>
      </c>
      <c r="L97" s="2">
        <v>44336.440043171293</v>
      </c>
    </row>
    <row r="98" spans="5:12" x14ac:dyDescent="0.25">
      <c r="E98">
        <v>93</v>
      </c>
      <c r="F98" t="s">
        <v>2703</v>
      </c>
      <c r="G98" t="s">
        <v>1297</v>
      </c>
      <c r="H98" s="19" t="s">
        <v>2879</v>
      </c>
      <c r="I98" s="19"/>
      <c r="J98">
        <v>1</v>
      </c>
      <c r="K98" t="s">
        <v>217</v>
      </c>
      <c r="L98" s="2">
        <v>44336.440043171293</v>
      </c>
    </row>
    <row r="99" spans="5:12" x14ac:dyDescent="0.25">
      <c r="E99">
        <v>94</v>
      </c>
      <c r="F99" t="s">
        <v>2703</v>
      </c>
      <c r="G99" t="s">
        <v>1297</v>
      </c>
      <c r="H99" s="19" t="s">
        <v>2880</v>
      </c>
      <c r="I99" s="19"/>
      <c r="J99">
        <v>1</v>
      </c>
      <c r="K99" t="s">
        <v>233</v>
      </c>
      <c r="L99" s="2">
        <v>44336.440043171293</v>
      </c>
    </row>
    <row r="100" spans="5:12" x14ac:dyDescent="0.25">
      <c r="E100">
        <v>95</v>
      </c>
      <c r="F100" t="s">
        <v>2703</v>
      </c>
      <c r="G100" t="s">
        <v>1297</v>
      </c>
      <c r="H100" s="19" t="s">
        <v>2881</v>
      </c>
      <c r="I100" s="19"/>
      <c r="J100">
        <v>1</v>
      </c>
      <c r="K100" t="s">
        <v>214</v>
      </c>
      <c r="L100" s="2">
        <v>44336.440043171293</v>
      </c>
    </row>
    <row r="101" spans="5:12" x14ac:dyDescent="0.25">
      <c r="E101">
        <v>96</v>
      </c>
      <c r="F101" t="s">
        <v>2703</v>
      </c>
      <c r="G101" t="s">
        <v>1297</v>
      </c>
      <c r="H101" s="19" t="s">
        <v>2882</v>
      </c>
      <c r="I101" s="19"/>
      <c r="J101">
        <v>1</v>
      </c>
      <c r="K101" t="s">
        <v>265</v>
      </c>
      <c r="L101" s="2">
        <v>44336.440043171293</v>
      </c>
    </row>
    <row r="102" spans="5:12" x14ac:dyDescent="0.25">
      <c r="E102">
        <v>97</v>
      </c>
      <c r="F102" t="s">
        <v>2703</v>
      </c>
      <c r="G102" t="s">
        <v>1297</v>
      </c>
      <c r="H102" s="19" t="s">
        <v>2883</v>
      </c>
      <c r="I102" s="19"/>
      <c r="J102">
        <v>1</v>
      </c>
      <c r="K102" t="s">
        <v>246</v>
      </c>
      <c r="L102" s="2">
        <v>44336.440043171293</v>
      </c>
    </row>
    <row r="103" spans="5:12" x14ac:dyDescent="0.25">
      <c r="E103">
        <v>98</v>
      </c>
      <c r="F103" t="s">
        <v>2703</v>
      </c>
      <c r="G103" t="s">
        <v>1297</v>
      </c>
      <c r="H103" s="19" t="s">
        <v>2884</v>
      </c>
      <c r="I103" s="19"/>
      <c r="J103">
        <v>1</v>
      </c>
      <c r="K103" t="s">
        <v>219</v>
      </c>
      <c r="L103" s="2">
        <v>44336.440043171293</v>
      </c>
    </row>
    <row r="104" spans="5:12" x14ac:dyDescent="0.25">
      <c r="E104">
        <v>99</v>
      </c>
      <c r="F104" t="s">
        <v>2703</v>
      </c>
      <c r="G104" t="s">
        <v>1297</v>
      </c>
      <c r="H104" s="19" t="s">
        <v>2885</v>
      </c>
      <c r="I104" s="19"/>
      <c r="J104">
        <v>1</v>
      </c>
      <c r="K104" t="s">
        <v>247</v>
      </c>
      <c r="L104" s="2">
        <v>44336.440043171293</v>
      </c>
    </row>
    <row r="105" spans="5:12" x14ac:dyDescent="0.25">
      <c r="E105">
        <v>100</v>
      </c>
      <c r="F105" t="s">
        <v>2703</v>
      </c>
      <c r="G105" t="s">
        <v>1297</v>
      </c>
      <c r="H105" s="19" t="s">
        <v>2886</v>
      </c>
      <c r="I105" s="19"/>
      <c r="J105">
        <v>1</v>
      </c>
      <c r="K105" t="s">
        <v>263</v>
      </c>
      <c r="L105" s="2">
        <v>44336.440043171293</v>
      </c>
    </row>
    <row r="106" spans="5:12" x14ac:dyDescent="0.25">
      <c r="E106">
        <v>101</v>
      </c>
      <c r="F106" t="s">
        <v>2703</v>
      </c>
      <c r="G106" t="s">
        <v>1297</v>
      </c>
      <c r="H106" s="19" t="s">
        <v>2887</v>
      </c>
      <c r="I106" s="19"/>
      <c r="J106">
        <v>1</v>
      </c>
      <c r="K106" t="s">
        <v>218</v>
      </c>
      <c r="L106" s="2">
        <v>44336.440043171293</v>
      </c>
    </row>
    <row r="107" spans="5:12" x14ac:dyDescent="0.25">
      <c r="E107">
        <v>102</v>
      </c>
      <c r="F107" t="s">
        <v>2703</v>
      </c>
      <c r="G107" t="s">
        <v>1297</v>
      </c>
      <c r="H107" s="19" t="s">
        <v>2888</v>
      </c>
      <c r="I107" s="19"/>
      <c r="J107">
        <v>1</v>
      </c>
      <c r="K107" t="s">
        <v>248</v>
      </c>
      <c r="L107" s="2">
        <v>44336.440043171293</v>
      </c>
    </row>
    <row r="108" spans="5:12" x14ac:dyDescent="0.25">
      <c r="E108">
        <v>103</v>
      </c>
      <c r="F108" t="s">
        <v>2703</v>
      </c>
      <c r="G108" t="s">
        <v>1297</v>
      </c>
      <c r="H108" s="19" t="s">
        <v>2889</v>
      </c>
      <c r="I108" s="19"/>
      <c r="J108">
        <v>1</v>
      </c>
      <c r="K108" t="s">
        <v>249</v>
      </c>
      <c r="L108" s="2">
        <v>44336.440043171293</v>
      </c>
    </row>
    <row r="109" spans="5:12" x14ac:dyDescent="0.25">
      <c r="E109">
        <v>104</v>
      </c>
      <c r="F109" t="s">
        <v>2703</v>
      </c>
      <c r="G109" t="s">
        <v>1297</v>
      </c>
      <c r="H109" s="19" t="s">
        <v>2890</v>
      </c>
      <c r="I109" s="19"/>
      <c r="J109">
        <v>1</v>
      </c>
      <c r="K109" t="s">
        <v>279</v>
      </c>
      <c r="L109" s="2">
        <v>44336.440043171293</v>
      </c>
    </row>
    <row r="110" spans="5:12" x14ac:dyDescent="0.25">
      <c r="E110">
        <v>105</v>
      </c>
      <c r="F110" t="s">
        <v>2703</v>
      </c>
      <c r="G110" t="s">
        <v>1297</v>
      </c>
      <c r="H110" s="19" t="s">
        <v>2891</v>
      </c>
      <c r="I110" s="19"/>
      <c r="J110">
        <v>1</v>
      </c>
      <c r="K110" t="s">
        <v>222</v>
      </c>
      <c r="L110" s="2">
        <v>44566.623451307867</v>
      </c>
    </row>
    <row r="111" spans="5:12" x14ac:dyDescent="0.25">
      <c r="E111">
        <v>106</v>
      </c>
      <c r="F111" t="s">
        <v>2703</v>
      </c>
      <c r="G111" t="s">
        <v>1297</v>
      </c>
      <c r="H111" s="19" t="s">
        <v>2892</v>
      </c>
      <c r="I111" s="19"/>
      <c r="J111">
        <v>1</v>
      </c>
      <c r="K111" t="s">
        <v>231</v>
      </c>
      <c r="L111" s="2">
        <v>44336.440043171293</v>
      </c>
    </row>
    <row r="112" spans="5:12" x14ac:dyDescent="0.25">
      <c r="E112">
        <v>107</v>
      </c>
      <c r="F112" t="s">
        <v>2703</v>
      </c>
      <c r="G112" t="s">
        <v>1297</v>
      </c>
      <c r="H112" s="19" t="s">
        <v>2893</v>
      </c>
      <c r="I112" s="19"/>
      <c r="J112">
        <v>1</v>
      </c>
      <c r="K112" t="s">
        <v>245</v>
      </c>
      <c r="L112" s="2">
        <v>44336.440043171293</v>
      </c>
    </row>
    <row r="113" spans="5:12" x14ac:dyDescent="0.25">
      <c r="E113">
        <v>108</v>
      </c>
      <c r="F113" t="s">
        <v>2703</v>
      </c>
      <c r="G113" t="s">
        <v>1297</v>
      </c>
      <c r="H113" s="19" t="s">
        <v>2894</v>
      </c>
      <c r="I113" s="19"/>
      <c r="J113">
        <v>1</v>
      </c>
      <c r="K113" t="s">
        <v>232</v>
      </c>
      <c r="L113" s="2">
        <v>44522.954204085647</v>
      </c>
    </row>
    <row r="114" spans="5:12" x14ac:dyDescent="0.25">
      <c r="E114">
        <v>109</v>
      </c>
      <c r="F114" t="s">
        <v>2703</v>
      </c>
      <c r="G114" t="s">
        <v>1297</v>
      </c>
      <c r="H114" s="19" t="s">
        <v>2895</v>
      </c>
      <c r="I114" s="19"/>
      <c r="J114">
        <v>1</v>
      </c>
      <c r="K114" t="s">
        <v>201</v>
      </c>
      <c r="L114" s="2">
        <v>44336.440043171293</v>
      </c>
    </row>
    <row r="115" spans="5:12" x14ac:dyDescent="0.25">
      <c r="E115">
        <v>110</v>
      </c>
      <c r="F115" t="s">
        <v>2703</v>
      </c>
      <c r="G115" t="s">
        <v>1297</v>
      </c>
      <c r="H115" s="19" t="s">
        <v>2896</v>
      </c>
      <c r="I115" s="19"/>
      <c r="J115">
        <v>1</v>
      </c>
      <c r="K115" t="s">
        <v>209</v>
      </c>
      <c r="L115" s="2">
        <v>44336.440043171293</v>
      </c>
    </row>
    <row r="116" spans="5:12" x14ac:dyDescent="0.25">
      <c r="E116">
        <v>111</v>
      </c>
      <c r="F116" t="s">
        <v>2703</v>
      </c>
      <c r="G116" t="s">
        <v>1297</v>
      </c>
      <c r="H116" s="19" t="s">
        <v>2897</v>
      </c>
      <c r="I116" s="19"/>
      <c r="J116">
        <v>1</v>
      </c>
      <c r="K116" t="s">
        <v>224</v>
      </c>
      <c r="L116" s="2">
        <v>44336.440043171293</v>
      </c>
    </row>
    <row r="117" spans="5:12" x14ac:dyDescent="0.25">
      <c r="E117">
        <v>112</v>
      </c>
      <c r="F117" t="s">
        <v>2703</v>
      </c>
      <c r="G117" t="s">
        <v>1297</v>
      </c>
      <c r="H117" s="19" t="s">
        <v>2898</v>
      </c>
      <c r="I117" s="19"/>
      <c r="J117">
        <v>1</v>
      </c>
      <c r="K117" t="s">
        <v>212</v>
      </c>
      <c r="L117" s="2">
        <v>44336.440043171293</v>
      </c>
    </row>
    <row r="118" spans="5:12" x14ac:dyDescent="0.25">
      <c r="E118">
        <v>113</v>
      </c>
      <c r="F118" t="s">
        <v>2703</v>
      </c>
      <c r="G118" t="s">
        <v>1297</v>
      </c>
      <c r="H118" s="19" t="s">
        <v>2899</v>
      </c>
      <c r="I118" s="19"/>
      <c r="J118">
        <v>1</v>
      </c>
      <c r="K118" t="s">
        <v>237</v>
      </c>
      <c r="L118" s="2">
        <v>44522.954204085647</v>
      </c>
    </row>
    <row r="119" spans="5:12" x14ac:dyDescent="0.25">
      <c r="E119">
        <v>114</v>
      </c>
      <c r="F119" t="s">
        <v>2703</v>
      </c>
      <c r="G119" t="s">
        <v>1297</v>
      </c>
      <c r="H119" s="19" t="s">
        <v>2900</v>
      </c>
      <c r="I119" s="19"/>
      <c r="J119">
        <v>1</v>
      </c>
      <c r="K119" t="s">
        <v>266</v>
      </c>
      <c r="L119" s="2">
        <v>44336.440043171293</v>
      </c>
    </row>
    <row r="120" spans="5:12" x14ac:dyDescent="0.25">
      <c r="E120">
        <v>115</v>
      </c>
      <c r="F120" t="s">
        <v>2703</v>
      </c>
      <c r="G120" t="s">
        <v>1297</v>
      </c>
      <c r="H120" s="19" t="s">
        <v>2901</v>
      </c>
      <c r="I120" s="19"/>
      <c r="J120">
        <v>1</v>
      </c>
      <c r="K120" t="s">
        <v>210</v>
      </c>
      <c r="L120" s="2">
        <v>44336.440043171293</v>
      </c>
    </row>
    <row r="121" spans="5:12" x14ac:dyDescent="0.25">
      <c r="E121">
        <v>116</v>
      </c>
      <c r="F121" t="s">
        <v>2703</v>
      </c>
      <c r="G121" t="s">
        <v>1297</v>
      </c>
      <c r="H121" s="19" t="s">
        <v>2902</v>
      </c>
      <c r="I121" s="19"/>
      <c r="J121">
        <v>1</v>
      </c>
      <c r="K121" t="s">
        <v>223</v>
      </c>
      <c r="L121" s="2">
        <v>44336.440043171293</v>
      </c>
    </row>
    <row r="122" spans="5:12" x14ac:dyDescent="0.25">
      <c r="E122">
        <v>117</v>
      </c>
      <c r="F122" t="s">
        <v>2703</v>
      </c>
      <c r="G122" t="s">
        <v>1289</v>
      </c>
      <c r="H122" s="19" t="s">
        <v>2903</v>
      </c>
      <c r="I122" s="19"/>
      <c r="J122">
        <v>2</v>
      </c>
      <c r="K122" t="s">
        <v>259</v>
      </c>
      <c r="L122" s="2">
        <v>44336.440043171293</v>
      </c>
    </row>
    <row r="123" spans="5:12" x14ac:dyDescent="0.25">
      <c r="E123">
        <v>118</v>
      </c>
      <c r="F123" t="s">
        <v>2703</v>
      </c>
      <c r="G123" t="s">
        <v>1289</v>
      </c>
      <c r="H123" s="19" t="s">
        <v>2904</v>
      </c>
      <c r="I123" s="19"/>
      <c r="J123">
        <v>2</v>
      </c>
      <c r="K123" t="s">
        <v>214</v>
      </c>
      <c r="L123" s="2">
        <v>44336.440043171293</v>
      </c>
    </row>
    <row r="124" spans="5:12" x14ac:dyDescent="0.25">
      <c r="E124">
        <v>119</v>
      </c>
      <c r="F124" t="s">
        <v>2703</v>
      </c>
      <c r="G124" t="s">
        <v>1289</v>
      </c>
      <c r="H124" s="19" t="s">
        <v>2905</v>
      </c>
      <c r="I124" s="19"/>
      <c r="J124">
        <v>2</v>
      </c>
      <c r="K124" t="s">
        <v>209</v>
      </c>
      <c r="L124" s="2">
        <v>44336.440043171293</v>
      </c>
    </row>
    <row r="125" spans="5:12" x14ac:dyDescent="0.25">
      <c r="E125">
        <v>120</v>
      </c>
      <c r="F125" t="s">
        <v>2703</v>
      </c>
      <c r="G125" t="s">
        <v>1289</v>
      </c>
      <c r="H125" s="19" t="s">
        <v>2906</v>
      </c>
      <c r="I125" s="19"/>
      <c r="J125">
        <v>2</v>
      </c>
      <c r="K125" t="s">
        <v>218</v>
      </c>
      <c r="L125" s="2">
        <v>44336.440043171293</v>
      </c>
    </row>
    <row r="126" spans="5:12" x14ac:dyDescent="0.25">
      <c r="E126">
        <v>121</v>
      </c>
      <c r="F126" t="s">
        <v>2703</v>
      </c>
      <c r="G126" t="s">
        <v>1289</v>
      </c>
      <c r="H126" s="19" t="s">
        <v>2907</v>
      </c>
      <c r="I126" s="19"/>
      <c r="J126">
        <v>2</v>
      </c>
      <c r="K126" t="s">
        <v>204</v>
      </c>
      <c r="L126" s="2">
        <v>44336.440043171293</v>
      </c>
    </row>
    <row r="127" spans="5:12" x14ac:dyDescent="0.25">
      <c r="E127">
        <v>122</v>
      </c>
      <c r="F127" t="s">
        <v>2703</v>
      </c>
      <c r="G127" t="s">
        <v>1289</v>
      </c>
      <c r="H127" s="19" t="s">
        <v>2908</v>
      </c>
      <c r="I127" s="19"/>
      <c r="J127">
        <v>2</v>
      </c>
      <c r="K127" t="s">
        <v>205</v>
      </c>
      <c r="L127" s="2">
        <v>44336.440043171293</v>
      </c>
    </row>
    <row r="128" spans="5:12" x14ac:dyDescent="0.25">
      <c r="E128">
        <v>123</v>
      </c>
      <c r="F128" t="s">
        <v>2703</v>
      </c>
      <c r="G128" t="s">
        <v>1289</v>
      </c>
      <c r="H128" s="19" t="s">
        <v>2909</v>
      </c>
      <c r="I128" s="19"/>
      <c r="J128">
        <v>2</v>
      </c>
      <c r="K128" t="s">
        <v>264</v>
      </c>
      <c r="L128" s="2">
        <v>44336.440043171293</v>
      </c>
    </row>
    <row r="129" spans="5:12" x14ac:dyDescent="0.25">
      <c r="E129">
        <v>124</v>
      </c>
      <c r="F129" t="s">
        <v>2703</v>
      </c>
      <c r="G129" t="s">
        <v>1289</v>
      </c>
      <c r="H129" s="19" t="s">
        <v>2910</v>
      </c>
      <c r="I129" s="19"/>
      <c r="J129">
        <v>2</v>
      </c>
      <c r="K129" t="s">
        <v>244</v>
      </c>
      <c r="L129" s="2">
        <v>44336.440043171293</v>
      </c>
    </row>
    <row r="130" spans="5:12" x14ac:dyDescent="0.25">
      <c r="E130">
        <v>125</v>
      </c>
      <c r="F130" t="s">
        <v>2703</v>
      </c>
      <c r="G130" t="s">
        <v>1289</v>
      </c>
      <c r="H130" s="19" t="s">
        <v>2911</v>
      </c>
      <c r="I130" s="19"/>
      <c r="J130">
        <v>2</v>
      </c>
      <c r="K130" t="s">
        <v>233</v>
      </c>
      <c r="L130" s="2">
        <v>44336.440043171293</v>
      </c>
    </row>
    <row r="131" spans="5:12" x14ac:dyDescent="0.25">
      <c r="E131">
        <v>126</v>
      </c>
      <c r="F131" t="s">
        <v>2703</v>
      </c>
      <c r="G131" t="s">
        <v>1289</v>
      </c>
      <c r="H131" s="19" t="s">
        <v>2912</v>
      </c>
      <c r="I131" s="19"/>
      <c r="J131">
        <v>2</v>
      </c>
      <c r="K131" t="s">
        <v>211</v>
      </c>
      <c r="L131" s="2">
        <v>44336.440043171293</v>
      </c>
    </row>
    <row r="132" spans="5:12" x14ac:dyDescent="0.25">
      <c r="E132">
        <v>127</v>
      </c>
      <c r="F132" t="s">
        <v>2703</v>
      </c>
      <c r="G132" t="s">
        <v>1289</v>
      </c>
      <c r="H132" s="19" t="s">
        <v>2913</v>
      </c>
      <c r="I132" s="19"/>
      <c r="J132">
        <v>2</v>
      </c>
      <c r="K132" t="s">
        <v>222</v>
      </c>
      <c r="L132" s="2">
        <v>44566.623451307867</v>
      </c>
    </row>
    <row r="133" spans="5:12" x14ac:dyDescent="0.25">
      <c r="E133">
        <v>128</v>
      </c>
      <c r="F133" t="s">
        <v>2703</v>
      </c>
      <c r="G133" t="s">
        <v>1289</v>
      </c>
      <c r="H133" s="19" t="s">
        <v>2914</v>
      </c>
      <c r="I133" s="19"/>
      <c r="J133">
        <v>2</v>
      </c>
      <c r="K133" t="s">
        <v>260</v>
      </c>
      <c r="L133" s="2">
        <v>44336.440043171293</v>
      </c>
    </row>
    <row r="134" spans="5:12" x14ac:dyDescent="0.25">
      <c r="E134">
        <v>129</v>
      </c>
      <c r="F134" t="s">
        <v>2703</v>
      </c>
      <c r="G134" t="s">
        <v>1289</v>
      </c>
      <c r="H134" s="19" t="s">
        <v>2915</v>
      </c>
      <c r="I134" s="19"/>
      <c r="J134">
        <v>2</v>
      </c>
      <c r="K134" t="s">
        <v>210</v>
      </c>
      <c r="L134" s="2">
        <v>44336.440043171293</v>
      </c>
    </row>
    <row r="135" spans="5:12" x14ac:dyDescent="0.25">
      <c r="E135">
        <v>130</v>
      </c>
      <c r="F135" t="s">
        <v>2703</v>
      </c>
      <c r="G135" t="s">
        <v>1289</v>
      </c>
      <c r="H135" s="19" t="s">
        <v>2916</v>
      </c>
      <c r="I135" s="19"/>
      <c r="J135">
        <v>2</v>
      </c>
      <c r="K135" t="s">
        <v>220</v>
      </c>
      <c r="L135" s="2">
        <v>44336.440043171293</v>
      </c>
    </row>
    <row r="136" spans="5:12" x14ac:dyDescent="0.25">
      <c r="E136">
        <v>131</v>
      </c>
      <c r="F136" t="s">
        <v>2703</v>
      </c>
      <c r="G136" t="s">
        <v>1289</v>
      </c>
      <c r="H136" s="19" t="s">
        <v>2917</v>
      </c>
      <c r="I136" s="19"/>
      <c r="J136">
        <v>2</v>
      </c>
      <c r="K136" t="s">
        <v>228</v>
      </c>
      <c r="L136" s="2">
        <v>44566.623451307867</v>
      </c>
    </row>
    <row r="137" spans="5:12" x14ac:dyDescent="0.25">
      <c r="E137">
        <v>132</v>
      </c>
      <c r="F137" t="s">
        <v>2703</v>
      </c>
      <c r="G137" t="s">
        <v>1289</v>
      </c>
      <c r="H137" s="19" t="s">
        <v>2918</v>
      </c>
      <c r="I137" s="19"/>
      <c r="J137">
        <v>2</v>
      </c>
      <c r="K137" t="s">
        <v>198</v>
      </c>
      <c r="L137" s="2">
        <v>44336.440043171293</v>
      </c>
    </row>
    <row r="138" spans="5:12" x14ac:dyDescent="0.25">
      <c r="E138">
        <v>133</v>
      </c>
      <c r="F138" t="s">
        <v>2703</v>
      </c>
      <c r="G138" t="s">
        <v>1289</v>
      </c>
      <c r="H138" s="19" t="s">
        <v>2919</v>
      </c>
      <c r="I138" s="19"/>
      <c r="J138">
        <v>2</v>
      </c>
      <c r="K138" t="s">
        <v>219</v>
      </c>
      <c r="L138" s="2">
        <v>44336.440043171293</v>
      </c>
    </row>
    <row r="139" spans="5:12" x14ac:dyDescent="0.25">
      <c r="E139">
        <v>134</v>
      </c>
      <c r="F139" t="s">
        <v>2703</v>
      </c>
      <c r="G139" t="s">
        <v>1289</v>
      </c>
      <c r="H139" s="19" t="s">
        <v>2920</v>
      </c>
      <c r="I139" s="19"/>
      <c r="J139">
        <v>2</v>
      </c>
      <c r="K139" t="s">
        <v>217</v>
      </c>
      <c r="L139" s="2">
        <v>44336.440043171293</v>
      </c>
    </row>
    <row r="140" spans="5:12" x14ac:dyDescent="0.25">
      <c r="E140">
        <v>135</v>
      </c>
      <c r="F140" t="s">
        <v>2703</v>
      </c>
      <c r="G140" t="s">
        <v>1289</v>
      </c>
      <c r="H140" s="19" t="s">
        <v>2921</v>
      </c>
      <c r="I140" s="19"/>
      <c r="J140">
        <v>2</v>
      </c>
      <c r="K140" t="s">
        <v>216</v>
      </c>
      <c r="L140" s="2">
        <v>44336.440043171293</v>
      </c>
    </row>
    <row r="141" spans="5:12" x14ac:dyDescent="0.25">
      <c r="E141">
        <v>136</v>
      </c>
      <c r="F141" t="s">
        <v>2703</v>
      </c>
      <c r="G141" t="s">
        <v>1289</v>
      </c>
      <c r="H141" s="19" t="s">
        <v>2922</v>
      </c>
      <c r="I141" s="19"/>
      <c r="J141">
        <v>2</v>
      </c>
      <c r="K141" t="s">
        <v>279</v>
      </c>
      <c r="L141" s="2">
        <v>44336.440043171293</v>
      </c>
    </row>
    <row r="142" spans="5:12" x14ac:dyDescent="0.25">
      <c r="E142">
        <v>137</v>
      </c>
      <c r="F142" t="s">
        <v>2703</v>
      </c>
      <c r="G142" t="s">
        <v>1289</v>
      </c>
      <c r="H142" s="19" t="s">
        <v>2923</v>
      </c>
      <c r="I142" s="19"/>
      <c r="J142">
        <v>2</v>
      </c>
      <c r="K142" t="s">
        <v>208</v>
      </c>
      <c r="L142" s="2">
        <v>44336.440043171293</v>
      </c>
    </row>
    <row r="143" spans="5:12" x14ac:dyDescent="0.25">
      <c r="E143">
        <v>138</v>
      </c>
      <c r="F143" t="s">
        <v>2703</v>
      </c>
      <c r="G143" t="s">
        <v>1289</v>
      </c>
      <c r="H143" s="19" t="s">
        <v>2924</v>
      </c>
      <c r="I143" s="19"/>
      <c r="J143">
        <v>2</v>
      </c>
      <c r="K143" t="s">
        <v>241</v>
      </c>
      <c r="L143" s="2">
        <v>44336.440043171293</v>
      </c>
    </row>
    <row r="144" spans="5:12" x14ac:dyDescent="0.25">
      <c r="E144">
        <v>139</v>
      </c>
      <c r="F144" t="s">
        <v>2703</v>
      </c>
      <c r="G144" t="s">
        <v>1289</v>
      </c>
      <c r="H144" s="19" t="s">
        <v>2925</v>
      </c>
      <c r="I144" s="19"/>
      <c r="J144">
        <v>2</v>
      </c>
      <c r="K144" t="s">
        <v>249</v>
      </c>
      <c r="L144" s="2">
        <v>44336.440043171293</v>
      </c>
    </row>
    <row r="145" spans="5:12" x14ac:dyDescent="0.25">
      <c r="E145">
        <v>140</v>
      </c>
      <c r="F145" t="s">
        <v>2703</v>
      </c>
      <c r="G145" t="s">
        <v>1289</v>
      </c>
      <c r="H145" s="19" t="s">
        <v>2926</v>
      </c>
      <c r="I145" s="19"/>
      <c r="J145">
        <v>2</v>
      </c>
      <c r="K145" t="s">
        <v>250</v>
      </c>
      <c r="L145" s="2">
        <v>44336.440043171293</v>
      </c>
    </row>
    <row r="146" spans="5:12" x14ac:dyDescent="0.25">
      <c r="E146">
        <v>141</v>
      </c>
      <c r="F146" t="s">
        <v>2703</v>
      </c>
      <c r="G146" t="s">
        <v>1289</v>
      </c>
      <c r="H146" s="19" t="s">
        <v>2927</v>
      </c>
      <c r="I146" s="19"/>
      <c r="J146">
        <v>2</v>
      </c>
      <c r="K146" t="s">
        <v>247</v>
      </c>
      <c r="L146" s="2">
        <v>44336.440043171293</v>
      </c>
    </row>
    <row r="147" spans="5:12" x14ac:dyDescent="0.25">
      <c r="E147">
        <v>142</v>
      </c>
      <c r="F147" t="s">
        <v>2703</v>
      </c>
      <c r="G147" t="s">
        <v>1289</v>
      </c>
      <c r="H147" s="19" t="s">
        <v>2928</v>
      </c>
      <c r="I147" s="19"/>
      <c r="J147">
        <v>2</v>
      </c>
      <c r="K147" t="s">
        <v>183</v>
      </c>
      <c r="L147" s="2">
        <v>44336.440043171293</v>
      </c>
    </row>
    <row r="148" spans="5:12" x14ac:dyDescent="0.25">
      <c r="E148">
        <v>143</v>
      </c>
      <c r="F148" t="s">
        <v>2703</v>
      </c>
      <c r="G148" t="s">
        <v>1289</v>
      </c>
      <c r="H148" s="19" t="s">
        <v>2929</v>
      </c>
      <c r="I148" s="19"/>
      <c r="J148">
        <v>2</v>
      </c>
      <c r="K148" t="s">
        <v>232</v>
      </c>
      <c r="L148" s="2">
        <v>44522.954204085647</v>
      </c>
    </row>
    <row r="149" spans="5:12" x14ac:dyDescent="0.25">
      <c r="E149">
        <v>144</v>
      </c>
      <c r="F149" t="s">
        <v>2703</v>
      </c>
      <c r="G149" t="s">
        <v>1289</v>
      </c>
      <c r="H149" s="19" t="s">
        <v>2930</v>
      </c>
      <c r="I149" s="19"/>
      <c r="J149">
        <v>2</v>
      </c>
      <c r="K149" t="s">
        <v>199</v>
      </c>
      <c r="L149" s="2">
        <v>44336.440043171293</v>
      </c>
    </row>
    <row r="150" spans="5:12" x14ac:dyDescent="0.25">
      <c r="E150">
        <v>145</v>
      </c>
      <c r="F150" t="s">
        <v>2703</v>
      </c>
      <c r="G150" t="s">
        <v>1289</v>
      </c>
      <c r="H150" s="19" t="s">
        <v>2931</v>
      </c>
      <c r="I150" s="19"/>
      <c r="J150">
        <v>2</v>
      </c>
      <c r="K150" t="s">
        <v>263</v>
      </c>
      <c r="L150" s="2">
        <v>44336.440043171293</v>
      </c>
    </row>
    <row r="151" spans="5:12" x14ac:dyDescent="0.25">
      <c r="E151">
        <v>146</v>
      </c>
      <c r="F151" t="s">
        <v>2703</v>
      </c>
      <c r="G151" t="s">
        <v>1289</v>
      </c>
      <c r="H151" s="19" t="s">
        <v>2932</v>
      </c>
      <c r="I151" s="19"/>
      <c r="J151">
        <v>2</v>
      </c>
      <c r="K151" t="s">
        <v>221</v>
      </c>
      <c r="L151" s="2">
        <v>44336.440043171293</v>
      </c>
    </row>
    <row r="152" spans="5:12" x14ac:dyDescent="0.25">
      <c r="E152">
        <v>147</v>
      </c>
      <c r="F152" t="s">
        <v>2703</v>
      </c>
      <c r="G152" t="s">
        <v>1289</v>
      </c>
      <c r="H152" s="19" t="s">
        <v>2933</v>
      </c>
      <c r="I152" s="19"/>
      <c r="J152">
        <v>2</v>
      </c>
      <c r="K152" t="s">
        <v>254</v>
      </c>
      <c r="L152" s="2">
        <v>44336.440043171293</v>
      </c>
    </row>
    <row r="153" spans="5:12" x14ac:dyDescent="0.25">
      <c r="E153">
        <v>148</v>
      </c>
      <c r="F153" t="s">
        <v>2703</v>
      </c>
      <c r="G153" t="s">
        <v>1289</v>
      </c>
      <c r="H153" s="19" t="s">
        <v>2934</v>
      </c>
      <c r="I153" s="19"/>
      <c r="J153">
        <v>2</v>
      </c>
      <c r="K153" t="s">
        <v>245</v>
      </c>
      <c r="L153" s="2">
        <v>44336.440043171293</v>
      </c>
    </row>
    <row r="154" spans="5:12" x14ac:dyDescent="0.25">
      <c r="E154">
        <v>149</v>
      </c>
      <c r="F154" t="s">
        <v>2703</v>
      </c>
      <c r="G154" t="s">
        <v>1289</v>
      </c>
      <c r="H154" s="19" t="s">
        <v>2935</v>
      </c>
      <c r="I154" s="19"/>
      <c r="J154">
        <v>2</v>
      </c>
      <c r="K154" t="s">
        <v>266</v>
      </c>
      <c r="L154" s="2">
        <v>44336.440043171293</v>
      </c>
    </row>
    <row r="155" spans="5:12" x14ac:dyDescent="0.25">
      <c r="E155">
        <v>150</v>
      </c>
      <c r="F155" t="s">
        <v>2703</v>
      </c>
      <c r="G155" t="s">
        <v>1289</v>
      </c>
      <c r="H155" s="19" t="s">
        <v>2936</v>
      </c>
      <c r="I155" s="19"/>
      <c r="J155">
        <v>2</v>
      </c>
      <c r="K155" t="s">
        <v>253</v>
      </c>
      <c r="L155" s="2">
        <v>44336.440043171293</v>
      </c>
    </row>
    <row r="156" spans="5:12" x14ac:dyDescent="0.25">
      <c r="E156">
        <v>151</v>
      </c>
      <c r="F156" t="s">
        <v>2703</v>
      </c>
      <c r="G156" t="s">
        <v>1289</v>
      </c>
      <c r="H156" s="19" t="s">
        <v>2937</v>
      </c>
      <c r="I156" s="19"/>
      <c r="J156">
        <v>2</v>
      </c>
      <c r="K156" t="s">
        <v>248</v>
      </c>
      <c r="L156" s="2">
        <v>44336.440043171293</v>
      </c>
    </row>
    <row r="157" spans="5:12" x14ac:dyDescent="0.25">
      <c r="E157">
        <v>152</v>
      </c>
      <c r="F157" t="s">
        <v>2703</v>
      </c>
      <c r="G157" t="s">
        <v>1289</v>
      </c>
      <c r="H157" s="19" t="s">
        <v>2938</v>
      </c>
      <c r="I157" s="19"/>
      <c r="J157">
        <v>2</v>
      </c>
      <c r="K157" t="s">
        <v>212</v>
      </c>
      <c r="L157" s="2">
        <v>44336.440043171293</v>
      </c>
    </row>
    <row r="158" spans="5:12" x14ac:dyDescent="0.25">
      <c r="E158">
        <v>153</v>
      </c>
      <c r="F158" t="s">
        <v>2703</v>
      </c>
      <c r="G158" t="s">
        <v>1289</v>
      </c>
      <c r="H158" s="19" t="s">
        <v>2939</v>
      </c>
      <c r="I158" s="19"/>
      <c r="J158">
        <v>2</v>
      </c>
      <c r="K158" t="s">
        <v>224</v>
      </c>
      <c r="L158" s="2">
        <v>44336.440043171293</v>
      </c>
    </row>
    <row r="159" spans="5:12" x14ac:dyDescent="0.25">
      <c r="E159">
        <v>154</v>
      </c>
      <c r="F159" t="s">
        <v>2703</v>
      </c>
      <c r="G159" t="s">
        <v>1289</v>
      </c>
      <c r="H159" s="19" t="s">
        <v>2940</v>
      </c>
      <c r="I159" s="19"/>
      <c r="J159">
        <v>2</v>
      </c>
      <c r="K159" t="s">
        <v>213</v>
      </c>
      <c r="L159" s="2">
        <v>44336.440043171293</v>
      </c>
    </row>
    <row r="160" spans="5:12" x14ac:dyDescent="0.25">
      <c r="E160">
        <v>155</v>
      </c>
      <c r="F160" t="s">
        <v>2703</v>
      </c>
      <c r="G160" t="s">
        <v>1289</v>
      </c>
      <c r="H160" s="19" t="s">
        <v>2941</v>
      </c>
      <c r="I160" s="19"/>
      <c r="J160">
        <v>2</v>
      </c>
      <c r="K160" t="s">
        <v>231</v>
      </c>
      <c r="L160" s="2">
        <v>44336.440043171293</v>
      </c>
    </row>
    <row r="161" spans="5:12" x14ac:dyDescent="0.25">
      <c r="E161">
        <v>156</v>
      </c>
      <c r="F161" t="s">
        <v>2703</v>
      </c>
      <c r="G161" t="s">
        <v>1289</v>
      </c>
      <c r="H161" s="19" t="s">
        <v>2942</v>
      </c>
      <c r="I161" s="19"/>
      <c r="J161">
        <v>2</v>
      </c>
      <c r="K161" t="s">
        <v>215</v>
      </c>
      <c r="L161" s="2">
        <v>44336.440043171293</v>
      </c>
    </row>
    <row r="162" spans="5:12" x14ac:dyDescent="0.25">
      <c r="E162">
        <v>157</v>
      </c>
      <c r="F162" t="s">
        <v>2703</v>
      </c>
      <c r="G162" t="s">
        <v>1289</v>
      </c>
      <c r="H162" s="19" t="s">
        <v>2943</v>
      </c>
      <c r="I162" s="19"/>
      <c r="J162">
        <v>2</v>
      </c>
      <c r="K162" t="s">
        <v>202</v>
      </c>
      <c r="L162" s="2">
        <v>44336.440043171293</v>
      </c>
    </row>
    <row r="163" spans="5:12" x14ac:dyDescent="0.25">
      <c r="E163">
        <v>158</v>
      </c>
      <c r="F163" t="s">
        <v>2703</v>
      </c>
      <c r="G163" t="s">
        <v>1289</v>
      </c>
      <c r="H163" s="19" t="s">
        <v>2944</v>
      </c>
      <c r="I163" s="19"/>
      <c r="J163">
        <v>2</v>
      </c>
      <c r="K163" t="s">
        <v>225</v>
      </c>
      <c r="L163" s="2">
        <v>44336.440043171293</v>
      </c>
    </row>
    <row r="164" spans="5:12" x14ac:dyDescent="0.25">
      <c r="E164">
        <v>159</v>
      </c>
      <c r="F164" t="s">
        <v>2703</v>
      </c>
      <c r="G164" t="s">
        <v>1289</v>
      </c>
      <c r="H164" s="19" t="s">
        <v>2945</v>
      </c>
      <c r="I164" s="19"/>
      <c r="J164">
        <v>2</v>
      </c>
      <c r="K164" t="s">
        <v>251</v>
      </c>
      <c r="L164" s="2">
        <v>44336.440043171293</v>
      </c>
    </row>
    <row r="165" spans="5:12" x14ac:dyDescent="0.25">
      <c r="E165">
        <v>160</v>
      </c>
      <c r="F165" t="s">
        <v>2703</v>
      </c>
      <c r="G165" t="s">
        <v>1289</v>
      </c>
      <c r="H165" s="19" t="s">
        <v>2946</v>
      </c>
      <c r="I165" s="19"/>
      <c r="J165">
        <v>2</v>
      </c>
      <c r="K165" t="s">
        <v>252</v>
      </c>
      <c r="L165" s="2">
        <v>44336.440043171293</v>
      </c>
    </row>
    <row r="166" spans="5:12" x14ac:dyDescent="0.25">
      <c r="E166">
        <v>161</v>
      </c>
      <c r="F166" t="s">
        <v>2703</v>
      </c>
      <c r="G166" t="s">
        <v>1289</v>
      </c>
      <c r="H166" s="19" t="s">
        <v>2947</v>
      </c>
      <c r="I166" s="19"/>
      <c r="J166">
        <v>2</v>
      </c>
      <c r="K166" t="s">
        <v>206</v>
      </c>
      <c r="L166" s="2">
        <v>44336.440043171293</v>
      </c>
    </row>
    <row r="167" spans="5:12" x14ac:dyDescent="0.25">
      <c r="E167">
        <v>162</v>
      </c>
      <c r="F167" t="s">
        <v>2703</v>
      </c>
      <c r="G167" t="s">
        <v>1289</v>
      </c>
      <c r="H167" s="19" t="s">
        <v>2948</v>
      </c>
      <c r="I167" s="19"/>
      <c r="J167">
        <v>2</v>
      </c>
      <c r="K167" t="s">
        <v>207</v>
      </c>
      <c r="L167" s="2">
        <v>44336.440043171293</v>
      </c>
    </row>
    <row r="168" spans="5:12" x14ac:dyDescent="0.25">
      <c r="E168">
        <v>163</v>
      </c>
      <c r="F168" t="s">
        <v>2703</v>
      </c>
      <c r="G168" t="s">
        <v>1289</v>
      </c>
      <c r="H168" s="19" t="s">
        <v>2949</v>
      </c>
      <c r="I168" s="19"/>
      <c r="J168">
        <v>2</v>
      </c>
      <c r="K168" t="s">
        <v>223</v>
      </c>
      <c r="L168" s="2">
        <v>44336.440043171293</v>
      </c>
    </row>
    <row r="169" spans="5:12" x14ac:dyDescent="0.25">
      <c r="E169">
        <v>164</v>
      </c>
      <c r="F169" t="s">
        <v>2703</v>
      </c>
      <c r="G169" t="s">
        <v>1289</v>
      </c>
      <c r="H169" s="19" t="s">
        <v>2950</v>
      </c>
      <c r="I169" s="19"/>
      <c r="J169">
        <v>2</v>
      </c>
      <c r="K169" t="s">
        <v>261</v>
      </c>
      <c r="L169" s="2">
        <v>44336.440043171293</v>
      </c>
    </row>
    <row r="170" spans="5:12" x14ac:dyDescent="0.25">
      <c r="E170">
        <v>165</v>
      </c>
      <c r="F170" t="s">
        <v>2703</v>
      </c>
      <c r="G170" t="s">
        <v>1289</v>
      </c>
      <c r="H170" s="19" t="s">
        <v>2951</v>
      </c>
      <c r="I170" s="19"/>
      <c r="J170">
        <v>2</v>
      </c>
      <c r="K170" t="s">
        <v>255</v>
      </c>
      <c r="L170" s="2">
        <v>44336.440043171293</v>
      </c>
    </row>
    <row r="171" spans="5:12" x14ac:dyDescent="0.25">
      <c r="E171">
        <v>166</v>
      </c>
      <c r="F171" t="s">
        <v>2703</v>
      </c>
      <c r="G171" t="s">
        <v>1289</v>
      </c>
      <c r="H171" s="19" t="s">
        <v>2952</v>
      </c>
      <c r="I171" s="19"/>
      <c r="J171">
        <v>2</v>
      </c>
      <c r="K171" t="s">
        <v>201</v>
      </c>
      <c r="L171" s="2">
        <v>44336.440043171293</v>
      </c>
    </row>
    <row r="172" spans="5:12" x14ac:dyDescent="0.25">
      <c r="E172">
        <v>167</v>
      </c>
      <c r="F172" t="s">
        <v>2703</v>
      </c>
      <c r="G172" t="s">
        <v>1289</v>
      </c>
      <c r="H172" s="19" t="s">
        <v>2953</v>
      </c>
      <c r="I172" s="19"/>
      <c r="J172">
        <v>2</v>
      </c>
      <c r="K172" t="s">
        <v>246</v>
      </c>
      <c r="L172" s="2">
        <v>44336.440043171293</v>
      </c>
    </row>
    <row r="173" spans="5:12" x14ac:dyDescent="0.25">
      <c r="E173">
        <v>168</v>
      </c>
      <c r="F173" t="s">
        <v>2703</v>
      </c>
      <c r="G173" t="s">
        <v>1289</v>
      </c>
      <c r="H173" s="19" t="s">
        <v>2954</v>
      </c>
      <c r="I173" s="19"/>
      <c r="J173">
        <v>2</v>
      </c>
      <c r="K173" t="s">
        <v>243</v>
      </c>
      <c r="L173" s="2">
        <v>44336.440043171293</v>
      </c>
    </row>
    <row r="174" spans="5:12" x14ac:dyDescent="0.25">
      <c r="E174">
        <v>169</v>
      </c>
      <c r="F174" t="s">
        <v>2703</v>
      </c>
      <c r="G174" t="s">
        <v>1289</v>
      </c>
      <c r="H174" s="19" t="s">
        <v>2955</v>
      </c>
      <c r="I174" s="19"/>
      <c r="J174">
        <v>2</v>
      </c>
      <c r="K174" t="s">
        <v>242</v>
      </c>
      <c r="L174" s="2">
        <v>44336.440043171293</v>
      </c>
    </row>
    <row r="175" spans="5:12" x14ac:dyDescent="0.25">
      <c r="E175">
        <v>170</v>
      </c>
      <c r="F175" t="s">
        <v>2703</v>
      </c>
      <c r="G175" t="s">
        <v>1289</v>
      </c>
      <c r="H175" s="19" t="s">
        <v>2956</v>
      </c>
      <c r="I175" s="19"/>
      <c r="J175">
        <v>2</v>
      </c>
      <c r="K175" t="s">
        <v>203</v>
      </c>
      <c r="L175" s="2">
        <v>44336.440043171293</v>
      </c>
    </row>
    <row r="176" spans="5:12" x14ac:dyDescent="0.25">
      <c r="E176">
        <v>171</v>
      </c>
      <c r="F176" t="s">
        <v>2703</v>
      </c>
      <c r="G176" t="s">
        <v>1289</v>
      </c>
      <c r="H176" s="19" t="s">
        <v>2957</v>
      </c>
      <c r="I176" s="19"/>
      <c r="J176">
        <v>2</v>
      </c>
      <c r="K176" t="s">
        <v>237</v>
      </c>
      <c r="L176" s="2">
        <v>44522.954204085647</v>
      </c>
    </row>
    <row r="177" spans="5:12" x14ac:dyDescent="0.25">
      <c r="E177">
        <v>172</v>
      </c>
      <c r="F177" t="s">
        <v>2703</v>
      </c>
      <c r="G177" t="s">
        <v>1289</v>
      </c>
      <c r="H177" s="19" t="s">
        <v>2958</v>
      </c>
      <c r="I177" s="19"/>
      <c r="J177">
        <v>2</v>
      </c>
      <c r="K177" t="s">
        <v>200</v>
      </c>
      <c r="L177" s="2">
        <v>44336.440043171293</v>
      </c>
    </row>
    <row r="178" spans="5:12" x14ac:dyDescent="0.25">
      <c r="E178">
        <v>173</v>
      </c>
      <c r="F178" t="s">
        <v>2703</v>
      </c>
      <c r="G178" t="s">
        <v>1289</v>
      </c>
      <c r="H178" s="19" t="s">
        <v>2959</v>
      </c>
      <c r="I178" s="19"/>
      <c r="J178">
        <v>2</v>
      </c>
      <c r="K178" t="s">
        <v>265</v>
      </c>
      <c r="L178" s="2">
        <v>44336.440043171293</v>
      </c>
    </row>
    <row r="179" spans="5:12" x14ac:dyDescent="0.25">
      <c r="E179">
        <v>174</v>
      </c>
      <c r="F179" t="s">
        <v>2703</v>
      </c>
      <c r="G179" t="s">
        <v>1285</v>
      </c>
      <c r="H179" s="19" t="s">
        <v>2960</v>
      </c>
      <c r="I179" s="19"/>
      <c r="J179">
        <v>3</v>
      </c>
      <c r="K179" t="s">
        <v>237</v>
      </c>
      <c r="L179" s="2">
        <v>44522.954204085647</v>
      </c>
    </row>
    <row r="180" spans="5:12" x14ac:dyDescent="0.25">
      <c r="E180">
        <v>175</v>
      </c>
      <c r="F180" t="s">
        <v>2703</v>
      </c>
      <c r="G180" t="s">
        <v>1285</v>
      </c>
      <c r="H180" s="19" t="s">
        <v>2961</v>
      </c>
      <c r="I180" s="19"/>
      <c r="J180">
        <v>3</v>
      </c>
      <c r="K180" t="s">
        <v>215</v>
      </c>
      <c r="L180" s="2">
        <v>44336.440043171293</v>
      </c>
    </row>
    <row r="181" spans="5:12" x14ac:dyDescent="0.25">
      <c r="E181">
        <v>176</v>
      </c>
      <c r="F181" t="s">
        <v>2703</v>
      </c>
      <c r="G181" t="s">
        <v>1285</v>
      </c>
      <c r="H181" s="19" t="s">
        <v>2962</v>
      </c>
      <c r="I181" s="19"/>
      <c r="J181">
        <v>3</v>
      </c>
      <c r="K181" t="s">
        <v>259</v>
      </c>
      <c r="L181" s="2">
        <v>44336.440043171293</v>
      </c>
    </row>
    <row r="182" spans="5:12" x14ac:dyDescent="0.25">
      <c r="E182">
        <v>177</v>
      </c>
      <c r="F182" t="s">
        <v>2703</v>
      </c>
      <c r="G182" t="s">
        <v>1285</v>
      </c>
      <c r="H182" s="19" t="s">
        <v>2963</v>
      </c>
      <c r="I182" s="19"/>
      <c r="J182">
        <v>3</v>
      </c>
      <c r="K182" t="s">
        <v>214</v>
      </c>
      <c r="L182" s="2">
        <v>44336.440043171293</v>
      </c>
    </row>
    <row r="183" spans="5:12" x14ac:dyDescent="0.25">
      <c r="E183">
        <v>178</v>
      </c>
      <c r="F183" t="s">
        <v>2703</v>
      </c>
      <c r="G183" t="s">
        <v>1285</v>
      </c>
      <c r="H183" s="19" t="s">
        <v>2964</v>
      </c>
      <c r="I183" s="19"/>
      <c r="J183">
        <v>3</v>
      </c>
      <c r="K183" t="s">
        <v>211</v>
      </c>
      <c r="L183" s="2">
        <v>44336.440043171293</v>
      </c>
    </row>
    <row r="184" spans="5:12" x14ac:dyDescent="0.25">
      <c r="E184">
        <v>179</v>
      </c>
      <c r="F184" t="s">
        <v>2703</v>
      </c>
      <c r="G184" t="s">
        <v>1285</v>
      </c>
      <c r="H184" s="19" t="s">
        <v>2965</v>
      </c>
      <c r="I184" s="19"/>
      <c r="J184">
        <v>3</v>
      </c>
      <c r="K184" t="s">
        <v>232</v>
      </c>
      <c r="L184" s="2">
        <v>44522.954204085647</v>
      </c>
    </row>
    <row r="185" spans="5:12" x14ac:dyDescent="0.25">
      <c r="E185">
        <v>180</v>
      </c>
      <c r="F185" t="s">
        <v>2703</v>
      </c>
      <c r="G185" t="s">
        <v>1285</v>
      </c>
      <c r="H185" s="19" t="s">
        <v>2966</v>
      </c>
      <c r="I185" s="19"/>
      <c r="J185">
        <v>3</v>
      </c>
      <c r="K185" t="s">
        <v>242</v>
      </c>
      <c r="L185" s="2">
        <v>44336.440043171293</v>
      </c>
    </row>
    <row r="186" spans="5:12" x14ac:dyDescent="0.25">
      <c r="E186">
        <v>181</v>
      </c>
      <c r="F186" t="s">
        <v>2703</v>
      </c>
      <c r="G186" t="s">
        <v>1285</v>
      </c>
      <c r="H186" s="19" t="s">
        <v>2967</v>
      </c>
      <c r="I186" s="19"/>
      <c r="J186">
        <v>3</v>
      </c>
      <c r="K186" t="s">
        <v>255</v>
      </c>
      <c r="L186" s="2">
        <v>44336.440043171293</v>
      </c>
    </row>
    <row r="187" spans="5:12" x14ac:dyDescent="0.25">
      <c r="E187">
        <v>182</v>
      </c>
      <c r="F187" t="s">
        <v>2703</v>
      </c>
      <c r="G187" t="s">
        <v>1285</v>
      </c>
      <c r="H187" s="19" t="s">
        <v>2968</v>
      </c>
      <c r="I187" s="19"/>
      <c r="J187">
        <v>3</v>
      </c>
      <c r="K187" t="s">
        <v>225</v>
      </c>
      <c r="L187" s="2">
        <v>44336.440043171293</v>
      </c>
    </row>
    <row r="188" spans="5:12" x14ac:dyDescent="0.25">
      <c r="E188">
        <v>183</v>
      </c>
      <c r="F188" t="s">
        <v>2703</v>
      </c>
      <c r="G188" t="s">
        <v>1285</v>
      </c>
      <c r="H188" s="19" t="s">
        <v>2969</v>
      </c>
      <c r="I188" s="19"/>
      <c r="J188">
        <v>3</v>
      </c>
      <c r="K188" t="s">
        <v>228</v>
      </c>
      <c r="L188" s="2">
        <v>44566.623451307867</v>
      </c>
    </row>
    <row r="189" spans="5:12" x14ac:dyDescent="0.25">
      <c r="E189">
        <v>184</v>
      </c>
      <c r="F189" t="s">
        <v>2703</v>
      </c>
      <c r="G189" t="s">
        <v>1285</v>
      </c>
      <c r="H189" s="19" t="s">
        <v>2970</v>
      </c>
      <c r="I189" s="19"/>
      <c r="J189">
        <v>3</v>
      </c>
      <c r="K189" t="s">
        <v>210</v>
      </c>
      <c r="L189" s="2">
        <v>44336.440043171293</v>
      </c>
    </row>
    <row r="190" spans="5:12" x14ac:dyDescent="0.25">
      <c r="E190">
        <v>185</v>
      </c>
      <c r="F190" t="s">
        <v>2703</v>
      </c>
      <c r="G190" t="s">
        <v>1285</v>
      </c>
      <c r="H190" s="19" t="s">
        <v>2971</v>
      </c>
      <c r="I190" s="19"/>
      <c r="J190">
        <v>3</v>
      </c>
      <c r="K190" t="s">
        <v>212</v>
      </c>
      <c r="L190" s="2">
        <v>44336.440043171293</v>
      </c>
    </row>
    <row r="191" spans="5:12" x14ac:dyDescent="0.25">
      <c r="E191">
        <v>186</v>
      </c>
      <c r="F191" t="s">
        <v>2703</v>
      </c>
      <c r="G191" t="s">
        <v>1285</v>
      </c>
      <c r="H191" s="19" t="s">
        <v>2972</v>
      </c>
      <c r="I191" s="19"/>
      <c r="J191">
        <v>3</v>
      </c>
      <c r="K191" t="s">
        <v>222</v>
      </c>
      <c r="L191" s="2">
        <v>44566.623451307867</v>
      </c>
    </row>
    <row r="192" spans="5:12" x14ac:dyDescent="0.25">
      <c r="E192">
        <v>187</v>
      </c>
      <c r="F192" t="s">
        <v>2703</v>
      </c>
      <c r="G192" t="s">
        <v>1285</v>
      </c>
      <c r="H192" s="19" t="s">
        <v>2973</v>
      </c>
      <c r="I192" s="19"/>
      <c r="J192">
        <v>3</v>
      </c>
      <c r="K192" t="s">
        <v>250</v>
      </c>
      <c r="L192" s="2">
        <v>44336.440043171293</v>
      </c>
    </row>
    <row r="193" spans="5:12" x14ac:dyDescent="0.25">
      <c r="E193">
        <v>188</v>
      </c>
      <c r="F193" t="s">
        <v>2703</v>
      </c>
      <c r="G193" t="s">
        <v>1285</v>
      </c>
      <c r="H193" s="19" t="s">
        <v>2974</v>
      </c>
      <c r="I193" s="19"/>
      <c r="J193">
        <v>3</v>
      </c>
      <c r="K193" t="s">
        <v>209</v>
      </c>
      <c r="L193" s="2">
        <v>44336.440043171293</v>
      </c>
    </row>
    <row r="194" spans="5:12" x14ac:dyDescent="0.25">
      <c r="E194">
        <v>189</v>
      </c>
      <c r="F194" t="s">
        <v>2703</v>
      </c>
      <c r="G194" t="s">
        <v>1285</v>
      </c>
      <c r="H194" s="19" t="s">
        <v>2975</v>
      </c>
      <c r="I194" s="19"/>
      <c r="J194">
        <v>3</v>
      </c>
      <c r="K194" t="s">
        <v>213</v>
      </c>
      <c r="L194" s="2">
        <v>44336.440043171293</v>
      </c>
    </row>
    <row r="195" spans="5:12" x14ac:dyDescent="0.25">
      <c r="E195">
        <v>190</v>
      </c>
      <c r="F195" t="s">
        <v>2703</v>
      </c>
      <c r="G195" t="s">
        <v>1285</v>
      </c>
      <c r="H195" s="19" t="s">
        <v>2976</v>
      </c>
      <c r="I195" s="19"/>
      <c r="J195">
        <v>3</v>
      </c>
      <c r="K195" t="s">
        <v>231</v>
      </c>
      <c r="L195" s="2">
        <v>44336.440043171293</v>
      </c>
    </row>
    <row r="196" spans="5:12" x14ac:dyDescent="0.25">
      <c r="E196">
        <v>191</v>
      </c>
      <c r="F196" t="s">
        <v>2703</v>
      </c>
      <c r="G196" t="s">
        <v>1285</v>
      </c>
      <c r="H196" s="19" t="s">
        <v>2977</v>
      </c>
      <c r="I196" s="19"/>
      <c r="J196">
        <v>3</v>
      </c>
      <c r="K196" t="s">
        <v>224</v>
      </c>
      <c r="L196" s="2">
        <v>44336.440043171293</v>
      </c>
    </row>
    <row r="197" spans="5:12" x14ac:dyDescent="0.25">
      <c r="E197">
        <v>192</v>
      </c>
      <c r="F197" t="s">
        <v>2703</v>
      </c>
      <c r="G197" t="s">
        <v>1285</v>
      </c>
      <c r="H197" s="19" t="s">
        <v>2978</v>
      </c>
      <c r="I197" s="19"/>
      <c r="J197">
        <v>3</v>
      </c>
      <c r="K197" t="s">
        <v>264</v>
      </c>
      <c r="L197" s="2">
        <v>44336.440043171293</v>
      </c>
    </row>
    <row r="198" spans="5:12" x14ac:dyDescent="0.25">
      <c r="E198">
        <v>193</v>
      </c>
      <c r="F198" t="s">
        <v>2703</v>
      </c>
      <c r="G198" t="s">
        <v>1285</v>
      </c>
      <c r="H198" s="19" t="s">
        <v>2979</v>
      </c>
      <c r="I198" s="19"/>
      <c r="J198">
        <v>3</v>
      </c>
      <c r="K198" t="s">
        <v>253</v>
      </c>
      <c r="L198" s="2">
        <v>44336.440043171293</v>
      </c>
    </row>
    <row r="199" spans="5:12" x14ac:dyDescent="0.25">
      <c r="E199">
        <v>194</v>
      </c>
      <c r="F199" t="s">
        <v>2703</v>
      </c>
      <c r="G199" t="s">
        <v>1285</v>
      </c>
      <c r="H199" s="19" t="s">
        <v>2980</v>
      </c>
      <c r="I199" s="19"/>
      <c r="J199">
        <v>3</v>
      </c>
      <c r="K199" t="s">
        <v>263</v>
      </c>
      <c r="L199" s="2">
        <v>44336.440043171293</v>
      </c>
    </row>
    <row r="200" spans="5:12" x14ac:dyDescent="0.25">
      <c r="E200">
        <v>195</v>
      </c>
      <c r="F200" t="s">
        <v>2703</v>
      </c>
      <c r="G200" t="s">
        <v>1285</v>
      </c>
      <c r="H200" s="19" t="s">
        <v>2981</v>
      </c>
      <c r="I200" s="19"/>
      <c r="J200">
        <v>3</v>
      </c>
      <c r="K200" t="s">
        <v>266</v>
      </c>
      <c r="L200" s="2">
        <v>44336.440043171293</v>
      </c>
    </row>
    <row r="201" spans="5:12" x14ac:dyDescent="0.25">
      <c r="E201">
        <v>196</v>
      </c>
      <c r="F201" t="s">
        <v>2703</v>
      </c>
      <c r="G201" t="s">
        <v>1285</v>
      </c>
      <c r="H201" s="19" t="s">
        <v>2982</v>
      </c>
      <c r="I201" s="19"/>
      <c r="J201">
        <v>3</v>
      </c>
      <c r="K201" t="s">
        <v>221</v>
      </c>
      <c r="L201" s="2">
        <v>44336.440043171293</v>
      </c>
    </row>
    <row r="202" spans="5:12" x14ac:dyDescent="0.25">
      <c r="E202">
        <v>197</v>
      </c>
      <c r="F202" t="s">
        <v>2703</v>
      </c>
      <c r="G202" t="s">
        <v>1285</v>
      </c>
      <c r="H202" s="19" t="s">
        <v>2983</v>
      </c>
      <c r="I202" s="19"/>
      <c r="J202">
        <v>3</v>
      </c>
      <c r="K202" t="s">
        <v>203</v>
      </c>
      <c r="L202" s="2">
        <v>44336.440043171293</v>
      </c>
    </row>
    <row r="203" spans="5:12" x14ac:dyDescent="0.25">
      <c r="E203">
        <v>198</v>
      </c>
      <c r="F203" t="s">
        <v>2703</v>
      </c>
      <c r="G203" t="s">
        <v>1285</v>
      </c>
      <c r="H203" s="19" t="s">
        <v>2984</v>
      </c>
      <c r="I203" s="19"/>
      <c r="J203">
        <v>3</v>
      </c>
      <c r="K203" t="s">
        <v>200</v>
      </c>
      <c r="L203" s="2">
        <v>44336.440043171293</v>
      </c>
    </row>
    <row r="204" spans="5:12" x14ac:dyDescent="0.25">
      <c r="E204">
        <v>199</v>
      </c>
      <c r="F204" t="s">
        <v>2703</v>
      </c>
      <c r="G204" t="s">
        <v>1285</v>
      </c>
      <c r="H204" s="19" t="s">
        <v>2985</v>
      </c>
      <c r="I204" s="19"/>
      <c r="J204">
        <v>3</v>
      </c>
      <c r="K204" t="s">
        <v>201</v>
      </c>
      <c r="L204" s="2">
        <v>44336.440043171293</v>
      </c>
    </row>
    <row r="205" spans="5:12" x14ac:dyDescent="0.25">
      <c r="E205">
        <v>200</v>
      </c>
      <c r="F205" t="s">
        <v>2703</v>
      </c>
      <c r="G205" t="s">
        <v>1285</v>
      </c>
      <c r="H205" s="19" t="s">
        <v>2986</v>
      </c>
      <c r="I205" s="19"/>
      <c r="J205">
        <v>3</v>
      </c>
      <c r="K205" t="s">
        <v>279</v>
      </c>
      <c r="L205" s="2">
        <v>44336.440043171293</v>
      </c>
    </row>
    <row r="206" spans="5:12" x14ac:dyDescent="0.25">
      <c r="E206">
        <v>201</v>
      </c>
      <c r="F206" t="s">
        <v>2703</v>
      </c>
      <c r="G206" t="s">
        <v>1285</v>
      </c>
      <c r="H206" s="19" t="s">
        <v>2987</v>
      </c>
      <c r="I206" s="19"/>
      <c r="J206">
        <v>3</v>
      </c>
      <c r="K206" t="s">
        <v>199</v>
      </c>
      <c r="L206" s="2">
        <v>44336.440043171293</v>
      </c>
    </row>
    <row r="207" spans="5:12" x14ac:dyDescent="0.25">
      <c r="E207">
        <v>202</v>
      </c>
      <c r="F207" t="s">
        <v>2703</v>
      </c>
      <c r="G207" t="s">
        <v>1285</v>
      </c>
      <c r="H207" s="19" t="s">
        <v>2988</v>
      </c>
      <c r="I207" s="19"/>
      <c r="J207">
        <v>3</v>
      </c>
      <c r="K207" t="s">
        <v>202</v>
      </c>
      <c r="L207" s="2">
        <v>44336.440043171293</v>
      </c>
    </row>
    <row r="208" spans="5:12" x14ac:dyDescent="0.25">
      <c r="E208">
        <v>203</v>
      </c>
      <c r="F208" t="s">
        <v>2703</v>
      </c>
      <c r="G208" t="s">
        <v>1285</v>
      </c>
      <c r="H208" s="19" t="s">
        <v>2989</v>
      </c>
      <c r="I208" s="19"/>
      <c r="J208">
        <v>3</v>
      </c>
      <c r="K208" t="s">
        <v>248</v>
      </c>
      <c r="L208" s="2">
        <v>44336.440043171293</v>
      </c>
    </row>
    <row r="209" spans="5:12" x14ac:dyDescent="0.25">
      <c r="E209">
        <v>204</v>
      </c>
      <c r="F209" t="s">
        <v>2703</v>
      </c>
      <c r="G209" t="s">
        <v>1285</v>
      </c>
      <c r="H209" s="19" t="s">
        <v>2990</v>
      </c>
      <c r="I209" s="19"/>
      <c r="J209">
        <v>3</v>
      </c>
      <c r="K209" t="s">
        <v>243</v>
      </c>
      <c r="L209" s="2">
        <v>44336.440043171293</v>
      </c>
    </row>
    <row r="210" spans="5:12" x14ac:dyDescent="0.25">
      <c r="E210">
        <v>205</v>
      </c>
      <c r="F210" t="s">
        <v>2703</v>
      </c>
      <c r="G210" t="s">
        <v>1285</v>
      </c>
      <c r="H210" s="19" t="s">
        <v>2991</v>
      </c>
      <c r="I210" s="19"/>
      <c r="J210">
        <v>3</v>
      </c>
      <c r="K210" t="s">
        <v>254</v>
      </c>
      <c r="L210" s="2">
        <v>44336.440043171293</v>
      </c>
    </row>
    <row r="211" spans="5:12" x14ac:dyDescent="0.25">
      <c r="E211">
        <v>206</v>
      </c>
      <c r="F211" t="s">
        <v>2703</v>
      </c>
      <c r="G211" t="s">
        <v>1285</v>
      </c>
      <c r="H211" s="19" t="s">
        <v>2992</v>
      </c>
      <c r="I211" s="19"/>
      <c r="J211">
        <v>3</v>
      </c>
      <c r="K211" t="s">
        <v>183</v>
      </c>
      <c r="L211" s="2">
        <v>44336.440043171293</v>
      </c>
    </row>
    <row r="212" spans="5:12" x14ac:dyDescent="0.25">
      <c r="E212">
        <v>207</v>
      </c>
      <c r="F212" t="s">
        <v>2703</v>
      </c>
      <c r="G212" t="s">
        <v>1285</v>
      </c>
      <c r="H212" s="19" t="s">
        <v>2993</v>
      </c>
      <c r="I212" s="19"/>
      <c r="J212">
        <v>3</v>
      </c>
      <c r="K212" t="s">
        <v>244</v>
      </c>
      <c r="L212" s="2">
        <v>44336.440043171293</v>
      </c>
    </row>
    <row r="213" spans="5:12" x14ac:dyDescent="0.25">
      <c r="E213">
        <v>208</v>
      </c>
      <c r="F213" t="s">
        <v>2703</v>
      </c>
      <c r="G213" t="s">
        <v>1285</v>
      </c>
      <c r="H213" s="19" t="s">
        <v>2994</v>
      </c>
      <c r="I213" s="19"/>
      <c r="J213">
        <v>3</v>
      </c>
      <c r="K213" t="s">
        <v>241</v>
      </c>
      <c r="L213" s="2">
        <v>44336.440043171293</v>
      </c>
    </row>
    <row r="214" spans="5:12" x14ac:dyDescent="0.25">
      <c r="E214">
        <v>209</v>
      </c>
      <c r="F214" t="s">
        <v>2703</v>
      </c>
      <c r="G214" t="s">
        <v>1285</v>
      </c>
      <c r="H214" s="19" t="s">
        <v>2995</v>
      </c>
      <c r="I214" s="19"/>
      <c r="J214">
        <v>3</v>
      </c>
      <c r="K214" t="s">
        <v>251</v>
      </c>
      <c r="L214" s="2">
        <v>44336.440043171293</v>
      </c>
    </row>
    <row r="215" spans="5:12" x14ac:dyDescent="0.25">
      <c r="E215">
        <v>210</v>
      </c>
      <c r="F215" t="s">
        <v>2703</v>
      </c>
      <c r="G215" t="s">
        <v>1285</v>
      </c>
      <c r="H215" s="19" t="s">
        <v>2996</v>
      </c>
      <c r="I215" s="19"/>
      <c r="J215">
        <v>3</v>
      </c>
      <c r="K215" t="s">
        <v>245</v>
      </c>
      <c r="L215" s="2">
        <v>44336.440043171293</v>
      </c>
    </row>
    <row r="216" spans="5:12" x14ac:dyDescent="0.25">
      <c r="E216">
        <v>211</v>
      </c>
      <c r="F216" t="s">
        <v>2703</v>
      </c>
      <c r="G216" t="s">
        <v>1285</v>
      </c>
      <c r="H216" s="19" t="s">
        <v>2997</v>
      </c>
      <c r="I216" s="19"/>
      <c r="J216">
        <v>3</v>
      </c>
      <c r="K216" t="s">
        <v>265</v>
      </c>
      <c r="L216" s="2">
        <v>44336.440043171293</v>
      </c>
    </row>
    <row r="217" spans="5:12" x14ac:dyDescent="0.25">
      <c r="E217">
        <v>212</v>
      </c>
      <c r="F217" t="s">
        <v>2703</v>
      </c>
      <c r="G217" t="s">
        <v>1285</v>
      </c>
      <c r="H217" s="19" t="s">
        <v>2998</v>
      </c>
      <c r="I217" s="19"/>
      <c r="J217">
        <v>3</v>
      </c>
      <c r="K217" t="s">
        <v>246</v>
      </c>
      <c r="L217" s="2">
        <v>44336.440043171293</v>
      </c>
    </row>
    <row r="218" spans="5:12" x14ac:dyDescent="0.25">
      <c r="E218">
        <v>213</v>
      </c>
      <c r="F218" t="s">
        <v>2703</v>
      </c>
      <c r="G218" t="s">
        <v>1285</v>
      </c>
      <c r="H218" s="19" t="s">
        <v>2999</v>
      </c>
      <c r="I218" s="19"/>
      <c r="J218">
        <v>3</v>
      </c>
      <c r="K218" t="s">
        <v>247</v>
      </c>
      <c r="L218" s="2">
        <v>44336.440043171293</v>
      </c>
    </row>
    <row r="219" spans="5:12" x14ac:dyDescent="0.25">
      <c r="E219">
        <v>214</v>
      </c>
      <c r="F219" t="s">
        <v>2703</v>
      </c>
      <c r="G219" t="s">
        <v>1285</v>
      </c>
      <c r="H219" s="19" t="s">
        <v>3000</v>
      </c>
      <c r="I219" s="19"/>
      <c r="J219">
        <v>3</v>
      </c>
      <c r="K219" t="s">
        <v>249</v>
      </c>
      <c r="L219" s="2">
        <v>44336.440043171293</v>
      </c>
    </row>
    <row r="220" spans="5:12" x14ac:dyDescent="0.25">
      <c r="E220">
        <v>215</v>
      </c>
      <c r="F220" t="s">
        <v>2703</v>
      </c>
      <c r="G220" t="s">
        <v>1285</v>
      </c>
      <c r="H220" s="19" t="s">
        <v>3001</v>
      </c>
      <c r="I220" s="19"/>
      <c r="J220">
        <v>3</v>
      </c>
      <c r="K220" t="s">
        <v>252</v>
      </c>
      <c r="L220" s="2">
        <v>44336.440043171293</v>
      </c>
    </row>
    <row r="221" spans="5:12" x14ac:dyDescent="0.25">
      <c r="E221">
        <v>216</v>
      </c>
      <c r="F221" t="s">
        <v>2703</v>
      </c>
      <c r="G221" t="s">
        <v>1285</v>
      </c>
      <c r="H221" s="19" t="s">
        <v>3002</v>
      </c>
      <c r="I221" s="19"/>
      <c r="J221">
        <v>3</v>
      </c>
      <c r="K221" t="s">
        <v>223</v>
      </c>
      <c r="L221" s="2">
        <v>44336.440043171293</v>
      </c>
    </row>
    <row r="222" spans="5:12" x14ac:dyDescent="0.25">
      <c r="E222">
        <v>217</v>
      </c>
      <c r="F222" t="s">
        <v>2703</v>
      </c>
      <c r="G222" t="s">
        <v>1285</v>
      </c>
      <c r="H222" s="19" t="s">
        <v>3003</v>
      </c>
      <c r="I222" s="19"/>
      <c r="J222">
        <v>3</v>
      </c>
      <c r="K222" t="s">
        <v>206</v>
      </c>
      <c r="L222" s="2">
        <v>44336.440043171293</v>
      </c>
    </row>
    <row r="223" spans="5:12" x14ac:dyDescent="0.25">
      <c r="E223">
        <v>218</v>
      </c>
      <c r="F223" t="s">
        <v>2703</v>
      </c>
      <c r="G223" t="s">
        <v>1285</v>
      </c>
      <c r="H223" s="19" t="s">
        <v>3004</v>
      </c>
      <c r="I223" s="19"/>
      <c r="J223">
        <v>3</v>
      </c>
      <c r="K223" t="s">
        <v>198</v>
      </c>
      <c r="L223" s="2">
        <v>44336.440043171293</v>
      </c>
    </row>
    <row r="224" spans="5:12" x14ac:dyDescent="0.25">
      <c r="E224">
        <v>219</v>
      </c>
      <c r="F224" t="s">
        <v>2703</v>
      </c>
      <c r="G224" t="s">
        <v>1285</v>
      </c>
      <c r="H224" s="19" t="s">
        <v>3005</v>
      </c>
      <c r="I224" s="19"/>
      <c r="J224">
        <v>3</v>
      </c>
      <c r="K224" t="s">
        <v>208</v>
      </c>
      <c r="L224" s="2">
        <v>44336.440043171293</v>
      </c>
    </row>
    <row r="225" spans="5:12" x14ac:dyDescent="0.25">
      <c r="E225">
        <v>220</v>
      </c>
      <c r="F225" t="s">
        <v>2703</v>
      </c>
      <c r="G225" t="s">
        <v>1285</v>
      </c>
      <c r="H225" s="19" t="s">
        <v>3006</v>
      </c>
      <c r="I225" s="19"/>
      <c r="J225">
        <v>3</v>
      </c>
      <c r="K225" t="s">
        <v>216</v>
      </c>
      <c r="L225" s="2">
        <v>44336.440043171293</v>
      </c>
    </row>
    <row r="226" spans="5:12" x14ac:dyDescent="0.25">
      <c r="E226">
        <v>221</v>
      </c>
      <c r="F226" t="s">
        <v>2703</v>
      </c>
      <c r="G226" t="s">
        <v>1285</v>
      </c>
      <c r="H226" s="19" t="s">
        <v>3007</v>
      </c>
      <c r="I226" s="19"/>
      <c r="J226">
        <v>3</v>
      </c>
      <c r="K226" t="s">
        <v>207</v>
      </c>
      <c r="L226" s="2">
        <v>44336.440043171293</v>
      </c>
    </row>
    <row r="227" spans="5:12" x14ac:dyDescent="0.25">
      <c r="E227">
        <v>222</v>
      </c>
      <c r="F227" t="s">
        <v>2703</v>
      </c>
      <c r="G227" t="s">
        <v>1285</v>
      </c>
      <c r="H227" s="19" t="s">
        <v>3008</v>
      </c>
      <c r="I227" s="19"/>
      <c r="J227">
        <v>3</v>
      </c>
      <c r="K227" t="s">
        <v>204</v>
      </c>
      <c r="L227" s="2">
        <v>44336.440043171293</v>
      </c>
    </row>
    <row r="228" spans="5:12" x14ac:dyDescent="0.25">
      <c r="E228">
        <v>223</v>
      </c>
      <c r="F228" t="s">
        <v>2703</v>
      </c>
      <c r="G228" t="s">
        <v>1285</v>
      </c>
      <c r="H228" s="19" t="s">
        <v>3009</v>
      </c>
      <c r="I228" s="19"/>
      <c r="J228">
        <v>3</v>
      </c>
      <c r="K228" t="s">
        <v>205</v>
      </c>
      <c r="L228" s="2">
        <v>44336.440043171293</v>
      </c>
    </row>
    <row r="229" spans="5:12" x14ac:dyDescent="0.25">
      <c r="E229">
        <v>224</v>
      </c>
      <c r="F229" t="s">
        <v>2703</v>
      </c>
      <c r="G229" t="s">
        <v>1285</v>
      </c>
      <c r="H229" s="19" t="s">
        <v>3010</v>
      </c>
      <c r="I229" s="19"/>
      <c r="J229">
        <v>3</v>
      </c>
      <c r="K229" t="s">
        <v>217</v>
      </c>
      <c r="L229" s="2">
        <v>44336.440043171293</v>
      </c>
    </row>
    <row r="230" spans="5:12" x14ac:dyDescent="0.25">
      <c r="E230">
        <v>225</v>
      </c>
      <c r="F230" t="s">
        <v>2703</v>
      </c>
      <c r="G230" t="s">
        <v>1285</v>
      </c>
      <c r="H230" s="19" t="s">
        <v>3011</v>
      </c>
      <c r="I230" s="19"/>
      <c r="J230">
        <v>3</v>
      </c>
      <c r="K230" t="s">
        <v>219</v>
      </c>
      <c r="L230" s="2">
        <v>44336.440043171293</v>
      </c>
    </row>
    <row r="231" spans="5:12" x14ac:dyDescent="0.25">
      <c r="E231">
        <v>226</v>
      </c>
      <c r="F231" t="s">
        <v>2703</v>
      </c>
      <c r="G231" t="s">
        <v>1285</v>
      </c>
      <c r="H231" s="19" t="s">
        <v>3012</v>
      </c>
      <c r="I231" s="19"/>
      <c r="J231">
        <v>3</v>
      </c>
      <c r="K231" t="s">
        <v>218</v>
      </c>
      <c r="L231" s="2">
        <v>44336.440043171293</v>
      </c>
    </row>
    <row r="232" spans="5:12" x14ac:dyDescent="0.25">
      <c r="E232">
        <v>227</v>
      </c>
      <c r="F232" t="s">
        <v>2703</v>
      </c>
      <c r="G232" t="s">
        <v>1285</v>
      </c>
      <c r="H232" s="19" t="s">
        <v>3013</v>
      </c>
      <c r="I232" s="19"/>
      <c r="J232">
        <v>3</v>
      </c>
      <c r="K232" t="s">
        <v>220</v>
      </c>
      <c r="L232" s="2">
        <v>44336.440043171293</v>
      </c>
    </row>
    <row r="233" spans="5:12" x14ac:dyDescent="0.25">
      <c r="E233">
        <v>228</v>
      </c>
      <c r="F233" t="s">
        <v>2703</v>
      </c>
      <c r="G233" t="s">
        <v>1285</v>
      </c>
      <c r="H233" s="19" t="s">
        <v>3014</v>
      </c>
      <c r="I233" s="19"/>
      <c r="J233">
        <v>3</v>
      </c>
      <c r="K233" t="s">
        <v>260</v>
      </c>
      <c r="L233" s="2">
        <v>44336.440043171293</v>
      </c>
    </row>
    <row r="234" spans="5:12" x14ac:dyDescent="0.25">
      <c r="E234">
        <v>229</v>
      </c>
      <c r="F234" t="s">
        <v>2703</v>
      </c>
      <c r="G234" t="s">
        <v>1285</v>
      </c>
      <c r="H234" s="19" t="s">
        <v>3015</v>
      </c>
      <c r="I234" s="19"/>
      <c r="J234">
        <v>3</v>
      </c>
      <c r="K234" t="s">
        <v>233</v>
      </c>
      <c r="L234" s="2">
        <v>44336.440043171293</v>
      </c>
    </row>
    <row r="235" spans="5:12" x14ac:dyDescent="0.25">
      <c r="E235">
        <v>230</v>
      </c>
      <c r="F235" t="s">
        <v>2703</v>
      </c>
      <c r="G235" t="s">
        <v>1285</v>
      </c>
      <c r="H235" s="19" t="s">
        <v>3016</v>
      </c>
      <c r="I235" s="19"/>
      <c r="J235">
        <v>3</v>
      </c>
      <c r="K235" t="s">
        <v>261</v>
      </c>
      <c r="L235" s="2">
        <v>44336.440043171293</v>
      </c>
    </row>
    <row r="236" spans="5:12" x14ac:dyDescent="0.25">
      <c r="E236">
        <v>231</v>
      </c>
      <c r="F236" t="s">
        <v>2705</v>
      </c>
      <c r="G236" t="s">
        <v>1390</v>
      </c>
      <c r="H236" s="19" t="s">
        <v>3017</v>
      </c>
      <c r="I236" s="19"/>
      <c r="J236">
        <v>0</v>
      </c>
      <c r="K236" t="s">
        <v>234</v>
      </c>
      <c r="L236" s="2">
        <v>44336.440043171293</v>
      </c>
    </row>
    <row r="237" spans="5:12" x14ac:dyDescent="0.25">
      <c r="E237">
        <v>232</v>
      </c>
      <c r="F237" t="s">
        <v>2705</v>
      </c>
      <c r="G237" t="s">
        <v>1449</v>
      </c>
      <c r="H237" s="19" t="s">
        <v>3018</v>
      </c>
      <c r="I237" s="19"/>
      <c r="J237">
        <v>1</v>
      </c>
      <c r="K237" t="s">
        <v>234</v>
      </c>
      <c r="L237" s="2">
        <v>44336.440043171293</v>
      </c>
    </row>
    <row r="238" spans="5:12" x14ac:dyDescent="0.25">
      <c r="E238">
        <v>233</v>
      </c>
      <c r="F238" t="s">
        <v>2707</v>
      </c>
      <c r="G238" t="s">
        <v>1390</v>
      </c>
      <c r="H238" s="19" t="s">
        <v>3019</v>
      </c>
      <c r="I238" s="19"/>
      <c r="J238">
        <v>0</v>
      </c>
      <c r="K238" t="s">
        <v>234</v>
      </c>
      <c r="L238" s="2">
        <v>44433.163113310184</v>
      </c>
    </row>
    <row r="239" spans="5:12" x14ac:dyDescent="0.25">
      <c r="E239">
        <v>234</v>
      </c>
      <c r="F239" t="s">
        <v>2707</v>
      </c>
      <c r="G239" t="s">
        <v>1431</v>
      </c>
      <c r="H239" s="19" t="s">
        <v>3020</v>
      </c>
      <c r="I239" s="19"/>
      <c r="J239">
        <v>1</v>
      </c>
      <c r="K239" t="s">
        <v>234</v>
      </c>
      <c r="L239" s="2">
        <v>44433.163113310184</v>
      </c>
    </row>
    <row r="240" spans="5:12" x14ac:dyDescent="0.25">
      <c r="E240">
        <v>235</v>
      </c>
      <c r="F240" t="s">
        <v>2707</v>
      </c>
      <c r="G240" t="s">
        <v>1455</v>
      </c>
      <c r="H240" s="19" t="s">
        <v>3021</v>
      </c>
      <c r="I240" s="19"/>
      <c r="J240">
        <v>2</v>
      </c>
      <c r="K240" t="s">
        <v>234</v>
      </c>
      <c r="L240" s="2">
        <v>44433.163113310184</v>
      </c>
    </row>
    <row r="241" spans="5:12" x14ac:dyDescent="0.25">
      <c r="E241">
        <v>236</v>
      </c>
      <c r="F241" t="s">
        <v>2727</v>
      </c>
      <c r="G241" t="s">
        <v>2271</v>
      </c>
      <c r="H241" s="19" t="s">
        <v>3022</v>
      </c>
      <c r="I241" s="19"/>
      <c r="J241">
        <v>0</v>
      </c>
      <c r="K241" t="s">
        <v>186</v>
      </c>
      <c r="L241" s="2">
        <v>44336.440043171293</v>
      </c>
    </row>
    <row r="242" spans="5:12" x14ac:dyDescent="0.25">
      <c r="E242">
        <v>237</v>
      </c>
      <c r="F242" t="s">
        <v>2727</v>
      </c>
      <c r="G242" t="s">
        <v>3023</v>
      </c>
      <c r="H242" s="19" t="s">
        <v>3024</v>
      </c>
      <c r="I242" s="19"/>
      <c r="J242">
        <v>1</v>
      </c>
      <c r="K242" t="s">
        <v>186</v>
      </c>
      <c r="L242" s="2">
        <v>44336.440043171293</v>
      </c>
    </row>
    <row r="243" spans="5:12" x14ac:dyDescent="0.25">
      <c r="E243">
        <v>238</v>
      </c>
      <c r="F243" t="s">
        <v>2723</v>
      </c>
      <c r="G243" t="s">
        <v>2241</v>
      </c>
      <c r="H243" s="19" t="s">
        <v>3025</v>
      </c>
      <c r="I243" s="19"/>
      <c r="J243">
        <v>0</v>
      </c>
      <c r="K243" t="s">
        <v>271</v>
      </c>
      <c r="L243" s="2">
        <v>44336.440043171293</v>
      </c>
    </row>
    <row r="244" spans="5:12" x14ac:dyDescent="0.25">
      <c r="E244">
        <v>239</v>
      </c>
      <c r="F244" t="s">
        <v>2723</v>
      </c>
      <c r="G244" t="s">
        <v>2240</v>
      </c>
      <c r="H244" s="19" t="s">
        <v>3026</v>
      </c>
      <c r="I244" s="19"/>
      <c r="J244">
        <v>1</v>
      </c>
      <c r="K244" t="s">
        <v>271</v>
      </c>
      <c r="L244" s="2">
        <v>44336.440043171293</v>
      </c>
    </row>
    <row r="245" spans="5:12" x14ac:dyDescent="0.25">
      <c r="E245">
        <v>240</v>
      </c>
      <c r="F245" t="s">
        <v>2713</v>
      </c>
      <c r="G245" t="s">
        <v>1163</v>
      </c>
      <c r="H245" s="19" t="s">
        <v>3027</v>
      </c>
      <c r="I245" s="19"/>
      <c r="J245">
        <v>0</v>
      </c>
      <c r="K245" t="s">
        <v>185</v>
      </c>
      <c r="L245" s="2">
        <v>44336.440043171293</v>
      </c>
    </row>
    <row r="246" spans="5:12" x14ac:dyDescent="0.25">
      <c r="E246">
        <v>241</v>
      </c>
      <c r="F246" t="s">
        <v>2717</v>
      </c>
      <c r="G246" t="s">
        <v>2178</v>
      </c>
      <c r="H246" s="19" t="s">
        <v>3028</v>
      </c>
      <c r="I246" s="19"/>
      <c r="J246">
        <v>0</v>
      </c>
      <c r="K246" t="s">
        <v>185</v>
      </c>
      <c r="L246" s="2">
        <v>44336.440043171293</v>
      </c>
    </row>
    <row r="247" spans="5:12" x14ac:dyDescent="0.25">
      <c r="E247">
        <v>242</v>
      </c>
      <c r="F247" t="s">
        <v>2721</v>
      </c>
      <c r="G247" t="s">
        <v>2235</v>
      </c>
      <c r="H247" s="19" t="s">
        <v>3029</v>
      </c>
      <c r="I247" s="19"/>
      <c r="J247">
        <v>0</v>
      </c>
      <c r="K247" t="s">
        <v>271</v>
      </c>
      <c r="L247" s="2">
        <v>44336.440043171293</v>
      </c>
    </row>
    <row r="248" spans="5:12" x14ac:dyDescent="0.25">
      <c r="E248">
        <v>243</v>
      </c>
      <c r="F248" t="s">
        <v>2721</v>
      </c>
      <c r="G248" t="s">
        <v>2241</v>
      </c>
      <c r="H248" s="19" t="s">
        <v>3030</v>
      </c>
      <c r="I248" s="19"/>
      <c r="J248">
        <v>1</v>
      </c>
      <c r="K248" t="s">
        <v>271</v>
      </c>
      <c r="L248" s="2">
        <v>44336.440043171293</v>
      </c>
    </row>
    <row r="249" spans="5:12" x14ac:dyDescent="0.25">
      <c r="E249">
        <v>244</v>
      </c>
      <c r="F249" t="s">
        <v>2785</v>
      </c>
      <c r="G249" t="s">
        <v>2683</v>
      </c>
      <c r="H249" s="19" t="s">
        <v>3031</v>
      </c>
      <c r="I249" s="19"/>
      <c r="J249">
        <v>0</v>
      </c>
      <c r="K249" t="s">
        <v>269</v>
      </c>
      <c r="L249" s="2">
        <v>44336.440043171293</v>
      </c>
    </row>
    <row r="250" spans="5:12" x14ac:dyDescent="0.25">
      <c r="E250">
        <v>245</v>
      </c>
      <c r="F250" t="s">
        <v>2785</v>
      </c>
      <c r="G250" t="s">
        <v>2685</v>
      </c>
      <c r="H250" s="19" t="s">
        <v>3032</v>
      </c>
      <c r="I250" s="19"/>
      <c r="J250">
        <v>1</v>
      </c>
      <c r="K250" t="s">
        <v>269</v>
      </c>
      <c r="L250" s="2">
        <v>44336.440043171293</v>
      </c>
    </row>
    <row r="251" spans="5:12" x14ac:dyDescent="0.25">
      <c r="E251">
        <v>246</v>
      </c>
      <c r="F251" t="s">
        <v>2709</v>
      </c>
      <c r="G251" t="s">
        <v>1689</v>
      </c>
      <c r="H251" s="19" t="s">
        <v>3033</v>
      </c>
      <c r="I251" s="19"/>
      <c r="J251">
        <v>0</v>
      </c>
      <c r="K251" t="s">
        <v>194</v>
      </c>
      <c r="L251" s="2">
        <v>44336.440043171293</v>
      </c>
    </row>
    <row r="252" spans="5:12" x14ac:dyDescent="0.25">
      <c r="E252">
        <v>247</v>
      </c>
      <c r="F252" t="s">
        <v>2709</v>
      </c>
      <c r="G252" t="s">
        <v>1708</v>
      </c>
      <c r="H252" s="19" t="s">
        <v>3034</v>
      </c>
      <c r="I252" s="19"/>
      <c r="J252">
        <v>1</v>
      </c>
      <c r="K252" t="s">
        <v>194</v>
      </c>
      <c r="L252" s="2">
        <v>44336.440043171293</v>
      </c>
    </row>
    <row r="253" spans="5:12" x14ac:dyDescent="0.25">
      <c r="E253">
        <v>248</v>
      </c>
      <c r="F253" t="s">
        <v>2711</v>
      </c>
      <c r="G253" t="s">
        <v>2055</v>
      </c>
      <c r="H253" s="19" t="s">
        <v>3035</v>
      </c>
      <c r="I253" s="19"/>
      <c r="J253">
        <v>0</v>
      </c>
      <c r="K253" t="s">
        <v>190</v>
      </c>
      <c r="L253" s="2">
        <v>44336.440043171293</v>
      </c>
    </row>
    <row r="254" spans="5:12" x14ac:dyDescent="0.25">
      <c r="E254">
        <v>249</v>
      </c>
      <c r="F254" t="s">
        <v>2711</v>
      </c>
      <c r="G254" t="s">
        <v>2042</v>
      </c>
      <c r="H254" s="19" t="s">
        <v>3036</v>
      </c>
      <c r="I254" s="19"/>
      <c r="J254">
        <v>1</v>
      </c>
      <c r="K254" t="s">
        <v>190</v>
      </c>
      <c r="L254" s="2">
        <v>44336.440043171293</v>
      </c>
    </row>
    <row r="255" spans="5:12" x14ac:dyDescent="0.25">
      <c r="E255">
        <v>250</v>
      </c>
      <c r="F255" t="s">
        <v>2725</v>
      </c>
      <c r="G255" t="s">
        <v>2259</v>
      </c>
      <c r="H255" s="19" t="s">
        <v>3037</v>
      </c>
      <c r="I255" s="19"/>
      <c r="J255">
        <v>0</v>
      </c>
      <c r="K255" t="s">
        <v>184</v>
      </c>
      <c r="L255" s="2">
        <v>44336.440043171293</v>
      </c>
    </row>
    <row r="256" spans="5:12" x14ac:dyDescent="0.25">
      <c r="E256">
        <v>251</v>
      </c>
      <c r="F256" t="s">
        <v>2725</v>
      </c>
      <c r="G256" t="s">
        <v>2253</v>
      </c>
      <c r="H256" s="19" t="s">
        <v>3038</v>
      </c>
      <c r="I256" s="19"/>
      <c r="J256">
        <v>1</v>
      </c>
      <c r="K256" t="s">
        <v>184</v>
      </c>
      <c r="L256" s="2">
        <v>44336.440043171293</v>
      </c>
    </row>
    <row r="257" spans="5:12" x14ac:dyDescent="0.25">
      <c r="E257">
        <v>252</v>
      </c>
      <c r="F257" t="s">
        <v>2725</v>
      </c>
      <c r="G257" t="s">
        <v>2256</v>
      </c>
      <c r="H257" s="19" t="s">
        <v>3039</v>
      </c>
      <c r="I257" s="19"/>
      <c r="J257">
        <v>2</v>
      </c>
      <c r="K257" t="s">
        <v>184</v>
      </c>
      <c r="L257" s="2">
        <v>44336.440043171293</v>
      </c>
    </row>
    <row r="258" spans="5:12" x14ac:dyDescent="0.25">
      <c r="E258">
        <v>253</v>
      </c>
      <c r="F258" t="s">
        <v>2719</v>
      </c>
      <c r="G258" t="s">
        <v>2207</v>
      </c>
      <c r="H258" s="19" t="s">
        <v>3040</v>
      </c>
      <c r="I258" s="19"/>
      <c r="J258">
        <v>0</v>
      </c>
      <c r="K258" t="s">
        <v>189</v>
      </c>
      <c r="L258" s="2">
        <v>44336.440043171293</v>
      </c>
    </row>
    <row r="259" spans="5:12" x14ac:dyDescent="0.25">
      <c r="E259">
        <v>254</v>
      </c>
      <c r="F259" t="s">
        <v>2719</v>
      </c>
      <c r="G259" t="s">
        <v>2205</v>
      </c>
      <c r="H259" s="19" t="s">
        <v>3041</v>
      </c>
      <c r="I259" s="19"/>
      <c r="J259">
        <v>1</v>
      </c>
      <c r="K259" t="s">
        <v>189</v>
      </c>
      <c r="L259" s="2">
        <v>44336.440043171293</v>
      </c>
    </row>
    <row r="260" spans="5:12" x14ac:dyDescent="0.25">
      <c r="E260">
        <v>255</v>
      </c>
      <c r="F260" t="s">
        <v>2700</v>
      </c>
      <c r="G260" t="s">
        <v>1277</v>
      </c>
      <c r="H260" s="19" t="s">
        <v>3042</v>
      </c>
      <c r="I260" s="19"/>
      <c r="J260">
        <v>0</v>
      </c>
      <c r="K260" t="s">
        <v>195</v>
      </c>
      <c r="L260" s="2">
        <v>44433.163113310184</v>
      </c>
    </row>
    <row r="261" spans="5:12" x14ac:dyDescent="0.25">
      <c r="E261">
        <v>256</v>
      </c>
      <c r="F261" t="s">
        <v>2700</v>
      </c>
      <c r="G261" t="s">
        <v>1270</v>
      </c>
      <c r="H261" s="19" t="s">
        <v>3043</v>
      </c>
      <c r="I261" s="19"/>
      <c r="J261">
        <v>1</v>
      </c>
      <c r="K261" t="s">
        <v>195</v>
      </c>
      <c r="L261" s="2">
        <v>44433.163113310184</v>
      </c>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D6:I111"/>
  <sheetViews>
    <sheetView showGridLines="0" workbookViewId="0"/>
  </sheetViews>
  <sheetFormatPr defaultRowHeight="15" x14ac:dyDescent="0.25"/>
  <cols>
    <col min="2" max="2" width="13.28515625" customWidth="1"/>
    <col min="3" max="3" width="11.42578125" customWidth="1"/>
    <col min="4" max="4" width="20.85546875" bestFit="1" customWidth="1"/>
    <col min="5" max="5" width="38.7109375" customWidth="1"/>
    <col min="6" max="6" width="26" customWidth="1"/>
    <col min="7" max="7" width="43.7109375" bestFit="1" customWidth="1"/>
    <col min="8" max="8" width="20.42578125" bestFit="1" customWidth="1"/>
    <col min="9" max="9" width="32.42578125" customWidth="1"/>
    <col min="10" max="10" width="81.140625" customWidth="1"/>
    <col min="11" max="11" width="11" bestFit="1" customWidth="1"/>
    <col min="12" max="12" width="13.42578125" bestFit="1" customWidth="1"/>
    <col min="13" max="13" width="81.140625" bestFit="1" customWidth="1"/>
    <col min="14" max="14" width="16.140625" bestFit="1" customWidth="1"/>
    <col min="15" max="15" width="7.85546875" bestFit="1" customWidth="1"/>
    <col min="16" max="16" width="15.5703125" bestFit="1" customWidth="1"/>
    <col min="17" max="17" width="17.42578125" bestFit="1" customWidth="1"/>
    <col min="18" max="18" width="46" bestFit="1" customWidth="1"/>
    <col min="19" max="19" width="16.85546875" bestFit="1" customWidth="1"/>
    <col min="20" max="20" width="14.28515625" bestFit="1" customWidth="1"/>
    <col min="21" max="21" width="14.7109375" bestFit="1" customWidth="1"/>
  </cols>
  <sheetData>
    <row r="6" spans="4:9" x14ac:dyDescent="0.25">
      <c r="D6" t="s">
        <v>156</v>
      </c>
      <c r="E6" t="s">
        <v>157</v>
      </c>
      <c r="F6" t="s">
        <v>158</v>
      </c>
      <c r="G6" t="s">
        <v>58</v>
      </c>
      <c r="H6" t="s">
        <v>59</v>
      </c>
      <c r="I6" t="s">
        <v>56</v>
      </c>
    </row>
    <row r="7" spans="4:9" ht="15" customHeight="1" x14ac:dyDescent="0.25">
      <c r="F7" s="3"/>
    </row>
    <row r="8" spans="4:9" ht="15" customHeight="1" x14ac:dyDescent="0.25"/>
    <row r="9" spans="4:9" ht="15" customHeight="1" x14ac:dyDescent="0.25"/>
    <row r="10" spans="4:9" ht="15" customHeight="1" x14ac:dyDescent="0.25"/>
    <row r="11" spans="4:9" ht="15" customHeight="1" x14ac:dyDescent="0.25"/>
    <row r="12" spans="4:9" ht="15" customHeight="1" x14ac:dyDescent="0.25"/>
    <row r="13" spans="4:9" ht="15" customHeight="1" x14ac:dyDescent="0.25"/>
    <row r="14" spans="4:9" ht="15" customHeight="1" x14ac:dyDescent="0.25"/>
    <row r="15" spans="4:9" ht="15" customHeight="1" x14ac:dyDescent="0.25"/>
    <row r="16" spans="4:9"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E5:N6"/>
  <sheetViews>
    <sheetView showGridLines="0" workbookViewId="0"/>
  </sheetViews>
  <sheetFormatPr defaultRowHeight="15" x14ac:dyDescent="0.25"/>
  <cols>
    <col min="4" max="4" width="6.7109375" customWidth="1"/>
    <col min="5" max="5" width="23.140625" bestFit="1" customWidth="1"/>
    <col min="6" max="6" width="21.140625" bestFit="1" customWidth="1"/>
    <col min="7" max="7" width="26.140625" bestFit="1" customWidth="1"/>
    <col min="8" max="8" width="15.140625" bestFit="1" customWidth="1"/>
    <col min="9" max="9" width="16.28515625" bestFit="1" customWidth="1"/>
    <col min="10" max="10" width="27.85546875" bestFit="1" customWidth="1"/>
    <col min="11" max="11" width="14.140625" bestFit="1" customWidth="1"/>
    <col min="12" max="12" width="13.140625" bestFit="1" customWidth="1"/>
    <col min="13" max="13" width="19.28515625" bestFit="1" customWidth="1"/>
    <col min="14" max="14" width="16.140625" customWidth="1"/>
    <col min="15" max="15" width="81.140625" bestFit="1" customWidth="1"/>
    <col min="16" max="16" width="16.140625" bestFit="1" customWidth="1"/>
  </cols>
  <sheetData>
    <row r="5" spans="5:14" x14ac:dyDescent="0.25">
      <c r="E5" t="s">
        <v>159</v>
      </c>
      <c r="F5" t="s">
        <v>160</v>
      </c>
      <c r="G5" t="s">
        <v>161</v>
      </c>
      <c r="H5" t="s">
        <v>162</v>
      </c>
      <c r="I5" t="s">
        <v>394</v>
      </c>
      <c r="J5" t="s">
        <v>569</v>
      </c>
      <c r="K5" t="s">
        <v>180</v>
      </c>
      <c r="L5" t="s">
        <v>286</v>
      </c>
      <c r="M5" t="s">
        <v>287</v>
      </c>
      <c r="N5" t="s">
        <v>27</v>
      </c>
    </row>
    <row r="6" spans="5:14" x14ac:dyDescent="0.25">
      <c r="K6" s="19"/>
      <c r="L6" s="19"/>
      <c r="M6" s="19"/>
      <c r="N6" s="2"/>
    </row>
  </sheetData>
  <phoneticPr fontId="8"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D6:O7"/>
  <sheetViews>
    <sheetView showGridLines="0" topLeftCell="C1" workbookViewId="0"/>
  </sheetViews>
  <sheetFormatPr defaultRowHeight="15" x14ac:dyDescent="0.25"/>
  <cols>
    <col min="1" max="2" width="0" hidden="1" customWidth="1"/>
    <col min="4" max="4" width="13.85546875" bestFit="1" customWidth="1"/>
    <col min="5" max="5" width="28.5703125" customWidth="1"/>
    <col min="6" max="6" width="23" bestFit="1" customWidth="1"/>
    <col min="7" max="7" width="40.140625" bestFit="1" customWidth="1"/>
    <col min="8" max="8" width="19" bestFit="1" customWidth="1"/>
    <col min="9" max="9" width="19.5703125" bestFit="1" customWidth="1"/>
    <col min="10" max="10" width="22.85546875" bestFit="1" customWidth="1"/>
    <col min="11" max="11" width="23.42578125" customWidth="1"/>
    <col min="12" max="12" width="25.140625" bestFit="1" customWidth="1"/>
    <col min="13" max="13" width="30.140625" bestFit="1" customWidth="1"/>
    <col min="14" max="14" width="27.140625" bestFit="1" customWidth="1"/>
    <col min="15" max="15" width="27.140625" customWidth="1"/>
    <col min="16" max="16" width="16.140625" bestFit="1" customWidth="1"/>
  </cols>
  <sheetData>
    <row r="6" spans="4:15" x14ac:dyDescent="0.25">
      <c r="D6" t="s">
        <v>163</v>
      </c>
      <c r="E6" t="s">
        <v>164</v>
      </c>
      <c r="F6" t="s">
        <v>165</v>
      </c>
      <c r="G6" t="s">
        <v>166</v>
      </c>
      <c r="H6" t="s">
        <v>167</v>
      </c>
      <c r="I6" t="s">
        <v>168</v>
      </c>
      <c r="J6" t="s">
        <v>169</v>
      </c>
      <c r="K6" t="s">
        <v>170</v>
      </c>
      <c r="L6" t="s">
        <v>171</v>
      </c>
      <c r="M6" t="s">
        <v>172</v>
      </c>
      <c r="N6" t="s">
        <v>173</v>
      </c>
      <c r="O6" t="s">
        <v>27</v>
      </c>
    </row>
    <row r="7" spans="4:15" x14ac:dyDescent="0.25">
      <c r="O7" s="2"/>
    </row>
  </sheetData>
  <pageMargins left="0.7" right="0.7" top="0.75" bottom="0.75" header="0.3" footer="0.3"/>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D5:F6"/>
  <sheetViews>
    <sheetView showGridLines="0" topLeftCell="B1" workbookViewId="0"/>
  </sheetViews>
  <sheetFormatPr defaultRowHeight="15" x14ac:dyDescent="0.25"/>
  <cols>
    <col min="1" max="1" width="0" hidden="1" customWidth="1"/>
    <col min="3" max="3" width="0" hidden="1" customWidth="1"/>
    <col min="4" max="4" width="21.140625" bestFit="1" customWidth="1"/>
    <col min="5" max="5" width="22.140625" bestFit="1" customWidth="1"/>
    <col min="6" max="6" width="16.140625" bestFit="1" customWidth="1"/>
  </cols>
  <sheetData>
    <row r="5" spans="4:6" x14ac:dyDescent="0.25">
      <c r="D5" t="s">
        <v>174</v>
      </c>
      <c r="E5" t="s">
        <v>175</v>
      </c>
      <c r="F5" t="s">
        <v>27</v>
      </c>
    </row>
    <row r="6" spans="4:6" x14ac:dyDescent="0.25">
      <c r="D6">
        <v>1</v>
      </c>
      <c r="E6" t="s">
        <v>33</v>
      </c>
      <c r="F6" s="2">
        <v>44291.885143287036</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56A87139920CF42ABB7708333F31594" ma:contentTypeVersion="6" ma:contentTypeDescription="Create a new document." ma:contentTypeScope="" ma:versionID="55524b9ab39db700e9b615989ea6dab6">
  <xsd:schema xmlns:xsd="http://www.w3.org/2001/XMLSchema" xmlns:xs="http://www.w3.org/2001/XMLSchema" xmlns:p="http://schemas.microsoft.com/office/2006/metadata/properties" xmlns:ns2="572fdb57-ee9a-4bab-ba03-5cccb0afac11" targetNamespace="http://schemas.microsoft.com/office/2006/metadata/properties" ma:root="true" ma:fieldsID="60d8ffb939b87cf52515733b696b5c52" ns2:_="">
    <xsd:import namespace="572fdb57-ee9a-4bab-ba03-5cccb0afac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fdb57-ee9a-4bab-ba03-5cccb0afac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D8EF501D-9955-45C2-80BF-C570E210849B}">
  <ds:schemaRefs>
    <ds:schemaRef ds:uri="http://schemas.microsoft.com/PowerBIAddIn"/>
  </ds:schemaRefs>
</ds:datastoreItem>
</file>

<file path=customXml/itemProps2.xml><?xml version="1.0" encoding="utf-8"?>
<ds:datastoreItem xmlns:ds="http://schemas.openxmlformats.org/officeDocument/2006/customXml" ds:itemID="{CB425581-5B18-4DD7-9B5E-6C1659DAC1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D2B5EB7-0191-4D34-906B-5ED48D3E8143}">
  <ds:schemaRefs>
    <ds:schemaRef ds:uri="http://schemas.microsoft.com/sharepoint/v3/contenttype/forms"/>
  </ds:schemaRefs>
</ds:datastoreItem>
</file>

<file path=customXml/itemProps4.xml><?xml version="1.0" encoding="utf-8"?>
<ds:datastoreItem xmlns:ds="http://schemas.openxmlformats.org/officeDocument/2006/customXml" ds:itemID="{6D050708-B468-4D75-9EE2-3677F15EE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2fdb57-ee9a-4bab-ba03-5cccb0afa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1A7CCC01-F2ED-469F-80FE-FB4554C8AA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Home</vt:lpstr>
      <vt:lpstr>TabularModel</vt:lpstr>
      <vt:lpstr>Schema Overview</vt:lpstr>
      <vt:lpstr>Schema Analysis</vt:lpstr>
      <vt:lpstr>Measures</vt:lpstr>
      <vt:lpstr>Tables</vt:lpstr>
      <vt:lpstr>Columns</vt:lpstr>
      <vt:lpstr>Relationships</vt:lpstr>
      <vt:lpstr>Roles</vt:lpstr>
      <vt:lpstr>Partitions</vt:lpstr>
      <vt:lpstr>Role Members</vt:lpstr>
      <vt:lpstr>Table Permissions</vt:lpstr>
      <vt:lpstr>Data Sources</vt:lpstr>
      <vt:lpstr>Perspective Measures</vt:lpstr>
      <vt:lpstr>Perspective Columns</vt:lpstr>
      <vt:lpstr>Hierarchies</vt:lpstr>
      <vt:lpstr>Hierarchy Levels</vt:lpstr>
      <vt:lpstr>Detail Rows</vt:lpstr>
      <vt:lpstr>M Expressions</vt:lpstr>
      <vt:lpstr>KPIs</vt:lpstr>
      <vt:lpstr>Translations</vt:lpstr>
      <vt:lpstr>RefreshMsg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2022-02-11T08:20:58Z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0x010100556A87139920CF42ABB7708333F31594</vt:lpwstr>
  </property>
</Properties>
</file>