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tness_tracking_data.csv" sheetId="1" r:id="rId4"/>
    <sheet state="visible" name="Visual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2">
      <text>
        <t xml:space="preserve">Values greater than 10,000 are in red and less than 10,000 are in green
	-sakshi Narwadiya</t>
      </text>
    </comment>
    <comment authorId="0" ref="C8">
      <text>
        <t xml:space="preserve">Values greater than 2500 will be shown in red.
	-sakshi Narwadiya</t>
      </text>
    </comment>
  </commentList>
</comments>
</file>

<file path=xl/sharedStrings.xml><?xml version="1.0" encoding="utf-8"?>
<sst xmlns="http://schemas.openxmlformats.org/spreadsheetml/2006/main" count="86" uniqueCount="36">
  <si>
    <t>Date</t>
  </si>
  <si>
    <t>Weight (kg)</t>
  </si>
  <si>
    <t>Calories Consumed</t>
  </si>
  <si>
    <t>Calories Burned</t>
  </si>
  <si>
    <t>Protein (g)</t>
  </si>
  <si>
    <t>Carbs (g)</t>
  </si>
  <si>
    <t>Fats (g)</t>
  </si>
  <si>
    <t>Water Intake (L)</t>
  </si>
  <si>
    <t>Steps Taken</t>
  </si>
  <si>
    <t>Step Goal</t>
  </si>
  <si>
    <t>Workout Type</t>
  </si>
  <si>
    <t>Mood</t>
  </si>
  <si>
    <t>Net Calories</t>
  </si>
  <si>
    <t>Cardio</t>
  </si>
  <si>
    <t>Energetic</t>
  </si>
  <si>
    <t>Weekly Average Weight</t>
  </si>
  <si>
    <t>Rest</t>
  </si>
  <si>
    <t>Tired</t>
  </si>
  <si>
    <t>1st Week</t>
  </si>
  <si>
    <t>Neutral</t>
  </si>
  <si>
    <t>2nd Week</t>
  </si>
  <si>
    <t>Strength</t>
  </si>
  <si>
    <t>3rd Week</t>
  </si>
  <si>
    <t>HIIT</t>
  </si>
  <si>
    <t>Happy</t>
  </si>
  <si>
    <t>4th Week</t>
  </si>
  <si>
    <t>5th Week</t>
  </si>
  <si>
    <t>Total Steps For A Month</t>
  </si>
  <si>
    <t>Frequency</t>
  </si>
  <si>
    <t>Stressed</t>
  </si>
  <si>
    <t>"Happy"</t>
  </si>
  <si>
    <t>"Tired"</t>
  </si>
  <si>
    <t>Yoga</t>
  </si>
  <si>
    <t>"Energetic"</t>
  </si>
  <si>
    <t>"Neutral"</t>
  </si>
  <si>
    <t>"Stressed"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</si>
</sst>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76A5AF"/>
        <bgColor rgb="FF76A5AF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7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BBC04"/>
          <bgColor rgb="FFFBBC04"/>
        </patternFill>
      </fill>
      <border/>
    </dxf>
    <dxf>
      <font/>
      <fill>
        <patternFill patternType="solid">
          <fgColor rgb="FFFF6D01"/>
          <bgColor rgb="FFFF6D01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CC0000"/>
                </a:solidFill>
                <a:latin typeface="+mn-lt"/>
              </a:defRPr>
            </a:pPr>
            <a:r>
              <a:rPr b="0">
                <a:solidFill>
                  <a:srgbClr val="CC0000"/>
                </a:solidFill>
                <a:latin typeface="+mn-lt"/>
              </a:rPr>
              <a:t>Daily Steps Progress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fitness_tracking_data.csv!$I$2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fitness_tracking_data.csv!$A$3:$A$31</c:f>
            </c:strRef>
          </c:cat>
          <c:val>
            <c:numRef>
              <c:f>fitness_tracking_data.csv!$I$3:$I$31</c:f>
              <c:numCache/>
            </c:numRef>
          </c:val>
        </c:ser>
        <c:axId val="796499608"/>
        <c:axId val="1402698837"/>
      </c:barChart>
      <c:lineChart>
        <c:varyColors val="0"/>
        <c:ser>
          <c:idx val="1"/>
          <c:order val="1"/>
          <c:tx>
            <c:strRef>
              <c:f>fitness_tracking_data.csv!$J$2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fitness_tracking_data.csv!$A$3:$A$31</c:f>
            </c:strRef>
          </c:cat>
          <c:val>
            <c:numRef>
              <c:f>fitness_tracking_data.csv!$J$3:$J$31</c:f>
              <c:numCache/>
            </c:numRef>
          </c:val>
          <c:smooth val="0"/>
        </c:ser>
        <c:axId val="796499608"/>
        <c:axId val="1402698837"/>
      </c:lineChart>
      <c:catAx>
        <c:axId val="79649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698837"/>
      </c:catAx>
      <c:valAx>
        <c:axId val="1402698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Steps Taken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49960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Calories Consumed, Calories Burned and Net Calories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fitness_tracking_data.csv!$C$1</c:f>
            </c:strRef>
          </c:tx>
          <c:spPr>
            <a:solidFill>
              <a:srgbClr val="11DD11"/>
            </a:solidFill>
            <a:ln cmpd="sng">
              <a:solidFill>
                <a:schemeClr val="lt1"/>
              </a:solidFill>
            </a:ln>
          </c:spPr>
          <c:cat>
            <c:strRef>
              <c:f>fitness_tracking_data.csv!$A$2:$A$1000</c:f>
            </c:strRef>
          </c:cat>
          <c:val>
            <c:numRef>
              <c:f>fitness_tracking_data.csv!$C$2:$C$1000</c:f>
              <c:numCache/>
            </c:numRef>
          </c:val>
        </c:ser>
        <c:ser>
          <c:idx val="1"/>
          <c:order val="1"/>
          <c:tx>
            <c:strRef>
              <c:f>fitness_tracking_data.csv!$D$1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fitness_tracking_data.csv!$A$2:$A$1000</c:f>
            </c:strRef>
          </c:cat>
          <c:val>
            <c:numRef>
              <c:f>fitness_tracking_data.csv!$D$2:$D$1000</c:f>
              <c:numCache/>
            </c:numRef>
          </c:val>
        </c:ser>
        <c:axId val="265163557"/>
        <c:axId val="1722375534"/>
      </c:barChart>
      <c:catAx>
        <c:axId val="265163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375534"/>
      </c:catAx>
      <c:valAx>
        <c:axId val="1722375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163557"/>
      </c:valAx>
      <c:lineChart>
        <c:varyColors val="0"/>
        <c:ser>
          <c:idx val="2"/>
          <c:order val="2"/>
          <c:tx>
            <c:strRef>
              <c:f>fitness_tracking_data.csv!$M$1</c:f>
            </c:strRef>
          </c:tx>
          <c:spPr>
            <a:ln cmpd="sng">
              <a:solidFill>
                <a:srgbClr val="66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fitness_tracking_data.csv!$A$2:$A$1000</c:f>
            </c:strRef>
          </c:cat>
          <c:val>
            <c:numRef>
              <c:f>fitness_tracking_data.csv!$M$2:$M$1000</c:f>
              <c:numCache/>
            </c:numRef>
          </c:val>
          <c:smooth val="0"/>
        </c:ser>
        <c:axId val="1150271893"/>
        <c:axId val="1462131774"/>
      </c:lineChart>
      <c:catAx>
        <c:axId val="115027189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131774"/>
      </c:catAx>
      <c:valAx>
        <c:axId val="146213177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27189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EA4335"/>
                </a:solidFill>
                <a:latin typeface="+mn-lt"/>
              </a:defRPr>
            </a:pPr>
            <a:r>
              <a:rPr b="0">
                <a:solidFill>
                  <a:srgbClr val="EA4335"/>
                </a:solidFill>
                <a:latin typeface="+mn-lt"/>
              </a:rPr>
              <a:t>Weight Progress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fitness_tracking_data.csv!$B$1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1" sz="1000">
                    <a:solidFill>
                      <a:srgbClr val="741B47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fitness_tracking_data.csv!$A$2:$A$1000</c:f>
            </c:strRef>
          </c:cat>
          <c:val>
            <c:numRef>
              <c:f>fitness_tracking_data.csv!$B$2:$B$1000</c:f>
              <c:numCache/>
            </c:numRef>
          </c:val>
          <c:smooth val="0"/>
        </c:ser>
        <c:axId val="635589772"/>
        <c:axId val="354012126"/>
      </c:lineChart>
      <c:catAx>
        <c:axId val="635589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4012126"/>
      </c:catAx>
      <c:valAx>
        <c:axId val="35401212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Weight (kg/lbs)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589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Mood Tracker : Daily Trends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fitness_tracking_data.csv!$O$12</c:f>
            </c:strRef>
          </c:tx>
          <c:dPt>
            <c:idx val="0"/>
            <c:spPr>
              <a:solidFill>
                <a:srgbClr val="3C78D8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fitness_tracking_data.csv!$A$3:$A$31</c:f>
            </c:strRef>
          </c:cat>
          <c:val>
            <c:numRef>
              <c:f>fitness_tracking_data.csv!$O$13:$O$16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2657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14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38100</xdr:colOff>
      <xdr:row>0</xdr:row>
      <xdr:rowOff>28575</xdr:rowOff>
    </xdr:from>
    <xdr:ext cx="7915275" cy="2266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38100</xdr:colOff>
      <xdr:row>12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75"/>
    <col customWidth="1" min="2" max="2" width="10.75"/>
    <col customWidth="1" min="3" max="3" width="15.63"/>
    <col customWidth="1" min="4" max="4" width="13.0"/>
    <col customWidth="1" min="5" max="5" width="8.75"/>
    <col customWidth="1" min="6" max="6" width="8.0"/>
    <col customWidth="1" min="7" max="7" width="6.75"/>
    <col customWidth="1" min="8" max="8" width="12.88"/>
    <col customWidth="1" min="9" max="10" width="10.13"/>
    <col customWidth="1" min="11" max="11" width="11.25"/>
    <col customWidth="1" min="12" max="12" width="8.0"/>
    <col customWidth="1" min="13" max="13" width="10.13"/>
    <col customWidth="1" min="14" max="14" width="19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</row>
    <row r="2">
      <c r="A2" s="1">
        <v>45658.0</v>
      </c>
      <c r="B2" s="2">
        <v>74.5</v>
      </c>
      <c r="C2" s="2">
        <v>2414.0</v>
      </c>
      <c r="D2" s="2">
        <v>2894.0</v>
      </c>
      <c r="E2" s="2">
        <v>145.0</v>
      </c>
      <c r="F2" s="2">
        <v>307.0</v>
      </c>
      <c r="G2" s="2">
        <v>81.0</v>
      </c>
      <c r="H2" s="2">
        <v>3.5</v>
      </c>
      <c r="I2" s="2">
        <v>9190.0</v>
      </c>
      <c r="J2" s="3">
        <v>10000.0</v>
      </c>
      <c r="K2" s="2" t="s">
        <v>13</v>
      </c>
      <c r="L2" s="2" t="s">
        <v>14</v>
      </c>
      <c r="M2" s="4">
        <f t="shared" ref="M2:M31" si="1">C2 - D2</f>
        <v>-480</v>
      </c>
      <c r="N2" s="5" t="s">
        <v>15</v>
      </c>
    </row>
    <row r="3">
      <c r="A3" s="1">
        <v>45659.0</v>
      </c>
      <c r="B3" s="2">
        <v>74.3</v>
      </c>
      <c r="C3" s="2">
        <v>1919.0</v>
      </c>
      <c r="D3" s="2">
        <v>2393.0</v>
      </c>
      <c r="E3" s="2">
        <v>75.0</v>
      </c>
      <c r="F3" s="2">
        <v>180.0</v>
      </c>
      <c r="G3" s="2">
        <v>52.0</v>
      </c>
      <c r="H3" s="2">
        <v>3.8</v>
      </c>
      <c r="I3" s="2">
        <v>13501.0</v>
      </c>
      <c r="J3" s="3">
        <v>10000.0</v>
      </c>
      <c r="K3" s="2" t="s">
        <v>16</v>
      </c>
      <c r="L3" s="2" t="s">
        <v>17</v>
      </c>
      <c r="M3" s="4">
        <f t="shared" si="1"/>
        <v>-474</v>
      </c>
      <c r="N3" s="2" t="s">
        <v>18</v>
      </c>
      <c r="O3" s="4">
        <f>AVERAGE(B2:B8)</f>
        <v>74.15714286</v>
      </c>
    </row>
    <row r="4">
      <c r="A4" s="1">
        <v>45660.0</v>
      </c>
      <c r="B4" s="2">
        <v>74.2</v>
      </c>
      <c r="C4" s="2">
        <v>1921.0</v>
      </c>
      <c r="D4" s="2">
        <v>2471.0</v>
      </c>
      <c r="E4" s="2">
        <v>126.0</v>
      </c>
      <c r="F4" s="2">
        <v>317.0</v>
      </c>
      <c r="G4" s="2">
        <v>95.0</v>
      </c>
      <c r="H4" s="2">
        <v>2.8</v>
      </c>
      <c r="I4" s="2">
        <v>14625.0</v>
      </c>
      <c r="J4" s="3">
        <v>10000.0</v>
      </c>
      <c r="K4" s="2" t="s">
        <v>13</v>
      </c>
      <c r="L4" s="2" t="s">
        <v>19</v>
      </c>
      <c r="M4" s="4">
        <f t="shared" si="1"/>
        <v>-550</v>
      </c>
      <c r="N4" s="2" t="s">
        <v>20</v>
      </c>
      <c r="O4" s="4">
        <f>AVERAGE(B9:B15)</f>
        <v>73.45714286</v>
      </c>
    </row>
    <row r="5">
      <c r="A5" s="1">
        <v>45661.0</v>
      </c>
      <c r="B5" s="2">
        <v>74.1</v>
      </c>
      <c r="C5" s="2">
        <v>2316.0</v>
      </c>
      <c r="D5" s="2">
        <v>2675.0</v>
      </c>
      <c r="E5" s="2">
        <v>98.0</v>
      </c>
      <c r="F5" s="2">
        <v>250.0</v>
      </c>
      <c r="G5" s="2">
        <v>76.0</v>
      </c>
      <c r="H5" s="2">
        <v>3.6</v>
      </c>
      <c r="I5" s="2">
        <v>9548.0</v>
      </c>
      <c r="J5" s="3">
        <v>10000.0</v>
      </c>
      <c r="K5" s="2" t="s">
        <v>21</v>
      </c>
      <c r="L5" s="2" t="s">
        <v>19</v>
      </c>
      <c r="M5" s="4">
        <f t="shared" si="1"/>
        <v>-359</v>
      </c>
      <c r="N5" s="2" t="s">
        <v>22</v>
      </c>
      <c r="O5" s="4">
        <f>AVERAGE(B16:B22)</f>
        <v>73.77142857</v>
      </c>
    </row>
    <row r="6">
      <c r="A6" s="1">
        <v>45662.0</v>
      </c>
      <c r="B6" s="2">
        <v>73.9</v>
      </c>
      <c r="C6" s="2">
        <v>2280.0</v>
      </c>
      <c r="D6" s="2">
        <v>2716.0</v>
      </c>
      <c r="E6" s="2">
        <v>103.0</v>
      </c>
      <c r="F6" s="2">
        <v>336.0</v>
      </c>
      <c r="G6" s="2">
        <v>81.0</v>
      </c>
      <c r="H6" s="2">
        <v>3.5</v>
      </c>
      <c r="I6" s="2">
        <v>9730.0</v>
      </c>
      <c r="J6" s="3">
        <v>10000.0</v>
      </c>
      <c r="K6" s="2" t="s">
        <v>23</v>
      </c>
      <c r="L6" s="2" t="s">
        <v>24</v>
      </c>
      <c r="M6" s="4">
        <f t="shared" si="1"/>
        <v>-436</v>
      </c>
      <c r="N6" s="2" t="s">
        <v>25</v>
      </c>
      <c r="O6" s="4">
        <f>AVERAGE(B23:B29)</f>
        <v>74.55714286</v>
      </c>
    </row>
    <row r="7">
      <c r="A7" s="1">
        <v>45663.0</v>
      </c>
      <c r="B7" s="2">
        <v>74.0</v>
      </c>
      <c r="C7" s="2">
        <v>2115.0</v>
      </c>
      <c r="D7" s="2">
        <v>2415.0</v>
      </c>
      <c r="E7" s="2">
        <v>131.0</v>
      </c>
      <c r="F7" s="2">
        <v>309.0</v>
      </c>
      <c r="G7" s="2">
        <v>46.0</v>
      </c>
      <c r="H7" s="2">
        <v>2.5</v>
      </c>
      <c r="I7" s="2">
        <v>8930.0</v>
      </c>
      <c r="J7" s="3">
        <v>10000.0</v>
      </c>
      <c r="K7" s="2" t="s">
        <v>23</v>
      </c>
      <c r="L7" s="2" t="s">
        <v>24</v>
      </c>
      <c r="M7" s="4">
        <f t="shared" si="1"/>
        <v>-300</v>
      </c>
      <c r="N7" s="2" t="s">
        <v>26</v>
      </c>
      <c r="O7" s="4">
        <f>AVERAGE(B30:B31)</f>
        <v>73.75</v>
      </c>
    </row>
    <row r="8">
      <c r="A8" s="1">
        <v>45664.0</v>
      </c>
      <c r="B8" s="2">
        <v>74.1</v>
      </c>
      <c r="C8" s="2">
        <v>2519.0</v>
      </c>
      <c r="D8" s="2">
        <v>2365.0</v>
      </c>
      <c r="E8" s="2">
        <v>91.0</v>
      </c>
      <c r="F8" s="2">
        <v>293.0</v>
      </c>
      <c r="G8" s="2">
        <v>40.0</v>
      </c>
      <c r="H8" s="2">
        <v>3.1</v>
      </c>
      <c r="I8" s="2">
        <v>12307.0</v>
      </c>
      <c r="J8" s="3">
        <v>10000.0</v>
      </c>
      <c r="K8" s="2" t="s">
        <v>13</v>
      </c>
      <c r="L8" s="2" t="s">
        <v>14</v>
      </c>
      <c r="M8" s="4">
        <f t="shared" si="1"/>
        <v>154</v>
      </c>
    </row>
    <row r="9">
      <c r="A9" s="1">
        <v>45665.0</v>
      </c>
      <c r="B9" s="2">
        <v>73.8</v>
      </c>
      <c r="C9" s="2">
        <v>2263.0</v>
      </c>
      <c r="D9" s="2">
        <v>2175.0</v>
      </c>
      <c r="E9" s="2">
        <v>66.0</v>
      </c>
      <c r="F9" s="2">
        <v>285.0</v>
      </c>
      <c r="G9" s="2">
        <v>41.0</v>
      </c>
      <c r="H9" s="2">
        <v>3.7</v>
      </c>
      <c r="I9" s="2">
        <v>11516.0</v>
      </c>
      <c r="J9" s="3">
        <v>10000.0</v>
      </c>
      <c r="K9" s="2" t="s">
        <v>16</v>
      </c>
      <c r="L9" s="2" t="s">
        <v>14</v>
      </c>
      <c r="M9" s="4">
        <f t="shared" si="1"/>
        <v>88</v>
      </c>
      <c r="N9" s="6" t="s">
        <v>27</v>
      </c>
      <c r="O9" s="4">
        <f>sum(I2:I31)</f>
        <v>320307</v>
      </c>
    </row>
    <row r="10">
      <c r="A10" s="1">
        <v>45666.0</v>
      </c>
      <c r="B10" s="2">
        <v>74.1</v>
      </c>
      <c r="C10" s="2">
        <v>2544.0</v>
      </c>
      <c r="D10" s="2">
        <v>2174.0</v>
      </c>
      <c r="E10" s="2">
        <v>101.0</v>
      </c>
      <c r="F10" s="2">
        <v>315.0</v>
      </c>
      <c r="G10" s="2">
        <v>67.0</v>
      </c>
      <c r="H10" s="2">
        <v>2.2</v>
      </c>
      <c r="I10" s="2">
        <v>12811.0</v>
      </c>
      <c r="J10" s="3">
        <v>10000.0</v>
      </c>
      <c r="K10" s="2" t="s">
        <v>21</v>
      </c>
      <c r="L10" s="2" t="s">
        <v>19</v>
      </c>
      <c r="M10" s="4">
        <f t="shared" si="1"/>
        <v>370</v>
      </c>
    </row>
    <row r="11">
      <c r="A11" s="1">
        <v>45667.0</v>
      </c>
      <c r="B11" s="2">
        <v>73.7</v>
      </c>
      <c r="C11" s="2">
        <v>2792.0</v>
      </c>
      <c r="D11" s="2">
        <v>2955.0</v>
      </c>
      <c r="E11" s="2">
        <v>62.0</v>
      </c>
      <c r="F11" s="2">
        <v>284.0</v>
      </c>
      <c r="G11" s="2">
        <v>67.0</v>
      </c>
      <c r="H11" s="2">
        <v>2.4</v>
      </c>
      <c r="I11" s="2">
        <v>11150.0</v>
      </c>
      <c r="J11" s="3">
        <v>10000.0</v>
      </c>
      <c r="K11" s="2" t="s">
        <v>21</v>
      </c>
      <c r="L11" s="2" t="s">
        <v>17</v>
      </c>
      <c r="M11" s="4">
        <f t="shared" si="1"/>
        <v>-163</v>
      </c>
      <c r="N11" s="7" t="s">
        <v>28</v>
      </c>
    </row>
    <row r="12">
      <c r="A12" s="1">
        <v>45668.0</v>
      </c>
      <c r="B12" s="2">
        <v>73.2</v>
      </c>
      <c r="C12" s="2">
        <v>2686.0</v>
      </c>
      <c r="D12" s="2">
        <v>2555.0</v>
      </c>
      <c r="E12" s="2">
        <v>93.0</v>
      </c>
      <c r="F12" s="2">
        <v>264.0</v>
      </c>
      <c r="G12" s="2">
        <v>63.0</v>
      </c>
      <c r="H12" s="2">
        <v>2.4</v>
      </c>
      <c r="I12" s="2">
        <v>6641.0</v>
      </c>
      <c r="J12" s="3">
        <v>10000.0</v>
      </c>
      <c r="K12" s="2" t="s">
        <v>23</v>
      </c>
      <c r="L12" s="2" t="s">
        <v>29</v>
      </c>
      <c r="M12" s="4">
        <f t="shared" si="1"/>
        <v>131</v>
      </c>
      <c r="N12" s="2" t="s">
        <v>30</v>
      </c>
      <c r="O12" s="4">
        <f>COUNTIF(L2:L31,"Happy")</f>
        <v>5</v>
      </c>
    </row>
    <row r="13">
      <c r="A13" s="1">
        <v>45669.0</v>
      </c>
      <c r="B13" s="2">
        <v>73.1</v>
      </c>
      <c r="C13" s="2">
        <v>2478.0</v>
      </c>
      <c r="D13" s="2">
        <v>2225.0</v>
      </c>
      <c r="E13" s="2">
        <v>147.0</v>
      </c>
      <c r="F13" s="2">
        <v>246.0</v>
      </c>
      <c r="G13" s="2">
        <v>88.0</v>
      </c>
      <c r="H13" s="2">
        <v>2.8</v>
      </c>
      <c r="I13" s="2">
        <v>11535.0</v>
      </c>
      <c r="J13" s="3">
        <v>10000.0</v>
      </c>
      <c r="K13" s="2" t="s">
        <v>23</v>
      </c>
      <c r="L13" s="2" t="s">
        <v>29</v>
      </c>
      <c r="M13" s="4">
        <f t="shared" si="1"/>
        <v>253</v>
      </c>
      <c r="N13" s="2" t="s">
        <v>31</v>
      </c>
      <c r="O13" s="4">
        <f>COUNTIF(L2:L31,"Tired")</f>
        <v>3</v>
      </c>
    </row>
    <row r="14">
      <c r="A14" s="1">
        <v>45670.0</v>
      </c>
      <c r="B14" s="2">
        <v>73.0</v>
      </c>
      <c r="C14" s="2">
        <v>2305.0</v>
      </c>
      <c r="D14" s="2">
        <v>2980.0</v>
      </c>
      <c r="E14" s="2">
        <v>108.0</v>
      </c>
      <c r="F14" s="2">
        <v>255.0</v>
      </c>
      <c r="G14" s="2">
        <v>54.0</v>
      </c>
      <c r="H14" s="2">
        <v>3.2</v>
      </c>
      <c r="I14" s="2">
        <v>13789.0</v>
      </c>
      <c r="J14" s="3">
        <v>10000.0</v>
      </c>
      <c r="K14" s="2" t="s">
        <v>32</v>
      </c>
      <c r="L14" s="2" t="s">
        <v>19</v>
      </c>
      <c r="M14" s="4">
        <f t="shared" si="1"/>
        <v>-675</v>
      </c>
      <c r="N14" s="2" t="s">
        <v>33</v>
      </c>
      <c r="O14" s="4">
        <f>COUNTIF(L2:L31,"Energetic")</f>
        <v>7</v>
      </c>
    </row>
    <row r="15">
      <c r="A15" s="1">
        <v>45671.0</v>
      </c>
      <c r="B15" s="2">
        <v>73.3</v>
      </c>
      <c r="C15" s="2">
        <v>2565.0</v>
      </c>
      <c r="D15" s="2">
        <v>2881.0</v>
      </c>
      <c r="E15" s="2">
        <v>108.0</v>
      </c>
      <c r="F15" s="2">
        <v>178.0</v>
      </c>
      <c r="G15" s="2">
        <v>48.0</v>
      </c>
      <c r="H15" s="2">
        <v>2.2</v>
      </c>
      <c r="I15" s="2">
        <v>7451.0</v>
      </c>
      <c r="J15" s="3">
        <v>10000.0</v>
      </c>
      <c r="K15" s="2" t="s">
        <v>21</v>
      </c>
      <c r="L15" s="2" t="s">
        <v>17</v>
      </c>
      <c r="M15" s="4">
        <f t="shared" si="1"/>
        <v>-316</v>
      </c>
      <c r="N15" s="2" t="s">
        <v>34</v>
      </c>
      <c r="O15" s="4">
        <f>COUNTIF(L2:L31,"Neutral")</f>
        <v>8</v>
      </c>
    </row>
    <row r="16">
      <c r="A16" s="1">
        <v>45672.0</v>
      </c>
      <c r="B16" s="2">
        <v>73.4</v>
      </c>
      <c r="C16" s="2">
        <v>1951.0</v>
      </c>
      <c r="D16" s="2">
        <v>2230.0</v>
      </c>
      <c r="E16" s="2">
        <v>123.0</v>
      </c>
      <c r="F16" s="2">
        <v>279.0</v>
      </c>
      <c r="G16" s="2">
        <v>90.0</v>
      </c>
      <c r="H16" s="2">
        <v>3.1</v>
      </c>
      <c r="I16" s="2">
        <v>10212.0</v>
      </c>
      <c r="J16" s="3">
        <v>10000.0</v>
      </c>
      <c r="K16" s="2" t="s">
        <v>21</v>
      </c>
      <c r="L16" s="2" t="s">
        <v>29</v>
      </c>
      <c r="M16" s="4">
        <f t="shared" si="1"/>
        <v>-279</v>
      </c>
      <c r="N16" s="2" t="s">
        <v>35</v>
      </c>
      <c r="O16" s="4">
        <f>COUNTIF(L2:L31,"Stressed")</f>
        <v>7</v>
      </c>
    </row>
    <row r="17">
      <c r="A17" s="1">
        <v>45673.0</v>
      </c>
      <c r="B17" s="2">
        <v>73.8</v>
      </c>
      <c r="C17" s="2">
        <v>1955.0</v>
      </c>
      <c r="D17" s="2">
        <v>2736.0</v>
      </c>
      <c r="E17" s="2">
        <v>98.0</v>
      </c>
      <c r="F17" s="2">
        <v>192.0</v>
      </c>
      <c r="G17" s="2">
        <v>53.0</v>
      </c>
      <c r="H17" s="2">
        <v>3.2</v>
      </c>
      <c r="I17" s="2">
        <v>9183.0</v>
      </c>
      <c r="J17" s="3">
        <v>10000.0</v>
      </c>
      <c r="K17" s="2" t="s">
        <v>13</v>
      </c>
      <c r="L17" s="2" t="s">
        <v>19</v>
      </c>
      <c r="M17" s="4">
        <f t="shared" si="1"/>
        <v>-781</v>
      </c>
    </row>
    <row r="18">
      <c r="A18" s="1">
        <v>45674.0</v>
      </c>
      <c r="B18" s="2">
        <v>73.9</v>
      </c>
      <c r="C18" s="2">
        <v>2402.0</v>
      </c>
      <c r="D18" s="2">
        <v>2418.0</v>
      </c>
      <c r="E18" s="2">
        <v>109.0</v>
      </c>
      <c r="F18" s="2">
        <v>219.0</v>
      </c>
      <c r="G18" s="2">
        <v>47.0</v>
      </c>
      <c r="H18" s="2">
        <v>3.4</v>
      </c>
      <c r="I18" s="2">
        <v>14240.0</v>
      </c>
      <c r="J18" s="3">
        <v>10000.0</v>
      </c>
      <c r="K18" s="2" t="s">
        <v>32</v>
      </c>
      <c r="L18" s="2" t="s">
        <v>14</v>
      </c>
      <c r="M18" s="4">
        <f t="shared" si="1"/>
        <v>-16</v>
      </c>
    </row>
    <row r="19">
      <c r="A19" s="1">
        <v>45675.0</v>
      </c>
      <c r="B19" s="2">
        <v>74.0</v>
      </c>
      <c r="C19" s="2">
        <v>2473.0</v>
      </c>
      <c r="D19" s="2">
        <v>2723.0</v>
      </c>
      <c r="E19" s="2">
        <v>88.0</v>
      </c>
      <c r="F19" s="2">
        <v>189.0</v>
      </c>
      <c r="G19" s="2">
        <v>82.0</v>
      </c>
      <c r="H19" s="2">
        <v>2.1</v>
      </c>
      <c r="I19" s="2">
        <v>10623.0</v>
      </c>
      <c r="J19" s="3">
        <v>10000.0</v>
      </c>
      <c r="K19" s="2" t="s">
        <v>21</v>
      </c>
      <c r="L19" s="2" t="s">
        <v>14</v>
      </c>
      <c r="M19" s="4">
        <f t="shared" si="1"/>
        <v>-250</v>
      </c>
    </row>
    <row r="20">
      <c r="A20" s="1">
        <v>45676.0</v>
      </c>
      <c r="B20" s="2">
        <v>73.6</v>
      </c>
      <c r="C20" s="2">
        <v>2413.0</v>
      </c>
      <c r="D20" s="2">
        <v>2998.0</v>
      </c>
      <c r="E20" s="2">
        <v>126.0</v>
      </c>
      <c r="F20" s="2">
        <v>189.0</v>
      </c>
      <c r="G20" s="2">
        <v>42.0</v>
      </c>
      <c r="H20" s="2">
        <v>3.8</v>
      </c>
      <c r="I20" s="2">
        <v>14827.0</v>
      </c>
      <c r="J20" s="3">
        <v>10000.0</v>
      </c>
      <c r="K20" s="2" t="s">
        <v>32</v>
      </c>
      <c r="L20" s="2" t="s">
        <v>19</v>
      </c>
      <c r="M20" s="4">
        <f t="shared" si="1"/>
        <v>-585</v>
      </c>
    </row>
    <row r="21">
      <c r="A21" s="1">
        <v>45677.0</v>
      </c>
      <c r="B21" s="2">
        <v>73.9</v>
      </c>
      <c r="C21" s="2">
        <v>2104.0</v>
      </c>
      <c r="D21" s="2">
        <v>2166.0</v>
      </c>
      <c r="E21" s="2">
        <v>57.0</v>
      </c>
      <c r="F21" s="2">
        <v>211.0</v>
      </c>
      <c r="G21" s="2">
        <v>69.0</v>
      </c>
      <c r="H21" s="2">
        <v>3.1</v>
      </c>
      <c r="I21" s="2">
        <v>12196.0</v>
      </c>
      <c r="J21" s="3">
        <v>10000.0</v>
      </c>
      <c r="K21" s="2" t="s">
        <v>32</v>
      </c>
      <c r="L21" s="2" t="s">
        <v>14</v>
      </c>
      <c r="M21" s="4">
        <f t="shared" si="1"/>
        <v>-62</v>
      </c>
    </row>
    <row r="22">
      <c r="A22" s="1">
        <v>45678.0</v>
      </c>
      <c r="B22" s="2">
        <v>73.8</v>
      </c>
      <c r="C22" s="2">
        <v>2366.0</v>
      </c>
      <c r="D22" s="2">
        <v>2422.0</v>
      </c>
      <c r="E22" s="2">
        <v>127.0</v>
      </c>
      <c r="F22" s="2">
        <v>165.0</v>
      </c>
      <c r="G22" s="2">
        <v>42.0</v>
      </c>
      <c r="H22" s="2">
        <v>2.9</v>
      </c>
      <c r="I22" s="2">
        <v>3638.0</v>
      </c>
      <c r="J22" s="3">
        <v>10000.0</v>
      </c>
      <c r="K22" s="2" t="s">
        <v>16</v>
      </c>
      <c r="L22" s="2" t="s">
        <v>29</v>
      </c>
      <c r="M22" s="4">
        <f t="shared" si="1"/>
        <v>-56</v>
      </c>
    </row>
    <row r="23">
      <c r="A23" s="1">
        <v>45679.0</v>
      </c>
      <c r="B23" s="2">
        <v>74.2</v>
      </c>
      <c r="C23" s="2">
        <v>2479.0</v>
      </c>
      <c r="D23" s="2">
        <v>2416.0</v>
      </c>
      <c r="E23" s="2">
        <v>75.0</v>
      </c>
      <c r="F23" s="2">
        <v>261.0</v>
      </c>
      <c r="G23" s="2">
        <v>51.0</v>
      </c>
      <c r="H23" s="2">
        <v>3.6</v>
      </c>
      <c r="I23" s="2">
        <v>8817.0</v>
      </c>
      <c r="J23" s="3">
        <v>10000.0</v>
      </c>
      <c r="K23" s="2" t="s">
        <v>13</v>
      </c>
      <c r="L23" s="2" t="s">
        <v>14</v>
      </c>
      <c r="M23" s="4">
        <f t="shared" si="1"/>
        <v>63</v>
      </c>
    </row>
    <row r="24">
      <c r="A24" s="1">
        <v>45680.0</v>
      </c>
      <c r="B24" s="2">
        <v>74.6</v>
      </c>
      <c r="C24" s="2">
        <v>1964.0</v>
      </c>
      <c r="D24" s="2">
        <v>2043.0</v>
      </c>
      <c r="E24" s="2">
        <v>88.0</v>
      </c>
      <c r="F24" s="2">
        <v>269.0</v>
      </c>
      <c r="G24" s="2">
        <v>64.0</v>
      </c>
      <c r="H24" s="2">
        <v>3.7</v>
      </c>
      <c r="I24" s="2">
        <v>13994.0</v>
      </c>
      <c r="J24" s="3">
        <v>10000.0</v>
      </c>
      <c r="K24" s="2" t="s">
        <v>32</v>
      </c>
      <c r="L24" s="2" t="s">
        <v>24</v>
      </c>
      <c r="M24" s="4">
        <f t="shared" si="1"/>
        <v>-79</v>
      </c>
    </row>
    <row r="25">
      <c r="A25" s="1">
        <v>45681.0</v>
      </c>
      <c r="B25" s="2">
        <v>74.5</v>
      </c>
      <c r="C25" s="2">
        <v>2263.0</v>
      </c>
      <c r="D25" s="2">
        <v>2082.0</v>
      </c>
      <c r="E25" s="2">
        <v>91.0</v>
      </c>
      <c r="F25" s="2">
        <v>159.0</v>
      </c>
      <c r="G25" s="2">
        <v>74.0</v>
      </c>
      <c r="H25" s="2">
        <v>3.6</v>
      </c>
      <c r="I25" s="2">
        <v>11393.0</v>
      </c>
      <c r="J25" s="3">
        <v>10000.0</v>
      </c>
      <c r="K25" s="2" t="s">
        <v>23</v>
      </c>
      <c r="L25" s="2" t="s">
        <v>24</v>
      </c>
      <c r="M25" s="4">
        <f t="shared" si="1"/>
        <v>181</v>
      </c>
    </row>
    <row r="26">
      <c r="A26" s="1">
        <v>45682.0</v>
      </c>
      <c r="B26" s="2">
        <v>75.0</v>
      </c>
      <c r="C26" s="2">
        <v>2749.0</v>
      </c>
      <c r="D26" s="2">
        <v>2407.0</v>
      </c>
      <c r="E26" s="2">
        <v>116.0</v>
      </c>
      <c r="F26" s="2">
        <v>346.0</v>
      </c>
      <c r="G26" s="2">
        <v>46.0</v>
      </c>
      <c r="H26" s="2">
        <v>3.7</v>
      </c>
      <c r="I26" s="2">
        <v>5295.0</v>
      </c>
      <c r="J26" s="3">
        <v>10000.0</v>
      </c>
      <c r="K26" s="2" t="s">
        <v>16</v>
      </c>
      <c r="L26" s="2" t="s">
        <v>19</v>
      </c>
      <c r="M26" s="4">
        <f t="shared" si="1"/>
        <v>342</v>
      </c>
    </row>
    <row r="27">
      <c r="A27" s="1">
        <v>45683.0</v>
      </c>
      <c r="B27" s="2">
        <v>74.9</v>
      </c>
      <c r="C27" s="2">
        <v>2222.0</v>
      </c>
      <c r="D27" s="2">
        <v>2092.0</v>
      </c>
      <c r="E27" s="2">
        <v>98.0</v>
      </c>
      <c r="F27" s="2">
        <v>187.0</v>
      </c>
      <c r="G27" s="2">
        <v>95.0</v>
      </c>
      <c r="H27" s="2">
        <v>2.2</v>
      </c>
      <c r="I27" s="2">
        <v>5419.0</v>
      </c>
      <c r="J27" s="3">
        <v>10000.0</v>
      </c>
      <c r="K27" s="2" t="s">
        <v>21</v>
      </c>
      <c r="L27" s="2" t="s">
        <v>29</v>
      </c>
      <c r="M27" s="4">
        <f t="shared" si="1"/>
        <v>130</v>
      </c>
    </row>
    <row r="28">
      <c r="A28" s="1">
        <v>45684.0</v>
      </c>
      <c r="B28" s="2">
        <v>74.5</v>
      </c>
      <c r="C28" s="2">
        <v>2786.0</v>
      </c>
      <c r="D28" s="2">
        <v>2801.0</v>
      </c>
      <c r="E28" s="2">
        <v>77.0</v>
      </c>
      <c r="F28" s="2">
        <v>232.0</v>
      </c>
      <c r="G28" s="2">
        <v>79.0</v>
      </c>
      <c r="H28" s="2">
        <v>3.1</v>
      </c>
      <c r="I28" s="2">
        <v>12490.0</v>
      </c>
      <c r="J28" s="3">
        <v>10000.0</v>
      </c>
      <c r="K28" s="2" t="s">
        <v>32</v>
      </c>
      <c r="L28" s="2" t="s">
        <v>19</v>
      </c>
      <c r="M28" s="4">
        <f t="shared" si="1"/>
        <v>-15</v>
      </c>
    </row>
    <row r="29">
      <c r="A29" s="1">
        <v>45685.0</v>
      </c>
      <c r="B29" s="2">
        <v>74.2</v>
      </c>
      <c r="C29" s="2">
        <v>2310.0</v>
      </c>
      <c r="D29" s="2">
        <v>2287.0</v>
      </c>
      <c r="E29" s="2">
        <v>145.0</v>
      </c>
      <c r="F29" s="2">
        <v>280.0</v>
      </c>
      <c r="G29" s="2">
        <v>69.0</v>
      </c>
      <c r="H29" s="2">
        <v>2.4</v>
      </c>
      <c r="I29" s="2">
        <v>14006.0</v>
      </c>
      <c r="J29" s="3">
        <v>10000.0</v>
      </c>
      <c r="K29" s="2" t="s">
        <v>32</v>
      </c>
      <c r="L29" s="2" t="s">
        <v>29</v>
      </c>
      <c r="M29" s="4">
        <f t="shared" si="1"/>
        <v>23</v>
      </c>
    </row>
    <row r="30">
      <c r="A30" s="1">
        <v>45686.0</v>
      </c>
      <c r="B30" s="2">
        <v>73.7</v>
      </c>
      <c r="C30" s="2">
        <v>1885.0</v>
      </c>
      <c r="D30" s="2">
        <v>2838.0</v>
      </c>
      <c r="E30" s="2">
        <v>123.0</v>
      </c>
      <c r="F30" s="2">
        <v>162.0</v>
      </c>
      <c r="G30" s="2">
        <v>95.0</v>
      </c>
      <c r="H30" s="2">
        <v>2.6</v>
      </c>
      <c r="I30" s="2">
        <v>11189.0</v>
      </c>
      <c r="J30" s="3">
        <v>10000.0</v>
      </c>
      <c r="K30" s="2" t="s">
        <v>16</v>
      </c>
      <c r="L30" s="2" t="s">
        <v>29</v>
      </c>
      <c r="M30" s="4">
        <f t="shared" si="1"/>
        <v>-953</v>
      </c>
    </row>
    <row r="31">
      <c r="A31" s="1">
        <v>45687.0</v>
      </c>
      <c r="B31" s="2">
        <v>73.8</v>
      </c>
      <c r="C31" s="2">
        <v>2390.0</v>
      </c>
      <c r="D31" s="2">
        <v>2028.0</v>
      </c>
      <c r="E31" s="2">
        <v>105.0</v>
      </c>
      <c r="F31" s="2">
        <v>159.0</v>
      </c>
      <c r="G31" s="2">
        <v>94.0</v>
      </c>
      <c r="H31" s="2">
        <v>3.2</v>
      </c>
      <c r="I31" s="2">
        <v>10061.0</v>
      </c>
      <c r="J31" s="3">
        <v>10000.0</v>
      </c>
      <c r="K31" s="2" t="s">
        <v>32</v>
      </c>
      <c r="L31" s="2" t="s">
        <v>24</v>
      </c>
      <c r="M31" s="4">
        <f t="shared" si="1"/>
        <v>362</v>
      </c>
    </row>
    <row r="32">
      <c r="A32" s="8"/>
      <c r="C32" s="2"/>
    </row>
    <row r="40">
      <c r="A40" s="8"/>
    </row>
    <row r="42">
      <c r="A42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conditionalFormatting sqref="L1:L1000">
    <cfRule type="colorScale" priority="1">
      <colorScale>
        <cfvo type="min"/>
        <cfvo type="max"/>
        <color rgb="FFFFFFFF"/>
        <color rgb="FF57BB8A"/>
      </colorScale>
    </cfRule>
  </conditionalFormatting>
  <conditionalFormatting sqref="C1:C1000">
    <cfRule type="cellIs" dxfId="0" priority="2" operator="greaterThan">
      <formula>2500</formula>
    </cfRule>
  </conditionalFormatting>
  <conditionalFormatting sqref="L2:L31">
    <cfRule type="expression" dxfId="1" priority="3">
      <formula>L2="Happy"</formula>
    </cfRule>
  </conditionalFormatting>
  <conditionalFormatting sqref="L2:L31">
    <cfRule type="expression" dxfId="2" priority="4">
      <formula>L2="Energetic"</formula>
    </cfRule>
  </conditionalFormatting>
  <conditionalFormatting sqref="L2:L31">
    <cfRule type="expression" dxfId="3" priority="5">
      <formula>L2="Neutral"</formula>
    </cfRule>
  </conditionalFormatting>
  <conditionalFormatting sqref="L2:L31">
    <cfRule type="expression" dxfId="4" priority="6">
      <formula>L2="Tired"</formula>
    </cfRule>
  </conditionalFormatting>
  <conditionalFormatting sqref="L2:L31">
    <cfRule type="expression" dxfId="5" priority="7">
      <formula>L2="Stressed"</formula>
    </cfRule>
  </conditionalFormatting>
  <conditionalFormatting sqref="I2:I31">
    <cfRule type="cellIs" dxfId="6" priority="8" operator="greaterThanOrEqual">
      <formula>"10,000"</formula>
    </cfRule>
  </conditionalFormatting>
  <conditionalFormatting sqref="I2:I31">
    <cfRule type="cellIs" dxfId="0" priority="9" operator="lessThan">
      <formula>"10,000"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