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mark_Embedding" sheetId="1" r:id="rId4"/>
    <sheet state="visible" name="Watermark_Extraction" sheetId="2" r:id="rId5"/>
    <sheet state="visible" name="Text_Extraction" sheetId="3" r:id="rId6"/>
    <sheet state="visible" name="Same_Host_Image" sheetId="4" r:id="rId7"/>
    <sheet state="visible" name="Same_Text" sheetId="5" r:id="rId8"/>
  </sheets>
  <definedNames/>
  <calcPr/>
</workbook>
</file>

<file path=xl/sharedStrings.xml><?xml version="1.0" encoding="utf-8"?>
<sst xmlns="http://schemas.openxmlformats.org/spreadsheetml/2006/main" count="799" uniqueCount="219">
  <si>
    <t>Image</t>
  </si>
  <si>
    <t>SSIM</t>
  </si>
  <si>
    <t>PSNR</t>
  </si>
  <si>
    <t>ERR</t>
  </si>
  <si>
    <t>Host_img_size</t>
  </si>
  <si>
    <t>Secret_image_size</t>
  </si>
  <si>
    <t>Watermark Embedding Time</t>
  </si>
  <si>
    <t>time</t>
  </si>
  <si>
    <t>Autumn1_Level.png</t>
  </si>
  <si>
    <t>(1920, 1200)</t>
  </si>
  <si>
    <t>(1830, 914)</t>
  </si>
  <si>
    <t>Autumn1_P1ChildLabour.png</t>
  </si>
  <si>
    <t>(1735, 927)</t>
  </si>
  <si>
    <t>Autumn1_P2GlobalWarming.png</t>
  </si>
  <si>
    <t>(1755, 881)</t>
  </si>
  <si>
    <t>Autumn1_P3Interlaken.png</t>
  </si>
  <si>
    <t>(1739, 899)</t>
  </si>
  <si>
    <t>Autumn1_P4Europe.png</t>
  </si>
  <si>
    <t>(1626, 832)</t>
  </si>
  <si>
    <t>Autumn1_P5Tamil.png</t>
  </si>
  <si>
    <t>(1702, 934)</t>
  </si>
  <si>
    <t>Autumn1_rule.png</t>
  </si>
  <si>
    <t>(1028, 170)</t>
  </si>
  <si>
    <t>Autumn1_Sensore.png</t>
  </si>
  <si>
    <t>(516, 576)</t>
  </si>
  <si>
    <t>Autumn1_skills.png</t>
  </si>
  <si>
    <t>(583, 225)</t>
  </si>
  <si>
    <t>Autumn1_States.png</t>
  </si>
  <si>
    <t>(1718, 481)</t>
  </si>
  <si>
    <t>Autumn1_Workflow.png</t>
  </si>
  <si>
    <t>(508, 364)</t>
  </si>
  <si>
    <t>Autumn3_Level.png</t>
  </si>
  <si>
    <t>(2560, 1440)</t>
  </si>
  <si>
    <t>Autumn3_P1ChildLabour.png</t>
  </si>
  <si>
    <t>Autumn3_P2GlobalWarming.png</t>
  </si>
  <si>
    <t>Autumn3_P3Interlaken.png</t>
  </si>
  <si>
    <t>Autumn3_P4Europe.png</t>
  </si>
  <si>
    <t>Autumn3_P5Tamil.png</t>
  </si>
  <si>
    <t>Autumn3_rule.png</t>
  </si>
  <si>
    <t>Autumn3_Sensore.png</t>
  </si>
  <si>
    <t>Autumn3_skills.png</t>
  </si>
  <si>
    <t>Autumn3_States.png</t>
  </si>
  <si>
    <t>Autumn3_Workflow.png</t>
  </si>
  <si>
    <t>dog_skills.png</t>
  </si>
  <si>
    <t>(800, 534)</t>
  </si>
  <si>
    <t>dog_Workflow.png</t>
  </si>
  <si>
    <t>FamilyRunningMAsk_rule.png</t>
  </si>
  <si>
    <t>(1080, 1080)</t>
  </si>
  <si>
    <t>FamilyRunningMAsk_Sensore.png</t>
  </si>
  <si>
    <t>FamilyRunningMAsk_skills.png</t>
  </si>
  <si>
    <t>FamilyRunningMAsk_Workflow.png</t>
  </si>
  <si>
    <t>GreelanIceCap_Level.png</t>
  </si>
  <si>
    <t>GreelanIceCap_P1ChildLabour.png</t>
  </si>
  <si>
    <t>GreelanIceCap_P2GlobalWarming.png</t>
  </si>
  <si>
    <t>GreelanIceCap_P3Interlaken.png</t>
  </si>
  <si>
    <t>GreelanIceCap_P4Europe.png</t>
  </si>
  <si>
    <t>GreelanIceCap_P5Tamil.png</t>
  </si>
  <si>
    <t>GreelanIceCap_rule.png</t>
  </si>
  <si>
    <t>GreelanIceCap_Sensore.png</t>
  </si>
  <si>
    <t>GreelanIceCap_skills.png</t>
  </si>
  <si>
    <t>GreelanIceCap_States.png</t>
  </si>
  <si>
    <t>GreelanIceCap_Workflow.png</t>
  </si>
  <si>
    <t>GreenlandIceSheet_Level.png</t>
  </si>
  <si>
    <t>(2048, 1152)</t>
  </si>
  <si>
    <t>GreenlandIceSheet_P1ChildLabour.png</t>
  </si>
  <si>
    <t>GreenlandIceSheet_P2GlobalWarming.png</t>
  </si>
  <si>
    <t>GreenlandIceSheet_P3Interlaken.png</t>
  </si>
  <si>
    <t>GreenlandIceSheet_P4Europe.png</t>
  </si>
  <si>
    <t>GreenlandIceSheet_P5Tamil.png</t>
  </si>
  <si>
    <t>GreenlandIceSheet_rule.png</t>
  </si>
  <si>
    <t>GreenlandIceSheet_Sensore.png</t>
  </si>
  <si>
    <t>GreenlandIceSheet_skills.png</t>
  </si>
  <si>
    <t>GreenlandIceSheet_States.png</t>
  </si>
  <si>
    <t>GreenlandIceSheet_Workflow.png</t>
  </si>
  <si>
    <t>Kids_Level.png</t>
  </si>
  <si>
    <t>(3760, 1728)</t>
  </si>
  <si>
    <t>Kids_P1ChildLabour.png</t>
  </si>
  <si>
    <t>Kids_P2GlobalWarming.png</t>
  </si>
  <si>
    <t>Kids_P3Interlaken.png</t>
  </si>
  <si>
    <t>Kids_P4Europe.png</t>
  </si>
  <si>
    <t>Kids_P5Tamil.png</t>
  </si>
  <si>
    <t>Kids_rule.png</t>
  </si>
  <si>
    <t>Kids_Sensore.png</t>
  </si>
  <si>
    <t>Kids_skills.png</t>
  </si>
  <si>
    <t>Kids_States.png</t>
  </si>
  <si>
    <t>Kids_Workflow.png</t>
  </si>
  <si>
    <t>Pumpkin1_Level.png</t>
  </si>
  <si>
    <t>(2121, 1414)</t>
  </si>
  <si>
    <t>Pumpkin1_P1ChildLabour.png</t>
  </si>
  <si>
    <t>Pumpkin1_P2GlobalWarming.png</t>
  </si>
  <si>
    <t>Pumpkin1_P3Interlaken.png</t>
  </si>
  <si>
    <t>Pumpkin1_P4Europe.png</t>
  </si>
  <si>
    <t>Pumpkin1_P5Tamil.png</t>
  </si>
  <si>
    <t>Pumpkin1_rule.png</t>
  </si>
  <si>
    <t>Pumpkin1_Sensore.png</t>
  </si>
  <si>
    <t>Pumpkin1_skills.png</t>
  </si>
  <si>
    <t>Pumpkin1_States.png</t>
  </si>
  <si>
    <t>Pumpkin1_Workflow.png</t>
  </si>
  <si>
    <t>RainyLondon_Level.png</t>
  </si>
  <si>
    <t>(3840, 2160)</t>
  </si>
  <si>
    <t>RainyLondon_P1ChildLabour.png</t>
  </si>
  <si>
    <t>RainyLondon_P2GlobalWarming.png</t>
  </si>
  <si>
    <t>RainyLondon_P3Interlaken.png</t>
  </si>
  <si>
    <t>RainyLondon_P4Europe.png</t>
  </si>
  <si>
    <t>RainyLondon_P5Tamil.png</t>
  </si>
  <si>
    <t>RainyLondon_rule.png</t>
  </si>
  <si>
    <t>RainyLondon_Sensore.png</t>
  </si>
  <si>
    <t>RainyLondon_skills.png</t>
  </si>
  <si>
    <t>RainyLondon_States.png</t>
  </si>
  <si>
    <t>RainyLondon_Workflow.png</t>
  </si>
  <si>
    <t>Watermark Extraction Time</t>
  </si>
  <si>
    <t>Cosine_Score</t>
  </si>
  <si>
    <t>Levenshtein_Distance</t>
  </si>
  <si>
    <t>Original_Count</t>
  </si>
  <si>
    <t>Deciphered_Count</t>
  </si>
  <si>
    <t>Text Extraction Time</t>
  </si>
  <si>
    <t>Time</t>
  </si>
  <si>
    <t>Autumn1_Level.txt</t>
  </si>
  <si>
    <t>Autumn1_P1ChildLabour.txt</t>
  </si>
  <si>
    <t>Autumn1_P2GlobalWarming.txt</t>
  </si>
  <si>
    <t>Autumn1_P3Interlaken.txt</t>
  </si>
  <si>
    <t>Autumn1_P4Europe.txt</t>
  </si>
  <si>
    <t>Autumn1_P5Tamil.txt</t>
  </si>
  <si>
    <t>Autumn1_rule.txt</t>
  </si>
  <si>
    <t>Autumn1_Sensore.txt</t>
  </si>
  <si>
    <t>Autumn1_skills.txt</t>
  </si>
  <si>
    <t>Autumn1_States.txt</t>
  </si>
  <si>
    <t>Autumn1_Workflow.txt</t>
  </si>
  <si>
    <t>Autumn3_Level.txt</t>
  </si>
  <si>
    <t>Autumn3_P1ChildLabour.txt</t>
  </si>
  <si>
    <t>Autumn3_P2GlobalWarming.txt</t>
  </si>
  <si>
    <t>Autumn3_P3Interlaken.txt</t>
  </si>
  <si>
    <t>Autumn3_P4Europe.txt</t>
  </si>
  <si>
    <t>Autumn3_P5Tamil.txt</t>
  </si>
  <si>
    <t>Autumn3_rule.txt</t>
  </si>
  <si>
    <t>Autumn3_Sensore.txt</t>
  </si>
  <si>
    <t>Autumn3_skills.txt</t>
  </si>
  <si>
    <t>Autumn3_States.txt</t>
  </si>
  <si>
    <t>Autumn3_Workflow.txt</t>
  </si>
  <si>
    <t>dog_skills.txt</t>
  </si>
  <si>
    <t>dog_Workflow.txt</t>
  </si>
  <si>
    <t>FamilyRunningMAsk_rule.txt</t>
  </si>
  <si>
    <t>FamilyRunningMAsk_Sensore.txt</t>
  </si>
  <si>
    <t>FamilyRunningMAsk_skills.txt</t>
  </si>
  <si>
    <t>FamilyRunningMAsk_Workflow.txt</t>
  </si>
  <si>
    <t>GreelanIceCap_Level.txt</t>
  </si>
  <si>
    <t>GreelanIceCap_P1ChildLabour.txt</t>
  </si>
  <si>
    <t>GreelanIceCap_P2GlobalWarming.txt</t>
  </si>
  <si>
    <t>GreelanIceCap_P3Interlaken.txt</t>
  </si>
  <si>
    <t>GreelanIceCap_P4Europe.txt</t>
  </si>
  <si>
    <t>GreelanIceCap_P5Tamil.txt</t>
  </si>
  <si>
    <t>GreelanIceCap_rule.txt</t>
  </si>
  <si>
    <t>GreelanIceCap_Sensore.txt</t>
  </si>
  <si>
    <t>GreelanIceCap_skills.txt</t>
  </si>
  <si>
    <t>GreelanIceCap_States.txt</t>
  </si>
  <si>
    <t>GreelanIceCap_Workflow.txt</t>
  </si>
  <si>
    <t>GreenlandIceSheet_Level.txt</t>
  </si>
  <si>
    <t>GreenlandIceSheet_P1ChildLabour.txt</t>
  </si>
  <si>
    <t>GreenlandIceSheet_P2GlobalWarming.txt</t>
  </si>
  <si>
    <t>GreenlandIceSheet_P3Interlaken.txt</t>
  </si>
  <si>
    <t>GreenlandIceSheet_P4Europe.txt</t>
  </si>
  <si>
    <t>GreenlandIceSheet_P5Tamil.txt</t>
  </si>
  <si>
    <t>GreenlandIceSheet_rule.txt</t>
  </si>
  <si>
    <t>GreenlandIceSheet_Sensore.txt</t>
  </si>
  <si>
    <t>GreenlandIceSheet_skills.txt</t>
  </si>
  <si>
    <t>GreenlandIceSheet_States.txt</t>
  </si>
  <si>
    <t>GreenlandIceSheet_Workflow.txt</t>
  </si>
  <si>
    <t>Kids_Level.txt</t>
  </si>
  <si>
    <t>Kids_P1ChildLabour.txt</t>
  </si>
  <si>
    <t>Kids_P2GlobalWarming.txt</t>
  </si>
  <si>
    <t>Kids_P3Interlaken.txt</t>
  </si>
  <si>
    <t>Kids_P4Europe.txt</t>
  </si>
  <si>
    <t>Kids_P5Tamil.txt</t>
  </si>
  <si>
    <t>Kids_rule.txt</t>
  </si>
  <si>
    <t>Kids_Sensore.txt</t>
  </si>
  <si>
    <t>Kids_skills.txt</t>
  </si>
  <si>
    <t>Kids_States.txt</t>
  </si>
  <si>
    <t>Kids_Workflow.txt</t>
  </si>
  <si>
    <t>Pumpkin1_Level.txt</t>
  </si>
  <si>
    <t>Pumpkin1_P1ChildLabour.txt</t>
  </si>
  <si>
    <t>Pumpkin1_P2GlobalWarming.txt</t>
  </si>
  <si>
    <t>Pumpkin1_P3Interlaken.txt</t>
  </si>
  <si>
    <t>Pumpkin1_P4Europe.txt</t>
  </si>
  <si>
    <t>Pumpkin1_P5Tamil.txt</t>
  </si>
  <si>
    <t>Pumpkin1_rule.txt</t>
  </si>
  <si>
    <t>Pumpkin1_Sensore.txt</t>
  </si>
  <si>
    <t>Pumpkin1_skills.txt</t>
  </si>
  <si>
    <t>Pumpkin1_States.txt</t>
  </si>
  <si>
    <t>Pumpkin1_Workflow.txt</t>
  </si>
  <si>
    <t>RainyLondon_Level.txt</t>
  </si>
  <si>
    <t>RainyLondon_P1ChildLabour.txt</t>
  </si>
  <si>
    <t>RainyLondon_P2GlobalWarming.txt</t>
  </si>
  <si>
    <t>RainyLondon_P3Interlaken.txt</t>
  </si>
  <si>
    <t>RainyLondon_P4Europe.txt</t>
  </si>
  <si>
    <t>RainyLondon_P5Tamil.txt</t>
  </si>
  <si>
    <t>RainyLondon_rule.txt</t>
  </si>
  <si>
    <t>RainyLondon_Sensore.txt</t>
  </si>
  <si>
    <t>RainyLondon_skills.txt</t>
  </si>
  <si>
    <t>RainyLondon_States.txt</t>
  </si>
  <si>
    <t>RainyLondon_Workflow.txt</t>
  </si>
  <si>
    <t>Name</t>
  </si>
  <si>
    <t>Level</t>
  </si>
  <si>
    <t>ChildLabour</t>
  </si>
  <si>
    <t>GlobalWarming</t>
  </si>
  <si>
    <t>Interlaken</t>
  </si>
  <si>
    <t>Europe</t>
  </si>
  <si>
    <t>Tamil</t>
  </si>
  <si>
    <t>Rule</t>
  </si>
  <si>
    <t>Sensore</t>
  </si>
  <si>
    <t>Skills</t>
  </si>
  <si>
    <t>States</t>
  </si>
  <si>
    <t>Workflow</t>
  </si>
  <si>
    <t>Autumn1</t>
  </si>
  <si>
    <t>Autumn3</t>
  </si>
  <si>
    <t>GreenlanIceCap</t>
  </si>
  <si>
    <t>GreenlandIceSheet</t>
  </si>
  <si>
    <t>Kids</t>
  </si>
  <si>
    <t>Pumpkin</t>
  </si>
  <si>
    <t>RainyLondon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</si>
</sst>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horizontal="center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Analysis for Host Image "Autumn1"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Same_Host_Image!$B$1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Same_Host_Image!$F$2:$F$1000</c:f>
            </c:strRef>
          </c:cat>
          <c:val>
            <c:numRef>
              <c:f>Same_Host_Image!$B$2:$B$12</c:f>
              <c:numCache/>
            </c:numRef>
          </c:val>
          <c:smooth val="0"/>
        </c:ser>
        <c:ser>
          <c:idx val="1"/>
          <c:order val="1"/>
          <c:tx>
            <c:strRef>
              <c:f>Same_Host_Image!$C$1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Same_Host_Image!$F$2:$F$1000</c:f>
            </c:strRef>
          </c:cat>
          <c:val>
            <c:numRef>
              <c:f>Same_Host_Image!$C$2:$C$12</c:f>
              <c:numCache/>
            </c:numRef>
          </c:val>
          <c:smooth val="0"/>
        </c:ser>
        <c:ser>
          <c:idx val="2"/>
          <c:order val="2"/>
          <c:tx>
            <c:strRef>
              <c:f>Same_Host_Image!$D$1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Same_Host_Image!$F$2:$F$1000</c:f>
            </c:strRef>
          </c:cat>
          <c:val>
            <c:numRef>
              <c:f>Same_Host_Image!$D$2:$D$12</c:f>
              <c:numCache/>
            </c:numRef>
          </c:val>
          <c:smooth val="0"/>
        </c:ser>
        <c:axId val="754566710"/>
        <c:axId val="401649948"/>
      </c:lineChart>
      <c:catAx>
        <c:axId val="75456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Secret Text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649948"/>
      </c:catAx>
      <c:valAx>
        <c:axId val="401649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Processing Time ( Seconds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566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Analysis for Secret Text "Global Warming"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Same_Text!$B$1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Same_Text!$F$2:$F$1000</c:f>
            </c:strRef>
          </c:cat>
          <c:val>
            <c:numRef>
              <c:f>Same_Text!$B$2:$B$8</c:f>
              <c:numCache/>
            </c:numRef>
          </c:val>
          <c:smooth val="1"/>
        </c:ser>
        <c:ser>
          <c:idx val="1"/>
          <c:order val="1"/>
          <c:tx>
            <c:strRef>
              <c:f>Same_Text!$C$1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Same_Text!$F$2:$F$1000</c:f>
            </c:strRef>
          </c:cat>
          <c:val>
            <c:numRef>
              <c:f>Same_Text!$C$2:$C$8</c:f>
              <c:numCache/>
            </c:numRef>
          </c:val>
          <c:smooth val="1"/>
        </c:ser>
        <c:ser>
          <c:idx val="2"/>
          <c:order val="2"/>
          <c:tx>
            <c:strRef>
              <c:f>Same_Text!$D$1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Same_Text!$F$2:$F$1000</c:f>
            </c:strRef>
          </c:cat>
          <c:val>
            <c:numRef>
              <c:f>Same_Text!$D$2:$D$8</c:f>
              <c:numCache/>
            </c:numRef>
          </c:val>
          <c:smooth val="1"/>
        </c:ser>
        <c:axId val="924359022"/>
        <c:axId val="749673154"/>
      </c:lineChart>
      <c:catAx>
        <c:axId val="924359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673154"/>
      </c:catAx>
      <c:valAx>
        <c:axId val="749673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Processing Time ( Seconds 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359022"/>
        <c:majorUnit val="1.0"/>
        <c:minorUnit val="0.333333333333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Analysis for Host Image "Autumn1"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Same_Host_Image!$B$1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Same_Host_Image!$F$2:$F$1000</c:f>
            </c:strRef>
          </c:cat>
          <c:val>
            <c:numRef>
              <c:f>Same_Host_Image!$B$2:$B$12</c:f>
              <c:numCache/>
            </c:numRef>
          </c:val>
          <c:smooth val="1"/>
        </c:ser>
        <c:ser>
          <c:idx val="1"/>
          <c:order val="1"/>
          <c:tx>
            <c:strRef>
              <c:f>Same_Host_Image!$C$1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Same_Host_Image!$F$2:$F$1000</c:f>
            </c:strRef>
          </c:cat>
          <c:val>
            <c:numRef>
              <c:f>Same_Host_Image!$C$2:$C$12</c:f>
              <c:numCache/>
            </c:numRef>
          </c:val>
          <c:smooth val="1"/>
        </c:ser>
        <c:ser>
          <c:idx val="2"/>
          <c:order val="2"/>
          <c:tx>
            <c:strRef>
              <c:f>Same_Host_Image!$D$1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Same_Host_Image!$F$2:$F$1000</c:f>
            </c:strRef>
          </c:cat>
          <c:val>
            <c:numRef>
              <c:f>Same_Host_Image!$D$2:$D$12</c:f>
              <c:numCache/>
            </c:numRef>
          </c:val>
          <c:smooth val="1"/>
        </c:ser>
        <c:axId val="876202319"/>
        <c:axId val="593400082"/>
      </c:lineChart>
      <c:catAx>
        <c:axId val="87620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Names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400082"/>
      </c:catAx>
      <c:valAx>
        <c:axId val="593400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Processing Time ( Seconds 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202319"/>
        <c:majorUnit val="1.0"/>
        <c:minorUnit val="0.3333333333333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12</xdr:row>
      <xdr:rowOff>161925</xdr:rowOff>
    </xdr:from>
    <xdr:ext cx="7143750" cy="442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8</xdr:row>
      <xdr:rowOff>114300</xdr:rowOff>
    </xdr:from>
    <xdr:ext cx="7153275" cy="4429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32</xdr:row>
      <xdr:rowOff>0</xdr:rowOff>
    </xdr:from>
    <xdr:ext cx="7143750" cy="4429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 t="s">
        <v>1</v>
      </c>
      <c r="K1" s="1" t="s">
        <v>2</v>
      </c>
      <c r="L1" s="1" t="s">
        <v>3</v>
      </c>
      <c r="M1" s="1" t="s">
        <v>7</v>
      </c>
    </row>
    <row r="2">
      <c r="A2" s="1" t="s">
        <v>8</v>
      </c>
      <c r="B2" s="3">
        <f t="shared" ref="B2:D2" si="1">ROUND(J2, 4)</f>
        <v>0.9883</v>
      </c>
      <c r="C2" s="3">
        <f t="shared" si="1"/>
        <v>40.0085</v>
      </c>
      <c r="D2" s="3">
        <f t="shared" si="1"/>
        <v>19.4693</v>
      </c>
      <c r="E2" s="1" t="s">
        <v>9</v>
      </c>
      <c r="F2" s="1" t="s">
        <v>10</v>
      </c>
      <c r="G2" s="3">
        <f t="shared" ref="G2:G84" si="3">ROUND(M2, 4)</f>
        <v>4.561</v>
      </c>
      <c r="H2" s="1"/>
      <c r="I2" s="1"/>
      <c r="J2" s="3">
        <v>0.988307285198223</v>
      </c>
      <c r="K2" s="3">
        <v>40.0085074787153</v>
      </c>
      <c r="L2" s="3">
        <v>19.4693237847222</v>
      </c>
      <c r="M2" s="3">
        <v>4.56099605560302</v>
      </c>
    </row>
    <row r="3">
      <c r="A3" s="1" t="s">
        <v>11</v>
      </c>
      <c r="B3" s="3">
        <f t="shared" ref="B3:D3" si="2">ROUND(J3, 4)</f>
        <v>0.9848</v>
      </c>
      <c r="C3" s="3">
        <f t="shared" si="2"/>
        <v>38.8765</v>
      </c>
      <c r="D3" s="3">
        <f t="shared" si="2"/>
        <v>25.267</v>
      </c>
      <c r="E3" s="1" t="s">
        <v>9</v>
      </c>
      <c r="F3" s="1" t="s">
        <v>12</v>
      </c>
      <c r="G3" s="3">
        <f t="shared" si="3"/>
        <v>4.4804</v>
      </c>
      <c r="H3" s="1"/>
      <c r="I3" s="1"/>
      <c r="J3" s="3">
        <v>0.984813907218265</v>
      </c>
      <c r="K3" s="3">
        <v>38.8764734588206</v>
      </c>
      <c r="L3" s="3">
        <v>25.2670342881944</v>
      </c>
      <c r="M3" s="3">
        <v>4.4803500175476</v>
      </c>
    </row>
    <row r="4">
      <c r="A4" s="1" t="s">
        <v>13</v>
      </c>
      <c r="B4" s="3">
        <f t="shared" ref="B4:D4" si="4">ROUND(J4, 4)</f>
        <v>0.9864</v>
      </c>
      <c r="C4" s="3">
        <f t="shared" si="4"/>
        <v>39.3411</v>
      </c>
      <c r="D4" s="3">
        <f t="shared" si="4"/>
        <v>22.7036</v>
      </c>
      <c r="E4" s="1" t="s">
        <v>9</v>
      </c>
      <c r="F4" s="1" t="s">
        <v>14</v>
      </c>
      <c r="G4" s="3">
        <f t="shared" si="3"/>
        <v>4.5004</v>
      </c>
      <c r="H4" s="1"/>
      <c r="I4" s="1"/>
      <c r="J4" s="3">
        <v>0.986422277185023</v>
      </c>
      <c r="K4" s="3">
        <v>39.3410687567556</v>
      </c>
      <c r="L4" s="3">
        <v>22.7036006944444</v>
      </c>
      <c r="M4" s="3">
        <v>4.50037145614624</v>
      </c>
    </row>
    <row r="5">
      <c r="A5" s="1" t="s">
        <v>15</v>
      </c>
      <c r="B5" s="3">
        <f t="shared" ref="B5:D5" si="5">ROUND(J5, 4)</f>
        <v>0.986</v>
      </c>
      <c r="C5" s="3">
        <f t="shared" si="5"/>
        <v>39.2792</v>
      </c>
      <c r="D5" s="3">
        <f t="shared" si="5"/>
        <v>23.0295</v>
      </c>
      <c r="E5" s="1" t="s">
        <v>9</v>
      </c>
      <c r="F5" s="1" t="s">
        <v>16</v>
      </c>
      <c r="G5" s="3">
        <f t="shared" si="3"/>
        <v>4.4438</v>
      </c>
      <c r="H5" s="1"/>
      <c r="I5" s="1"/>
      <c r="J5" s="3">
        <v>0.986024151775066</v>
      </c>
      <c r="K5" s="3">
        <v>39.279172539411</v>
      </c>
      <c r="L5" s="3">
        <v>23.0294921875</v>
      </c>
      <c r="M5" s="3">
        <v>4.44379901885986</v>
      </c>
    </row>
    <row r="6">
      <c r="A6" s="1" t="s">
        <v>17</v>
      </c>
      <c r="B6" s="3">
        <f t="shared" ref="B6:D6" si="6">ROUND(J6, 4)</f>
        <v>0.9864</v>
      </c>
      <c r="C6" s="3">
        <f t="shared" si="6"/>
        <v>39.216</v>
      </c>
      <c r="D6" s="3">
        <f t="shared" si="6"/>
        <v>23.3668</v>
      </c>
      <c r="E6" s="1" t="s">
        <v>9</v>
      </c>
      <c r="F6" s="1" t="s">
        <v>18</v>
      </c>
      <c r="G6" s="3">
        <f t="shared" si="3"/>
        <v>4.3547</v>
      </c>
      <c r="H6" s="1"/>
      <c r="I6" s="1"/>
      <c r="J6" s="3">
        <v>0.986377534417661</v>
      </c>
      <c r="K6" s="3">
        <v>39.2160255328863</v>
      </c>
      <c r="L6" s="3">
        <v>23.3667903645833</v>
      </c>
      <c r="M6" s="3">
        <v>4.35466575622558</v>
      </c>
    </row>
    <row r="7">
      <c r="A7" s="1" t="s">
        <v>19</v>
      </c>
      <c r="B7" s="3">
        <f t="shared" ref="B7:D7" si="7">ROUND(J7, 4)</f>
        <v>0.9847</v>
      </c>
      <c r="C7" s="3">
        <f t="shared" si="7"/>
        <v>38.8544</v>
      </c>
      <c r="D7" s="3">
        <f t="shared" si="7"/>
        <v>25.3956</v>
      </c>
      <c r="E7" s="1" t="s">
        <v>9</v>
      </c>
      <c r="F7" s="1" t="s">
        <v>20</v>
      </c>
      <c r="G7" s="3">
        <f t="shared" si="3"/>
        <v>4.5953</v>
      </c>
      <c r="H7" s="1"/>
      <c r="I7" s="1"/>
      <c r="J7" s="3">
        <v>0.984745187974452</v>
      </c>
      <c r="K7" s="3">
        <v>38.8544360075647</v>
      </c>
      <c r="L7" s="3">
        <v>25.3955729166666</v>
      </c>
      <c r="M7" s="3">
        <v>4.59530162811279</v>
      </c>
    </row>
    <row r="8">
      <c r="A8" s="1" t="s">
        <v>21</v>
      </c>
      <c r="B8" s="3">
        <f t="shared" ref="B8:D8" si="8">ROUND(J8, 4)</f>
        <v>0.9926</v>
      </c>
      <c r="C8" s="3">
        <f t="shared" si="8"/>
        <v>41.7264</v>
      </c>
      <c r="D8" s="3">
        <f t="shared" si="8"/>
        <v>13.1086</v>
      </c>
      <c r="E8" s="1" t="s">
        <v>9</v>
      </c>
      <c r="F8" s="1" t="s">
        <v>22</v>
      </c>
      <c r="G8" s="3">
        <f t="shared" si="3"/>
        <v>3.6733</v>
      </c>
      <c r="H8" s="1"/>
      <c r="I8" s="1"/>
      <c r="J8" s="3">
        <v>0.992565813576868</v>
      </c>
      <c r="K8" s="3">
        <v>41.7264400133588</v>
      </c>
      <c r="L8" s="3">
        <v>13.1086393229166</v>
      </c>
      <c r="M8" s="3">
        <v>3.67325186729431</v>
      </c>
    </row>
    <row r="9">
      <c r="A9" s="1" t="s">
        <v>23</v>
      </c>
      <c r="B9" s="3">
        <f t="shared" ref="B9:D9" si="9">ROUND(J9, 4)</f>
        <v>0.9922</v>
      </c>
      <c r="C9" s="3">
        <f t="shared" si="9"/>
        <v>41.6085</v>
      </c>
      <c r="D9" s="3">
        <f t="shared" si="9"/>
        <v>13.4695</v>
      </c>
      <c r="E9" s="1" t="s">
        <v>9</v>
      </c>
      <c r="F9" s="1" t="s">
        <v>24</v>
      </c>
      <c r="G9" s="3">
        <f t="shared" si="3"/>
        <v>3.6195</v>
      </c>
      <c r="H9" s="1"/>
      <c r="I9" s="1"/>
      <c r="J9" s="3">
        <v>0.992237874492232</v>
      </c>
      <c r="K9" s="3">
        <v>41.6085037887133</v>
      </c>
      <c r="L9" s="3">
        <v>13.4694926215277</v>
      </c>
      <c r="M9" s="3">
        <v>3.61948990821838</v>
      </c>
    </row>
    <row r="10">
      <c r="A10" s="1" t="s">
        <v>25</v>
      </c>
      <c r="B10" s="3">
        <f t="shared" ref="B10:D10" si="10">ROUND(J10, 4)</f>
        <v>0.9925</v>
      </c>
      <c r="C10" s="3">
        <f t="shared" si="10"/>
        <v>41.6761</v>
      </c>
      <c r="D10" s="3">
        <f t="shared" si="10"/>
        <v>13.2614</v>
      </c>
      <c r="E10" s="1" t="s">
        <v>9</v>
      </c>
      <c r="F10" s="1" t="s">
        <v>26</v>
      </c>
      <c r="G10" s="3">
        <f t="shared" si="3"/>
        <v>3.6295</v>
      </c>
      <c r="H10" s="1"/>
      <c r="I10" s="1"/>
      <c r="J10" s="3">
        <v>0.992493226250144</v>
      </c>
      <c r="K10" s="3">
        <v>41.6761072847296</v>
      </c>
      <c r="L10" s="3">
        <v>13.2614461805555</v>
      </c>
      <c r="M10" s="3">
        <v>3.62950205802917</v>
      </c>
    </row>
    <row r="11">
      <c r="A11" s="1" t="s">
        <v>27</v>
      </c>
      <c r="B11" s="3">
        <f t="shared" ref="B11:D11" si="11">ROUND(J11, 4)</f>
        <v>0.99</v>
      </c>
      <c r="C11" s="3">
        <f t="shared" si="11"/>
        <v>40.5441</v>
      </c>
      <c r="D11" s="3">
        <f t="shared" si="11"/>
        <v>17.2103</v>
      </c>
      <c r="E11" s="1" t="s">
        <v>9</v>
      </c>
      <c r="F11" s="1" t="s">
        <v>28</v>
      </c>
      <c r="G11" s="3">
        <f t="shared" si="3"/>
        <v>4.0442</v>
      </c>
      <c r="H11" s="1"/>
      <c r="I11" s="1"/>
      <c r="J11" s="3">
        <v>0.990023275813388</v>
      </c>
      <c r="K11" s="3">
        <v>40.5441383416489</v>
      </c>
      <c r="L11" s="3">
        <v>17.2102738715277</v>
      </c>
      <c r="M11" s="3">
        <v>4.04418468475341</v>
      </c>
    </row>
    <row r="12">
      <c r="A12" s="1" t="s">
        <v>29</v>
      </c>
      <c r="B12" s="3">
        <f t="shared" ref="B12:D12" si="12">ROUND(J12, 4)</f>
        <v>0.9923</v>
      </c>
      <c r="C12" s="3">
        <f t="shared" si="12"/>
        <v>41.6377</v>
      </c>
      <c r="D12" s="3">
        <f t="shared" si="12"/>
        <v>13.3793</v>
      </c>
      <c r="E12" s="1" t="s">
        <v>9</v>
      </c>
      <c r="F12" s="1" t="s">
        <v>30</v>
      </c>
      <c r="G12" s="3">
        <f t="shared" si="3"/>
        <v>3.7236</v>
      </c>
      <c r="H12" s="1"/>
      <c r="I12" s="1"/>
      <c r="J12" s="3">
        <v>0.992303332916063</v>
      </c>
      <c r="K12" s="3">
        <v>41.6376826877073</v>
      </c>
      <c r="L12" s="3">
        <v>13.3792986111111</v>
      </c>
      <c r="M12" s="3">
        <v>3.72357630729675</v>
      </c>
    </row>
    <row r="13">
      <c r="A13" s="1" t="s">
        <v>31</v>
      </c>
      <c r="B13" s="3">
        <f t="shared" ref="B13:D13" si="13">ROUND(J13, 4)</f>
        <v>0.9922</v>
      </c>
      <c r="C13" s="3">
        <f t="shared" si="13"/>
        <v>40.5659</v>
      </c>
      <c r="D13" s="3">
        <f t="shared" si="13"/>
        <v>17.1244</v>
      </c>
      <c r="E13" s="1" t="s">
        <v>32</v>
      </c>
      <c r="F13" s="1" t="s">
        <v>10</v>
      </c>
      <c r="G13" s="3">
        <f t="shared" si="3"/>
        <v>6.8541</v>
      </c>
      <c r="H13" s="1"/>
      <c r="I13" s="1"/>
      <c r="J13" s="3">
        <v>0.992166779398962</v>
      </c>
      <c r="K13" s="3">
        <v>40.5658588832603</v>
      </c>
      <c r="L13" s="3">
        <v>17.1244143337673</v>
      </c>
      <c r="M13" s="3">
        <v>6.85412549972534</v>
      </c>
    </row>
    <row r="14">
      <c r="A14" s="1" t="s">
        <v>33</v>
      </c>
      <c r="B14" s="3">
        <f t="shared" ref="B14:D14" si="14">ROUND(J14, 4)</f>
        <v>0.9893</v>
      </c>
      <c r="C14" s="3">
        <f t="shared" si="14"/>
        <v>39.7061</v>
      </c>
      <c r="D14" s="3">
        <f t="shared" si="14"/>
        <v>20.8731</v>
      </c>
      <c r="E14" s="1" t="s">
        <v>32</v>
      </c>
      <c r="F14" s="1" t="s">
        <v>12</v>
      </c>
      <c r="G14" s="3">
        <f t="shared" si="3"/>
        <v>7.0926</v>
      </c>
      <c r="H14" s="1"/>
      <c r="I14" s="1"/>
      <c r="J14" s="3">
        <v>0.989330957418356</v>
      </c>
      <c r="K14" s="3">
        <v>39.7061483589465</v>
      </c>
      <c r="L14" s="3">
        <v>20.8730916341145</v>
      </c>
      <c r="M14" s="3">
        <v>7.09260487556457</v>
      </c>
    </row>
    <row r="15">
      <c r="A15" s="1" t="s">
        <v>34</v>
      </c>
      <c r="B15" s="3">
        <f t="shared" ref="B15:D15" si="15">ROUND(J15, 4)</f>
        <v>0.9905</v>
      </c>
      <c r="C15" s="3">
        <f t="shared" si="15"/>
        <v>40.0628</v>
      </c>
      <c r="D15" s="3">
        <f t="shared" si="15"/>
        <v>19.2276</v>
      </c>
      <c r="E15" s="1" t="s">
        <v>32</v>
      </c>
      <c r="F15" s="1" t="s">
        <v>14</v>
      </c>
      <c r="G15" s="3">
        <f t="shared" si="3"/>
        <v>6.4531</v>
      </c>
      <c r="H15" s="1"/>
      <c r="I15" s="1"/>
      <c r="J15" s="3">
        <v>0.99046685949657</v>
      </c>
      <c r="K15" s="3">
        <v>40.0627581164518</v>
      </c>
      <c r="L15" s="3">
        <v>19.2276321072048</v>
      </c>
      <c r="M15" s="3">
        <v>6.45314812660217</v>
      </c>
    </row>
    <row r="16">
      <c r="A16" s="1" t="s">
        <v>35</v>
      </c>
      <c r="B16" s="3">
        <f t="shared" ref="B16:D16" si="16">ROUND(J16, 4)</f>
        <v>0.9901</v>
      </c>
      <c r="C16" s="3">
        <f t="shared" si="16"/>
        <v>40.0084</v>
      </c>
      <c r="D16" s="3">
        <f t="shared" si="16"/>
        <v>19.4696</v>
      </c>
      <c r="E16" s="1" t="s">
        <v>32</v>
      </c>
      <c r="F16" s="1" t="s">
        <v>16</v>
      </c>
      <c r="G16" s="3">
        <f t="shared" si="3"/>
        <v>6.5146</v>
      </c>
      <c r="H16" s="1"/>
      <c r="I16" s="1"/>
      <c r="J16" s="3">
        <v>0.990140023963848</v>
      </c>
      <c r="K16" s="3">
        <v>40.008442321461</v>
      </c>
      <c r="L16" s="3">
        <v>19.4696158854166</v>
      </c>
      <c r="M16" s="3">
        <v>6.51459074020385</v>
      </c>
    </row>
    <row r="17">
      <c r="A17" s="1" t="s">
        <v>36</v>
      </c>
      <c r="B17" s="3">
        <f t="shared" ref="B17:D17" si="17">ROUND(J17, 4)</f>
        <v>0.9903</v>
      </c>
      <c r="C17" s="3">
        <f t="shared" si="17"/>
        <v>40.0313</v>
      </c>
      <c r="D17" s="3">
        <f t="shared" si="17"/>
        <v>19.3672</v>
      </c>
      <c r="E17" s="1" t="s">
        <v>32</v>
      </c>
      <c r="F17" s="1" t="s">
        <v>18</v>
      </c>
      <c r="G17" s="3">
        <f t="shared" si="3"/>
        <v>6.9435</v>
      </c>
      <c r="H17" s="1"/>
      <c r="I17" s="1"/>
      <c r="J17" s="3">
        <v>0.990269427296688</v>
      </c>
      <c r="K17" s="3">
        <v>40.0313443800566</v>
      </c>
      <c r="L17" s="3">
        <v>19.3672151692708</v>
      </c>
      <c r="M17" s="3">
        <v>6.94349122047424</v>
      </c>
    </row>
    <row r="18">
      <c r="A18" s="1" t="s">
        <v>37</v>
      </c>
      <c r="B18" s="3">
        <f t="shared" ref="B18:D18" si="18">ROUND(J18, 4)</f>
        <v>0.9892</v>
      </c>
      <c r="C18" s="3">
        <f t="shared" si="18"/>
        <v>39.6973</v>
      </c>
      <c r="D18" s="3">
        <f t="shared" si="18"/>
        <v>20.9156</v>
      </c>
      <c r="E18" s="1" t="s">
        <v>32</v>
      </c>
      <c r="F18" s="1" t="s">
        <v>20</v>
      </c>
      <c r="G18" s="3">
        <f t="shared" si="3"/>
        <v>6.8968</v>
      </c>
      <c r="H18" s="1"/>
      <c r="I18" s="1"/>
      <c r="J18" s="3">
        <v>0.989210469974333</v>
      </c>
      <c r="K18" s="3">
        <v>39.6973112939226</v>
      </c>
      <c r="L18" s="3">
        <v>20.9156076388888</v>
      </c>
      <c r="M18" s="3">
        <v>6.89682531356811</v>
      </c>
    </row>
    <row r="19">
      <c r="A19" s="1" t="s">
        <v>38</v>
      </c>
      <c r="B19" s="3">
        <f t="shared" ref="B19:D19" si="19">ROUND(J19, 4)</f>
        <v>0.995</v>
      </c>
      <c r="C19" s="3">
        <f t="shared" si="19"/>
        <v>41.7299</v>
      </c>
      <c r="D19" s="3">
        <f t="shared" si="19"/>
        <v>13.0982</v>
      </c>
      <c r="E19" s="1" t="s">
        <v>32</v>
      </c>
      <c r="F19" s="1" t="s">
        <v>22</v>
      </c>
      <c r="G19" s="3">
        <f t="shared" si="3"/>
        <v>5.5903</v>
      </c>
      <c r="H19" s="1"/>
      <c r="I19" s="1"/>
      <c r="J19" s="3">
        <v>0.994996380330142</v>
      </c>
      <c r="K19" s="3">
        <v>41.7298886011801</v>
      </c>
      <c r="L19" s="3">
        <v>13.0982343207465</v>
      </c>
      <c r="M19" s="3">
        <v>5.59031176567077</v>
      </c>
    </row>
    <row r="20">
      <c r="A20" s="1" t="s">
        <v>39</v>
      </c>
      <c r="B20" s="3">
        <f t="shared" ref="B20:D20" si="20">ROUND(J20, 4)</f>
        <v>0.9948</v>
      </c>
      <c r="C20" s="3">
        <f t="shared" si="20"/>
        <v>41.6623</v>
      </c>
      <c r="D20" s="3">
        <f t="shared" si="20"/>
        <v>13.3036</v>
      </c>
      <c r="E20" s="1" t="s">
        <v>32</v>
      </c>
      <c r="F20" s="1" t="s">
        <v>24</v>
      </c>
      <c r="G20" s="3">
        <f t="shared" si="3"/>
        <v>5.8771</v>
      </c>
      <c r="H20" s="1"/>
      <c r="I20" s="1"/>
      <c r="J20" s="3">
        <v>0.994832441092112</v>
      </c>
      <c r="K20" s="3">
        <v>41.6623179989279</v>
      </c>
      <c r="L20" s="3">
        <v>13.3036195203993</v>
      </c>
      <c r="M20" s="3">
        <v>5.87710666656494</v>
      </c>
    </row>
    <row r="21">
      <c r="A21" s="1" t="s">
        <v>40</v>
      </c>
      <c r="B21" s="3">
        <f t="shared" ref="B21:D21" si="21">ROUND(J21, 4)</f>
        <v>0.995</v>
      </c>
      <c r="C21" s="3">
        <f t="shared" si="21"/>
        <v>41.7036</v>
      </c>
      <c r="D21" s="3">
        <f t="shared" si="21"/>
        <v>13.1776</v>
      </c>
      <c r="E21" s="1" t="s">
        <v>32</v>
      </c>
      <c r="F21" s="1" t="s">
        <v>26</v>
      </c>
      <c r="G21" s="3">
        <f t="shared" si="3"/>
        <v>6.071</v>
      </c>
      <c r="H21" s="1"/>
      <c r="I21" s="1"/>
      <c r="J21" s="3">
        <v>0.994963229518307</v>
      </c>
      <c r="K21" s="3">
        <v>41.7036376300168</v>
      </c>
      <c r="L21" s="3">
        <v>13.177646484375</v>
      </c>
      <c r="M21" s="3">
        <v>6.07098174095153</v>
      </c>
    </row>
    <row r="22">
      <c r="A22" s="1" t="s">
        <v>41</v>
      </c>
      <c r="B22" s="3">
        <f t="shared" ref="B22:D22" si="22">ROUND(J22, 4)</f>
        <v>0.9931</v>
      </c>
      <c r="C22" s="3">
        <f t="shared" si="22"/>
        <v>40.9996</v>
      </c>
      <c r="D22" s="3">
        <f t="shared" si="22"/>
        <v>15.4967</v>
      </c>
      <c r="E22" s="1" t="s">
        <v>32</v>
      </c>
      <c r="F22" s="1" t="s">
        <v>28</v>
      </c>
      <c r="G22" s="3">
        <f t="shared" si="3"/>
        <v>6.3323</v>
      </c>
      <c r="H22" s="1"/>
      <c r="I22" s="1"/>
      <c r="J22" s="3">
        <v>0.993098555818862</v>
      </c>
      <c r="K22" s="3">
        <v>40.999631644764</v>
      </c>
      <c r="L22" s="3">
        <v>15.4966723632812</v>
      </c>
      <c r="M22" s="3">
        <v>6.33226442337036</v>
      </c>
    </row>
    <row r="23">
      <c r="A23" s="1" t="s">
        <v>42</v>
      </c>
      <c r="B23" s="3">
        <f t="shared" ref="B23:D23" si="23">ROUND(J23, 4)</f>
        <v>0.9949</v>
      </c>
      <c r="C23" s="3">
        <f t="shared" si="23"/>
        <v>41.6815</v>
      </c>
      <c r="D23" s="3">
        <f t="shared" si="23"/>
        <v>13.2451</v>
      </c>
      <c r="E23" s="1" t="s">
        <v>32</v>
      </c>
      <c r="F23" s="1" t="s">
        <v>30</v>
      </c>
      <c r="G23" s="3">
        <f t="shared" si="3"/>
        <v>6.0663</v>
      </c>
      <c r="H23" s="1"/>
      <c r="I23" s="1"/>
      <c r="J23" s="3">
        <v>0.994925934917017</v>
      </c>
      <c r="K23" s="3">
        <v>41.6814547247905</v>
      </c>
      <c r="L23" s="3">
        <v>13.2451274956597</v>
      </c>
      <c r="M23" s="3">
        <v>6.066330909729</v>
      </c>
    </row>
    <row r="24">
      <c r="A24" s="1" t="s">
        <v>43</v>
      </c>
      <c r="B24" s="3">
        <f t="shared" ref="B24:D24" si="24">ROUND(J24, 4)</f>
        <v>0.9875</v>
      </c>
      <c r="C24" s="3">
        <f t="shared" si="24"/>
        <v>44.5226</v>
      </c>
      <c r="D24" s="3">
        <f t="shared" si="24"/>
        <v>6.8856</v>
      </c>
      <c r="E24" s="1" t="s">
        <v>44</v>
      </c>
      <c r="F24" s="1" t="s">
        <v>26</v>
      </c>
      <c r="G24" s="3">
        <f t="shared" si="3"/>
        <v>0.8085</v>
      </c>
      <c r="H24" s="1"/>
      <c r="I24" s="1"/>
      <c r="J24" s="3">
        <v>0.98748663708671</v>
      </c>
      <c r="K24" s="3">
        <v>44.52261792232</v>
      </c>
      <c r="L24" s="3">
        <v>6.88556882022471</v>
      </c>
      <c r="M24" s="3">
        <v>0.808468580245971</v>
      </c>
    </row>
    <row r="25">
      <c r="A25" s="1" t="s">
        <v>45</v>
      </c>
      <c r="B25" s="3">
        <f t="shared" ref="B25:D25" si="25">ROUND(J25, 4)</f>
        <v>0.9872</v>
      </c>
      <c r="C25" s="3">
        <f t="shared" si="25"/>
        <v>44.0046</v>
      </c>
      <c r="D25" s="3">
        <f t="shared" si="25"/>
        <v>7.7578</v>
      </c>
      <c r="E25" s="1" t="s">
        <v>44</v>
      </c>
      <c r="F25" s="1" t="s">
        <v>30</v>
      </c>
      <c r="G25" s="3">
        <f t="shared" si="3"/>
        <v>0.8328</v>
      </c>
      <c r="H25" s="1"/>
      <c r="I25" s="1"/>
      <c r="J25" s="3">
        <v>0.987220121298065</v>
      </c>
      <c r="K25" s="3">
        <v>44.0046174704701</v>
      </c>
      <c r="L25" s="3">
        <v>7.75782303370786</v>
      </c>
      <c r="M25" s="3">
        <v>0.832780838012695</v>
      </c>
    </row>
    <row r="26">
      <c r="A26" s="1" t="s">
        <v>46</v>
      </c>
      <c r="B26" s="3">
        <f t="shared" ref="B26:D26" si="26">ROUND(J26, 4)</f>
        <v>0.9919</v>
      </c>
      <c r="C26" s="3">
        <f t="shared" si="26"/>
        <v>44.5473</v>
      </c>
      <c r="D26" s="3">
        <f t="shared" si="26"/>
        <v>6.8466</v>
      </c>
      <c r="E26" s="1" t="s">
        <v>47</v>
      </c>
      <c r="F26" s="1" t="s">
        <v>22</v>
      </c>
      <c r="G26" s="3">
        <f t="shared" si="3"/>
        <v>2.0271</v>
      </c>
      <c r="H26" s="1"/>
      <c r="I26" s="1"/>
      <c r="J26" s="3">
        <v>0.99194557164824</v>
      </c>
      <c r="K26" s="3">
        <v>44.5472966395284</v>
      </c>
      <c r="L26" s="3">
        <v>6.84655264060356</v>
      </c>
      <c r="M26" s="3">
        <v>2.02710461616516</v>
      </c>
    </row>
    <row r="27">
      <c r="A27" s="1" t="s">
        <v>48</v>
      </c>
      <c r="B27" s="3">
        <f t="shared" ref="B27:D27" si="27">ROUND(J27, 4)</f>
        <v>0.9902</v>
      </c>
      <c r="C27" s="3">
        <f t="shared" si="27"/>
        <v>44.0313</v>
      </c>
      <c r="D27" s="3">
        <f t="shared" si="27"/>
        <v>7.7103</v>
      </c>
      <c r="E27" s="1" t="s">
        <v>47</v>
      </c>
      <c r="F27" s="1" t="s">
        <v>24</v>
      </c>
      <c r="G27" s="3">
        <f t="shared" si="3"/>
        <v>2.0467</v>
      </c>
      <c r="H27" s="1"/>
      <c r="I27" s="1"/>
      <c r="J27" s="3">
        <v>0.990151599012731</v>
      </c>
      <c r="K27" s="3">
        <v>44.0312975589342</v>
      </c>
      <c r="L27" s="3">
        <v>7.71031035665295</v>
      </c>
      <c r="M27" s="3">
        <v>2.04667258262634</v>
      </c>
    </row>
    <row r="28">
      <c r="A28" s="1" t="s">
        <v>49</v>
      </c>
      <c r="B28" s="3">
        <f t="shared" ref="B28:D28" si="28">ROUND(J28, 4)</f>
        <v>0.9913</v>
      </c>
      <c r="C28" s="3">
        <f t="shared" si="28"/>
        <v>44.3752</v>
      </c>
      <c r="D28" s="3">
        <f t="shared" si="28"/>
        <v>7.1234</v>
      </c>
      <c r="E28" s="1" t="s">
        <v>47</v>
      </c>
      <c r="F28" s="1" t="s">
        <v>26</v>
      </c>
      <c r="G28" s="3">
        <f t="shared" si="3"/>
        <v>2.0372</v>
      </c>
      <c r="H28" s="1"/>
      <c r="I28" s="1"/>
      <c r="J28" s="3">
        <v>0.991254293482539</v>
      </c>
      <c r="K28" s="3">
        <v>44.3751573464481</v>
      </c>
      <c r="L28" s="3">
        <v>7.12337620027434</v>
      </c>
      <c r="M28" s="3">
        <v>2.03716278076171</v>
      </c>
    </row>
    <row r="29">
      <c r="A29" s="1" t="s">
        <v>50</v>
      </c>
      <c r="B29" s="3">
        <f t="shared" ref="B29:D29" si="29">ROUND(J29, 4)</f>
        <v>0.991</v>
      </c>
      <c r="C29" s="3">
        <f t="shared" si="29"/>
        <v>44.2189</v>
      </c>
      <c r="D29" s="3">
        <f t="shared" si="29"/>
        <v>7.3844</v>
      </c>
      <c r="E29" s="1" t="s">
        <v>47</v>
      </c>
      <c r="F29" s="1" t="s">
        <v>30</v>
      </c>
      <c r="G29" s="3">
        <f t="shared" si="3"/>
        <v>2.0739</v>
      </c>
      <c r="H29" s="1"/>
      <c r="I29" s="1"/>
      <c r="J29" s="3">
        <v>0.99101703174477</v>
      </c>
      <c r="K29" s="3">
        <v>44.2188807396454</v>
      </c>
      <c r="L29" s="3">
        <v>7.38437157064471</v>
      </c>
      <c r="M29" s="3">
        <v>2.07392573356628</v>
      </c>
    </row>
    <row r="30">
      <c r="A30" s="1" t="s">
        <v>51</v>
      </c>
      <c r="B30" s="3">
        <f t="shared" ref="B30:D30" si="30">ROUND(J30, 4)</f>
        <v>0.9868</v>
      </c>
      <c r="C30" s="3">
        <f t="shared" si="30"/>
        <v>44.9109</v>
      </c>
      <c r="D30" s="3">
        <f t="shared" si="30"/>
        <v>6.2967</v>
      </c>
      <c r="E30" s="1" t="s">
        <v>32</v>
      </c>
      <c r="F30" s="1" t="s">
        <v>10</v>
      </c>
      <c r="G30" s="3">
        <f t="shared" si="3"/>
        <v>6.6961</v>
      </c>
      <c r="H30" s="1"/>
      <c r="I30" s="1"/>
      <c r="J30" s="3">
        <v>0.986783277164103</v>
      </c>
      <c r="K30" s="3">
        <v>44.9108952785601</v>
      </c>
      <c r="L30" s="3">
        <v>6.29668674045138</v>
      </c>
      <c r="M30" s="3">
        <v>6.69609379768371</v>
      </c>
    </row>
    <row r="31">
      <c r="A31" s="1" t="s">
        <v>52</v>
      </c>
      <c r="B31" s="3">
        <f t="shared" ref="B31:D31" si="31">ROUND(J31, 4)</f>
        <v>0.9792</v>
      </c>
      <c r="C31" s="3">
        <f t="shared" si="31"/>
        <v>42.907</v>
      </c>
      <c r="D31" s="3">
        <f t="shared" si="31"/>
        <v>9.9885</v>
      </c>
      <c r="E31" s="1" t="s">
        <v>32</v>
      </c>
      <c r="F31" s="1" t="s">
        <v>12</v>
      </c>
      <c r="G31" s="3">
        <f t="shared" si="3"/>
        <v>6.6942</v>
      </c>
      <c r="H31" s="1"/>
      <c r="I31" s="1"/>
      <c r="J31" s="3">
        <v>0.979185327154223</v>
      </c>
      <c r="K31" s="3">
        <v>42.9070124020618</v>
      </c>
      <c r="L31" s="3">
        <v>9.9885023328993</v>
      </c>
      <c r="M31" s="3">
        <v>6.69420146942138</v>
      </c>
    </row>
    <row r="32">
      <c r="A32" s="1" t="s">
        <v>53</v>
      </c>
      <c r="B32" s="3">
        <f t="shared" ref="B32:D32" si="32">ROUND(J32, 4)</f>
        <v>0.9833</v>
      </c>
      <c r="C32" s="3">
        <f t="shared" si="32"/>
        <v>43.7503</v>
      </c>
      <c r="D32" s="3">
        <f t="shared" si="32"/>
        <v>8.2257</v>
      </c>
      <c r="E32" s="1" t="s">
        <v>32</v>
      </c>
      <c r="F32" s="1" t="s">
        <v>14</v>
      </c>
      <c r="G32" s="3">
        <f t="shared" si="3"/>
        <v>6.6752</v>
      </c>
      <c r="H32" s="1"/>
      <c r="I32" s="1"/>
      <c r="J32" s="3">
        <v>0.983279101140609</v>
      </c>
      <c r="K32" s="3">
        <v>43.7502708048911</v>
      </c>
      <c r="L32" s="3">
        <v>8.22573160807291</v>
      </c>
      <c r="M32" s="3">
        <v>6.67518711090087</v>
      </c>
    </row>
    <row r="33">
      <c r="A33" s="1" t="s">
        <v>54</v>
      </c>
      <c r="B33" s="3">
        <f t="shared" ref="B33:D33" si="33">ROUND(J33, 4)</f>
        <v>0.9823</v>
      </c>
      <c r="C33" s="3">
        <f t="shared" si="33"/>
        <v>43.6382</v>
      </c>
      <c r="D33" s="3">
        <f t="shared" si="33"/>
        <v>8.4408</v>
      </c>
      <c r="E33" s="1" t="s">
        <v>32</v>
      </c>
      <c r="F33" s="1" t="s">
        <v>16</v>
      </c>
      <c r="G33" s="3">
        <f t="shared" si="3"/>
        <v>6.2937</v>
      </c>
      <c r="H33" s="1"/>
      <c r="I33" s="1"/>
      <c r="J33" s="3">
        <v>0.982311829670018</v>
      </c>
      <c r="K33" s="3">
        <v>43.6381676504502</v>
      </c>
      <c r="L33" s="3">
        <v>8.44082411024305</v>
      </c>
      <c r="M33" s="3">
        <v>6.29372358322143</v>
      </c>
    </row>
    <row r="34">
      <c r="A34" s="1" t="s">
        <v>55</v>
      </c>
      <c r="B34" s="3">
        <f t="shared" ref="B34:D34" si="34">ROUND(J34, 4)</f>
        <v>0.9813</v>
      </c>
      <c r="C34" s="3">
        <f t="shared" si="34"/>
        <v>43.5055</v>
      </c>
      <c r="D34" s="3">
        <f t="shared" si="34"/>
        <v>8.7027</v>
      </c>
      <c r="E34" s="1" t="s">
        <v>32</v>
      </c>
      <c r="F34" s="1" t="s">
        <v>18</v>
      </c>
      <c r="G34" s="3">
        <f t="shared" si="3"/>
        <v>6.7414</v>
      </c>
      <c r="H34" s="1"/>
      <c r="I34" s="1"/>
      <c r="J34" s="3">
        <v>0.981333268290772</v>
      </c>
      <c r="K34" s="3">
        <v>43.5054632059409</v>
      </c>
      <c r="L34" s="3">
        <v>8.70272569444444</v>
      </c>
      <c r="M34" s="3">
        <v>6.74137449264526</v>
      </c>
    </row>
    <row r="35">
      <c r="A35" s="1" t="s">
        <v>56</v>
      </c>
      <c r="B35" s="3">
        <f t="shared" ref="B35:D35" si="35">ROUND(J35, 4)</f>
        <v>0.9794</v>
      </c>
      <c r="C35" s="3">
        <f t="shared" si="35"/>
        <v>42.9149</v>
      </c>
      <c r="D35" s="3">
        <f t="shared" si="35"/>
        <v>9.9703</v>
      </c>
      <c r="E35" s="1" t="s">
        <v>32</v>
      </c>
      <c r="F35" s="1" t="s">
        <v>20</v>
      </c>
      <c r="G35" s="3">
        <f t="shared" si="3"/>
        <v>6.63</v>
      </c>
      <c r="H35" s="1"/>
      <c r="I35" s="1"/>
      <c r="J35" s="3">
        <v>0.979361274452817</v>
      </c>
      <c r="K35" s="3">
        <v>42.9149414471879</v>
      </c>
      <c r="L35" s="3">
        <v>9.97028266059027</v>
      </c>
      <c r="M35" s="3">
        <v>6.63000893592834</v>
      </c>
    </row>
    <row r="36">
      <c r="A36" s="1" t="s">
        <v>57</v>
      </c>
      <c r="B36" s="3">
        <f t="shared" ref="B36:D36" si="36">ROUND(J36, 4)</f>
        <v>0.9948</v>
      </c>
      <c r="C36" s="3">
        <f t="shared" si="36"/>
        <v>49.4181</v>
      </c>
      <c r="D36" s="3">
        <f t="shared" si="36"/>
        <v>2.2305</v>
      </c>
      <c r="E36" s="1" t="s">
        <v>32</v>
      </c>
      <c r="F36" s="1" t="s">
        <v>22</v>
      </c>
      <c r="G36" s="3">
        <f t="shared" si="3"/>
        <v>5.9495</v>
      </c>
      <c r="H36" s="1"/>
      <c r="I36" s="1"/>
      <c r="J36" s="3">
        <v>0.994770908464899</v>
      </c>
      <c r="K36" s="3">
        <v>49.4180737412219</v>
      </c>
      <c r="L36" s="3">
        <v>2.230458984375</v>
      </c>
      <c r="M36" s="3">
        <v>5.94950699806213</v>
      </c>
    </row>
    <row r="37">
      <c r="A37" s="1" t="s">
        <v>58</v>
      </c>
      <c r="B37" s="3">
        <f t="shared" ref="B37:D37" si="37">ROUND(J37, 4)</f>
        <v>0.9947</v>
      </c>
      <c r="C37" s="3">
        <f t="shared" si="37"/>
        <v>49.1822</v>
      </c>
      <c r="D37" s="3">
        <f t="shared" si="37"/>
        <v>2.3549</v>
      </c>
      <c r="E37" s="1" t="s">
        <v>32</v>
      </c>
      <c r="F37" s="1" t="s">
        <v>24</v>
      </c>
      <c r="G37" s="3">
        <f t="shared" si="3"/>
        <v>6.0341</v>
      </c>
      <c r="H37" s="1"/>
      <c r="I37" s="1"/>
      <c r="J37" s="3">
        <v>0.994690338064595</v>
      </c>
      <c r="K37" s="3">
        <v>49.1822150975275</v>
      </c>
      <c r="L37" s="3">
        <v>2.35494140625</v>
      </c>
      <c r="M37" s="3">
        <v>6.03407096862793</v>
      </c>
    </row>
    <row r="38">
      <c r="A38" s="1" t="s">
        <v>59</v>
      </c>
      <c r="B38" s="3">
        <f t="shared" ref="B38:D38" si="38">ROUND(J38, 4)</f>
        <v>0.9947</v>
      </c>
      <c r="C38" s="3">
        <f t="shared" si="38"/>
        <v>49.3663</v>
      </c>
      <c r="D38" s="3">
        <f t="shared" si="38"/>
        <v>2.2572</v>
      </c>
      <c r="E38" s="1" t="s">
        <v>32</v>
      </c>
      <c r="F38" s="1" t="s">
        <v>26</v>
      </c>
      <c r="G38" s="3">
        <f t="shared" si="3"/>
        <v>5.7902</v>
      </c>
      <c r="H38" s="1"/>
      <c r="I38" s="1"/>
      <c r="J38" s="3">
        <v>0.994702773913646</v>
      </c>
      <c r="K38" s="3">
        <v>49.3663006457218</v>
      </c>
      <c r="L38" s="3">
        <v>2.25720784505208</v>
      </c>
      <c r="M38" s="3">
        <v>5.79024028778076</v>
      </c>
    </row>
    <row r="39">
      <c r="A39" s="1" t="s">
        <v>60</v>
      </c>
      <c r="B39" s="3">
        <f t="shared" ref="B39:D39" si="39">ROUND(J39, 4)</f>
        <v>0.9881</v>
      </c>
      <c r="C39" s="3">
        <f t="shared" si="39"/>
        <v>46</v>
      </c>
      <c r="D39" s="3">
        <f t="shared" si="39"/>
        <v>4.9001</v>
      </c>
      <c r="E39" s="1" t="s">
        <v>32</v>
      </c>
      <c r="F39" s="1" t="s">
        <v>28</v>
      </c>
      <c r="G39" s="3">
        <f t="shared" si="3"/>
        <v>6.4391</v>
      </c>
      <c r="H39" s="1"/>
      <c r="I39" s="1"/>
      <c r="J39" s="3">
        <v>0.988123904093573</v>
      </c>
      <c r="K39" s="3">
        <v>45.9999603874092</v>
      </c>
      <c r="L39" s="3">
        <v>4.90010715060763</v>
      </c>
      <c r="M39" s="3">
        <v>6.43905162811279</v>
      </c>
    </row>
    <row r="40">
      <c r="A40" s="1" t="s">
        <v>61</v>
      </c>
      <c r="B40" s="3">
        <f t="shared" ref="B40:D40" si="40">ROUND(J40, 4)</f>
        <v>0.9948</v>
      </c>
      <c r="C40" s="3">
        <f t="shared" si="40"/>
        <v>49.3673</v>
      </c>
      <c r="D40" s="3">
        <f t="shared" si="40"/>
        <v>2.2567</v>
      </c>
      <c r="E40" s="1" t="s">
        <v>32</v>
      </c>
      <c r="F40" s="1" t="s">
        <v>30</v>
      </c>
      <c r="G40" s="3">
        <f t="shared" si="3"/>
        <v>5.7609</v>
      </c>
      <c r="H40" s="1"/>
      <c r="I40" s="1"/>
      <c r="J40" s="3">
        <v>0.994759722062435</v>
      </c>
      <c r="K40" s="3">
        <v>49.3672751939749</v>
      </c>
      <c r="L40" s="3">
        <v>2.25670138888888</v>
      </c>
      <c r="M40" s="3">
        <v>5.76089072227478</v>
      </c>
    </row>
    <row r="41">
      <c r="A41" s="1" t="s">
        <v>62</v>
      </c>
      <c r="B41" s="3">
        <f t="shared" ref="B41:D41" si="41">ROUND(J41, 4)</f>
        <v>0.988</v>
      </c>
      <c r="C41" s="3">
        <f t="shared" si="41"/>
        <v>45.0643</v>
      </c>
      <c r="D41" s="3">
        <f t="shared" si="41"/>
        <v>6.0782</v>
      </c>
      <c r="E41" s="1" t="s">
        <v>63</v>
      </c>
      <c r="F41" s="1" t="s">
        <v>10</v>
      </c>
      <c r="G41" s="3">
        <f t="shared" si="3"/>
        <v>4.877</v>
      </c>
      <c r="H41" s="1"/>
      <c r="I41" s="1"/>
      <c r="J41" s="3">
        <v>0.988039730355871</v>
      </c>
      <c r="K41" s="3">
        <v>45.0642914143444</v>
      </c>
      <c r="L41" s="3">
        <v>6.07816484239366</v>
      </c>
      <c r="M41" s="3">
        <v>4.87696242332458</v>
      </c>
    </row>
    <row r="42">
      <c r="A42" s="1" t="s">
        <v>64</v>
      </c>
      <c r="B42" s="3">
        <f t="shared" ref="B42:D42" si="42">ROUND(J42, 4)</f>
        <v>0.9778</v>
      </c>
      <c r="C42" s="3">
        <f t="shared" si="42"/>
        <v>42.3035</v>
      </c>
      <c r="D42" s="3">
        <f t="shared" si="42"/>
        <v>11.4775</v>
      </c>
      <c r="E42" s="1" t="s">
        <v>63</v>
      </c>
      <c r="F42" s="1" t="s">
        <v>12</v>
      </c>
      <c r="G42" s="3">
        <f t="shared" si="3"/>
        <v>4.7591</v>
      </c>
      <c r="H42" s="1"/>
      <c r="I42" s="1"/>
      <c r="J42" s="3">
        <v>0.977842791062225</v>
      </c>
      <c r="K42" s="3">
        <v>42.3035336533292</v>
      </c>
      <c r="L42" s="3">
        <v>11.4775250752766</v>
      </c>
      <c r="M42" s="3">
        <v>4.75906991958618</v>
      </c>
    </row>
    <row r="43">
      <c r="A43" s="1" t="s">
        <v>65</v>
      </c>
      <c r="B43" s="3">
        <f t="shared" ref="B43:D43" si="43">ROUND(J43, 4)</f>
        <v>0.9838</v>
      </c>
      <c r="C43" s="3">
        <f t="shared" si="43"/>
        <v>43.3461</v>
      </c>
      <c r="D43" s="3">
        <f t="shared" si="43"/>
        <v>9.0281</v>
      </c>
      <c r="E43" s="1" t="s">
        <v>63</v>
      </c>
      <c r="F43" s="1" t="s">
        <v>14</v>
      </c>
      <c r="G43" s="3">
        <f t="shared" si="3"/>
        <v>4.8666</v>
      </c>
      <c r="H43" s="1"/>
      <c r="I43" s="1"/>
      <c r="J43" s="3">
        <v>0.983790604632348</v>
      </c>
      <c r="K43" s="3">
        <v>43.3460727767737</v>
      </c>
      <c r="L43" s="3">
        <v>9.02805794609917</v>
      </c>
      <c r="M43" s="3">
        <v>4.86663579940795</v>
      </c>
    </row>
    <row r="44">
      <c r="A44" s="1" t="s">
        <v>66</v>
      </c>
      <c r="B44" s="3">
        <f t="shared" ref="B44:D44" si="44">ROUND(J44, 4)</f>
        <v>0.9823</v>
      </c>
      <c r="C44" s="3">
        <f t="shared" si="44"/>
        <v>43.2142</v>
      </c>
      <c r="D44" s="3">
        <f t="shared" si="44"/>
        <v>9.3065</v>
      </c>
      <c r="E44" s="1" t="s">
        <v>63</v>
      </c>
      <c r="F44" s="1" t="s">
        <v>16</v>
      </c>
      <c r="G44" s="3">
        <f t="shared" si="3"/>
        <v>4.6969</v>
      </c>
      <c r="H44" s="1"/>
      <c r="I44" s="1"/>
      <c r="J44" s="3">
        <v>0.982299430083191</v>
      </c>
      <c r="K44" s="3">
        <v>43.2141561414717</v>
      </c>
      <c r="L44" s="3">
        <v>9.30649185180664</v>
      </c>
      <c r="M44" s="3">
        <v>4.69685792922973</v>
      </c>
    </row>
    <row r="45">
      <c r="A45" s="1" t="s">
        <v>67</v>
      </c>
      <c r="B45" s="3">
        <f t="shared" ref="B45:D45" si="45">ROUND(J45, 4)</f>
        <v>0.9809</v>
      </c>
      <c r="C45" s="3">
        <f t="shared" si="45"/>
        <v>43.0496</v>
      </c>
      <c r="D45" s="3">
        <f t="shared" si="45"/>
        <v>9.6659</v>
      </c>
      <c r="E45" s="1" t="s">
        <v>63</v>
      </c>
      <c r="F45" s="1" t="s">
        <v>18</v>
      </c>
      <c r="G45" s="3">
        <f t="shared" si="3"/>
        <v>4.6742</v>
      </c>
      <c r="H45" s="1"/>
      <c r="I45" s="1"/>
      <c r="J45" s="3">
        <v>0.98089355349096</v>
      </c>
      <c r="K45" s="3">
        <v>43.0495707455654</v>
      </c>
      <c r="L45" s="3">
        <v>9.66594992743598</v>
      </c>
      <c r="M45" s="3">
        <v>4.67423939704895</v>
      </c>
    </row>
    <row r="46">
      <c r="A46" s="1" t="s">
        <v>68</v>
      </c>
      <c r="B46" s="3">
        <f t="shared" ref="B46:D46" si="46">ROUND(J46, 4)</f>
        <v>0.9776</v>
      </c>
      <c r="C46" s="3">
        <f t="shared" si="46"/>
        <v>42.2547</v>
      </c>
      <c r="D46" s="3">
        <f t="shared" si="46"/>
        <v>11.6072</v>
      </c>
      <c r="E46" s="1" t="s">
        <v>63</v>
      </c>
      <c r="F46" s="1" t="s">
        <v>20</v>
      </c>
      <c r="G46" s="3">
        <f t="shared" si="3"/>
        <v>4.7873</v>
      </c>
      <c r="H46" s="1"/>
      <c r="I46" s="1"/>
      <c r="J46" s="3">
        <v>0.977565877341957</v>
      </c>
      <c r="K46" s="3">
        <v>42.2547274487108</v>
      </c>
      <c r="L46" s="3">
        <v>11.6072374979654</v>
      </c>
      <c r="M46" s="3">
        <v>4.78730392456054</v>
      </c>
    </row>
    <row r="47">
      <c r="A47" s="1" t="s">
        <v>69</v>
      </c>
      <c r="B47" s="3">
        <f t="shared" ref="B47:D47" si="47">ROUND(J47, 4)</f>
        <v>0.9981</v>
      </c>
      <c r="C47" s="3">
        <f t="shared" si="47"/>
        <v>54.7394</v>
      </c>
      <c r="D47" s="3">
        <f t="shared" si="47"/>
        <v>0.655</v>
      </c>
      <c r="E47" s="1" t="s">
        <v>63</v>
      </c>
      <c r="F47" s="1" t="s">
        <v>22</v>
      </c>
      <c r="G47" s="3">
        <f t="shared" si="3"/>
        <v>3.9819</v>
      </c>
      <c r="H47" s="1"/>
      <c r="I47" s="1"/>
      <c r="J47" s="3">
        <v>0.998102015854894</v>
      </c>
      <c r="K47" s="3">
        <v>54.7394173395184</v>
      </c>
      <c r="L47" s="3">
        <v>0.655028025309244</v>
      </c>
      <c r="M47" s="3">
        <v>3.98189353942871</v>
      </c>
    </row>
    <row r="48">
      <c r="A48" s="1" t="s">
        <v>70</v>
      </c>
      <c r="B48" s="3">
        <f t="shared" ref="B48:D48" si="48">ROUND(J48, 4)</f>
        <v>0.9973</v>
      </c>
      <c r="C48" s="3">
        <f t="shared" si="48"/>
        <v>52.5866</v>
      </c>
      <c r="D48" s="3">
        <f t="shared" si="48"/>
        <v>1.0753</v>
      </c>
      <c r="E48" s="1" t="s">
        <v>63</v>
      </c>
      <c r="F48" s="1" t="s">
        <v>24</v>
      </c>
      <c r="G48" s="3">
        <f t="shared" si="3"/>
        <v>4.2683</v>
      </c>
      <c r="H48" s="1"/>
      <c r="I48" s="1"/>
      <c r="J48" s="3">
        <v>0.997315501819919</v>
      </c>
      <c r="K48" s="3">
        <v>52.5866084081721</v>
      </c>
      <c r="L48" s="3">
        <v>1.07532755533854</v>
      </c>
      <c r="M48" s="3">
        <v>4.26834511756897</v>
      </c>
    </row>
    <row r="49">
      <c r="A49" s="1" t="s">
        <v>71</v>
      </c>
      <c r="B49" s="3">
        <f t="shared" ref="B49:D49" si="49">ROUND(J49, 4)</f>
        <v>0.9979</v>
      </c>
      <c r="C49" s="3">
        <f t="shared" si="49"/>
        <v>54.4108</v>
      </c>
      <c r="D49" s="3">
        <f t="shared" si="49"/>
        <v>0.7065</v>
      </c>
      <c r="E49" s="1" t="s">
        <v>63</v>
      </c>
      <c r="F49" s="1" t="s">
        <v>26</v>
      </c>
      <c r="G49" s="3">
        <f t="shared" si="3"/>
        <v>3.933</v>
      </c>
      <c r="H49" s="1"/>
      <c r="I49" s="1"/>
      <c r="J49" s="3">
        <v>0.997926029980491</v>
      </c>
      <c r="K49" s="3">
        <v>54.4108361939363</v>
      </c>
      <c r="L49" s="3">
        <v>0.706509484185112</v>
      </c>
      <c r="M49" s="3">
        <v>3.93303275108337</v>
      </c>
    </row>
    <row r="50">
      <c r="A50" s="1" t="s">
        <v>72</v>
      </c>
      <c r="B50" s="3">
        <f t="shared" ref="B50:D50" si="50">ROUND(J50, 4)</f>
        <v>0.9894</v>
      </c>
      <c r="C50" s="3">
        <f t="shared" si="50"/>
        <v>46.5934</v>
      </c>
      <c r="D50" s="3">
        <f t="shared" si="50"/>
        <v>4.2743</v>
      </c>
      <c r="E50" s="1" t="s">
        <v>63</v>
      </c>
      <c r="F50" s="1" t="s">
        <v>28</v>
      </c>
      <c r="G50" s="3">
        <f t="shared" si="3"/>
        <v>4.3635</v>
      </c>
      <c r="H50" s="1"/>
      <c r="I50" s="1"/>
      <c r="J50" s="3">
        <v>0.989442775042696</v>
      </c>
      <c r="K50" s="3">
        <v>46.593412183874</v>
      </c>
      <c r="L50" s="3">
        <v>4.27425469292534</v>
      </c>
      <c r="M50" s="3">
        <v>4.36354398727417</v>
      </c>
    </row>
    <row r="51">
      <c r="A51" s="1" t="s">
        <v>73</v>
      </c>
      <c r="B51" s="3">
        <f t="shared" ref="B51:D51" si="51">ROUND(J51, 4)</f>
        <v>0.9976</v>
      </c>
      <c r="C51" s="3">
        <f t="shared" si="51"/>
        <v>53.2682</v>
      </c>
      <c r="D51" s="3">
        <f t="shared" si="51"/>
        <v>0.9191</v>
      </c>
      <c r="E51" s="1" t="s">
        <v>63</v>
      </c>
      <c r="F51" s="1" t="s">
        <v>30</v>
      </c>
      <c r="G51" s="3">
        <f t="shared" si="3"/>
        <v>3.9184</v>
      </c>
      <c r="H51" s="1"/>
      <c r="I51" s="1"/>
      <c r="J51" s="3">
        <v>0.99756170159348</v>
      </c>
      <c r="K51" s="3">
        <v>53.2682421994567</v>
      </c>
      <c r="L51" s="3">
        <v>0.91913096110026</v>
      </c>
      <c r="M51" s="3">
        <v>3.91836953163146</v>
      </c>
    </row>
    <row r="52">
      <c r="A52" s="1" t="s">
        <v>74</v>
      </c>
      <c r="B52" s="3">
        <f t="shared" ref="B52:D52" si="52">ROUND(J52, 4)</f>
        <v>0.9859</v>
      </c>
      <c r="C52" s="3">
        <f t="shared" si="52"/>
        <v>44.3494</v>
      </c>
      <c r="D52" s="3">
        <f t="shared" si="52"/>
        <v>7.1658</v>
      </c>
      <c r="E52" s="1" t="s">
        <v>75</v>
      </c>
      <c r="F52" s="1" t="s">
        <v>10</v>
      </c>
      <c r="G52" s="3">
        <f t="shared" si="3"/>
        <v>10.561</v>
      </c>
      <c r="H52" s="1"/>
      <c r="I52" s="1"/>
      <c r="J52" s="3">
        <v>0.985922095712785</v>
      </c>
      <c r="K52" s="3">
        <v>44.3493600032609</v>
      </c>
      <c r="L52" s="3">
        <v>7.16581538736209</v>
      </c>
      <c r="M52" s="3">
        <v>10.561006784439</v>
      </c>
    </row>
    <row r="53">
      <c r="A53" s="1" t="s">
        <v>76</v>
      </c>
      <c r="B53" s="3">
        <f t="shared" ref="B53:D53" si="53">ROUND(J53, 4)</f>
        <v>0.9754</v>
      </c>
      <c r="C53" s="3">
        <f t="shared" si="53"/>
        <v>42.1401</v>
      </c>
      <c r="D53" s="3">
        <f t="shared" si="53"/>
        <v>11.9177</v>
      </c>
      <c r="E53" s="1" t="s">
        <v>75</v>
      </c>
      <c r="F53" s="1" t="s">
        <v>12</v>
      </c>
      <c r="G53" s="3">
        <f t="shared" si="3"/>
        <v>10.5079</v>
      </c>
      <c r="H53" s="1"/>
      <c r="I53" s="1"/>
      <c r="J53" s="3">
        <v>0.975355226876907</v>
      </c>
      <c r="K53" s="3">
        <v>42.1400982771739</v>
      </c>
      <c r="L53" s="3">
        <v>11.9176818607171</v>
      </c>
      <c r="M53" s="3">
        <v>10.5078601837158</v>
      </c>
    </row>
    <row r="54">
      <c r="A54" s="1" t="s">
        <v>77</v>
      </c>
      <c r="B54" s="3">
        <f t="shared" ref="B54:D54" si="54">ROUND(J54, 4)</f>
        <v>0.9803</v>
      </c>
      <c r="C54" s="3">
        <f t="shared" si="54"/>
        <v>43.0211</v>
      </c>
      <c r="D54" s="3">
        <f t="shared" si="54"/>
        <v>9.7294</v>
      </c>
      <c r="E54" s="1" t="s">
        <v>75</v>
      </c>
      <c r="F54" s="1" t="s">
        <v>14</v>
      </c>
      <c r="G54" s="3">
        <f t="shared" si="3"/>
        <v>10.5767</v>
      </c>
      <c r="H54" s="1"/>
      <c r="I54" s="1"/>
      <c r="J54" s="3">
        <v>0.980261398054618</v>
      </c>
      <c r="K54" s="3">
        <v>43.0211350981196</v>
      </c>
      <c r="L54" s="3">
        <v>9.72944586042159</v>
      </c>
      <c r="M54" s="3">
        <v>10.5767183303833</v>
      </c>
    </row>
    <row r="55">
      <c r="A55" s="1" t="s">
        <v>78</v>
      </c>
      <c r="B55" s="3">
        <f t="shared" ref="B55:D55" si="55">ROUND(J55, 4)</f>
        <v>0.9791</v>
      </c>
      <c r="C55" s="3">
        <f t="shared" si="55"/>
        <v>42.8119</v>
      </c>
      <c r="D55" s="3">
        <f t="shared" si="55"/>
        <v>10.2097</v>
      </c>
      <c r="E55" s="1" t="s">
        <v>75</v>
      </c>
      <c r="F55" s="1" t="s">
        <v>16</v>
      </c>
      <c r="G55" s="3">
        <f t="shared" si="3"/>
        <v>10.6696</v>
      </c>
      <c r="H55" s="1"/>
      <c r="I55" s="1"/>
      <c r="J55" s="3">
        <v>0.979103641054936</v>
      </c>
      <c r="K55" s="3">
        <v>42.8118778747345</v>
      </c>
      <c r="L55" s="3">
        <v>10.2097199135638</v>
      </c>
      <c r="M55" s="3">
        <v>10.669581413269</v>
      </c>
    </row>
    <row r="56">
      <c r="A56" s="1" t="s">
        <v>79</v>
      </c>
      <c r="B56" s="3">
        <f t="shared" ref="B56:D56" si="56">ROUND(J56, 4)</f>
        <v>0.9774</v>
      </c>
      <c r="C56" s="3">
        <f t="shared" si="56"/>
        <v>42.5294</v>
      </c>
      <c r="D56" s="3">
        <f t="shared" si="56"/>
        <v>10.896</v>
      </c>
      <c r="E56" s="1" t="s">
        <v>75</v>
      </c>
      <c r="F56" s="1" t="s">
        <v>18</v>
      </c>
      <c r="G56" s="3">
        <f t="shared" si="3"/>
        <v>10.9087</v>
      </c>
      <c r="H56" s="1"/>
      <c r="I56" s="1"/>
      <c r="J56" s="3">
        <v>0.977352755136148</v>
      </c>
      <c r="K56" s="3">
        <v>42.5293550795303</v>
      </c>
      <c r="L56" s="3">
        <v>10.8959752388691</v>
      </c>
      <c r="M56" s="3">
        <v>10.908709526062</v>
      </c>
    </row>
    <row r="57">
      <c r="A57" s="1" t="s">
        <v>80</v>
      </c>
      <c r="B57" s="3">
        <f t="shared" ref="B57:D57" si="57">ROUND(J57, 4)</f>
        <v>0.9756</v>
      </c>
      <c r="C57" s="3">
        <f t="shared" si="57"/>
        <v>42.157</v>
      </c>
      <c r="D57" s="3">
        <f t="shared" si="57"/>
        <v>11.8714</v>
      </c>
      <c r="E57" s="1" t="s">
        <v>75</v>
      </c>
      <c r="F57" s="1" t="s">
        <v>20</v>
      </c>
      <c r="G57" s="3">
        <f t="shared" si="3"/>
        <v>10.6989</v>
      </c>
      <c r="H57" s="1"/>
      <c r="I57" s="1"/>
      <c r="J57" s="3">
        <v>0.975589450782037</v>
      </c>
      <c r="K57" s="3">
        <v>42.1570038533106</v>
      </c>
      <c r="L57" s="3">
        <v>11.8713806392829</v>
      </c>
      <c r="M57" s="3">
        <v>10.6989164352417</v>
      </c>
    </row>
    <row r="58">
      <c r="A58" s="1" t="s">
        <v>81</v>
      </c>
      <c r="B58" s="3">
        <f t="shared" ref="B58:D58" si="58">ROUND(J58, 4)</f>
        <v>0.9949</v>
      </c>
      <c r="C58" s="3">
        <f t="shared" si="58"/>
        <v>48.3467</v>
      </c>
      <c r="D58" s="3">
        <f t="shared" si="58"/>
        <v>2.8545</v>
      </c>
      <c r="E58" s="1" t="s">
        <v>75</v>
      </c>
      <c r="F58" s="1" t="s">
        <v>22</v>
      </c>
      <c r="G58" s="3">
        <f t="shared" si="3"/>
        <v>9.7795</v>
      </c>
      <c r="H58" s="1"/>
      <c r="I58" s="1"/>
      <c r="J58" s="3">
        <v>0.994914016189635</v>
      </c>
      <c r="K58" s="3">
        <v>48.3467259295376</v>
      </c>
      <c r="L58" s="3">
        <v>2.85449326487391</v>
      </c>
      <c r="M58" s="3">
        <v>9.77947807312011</v>
      </c>
    </row>
    <row r="59">
      <c r="A59" s="1" t="s">
        <v>82</v>
      </c>
      <c r="B59" s="3">
        <f t="shared" ref="B59:D59" si="59">ROUND(J59, 4)</f>
        <v>0.9945</v>
      </c>
      <c r="C59" s="3">
        <f t="shared" si="59"/>
        <v>47.9925</v>
      </c>
      <c r="D59" s="3">
        <f t="shared" si="59"/>
        <v>3.0971</v>
      </c>
      <c r="E59" s="1" t="s">
        <v>75</v>
      </c>
      <c r="F59" s="1" t="s">
        <v>24</v>
      </c>
      <c r="G59" s="3">
        <f t="shared" si="3"/>
        <v>9.6544</v>
      </c>
      <c r="H59" s="1"/>
      <c r="I59" s="1"/>
      <c r="J59" s="3">
        <v>0.994474965639811</v>
      </c>
      <c r="K59" s="3">
        <v>47.9925171582785</v>
      </c>
      <c r="L59" s="3">
        <v>3.09706200132978</v>
      </c>
      <c r="M59" s="3">
        <v>9.65442085266113</v>
      </c>
    </row>
    <row r="60">
      <c r="A60" s="1" t="s">
        <v>83</v>
      </c>
      <c r="B60" s="3">
        <f t="shared" ref="B60:D60" si="60">ROUND(J60, 4)</f>
        <v>0.9946</v>
      </c>
      <c r="C60" s="3">
        <f t="shared" si="60"/>
        <v>48.1156</v>
      </c>
      <c r="D60" s="3">
        <f t="shared" si="60"/>
        <v>3.0105</v>
      </c>
      <c r="E60" s="1" t="s">
        <v>75</v>
      </c>
      <c r="F60" s="1" t="s">
        <v>26</v>
      </c>
      <c r="G60" s="3">
        <f t="shared" si="3"/>
        <v>9.8454</v>
      </c>
      <c r="H60" s="1"/>
      <c r="I60" s="1"/>
      <c r="J60" s="3">
        <v>0.994563968843646</v>
      </c>
      <c r="K60" s="3">
        <v>48.1155786492216</v>
      </c>
      <c r="L60" s="3">
        <v>3.01053548561859</v>
      </c>
      <c r="M60" s="3">
        <v>9.845383644104</v>
      </c>
    </row>
    <row r="61">
      <c r="A61" s="1" t="s">
        <v>84</v>
      </c>
      <c r="B61" s="3">
        <f t="shared" ref="B61:D61" si="61">ROUND(J61, 4)</f>
        <v>0.9858</v>
      </c>
      <c r="C61" s="3">
        <f t="shared" si="61"/>
        <v>44.5065</v>
      </c>
      <c r="D61" s="3">
        <f t="shared" si="61"/>
        <v>6.9112</v>
      </c>
      <c r="E61" s="1" t="s">
        <v>75</v>
      </c>
      <c r="F61" s="1" t="s">
        <v>28</v>
      </c>
      <c r="G61" s="3">
        <f t="shared" si="3"/>
        <v>10.0858</v>
      </c>
      <c r="H61" s="1"/>
      <c r="I61" s="1"/>
      <c r="J61" s="3">
        <v>0.985812484559154</v>
      </c>
      <c r="K61" s="3">
        <v>44.5064603202344</v>
      </c>
      <c r="L61" s="3">
        <v>6.91123377782702</v>
      </c>
      <c r="M61" s="3">
        <v>10.0857713222503</v>
      </c>
    </row>
    <row r="62">
      <c r="A62" s="1" t="s">
        <v>85</v>
      </c>
      <c r="B62" s="3">
        <f t="shared" ref="B62:D62" si="62">ROUND(J62, 4)</f>
        <v>0.9943</v>
      </c>
      <c r="C62" s="3">
        <f t="shared" si="62"/>
        <v>47.927</v>
      </c>
      <c r="D62" s="3">
        <f t="shared" si="62"/>
        <v>3.1441</v>
      </c>
      <c r="E62" s="1" t="s">
        <v>75</v>
      </c>
      <c r="F62" s="1" t="s">
        <v>30</v>
      </c>
      <c r="G62" s="3">
        <f t="shared" si="3"/>
        <v>9.8065</v>
      </c>
      <c r="H62" s="1"/>
      <c r="I62" s="1"/>
      <c r="J62" s="3">
        <v>0.994282149793429</v>
      </c>
      <c r="K62" s="3">
        <v>47.9270007869579</v>
      </c>
      <c r="L62" s="3">
        <v>3.14413754678881</v>
      </c>
      <c r="M62" s="3">
        <v>9.8065345287323</v>
      </c>
    </row>
    <row r="63">
      <c r="A63" s="1" t="s">
        <v>86</v>
      </c>
      <c r="B63" s="3">
        <f t="shared" ref="B63:D63" si="63">ROUND(J63, 4)</f>
        <v>0.9791</v>
      </c>
      <c r="C63" s="3">
        <f t="shared" si="63"/>
        <v>42.4196</v>
      </c>
      <c r="D63" s="3">
        <f t="shared" si="63"/>
        <v>11.1749</v>
      </c>
      <c r="E63" s="1" t="s">
        <v>87</v>
      </c>
      <c r="F63" s="1" t="s">
        <v>10</v>
      </c>
      <c r="G63" s="3">
        <f t="shared" si="3"/>
        <v>5.3916</v>
      </c>
      <c r="H63" s="1"/>
      <c r="I63" s="1"/>
      <c r="J63" s="3">
        <v>0.97905230043573</v>
      </c>
      <c r="K63" s="3">
        <v>42.4195701819157</v>
      </c>
      <c r="L63" s="3">
        <v>11.1749244938638</v>
      </c>
      <c r="M63" s="3">
        <v>5.39160847663879</v>
      </c>
    </row>
    <row r="64">
      <c r="A64" s="1" t="s">
        <v>88</v>
      </c>
      <c r="B64" s="3">
        <f t="shared" ref="B64:D64" si="64">ROUND(J64, 4)</f>
        <v>0.9665</v>
      </c>
      <c r="C64" s="3">
        <f t="shared" si="64"/>
        <v>40.5559</v>
      </c>
      <c r="D64" s="3">
        <f t="shared" si="64"/>
        <v>17.1636</v>
      </c>
      <c r="E64" s="1" t="s">
        <v>87</v>
      </c>
      <c r="F64" s="1" t="s">
        <v>12</v>
      </c>
      <c r="G64" s="3">
        <f t="shared" si="3"/>
        <v>5.4489</v>
      </c>
      <c r="H64" s="1"/>
      <c r="I64" s="1"/>
      <c r="J64" s="3">
        <v>0.966486338983986</v>
      </c>
      <c r="K64" s="3">
        <v>40.5559387023974</v>
      </c>
      <c r="L64" s="3">
        <v>17.1635747329026</v>
      </c>
      <c r="M64" s="3">
        <v>5.44888997077941</v>
      </c>
    </row>
    <row r="65">
      <c r="A65" s="1" t="s">
        <v>89</v>
      </c>
      <c r="B65" s="3">
        <f t="shared" ref="B65:D65" si="65">ROUND(J65, 4)</f>
        <v>0.9724</v>
      </c>
      <c r="C65" s="3">
        <f t="shared" si="65"/>
        <v>41.2945</v>
      </c>
      <c r="D65" s="3">
        <f t="shared" si="65"/>
        <v>14.4795</v>
      </c>
      <c r="E65" s="1" t="s">
        <v>87</v>
      </c>
      <c r="F65" s="1" t="s">
        <v>14</v>
      </c>
      <c r="G65" s="3">
        <f t="shared" si="3"/>
        <v>5.4067</v>
      </c>
      <c r="H65" s="1"/>
      <c r="I65" s="1"/>
      <c r="J65" s="3">
        <v>0.972434288362645</v>
      </c>
      <c r="K65" s="3">
        <v>41.294467459516</v>
      </c>
      <c r="L65" s="3">
        <v>14.4795434888002</v>
      </c>
      <c r="M65" s="3">
        <v>5.40674686431884</v>
      </c>
    </row>
    <row r="66">
      <c r="A66" s="1" t="s">
        <v>90</v>
      </c>
      <c r="B66" s="3">
        <f t="shared" ref="B66:D66" si="66">ROUND(J66, 4)</f>
        <v>0.9718</v>
      </c>
      <c r="C66" s="3">
        <f t="shared" si="66"/>
        <v>41.2198</v>
      </c>
      <c r="D66" s="3">
        <f t="shared" si="66"/>
        <v>14.7306</v>
      </c>
      <c r="E66" s="1" t="s">
        <v>87</v>
      </c>
      <c r="F66" s="1" t="s">
        <v>16</v>
      </c>
      <c r="G66" s="3">
        <f t="shared" si="3"/>
        <v>5.6833</v>
      </c>
      <c r="H66" s="1"/>
      <c r="I66" s="1"/>
      <c r="J66" s="3">
        <v>0.97179333724768</v>
      </c>
      <c r="K66" s="3">
        <v>41.219807766047</v>
      </c>
      <c r="L66" s="3">
        <v>14.7306136453208</v>
      </c>
      <c r="M66" s="3">
        <v>5.6833472251892</v>
      </c>
    </row>
    <row r="67">
      <c r="A67" s="1" t="s">
        <v>91</v>
      </c>
      <c r="B67" s="3">
        <f t="shared" ref="B67:D67" si="67">ROUND(J67, 4)</f>
        <v>0.9709</v>
      </c>
      <c r="C67" s="3">
        <f t="shared" si="67"/>
        <v>41.1282</v>
      </c>
      <c r="D67" s="3">
        <f t="shared" si="67"/>
        <v>15.0445</v>
      </c>
      <c r="E67" s="1" t="s">
        <v>87</v>
      </c>
      <c r="F67" s="1" t="s">
        <v>18</v>
      </c>
      <c r="G67" s="3">
        <f t="shared" si="3"/>
        <v>5.2301</v>
      </c>
      <c r="H67" s="1"/>
      <c r="I67" s="1"/>
      <c r="J67" s="3">
        <v>0.970891907718555</v>
      </c>
      <c r="K67" s="3">
        <v>41.1282421964666</v>
      </c>
      <c r="L67" s="3">
        <v>15.0444874352054</v>
      </c>
      <c r="M67" s="3">
        <v>5.23006129264831</v>
      </c>
    </row>
    <row r="68">
      <c r="A68" s="1" t="s">
        <v>92</v>
      </c>
      <c r="B68" s="3">
        <f t="shared" ref="B68:D68" si="68">ROUND(J68, 4)</f>
        <v>0.9661</v>
      </c>
      <c r="C68" s="3">
        <f t="shared" si="68"/>
        <v>40.5268</v>
      </c>
      <c r="D68" s="3">
        <f t="shared" si="68"/>
        <v>17.2789</v>
      </c>
      <c r="E68" s="1" t="s">
        <v>87</v>
      </c>
      <c r="F68" s="1" t="s">
        <v>20</v>
      </c>
      <c r="G68" s="3">
        <f t="shared" si="3"/>
        <v>5.4622</v>
      </c>
      <c r="H68" s="1"/>
      <c r="I68" s="1"/>
      <c r="J68" s="3">
        <v>0.966142877632394</v>
      </c>
      <c r="K68" s="3">
        <v>40.5268471411564</v>
      </c>
      <c r="L68" s="3">
        <v>17.2789322375357</v>
      </c>
      <c r="M68" s="3">
        <v>5.46222376823425</v>
      </c>
    </row>
    <row r="69">
      <c r="A69" s="1" t="s">
        <v>93</v>
      </c>
      <c r="B69" s="3">
        <f t="shared" ref="B69:D69" si="69">ROUND(J69, 4)</f>
        <v>0.9935</v>
      </c>
      <c r="C69" s="3">
        <f t="shared" si="69"/>
        <v>46.4741</v>
      </c>
      <c r="D69" s="3">
        <f t="shared" si="69"/>
        <v>4.3933</v>
      </c>
      <c r="E69" s="1" t="s">
        <v>87</v>
      </c>
      <c r="F69" s="1" t="s">
        <v>22</v>
      </c>
      <c r="G69" s="3">
        <f t="shared" si="3"/>
        <v>4.58</v>
      </c>
      <c r="H69" s="1"/>
      <c r="I69" s="1"/>
      <c r="J69" s="3">
        <v>0.993525904238488</v>
      </c>
      <c r="K69" s="3">
        <v>46.4741493038934</v>
      </c>
      <c r="L69" s="3">
        <v>4.39325776384468</v>
      </c>
      <c r="M69" s="3">
        <v>4.58004760742187</v>
      </c>
    </row>
    <row r="70">
      <c r="A70" s="1" t="s">
        <v>94</v>
      </c>
      <c r="B70" s="3">
        <f t="shared" ref="B70:D70" si="70">ROUND(J70, 4)</f>
        <v>0.9924</v>
      </c>
      <c r="C70" s="3">
        <f t="shared" si="70"/>
        <v>46.0125</v>
      </c>
      <c r="D70" s="3">
        <f t="shared" si="70"/>
        <v>4.886</v>
      </c>
      <c r="E70" s="1" t="s">
        <v>87</v>
      </c>
      <c r="F70" s="1" t="s">
        <v>24</v>
      </c>
      <c r="G70" s="3">
        <f t="shared" si="3"/>
        <v>4.5775</v>
      </c>
      <c r="H70" s="1"/>
      <c r="I70" s="1"/>
      <c r="J70" s="3">
        <v>0.992415738745803</v>
      </c>
      <c r="K70" s="3">
        <v>46.0124611638821</v>
      </c>
      <c r="L70" s="3">
        <v>4.88602291225283</v>
      </c>
      <c r="M70" s="3">
        <v>4.57745623588562</v>
      </c>
    </row>
    <row r="71">
      <c r="A71" s="1" t="s">
        <v>95</v>
      </c>
      <c r="B71" s="3">
        <f t="shared" ref="B71:D71" si="71">ROUND(J71, 4)</f>
        <v>0.9929</v>
      </c>
      <c r="C71" s="3">
        <f t="shared" si="71"/>
        <v>46.2734</v>
      </c>
      <c r="D71" s="3">
        <f t="shared" si="71"/>
        <v>4.6011</v>
      </c>
      <c r="E71" s="1" t="s">
        <v>87</v>
      </c>
      <c r="F71" s="1" t="s">
        <v>26</v>
      </c>
      <c r="G71" s="3">
        <f t="shared" si="3"/>
        <v>4.52</v>
      </c>
      <c r="H71" s="1"/>
      <c r="I71" s="1"/>
      <c r="J71" s="3">
        <v>0.992926058486887</v>
      </c>
      <c r="K71" s="3">
        <v>46.2734455101238</v>
      </c>
      <c r="L71" s="3">
        <v>4.60105118412427</v>
      </c>
      <c r="M71" s="3">
        <v>4.51996350288391</v>
      </c>
    </row>
    <row r="72">
      <c r="A72" s="1" t="s">
        <v>96</v>
      </c>
      <c r="B72" s="3">
        <f t="shared" ref="B72:D72" si="72">ROUND(J72, 4)</f>
        <v>0.9849</v>
      </c>
      <c r="C72" s="3">
        <f t="shared" si="72"/>
        <v>43.5577</v>
      </c>
      <c r="D72" s="3">
        <f t="shared" si="72"/>
        <v>8.5987</v>
      </c>
      <c r="E72" s="1" t="s">
        <v>87</v>
      </c>
      <c r="F72" s="1" t="s">
        <v>28</v>
      </c>
      <c r="G72" s="3">
        <f t="shared" si="3"/>
        <v>4.9843</v>
      </c>
      <c r="H72" s="1"/>
      <c r="I72" s="1"/>
      <c r="J72" s="3">
        <v>0.984868707077405</v>
      </c>
      <c r="K72" s="3">
        <v>43.5576967024116</v>
      </c>
      <c r="L72" s="3">
        <v>8.59868313564029</v>
      </c>
      <c r="M72" s="3">
        <v>4.98425459861755</v>
      </c>
    </row>
    <row r="73">
      <c r="A73" s="1" t="s">
        <v>97</v>
      </c>
      <c r="B73" s="3">
        <f t="shared" ref="B73:D73" si="73">ROUND(J73, 4)</f>
        <v>0.9926</v>
      </c>
      <c r="C73" s="3">
        <f t="shared" si="73"/>
        <v>46.097</v>
      </c>
      <c r="D73" s="3">
        <f t="shared" si="73"/>
        <v>4.7919</v>
      </c>
      <c r="E73" s="1" t="s">
        <v>87</v>
      </c>
      <c r="F73" s="1" t="s">
        <v>30</v>
      </c>
      <c r="G73" s="3">
        <f t="shared" si="3"/>
        <v>4.4604</v>
      </c>
      <c r="H73" s="1"/>
      <c r="I73" s="1"/>
      <c r="J73" s="3">
        <v>0.992601901814685</v>
      </c>
      <c r="K73" s="3">
        <v>46.0969799534777</v>
      </c>
      <c r="L73" s="3">
        <v>4.79185447338429</v>
      </c>
      <c r="M73" s="3">
        <v>4.46036553382873</v>
      </c>
    </row>
    <row r="74">
      <c r="A74" s="1" t="s">
        <v>98</v>
      </c>
      <c r="B74" s="3">
        <f t="shared" ref="B74:D74" si="74">ROUND(J74, 4)</f>
        <v>0.9936</v>
      </c>
      <c r="C74" s="3">
        <f t="shared" si="74"/>
        <v>47.229</v>
      </c>
      <c r="D74" s="3">
        <f t="shared" si="74"/>
        <v>3.6923</v>
      </c>
      <c r="E74" s="1" t="s">
        <v>99</v>
      </c>
      <c r="F74" s="1" t="s">
        <v>10</v>
      </c>
      <c r="G74" s="3">
        <f t="shared" si="3"/>
        <v>13.4571</v>
      </c>
      <c r="H74" s="1"/>
      <c r="I74" s="1"/>
      <c r="J74" s="3">
        <v>0.993566901228159</v>
      </c>
      <c r="K74" s="3">
        <v>47.2289923413022</v>
      </c>
      <c r="L74" s="3">
        <v>3.69234592013888</v>
      </c>
      <c r="M74" s="3">
        <v>13.4570806026458</v>
      </c>
    </row>
    <row r="75">
      <c r="A75" s="1" t="s">
        <v>100</v>
      </c>
      <c r="B75" s="3">
        <f t="shared" ref="B75:D75" si="75">ROUND(J75, 4)</f>
        <v>0.9905</v>
      </c>
      <c r="C75" s="3">
        <f t="shared" si="75"/>
        <v>45.5898</v>
      </c>
      <c r="D75" s="3">
        <f t="shared" si="75"/>
        <v>5.3854</v>
      </c>
      <c r="E75" s="1" t="s">
        <v>99</v>
      </c>
      <c r="F75" s="1" t="s">
        <v>12</v>
      </c>
      <c r="G75" s="3">
        <f t="shared" si="3"/>
        <v>13.3065</v>
      </c>
      <c r="H75" s="1"/>
      <c r="I75" s="1"/>
      <c r="J75" s="3">
        <v>0.990494678464382</v>
      </c>
      <c r="K75" s="3">
        <v>45.5898132355711</v>
      </c>
      <c r="L75" s="3">
        <v>5.38542884355709</v>
      </c>
      <c r="M75" s="3">
        <v>13.3065049648284</v>
      </c>
    </row>
    <row r="76">
      <c r="A76" s="1" t="s">
        <v>101</v>
      </c>
      <c r="B76" s="3">
        <f t="shared" ref="B76:D76" si="76">ROUND(J76, 4)</f>
        <v>0.9923</v>
      </c>
      <c r="C76" s="3">
        <f t="shared" si="76"/>
        <v>46.2722</v>
      </c>
      <c r="D76" s="3">
        <f t="shared" si="76"/>
        <v>4.6023</v>
      </c>
      <c r="E76" s="1" t="s">
        <v>99</v>
      </c>
      <c r="F76" s="1" t="s">
        <v>14</v>
      </c>
      <c r="G76" s="3">
        <f t="shared" si="3"/>
        <v>10.522</v>
      </c>
      <c r="H76" s="1"/>
      <c r="I76" s="1"/>
      <c r="J76" s="3">
        <v>0.992283835255527</v>
      </c>
      <c r="K76" s="3">
        <v>46.2722416663179</v>
      </c>
      <c r="L76" s="3">
        <v>4.6023267505787</v>
      </c>
      <c r="M76" s="3">
        <v>10.5219957828521</v>
      </c>
    </row>
    <row r="77">
      <c r="A77" s="1" t="s">
        <v>102</v>
      </c>
      <c r="B77" s="3">
        <f t="shared" ref="B77:D77" si="77">ROUND(J77, 4)</f>
        <v>0.9918</v>
      </c>
      <c r="C77" s="3">
        <f t="shared" si="77"/>
        <v>46.1701</v>
      </c>
      <c r="D77" s="3">
        <f t="shared" si="77"/>
        <v>4.7118</v>
      </c>
      <c r="E77" s="1" t="s">
        <v>99</v>
      </c>
      <c r="F77" s="1" t="s">
        <v>16</v>
      </c>
      <c r="G77" s="3">
        <f t="shared" si="3"/>
        <v>10.5805</v>
      </c>
      <c r="H77" s="1"/>
      <c r="I77" s="1"/>
      <c r="J77" s="3">
        <v>0.991758538255648</v>
      </c>
      <c r="K77" s="3">
        <v>46.1701186650502</v>
      </c>
      <c r="L77" s="3">
        <v>4.71183147665895</v>
      </c>
      <c r="M77" s="3">
        <v>10.5805206298828</v>
      </c>
    </row>
    <row r="78">
      <c r="A78" s="1" t="s">
        <v>103</v>
      </c>
      <c r="B78" s="3">
        <f t="shared" ref="B78:D78" si="78">ROUND(J78, 4)</f>
        <v>0.992</v>
      </c>
      <c r="C78" s="3">
        <f t="shared" si="78"/>
        <v>46.1265</v>
      </c>
      <c r="D78" s="3">
        <f t="shared" si="78"/>
        <v>4.7594</v>
      </c>
      <c r="E78" s="1" t="s">
        <v>99</v>
      </c>
      <c r="F78" s="1" t="s">
        <v>18</v>
      </c>
      <c r="G78" s="3">
        <f t="shared" si="3"/>
        <v>12.688</v>
      </c>
      <c r="H78" s="1"/>
      <c r="I78" s="1"/>
      <c r="J78" s="3">
        <v>0.99197478273213</v>
      </c>
      <c r="K78" s="3">
        <v>46.1264634390603</v>
      </c>
      <c r="L78" s="3">
        <v>4.75943359375</v>
      </c>
      <c r="M78" s="3">
        <v>12.6879577636718</v>
      </c>
    </row>
    <row r="79">
      <c r="A79" s="1" t="s">
        <v>104</v>
      </c>
      <c r="B79" s="3">
        <f t="shared" ref="B79:D79" si="79">ROUND(J79, 4)</f>
        <v>0.9907</v>
      </c>
      <c r="C79" s="3">
        <f t="shared" si="79"/>
        <v>45.5908</v>
      </c>
      <c r="D79" s="3">
        <f t="shared" si="79"/>
        <v>5.3842</v>
      </c>
      <c r="E79" s="1" t="s">
        <v>99</v>
      </c>
      <c r="F79" s="1" t="s">
        <v>20</v>
      </c>
      <c r="G79" s="3">
        <f t="shared" si="3"/>
        <v>12.867</v>
      </c>
      <c r="H79" s="1"/>
      <c r="I79" s="1"/>
      <c r="J79" s="3">
        <v>0.990663563866743</v>
      </c>
      <c r="K79" s="3">
        <v>45.5908073802467</v>
      </c>
      <c r="L79" s="3">
        <v>5.38419620466821</v>
      </c>
      <c r="M79" s="3">
        <v>12.8670411109924</v>
      </c>
    </row>
    <row r="80">
      <c r="A80" s="1" t="s">
        <v>105</v>
      </c>
      <c r="B80" s="3">
        <f t="shared" ref="B80:D80" si="80">ROUND(J80, 4)</f>
        <v>0.9966</v>
      </c>
      <c r="C80" s="3">
        <f t="shared" si="80"/>
        <v>50.187</v>
      </c>
      <c r="D80" s="3">
        <f t="shared" si="80"/>
        <v>1.8685</v>
      </c>
      <c r="E80" s="1" t="s">
        <v>99</v>
      </c>
      <c r="F80" s="1" t="s">
        <v>22</v>
      </c>
      <c r="G80" s="3">
        <f t="shared" si="3"/>
        <v>12.1001</v>
      </c>
      <c r="H80" s="1"/>
      <c r="I80" s="1"/>
      <c r="J80" s="3">
        <v>0.996586791594244</v>
      </c>
      <c r="K80" s="3">
        <v>50.1870297619942</v>
      </c>
      <c r="L80" s="3">
        <v>1.86852382330246</v>
      </c>
      <c r="M80" s="3">
        <v>12.1001307964324</v>
      </c>
    </row>
    <row r="81">
      <c r="A81" s="1" t="s">
        <v>106</v>
      </c>
      <c r="B81" s="3">
        <f t="shared" ref="B81:D81" si="81">ROUND(J81, 4)</f>
        <v>0.9964</v>
      </c>
      <c r="C81" s="3">
        <f t="shared" si="81"/>
        <v>49.9093</v>
      </c>
      <c r="D81" s="3">
        <f t="shared" si="81"/>
        <v>1.9919</v>
      </c>
      <c r="E81" s="1" t="s">
        <v>99</v>
      </c>
      <c r="F81" s="1" t="s">
        <v>24</v>
      </c>
      <c r="G81" s="3">
        <f t="shared" si="3"/>
        <v>12.3409</v>
      </c>
      <c r="H81" s="1"/>
      <c r="I81" s="1"/>
      <c r="J81" s="3">
        <v>0.99637576735336</v>
      </c>
      <c r="K81" s="3">
        <v>49.9093443516597</v>
      </c>
      <c r="L81" s="3">
        <v>1.99189838927469</v>
      </c>
      <c r="M81" s="3">
        <v>12.3408756256103</v>
      </c>
    </row>
    <row r="82">
      <c r="A82" s="1" t="s">
        <v>107</v>
      </c>
      <c r="B82" s="3">
        <f t="shared" ref="B82:D82" si="82">ROUND(J82, 4)</f>
        <v>0.9966</v>
      </c>
      <c r="C82" s="3">
        <f t="shared" si="82"/>
        <v>50.0955</v>
      </c>
      <c r="D82" s="3">
        <f t="shared" si="82"/>
        <v>1.9083</v>
      </c>
      <c r="E82" s="1" t="s">
        <v>99</v>
      </c>
      <c r="F82" s="1" t="s">
        <v>26</v>
      </c>
      <c r="G82" s="3">
        <f t="shared" si="3"/>
        <v>12.1191</v>
      </c>
      <c r="H82" s="1"/>
      <c r="I82" s="1"/>
      <c r="J82" s="3">
        <v>0.99659925566023</v>
      </c>
      <c r="K82" s="3">
        <v>50.0954567817144</v>
      </c>
      <c r="L82" s="3">
        <v>1.90834080825617</v>
      </c>
      <c r="M82" s="3">
        <v>12.1191036701202</v>
      </c>
    </row>
    <row r="83">
      <c r="A83" s="1" t="s">
        <v>108</v>
      </c>
      <c r="B83" s="3">
        <f t="shared" ref="B83:D83" si="83">ROUND(J83, 4)</f>
        <v>0.9949</v>
      </c>
      <c r="C83" s="3">
        <f t="shared" si="83"/>
        <v>48.1051</v>
      </c>
      <c r="D83" s="3">
        <f t="shared" si="83"/>
        <v>3.0178</v>
      </c>
      <c r="E83" s="1" t="s">
        <v>99</v>
      </c>
      <c r="F83" s="1" t="s">
        <v>28</v>
      </c>
      <c r="G83" s="3">
        <f t="shared" si="3"/>
        <v>13.302</v>
      </c>
      <c r="H83" s="1"/>
      <c r="I83" s="1"/>
      <c r="J83" s="3">
        <v>0.994929468513234</v>
      </c>
      <c r="K83" s="3">
        <v>48.1051425531542</v>
      </c>
      <c r="L83" s="3">
        <v>3.0177785011574</v>
      </c>
      <c r="M83" s="3">
        <v>13.3019766807556</v>
      </c>
    </row>
    <row r="84">
      <c r="A84" s="1" t="s">
        <v>109</v>
      </c>
      <c r="B84" s="3">
        <f t="shared" ref="B84:D84" si="84">ROUND(J84, 4)</f>
        <v>0.9965</v>
      </c>
      <c r="C84" s="3">
        <f t="shared" si="84"/>
        <v>50.0101</v>
      </c>
      <c r="D84" s="3">
        <f t="shared" si="84"/>
        <v>1.9462</v>
      </c>
      <c r="E84" s="1" t="s">
        <v>99</v>
      </c>
      <c r="F84" s="1" t="s">
        <v>30</v>
      </c>
      <c r="G84" s="3">
        <f t="shared" si="3"/>
        <v>12.1279</v>
      </c>
      <c r="H84" s="1"/>
      <c r="I84" s="1"/>
      <c r="J84" s="3">
        <v>0.996498539137432</v>
      </c>
      <c r="K84" s="3">
        <v>50.0100659502834</v>
      </c>
      <c r="L84" s="3">
        <v>1.9462338445216</v>
      </c>
      <c r="M84" s="3">
        <v>12.1278536319732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110</v>
      </c>
      <c r="H1" s="1"/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7</v>
      </c>
    </row>
    <row r="2">
      <c r="A2" s="1" t="s">
        <v>8</v>
      </c>
      <c r="B2" s="3">
        <f t="shared" ref="B2:D2" si="1">ROUND(I2, 4)</f>
        <v>0.9909</v>
      </c>
      <c r="C2" s="3">
        <f t="shared" si="1"/>
        <v>41.1415</v>
      </c>
      <c r="D2" s="3">
        <f t="shared" si="1"/>
        <v>14.9985</v>
      </c>
      <c r="E2" s="1" t="s">
        <v>9</v>
      </c>
      <c r="F2" s="1" t="s">
        <v>10</v>
      </c>
      <c r="G2" s="3">
        <f t="shared" ref="G2:G84" si="3">ROUND(N2, 4)</f>
        <v>6.2083</v>
      </c>
      <c r="H2" s="1"/>
      <c r="I2" s="3">
        <v>0.990933840426563</v>
      </c>
      <c r="J2" s="3">
        <v>41.1415349909589</v>
      </c>
      <c r="K2" s="3">
        <v>14.9985099826388</v>
      </c>
      <c r="L2" s="1" t="s">
        <v>9</v>
      </c>
      <c r="M2" s="1" t="s">
        <v>10</v>
      </c>
      <c r="N2" s="3">
        <v>6.20829725265502</v>
      </c>
    </row>
    <row r="3">
      <c r="A3" s="1" t="s">
        <v>11</v>
      </c>
      <c r="B3" s="3">
        <f t="shared" ref="B3:D3" si="2">ROUND(I3, 4)</f>
        <v>0.9894</v>
      </c>
      <c r="C3" s="3">
        <f t="shared" si="2"/>
        <v>40.5554</v>
      </c>
      <c r="D3" s="3">
        <f t="shared" si="2"/>
        <v>17.1658</v>
      </c>
      <c r="E3" s="1" t="s">
        <v>9</v>
      </c>
      <c r="F3" s="1" t="s">
        <v>12</v>
      </c>
      <c r="G3" s="3">
        <f t="shared" si="3"/>
        <v>5.7648</v>
      </c>
      <c r="H3" s="1"/>
      <c r="I3" s="3">
        <v>0.989409809514075</v>
      </c>
      <c r="J3" s="3">
        <v>40.5553774525673</v>
      </c>
      <c r="K3" s="3">
        <v>17.16579296875</v>
      </c>
      <c r="L3" s="1" t="s">
        <v>9</v>
      </c>
      <c r="M3" s="1" t="s">
        <v>12</v>
      </c>
      <c r="N3" s="3">
        <v>5.76482582092285</v>
      </c>
    </row>
    <row r="4">
      <c r="A4" s="1" t="s">
        <v>13</v>
      </c>
      <c r="B4" s="3">
        <f t="shared" ref="B4:D4" si="4">ROUND(I4, 4)</f>
        <v>0.9901</v>
      </c>
      <c r="C4" s="3">
        <f t="shared" si="4"/>
        <v>40.8041</v>
      </c>
      <c r="D4" s="3">
        <f t="shared" si="4"/>
        <v>16.2101</v>
      </c>
      <c r="E4" s="1" t="s">
        <v>9</v>
      </c>
      <c r="F4" s="1" t="s">
        <v>14</v>
      </c>
      <c r="G4" s="3">
        <f t="shared" si="3"/>
        <v>5.8452</v>
      </c>
      <c r="H4" s="1"/>
      <c r="I4" s="3">
        <v>0.990108517856763</v>
      </c>
      <c r="J4" s="3">
        <v>40.8041469362449</v>
      </c>
      <c r="K4" s="3">
        <v>16.2101458333333</v>
      </c>
      <c r="L4" s="1" t="s">
        <v>9</v>
      </c>
      <c r="M4" s="1" t="s">
        <v>14</v>
      </c>
      <c r="N4" s="3">
        <v>5.84521961212158</v>
      </c>
    </row>
    <row r="5">
      <c r="A5" s="1" t="s">
        <v>15</v>
      </c>
      <c r="B5" s="3">
        <f t="shared" ref="B5:D5" si="5">ROUND(I5, 4)</f>
        <v>0.9899</v>
      </c>
      <c r="C5" s="3">
        <f t="shared" si="5"/>
        <v>40.7741</v>
      </c>
      <c r="D5" s="3">
        <f t="shared" si="5"/>
        <v>16.3225</v>
      </c>
      <c r="E5" s="1" t="s">
        <v>9</v>
      </c>
      <c r="F5" s="1" t="s">
        <v>16</v>
      </c>
      <c r="G5" s="3">
        <f t="shared" si="3"/>
        <v>5.9562</v>
      </c>
      <c r="H5" s="1"/>
      <c r="I5" s="3">
        <v>0.989931509249082</v>
      </c>
      <c r="J5" s="3">
        <v>40.7741470734667</v>
      </c>
      <c r="K5" s="3">
        <v>16.3225086805555</v>
      </c>
      <c r="L5" s="1" t="s">
        <v>9</v>
      </c>
      <c r="M5" s="1" t="s">
        <v>16</v>
      </c>
      <c r="N5" s="3">
        <v>5.95620989799499</v>
      </c>
    </row>
    <row r="6">
      <c r="A6" s="1" t="s">
        <v>17</v>
      </c>
      <c r="B6" s="3">
        <f t="shared" ref="B6:D6" si="6">ROUND(I6, 4)</f>
        <v>0.9901</v>
      </c>
      <c r="C6" s="3">
        <f t="shared" si="6"/>
        <v>40.7392</v>
      </c>
      <c r="D6" s="3">
        <f t="shared" si="6"/>
        <v>16.4543</v>
      </c>
      <c r="E6" s="1" t="s">
        <v>9</v>
      </c>
      <c r="F6" s="1" t="s">
        <v>18</v>
      </c>
      <c r="G6" s="3">
        <f t="shared" si="3"/>
        <v>5.7589</v>
      </c>
      <c r="H6" s="1"/>
      <c r="I6" s="3">
        <v>0.990086194378053</v>
      </c>
      <c r="J6" s="3">
        <v>40.7392217227488</v>
      </c>
      <c r="K6" s="3">
        <v>16.4543012152777</v>
      </c>
      <c r="L6" s="1" t="s">
        <v>9</v>
      </c>
      <c r="M6" s="1" t="s">
        <v>18</v>
      </c>
      <c r="N6" s="3">
        <v>5.75885152816772</v>
      </c>
    </row>
    <row r="7">
      <c r="A7" s="1" t="s">
        <v>19</v>
      </c>
      <c r="B7" s="3">
        <f t="shared" ref="B7:D7" si="7">ROUND(I7, 4)</f>
        <v>0.9894</v>
      </c>
      <c r="C7" s="3">
        <f t="shared" si="7"/>
        <v>40.545</v>
      </c>
      <c r="D7" s="3">
        <f t="shared" si="7"/>
        <v>17.2068</v>
      </c>
      <c r="E7" s="1" t="s">
        <v>9</v>
      </c>
      <c r="F7" s="1" t="s">
        <v>20</v>
      </c>
      <c r="G7" s="3">
        <f t="shared" si="3"/>
        <v>6.4202</v>
      </c>
      <c r="H7" s="1"/>
      <c r="I7" s="3">
        <v>0.989385385917101</v>
      </c>
      <c r="J7" s="3">
        <v>40.5450065251566</v>
      </c>
      <c r="K7" s="3">
        <v>17.2068337673611</v>
      </c>
      <c r="L7" s="1" t="s">
        <v>9</v>
      </c>
      <c r="M7" s="1" t="s">
        <v>20</v>
      </c>
      <c r="N7" s="3">
        <v>6.42017436027526</v>
      </c>
    </row>
    <row r="8">
      <c r="A8" s="1" t="s">
        <v>21</v>
      </c>
      <c r="B8" s="3">
        <f t="shared" ref="B8:D8" si="8">ROUND(I8, 4)</f>
        <v>0.9928</v>
      </c>
      <c r="C8" s="3">
        <f t="shared" si="8"/>
        <v>41.8957</v>
      </c>
      <c r="D8" s="3">
        <f t="shared" si="8"/>
        <v>12.6075</v>
      </c>
      <c r="E8" s="1" t="s">
        <v>9</v>
      </c>
      <c r="F8" s="1" t="s">
        <v>22</v>
      </c>
      <c r="G8" s="3">
        <f t="shared" si="3"/>
        <v>5.5037</v>
      </c>
      <c r="H8" s="1"/>
      <c r="I8" s="3">
        <v>0.992811679827103</v>
      </c>
      <c r="J8" s="3">
        <v>41.895723397347</v>
      </c>
      <c r="K8" s="3">
        <v>12.6075086805555</v>
      </c>
      <c r="L8" s="1" t="s">
        <v>9</v>
      </c>
      <c r="M8" s="1" t="s">
        <v>22</v>
      </c>
      <c r="N8" s="3">
        <v>5.50369811058044</v>
      </c>
    </row>
    <row r="9">
      <c r="A9" s="1" t="s">
        <v>23</v>
      </c>
      <c r="B9" s="3">
        <f t="shared" ref="B9:D9" si="9">ROUND(I9, 4)</f>
        <v>0.9927</v>
      </c>
      <c r="C9" s="3">
        <f t="shared" si="9"/>
        <v>41.8484</v>
      </c>
      <c r="D9" s="3">
        <f t="shared" si="9"/>
        <v>12.7457</v>
      </c>
      <c r="E9" s="1" t="s">
        <v>9</v>
      </c>
      <c r="F9" s="1" t="s">
        <v>24</v>
      </c>
      <c r="G9" s="3">
        <f t="shared" si="3"/>
        <v>5.1392</v>
      </c>
      <c r="H9" s="1"/>
      <c r="I9" s="3">
        <v>0.99266284926558</v>
      </c>
      <c r="J9" s="3">
        <v>41.8483802402964</v>
      </c>
      <c r="K9" s="3">
        <v>12.7456970486111</v>
      </c>
      <c r="L9" s="1" t="s">
        <v>9</v>
      </c>
      <c r="M9" s="1" t="s">
        <v>24</v>
      </c>
      <c r="N9" s="3">
        <v>5.13921809196472</v>
      </c>
    </row>
    <row r="10">
      <c r="A10" s="1" t="s">
        <v>25</v>
      </c>
      <c r="B10" s="3">
        <f t="shared" ref="B10:D10" si="10">ROUND(I10, 4)</f>
        <v>0.9928</v>
      </c>
      <c r="C10" s="3">
        <f t="shared" si="10"/>
        <v>41.8761</v>
      </c>
      <c r="D10" s="3">
        <f t="shared" si="10"/>
        <v>12.6645</v>
      </c>
      <c r="E10" s="1" t="s">
        <v>9</v>
      </c>
      <c r="F10" s="1" t="s">
        <v>26</v>
      </c>
      <c r="G10" s="3">
        <f t="shared" si="3"/>
        <v>5.0636</v>
      </c>
      <c r="H10" s="1"/>
      <c r="I10" s="3">
        <v>0.992779650442103</v>
      </c>
      <c r="J10" s="3">
        <v>41.8761194492764</v>
      </c>
      <c r="K10" s="3">
        <v>12.6645473090277</v>
      </c>
      <c r="L10" s="1" t="s">
        <v>9</v>
      </c>
      <c r="M10" s="1" t="s">
        <v>26</v>
      </c>
      <c r="N10" s="3">
        <v>5.06363701820373</v>
      </c>
    </row>
    <row r="11">
      <c r="A11" s="1" t="s">
        <v>27</v>
      </c>
      <c r="B11" s="3">
        <f t="shared" ref="B11:D11" si="11">ROUND(I11, 4)</f>
        <v>0.9917</v>
      </c>
      <c r="C11" s="3">
        <f t="shared" si="11"/>
        <v>41.3961</v>
      </c>
      <c r="D11" s="3">
        <f t="shared" si="11"/>
        <v>14.1446</v>
      </c>
      <c r="E11" s="1" t="s">
        <v>9</v>
      </c>
      <c r="F11" s="1" t="s">
        <v>28</v>
      </c>
      <c r="G11" s="3">
        <f t="shared" si="3"/>
        <v>5.4953</v>
      </c>
      <c r="H11" s="1"/>
      <c r="I11" s="3">
        <v>0.991687779601414</v>
      </c>
      <c r="J11" s="3">
        <v>41.3960944463943</v>
      </c>
      <c r="K11" s="3">
        <v>14.1446488715277</v>
      </c>
      <c r="L11" s="1" t="s">
        <v>9</v>
      </c>
      <c r="M11" s="1" t="s">
        <v>28</v>
      </c>
      <c r="N11" s="3">
        <v>5.49530839920043</v>
      </c>
    </row>
    <row r="12">
      <c r="A12" s="1" t="s">
        <v>29</v>
      </c>
      <c r="B12" s="3">
        <f t="shared" ref="B12:D12" si="12">ROUND(I12, 4)</f>
        <v>0.9927</v>
      </c>
      <c r="C12" s="3">
        <f t="shared" si="12"/>
        <v>41.8598</v>
      </c>
      <c r="D12" s="3">
        <f t="shared" si="12"/>
        <v>12.7123</v>
      </c>
      <c r="E12" s="1" t="s">
        <v>9</v>
      </c>
      <c r="F12" s="1" t="s">
        <v>30</v>
      </c>
      <c r="G12" s="3">
        <f t="shared" si="3"/>
        <v>5.0369</v>
      </c>
      <c r="H12" s="1"/>
      <c r="I12" s="3">
        <v>0.992690219874862</v>
      </c>
      <c r="J12" s="3">
        <v>41.8597733695599</v>
      </c>
      <c r="K12" s="3">
        <v>12.7123042534722</v>
      </c>
      <c r="L12" s="1" t="s">
        <v>9</v>
      </c>
      <c r="M12" s="1" t="s">
        <v>30</v>
      </c>
      <c r="N12" s="3">
        <v>5.03688335418701</v>
      </c>
    </row>
    <row r="13">
      <c r="A13" s="1" t="s">
        <v>31</v>
      </c>
      <c r="B13" s="3">
        <f t="shared" ref="B13:D13" si="13">ROUND(I13, 4)</f>
        <v>0.9939</v>
      </c>
      <c r="C13" s="3">
        <f t="shared" si="13"/>
        <v>41.34</v>
      </c>
      <c r="D13" s="3">
        <f t="shared" si="13"/>
        <v>14.3286</v>
      </c>
      <c r="E13" s="1" t="s">
        <v>32</v>
      </c>
      <c r="F13" s="1" t="s">
        <v>10</v>
      </c>
      <c r="G13" s="3">
        <f t="shared" si="3"/>
        <v>9.2593</v>
      </c>
      <c r="H13" s="1"/>
      <c r="I13" s="3">
        <v>0.993903983243885</v>
      </c>
      <c r="J13" s="3">
        <v>41.3399654140027</v>
      </c>
      <c r="K13" s="3">
        <v>14.328643391927</v>
      </c>
      <c r="L13" s="1" t="s">
        <v>32</v>
      </c>
      <c r="M13" s="1" t="s">
        <v>10</v>
      </c>
      <c r="N13" s="3">
        <v>9.25929570198059</v>
      </c>
    </row>
    <row r="14">
      <c r="A14" s="1" t="s">
        <v>33</v>
      </c>
      <c r="B14" s="3">
        <f t="shared" ref="B14:D14" si="14">ROUND(I14, 4)</f>
        <v>0.9926</v>
      </c>
      <c r="C14" s="3">
        <f t="shared" si="14"/>
        <v>40.9426</v>
      </c>
      <c r="D14" s="3">
        <f t="shared" si="14"/>
        <v>15.7016</v>
      </c>
      <c r="E14" s="1" t="s">
        <v>32</v>
      </c>
      <c r="F14" s="1" t="s">
        <v>12</v>
      </c>
      <c r="G14" s="3">
        <f t="shared" si="3"/>
        <v>8.4077</v>
      </c>
      <c r="H14" s="1"/>
      <c r="I14" s="3">
        <v>0.992615691478687</v>
      </c>
      <c r="J14" s="3">
        <v>40.9425728025016</v>
      </c>
      <c r="K14" s="3">
        <v>15.7016153971354</v>
      </c>
      <c r="L14" s="1" t="s">
        <v>32</v>
      </c>
      <c r="M14" s="1" t="s">
        <v>12</v>
      </c>
      <c r="N14" s="3">
        <v>8.40770840644836</v>
      </c>
    </row>
    <row r="15">
      <c r="A15" s="1" t="s">
        <v>34</v>
      </c>
      <c r="B15" s="3">
        <f t="shared" ref="B15:D15" si="15">ROUND(I15, 4)</f>
        <v>0.9931</v>
      </c>
      <c r="C15" s="3">
        <f t="shared" si="15"/>
        <v>41.1117</v>
      </c>
      <c r="D15" s="3">
        <f t="shared" si="15"/>
        <v>15.1018</v>
      </c>
      <c r="E15" s="1" t="s">
        <v>32</v>
      </c>
      <c r="F15" s="1" t="s">
        <v>14</v>
      </c>
      <c r="G15" s="3">
        <f t="shared" si="3"/>
        <v>8.4017</v>
      </c>
      <c r="H15" s="1"/>
      <c r="I15" s="3">
        <v>0.993131676490964</v>
      </c>
      <c r="J15" s="3">
        <v>41.1117389596787</v>
      </c>
      <c r="K15" s="3">
        <v>15.1017654079861</v>
      </c>
      <c r="L15" s="1" t="s">
        <v>32</v>
      </c>
      <c r="M15" s="1" t="s">
        <v>14</v>
      </c>
      <c r="N15" s="3">
        <v>8.40174984931945</v>
      </c>
    </row>
    <row r="16">
      <c r="A16" s="1" t="s">
        <v>35</v>
      </c>
      <c r="B16" s="3">
        <f t="shared" ref="B16:D16" si="16">ROUND(I16, 4)</f>
        <v>0.993</v>
      </c>
      <c r="C16" s="3">
        <f t="shared" si="16"/>
        <v>41.0858</v>
      </c>
      <c r="D16" s="3">
        <f t="shared" si="16"/>
        <v>15.1924</v>
      </c>
      <c r="E16" s="1" t="s">
        <v>32</v>
      </c>
      <c r="F16" s="1" t="s">
        <v>16</v>
      </c>
      <c r="G16" s="3">
        <f t="shared" si="3"/>
        <v>7.4822</v>
      </c>
      <c r="H16" s="1"/>
      <c r="I16" s="3">
        <v>0.992975629153399</v>
      </c>
      <c r="J16" s="3">
        <v>41.0857620905215</v>
      </c>
      <c r="K16" s="3">
        <v>15.1923657226562</v>
      </c>
      <c r="L16" s="1" t="s">
        <v>32</v>
      </c>
      <c r="M16" s="1" t="s">
        <v>16</v>
      </c>
      <c r="N16" s="3">
        <v>7.48218774795532</v>
      </c>
    </row>
    <row r="17">
      <c r="A17" s="1" t="s">
        <v>36</v>
      </c>
      <c r="B17" s="3">
        <f t="shared" ref="B17:D17" si="17">ROUND(I17, 4)</f>
        <v>0.9931</v>
      </c>
      <c r="C17" s="3">
        <f t="shared" si="17"/>
        <v>41.0996</v>
      </c>
      <c r="D17" s="3">
        <f t="shared" si="17"/>
        <v>15.144</v>
      </c>
      <c r="E17" s="1" t="s">
        <v>32</v>
      </c>
      <c r="F17" s="1" t="s">
        <v>18</v>
      </c>
      <c r="G17" s="3">
        <f t="shared" si="3"/>
        <v>9.3901</v>
      </c>
      <c r="H17" s="1"/>
      <c r="I17" s="3">
        <v>0.993082333220127</v>
      </c>
      <c r="J17" s="3">
        <v>41.0996229510866</v>
      </c>
      <c r="K17" s="3">
        <v>15.1439553493923</v>
      </c>
      <c r="L17" s="1" t="s">
        <v>32</v>
      </c>
      <c r="M17" s="1" t="s">
        <v>18</v>
      </c>
      <c r="N17" s="3">
        <v>9.39008665084838</v>
      </c>
    </row>
    <row r="18">
      <c r="A18" s="1" t="s">
        <v>37</v>
      </c>
      <c r="B18" s="3">
        <f t="shared" ref="B18:D18" si="18">ROUND(I18, 4)</f>
        <v>0.9926</v>
      </c>
      <c r="C18" s="3">
        <f t="shared" si="18"/>
        <v>40.9386</v>
      </c>
      <c r="D18" s="3">
        <f t="shared" si="18"/>
        <v>15.7158</v>
      </c>
      <c r="E18" s="1" t="s">
        <v>32</v>
      </c>
      <c r="F18" s="1" t="s">
        <v>20</v>
      </c>
      <c r="G18" s="3">
        <f t="shared" si="3"/>
        <v>9.7428</v>
      </c>
      <c r="H18" s="1"/>
      <c r="I18" s="3">
        <v>0.992579730471544</v>
      </c>
      <c r="J18" s="3">
        <v>40.9386485329819</v>
      </c>
      <c r="K18" s="3">
        <v>15.7158097330729</v>
      </c>
      <c r="L18" s="1" t="s">
        <v>32</v>
      </c>
      <c r="M18" s="1" t="s">
        <v>20</v>
      </c>
      <c r="N18" s="3">
        <v>9.74284982681274</v>
      </c>
    </row>
    <row r="19">
      <c r="A19" s="1" t="s">
        <v>38</v>
      </c>
      <c r="B19" s="3">
        <f t="shared" ref="B19:D19" si="19">ROUND(I19, 4)</f>
        <v>0.9952</v>
      </c>
      <c r="C19" s="3">
        <f t="shared" si="19"/>
        <v>41.8137</v>
      </c>
      <c r="D19" s="3">
        <f t="shared" si="19"/>
        <v>12.848</v>
      </c>
      <c r="E19" s="1" t="s">
        <v>32</v>
      </c>
      <c r="F19" s="1" t="s">
        <v>22</v>
      </c>
      <c r="G19" s="3">
        <f t="shared" si="3"/>
        <v>7.8179</v>
      </c>
      <c r="H19" s="1"/>
      <c r="I19" s="3">
        <v>0.995159716161965</v>
      </c>
      <c r="J19" s="3">
        <v>41.8136600696124</v>
      </c>
      <c r="K19" s="3">
        <v>12.8480023871527</v>
      </c>
      <c r="L19" s="1" t="s">
        <v>32</v>
      </c>
      <c r="M19" s="1" t="s">
        <v>22</v>
      </c>
      <c r="N19" s="3">
        <v>7.81788325309753</v>
      </c>
    </row>
    <row r="20">
      <c r="A20" s="1" t="s">
        <v>39</v>
      </c>
      <c r="B20" s="3">
        <f t="shared" ref="B20:D20" si="20">ROUND(I20, 4)</f>
        <v>0.9951</v>
      </c>
      <c r="C20" s="3">
        <f t="shared" si="20"/>
        <v>41.7879</v>
      </c>
      <c r="D20" s="3">
        <f t="shared" si="20"/>
        <v>12.9243</v>
      </c>
      <c r="E20" s="1" t="s">
        <v>32</v>
      </c>
      <c r="F20" s="1" t="s">
        <v>24</v>
      </c>
      <c r="G20" s="3">
        <f t="shared" si="3"/>
        <v>7.9191</v>
      </c>
      <c r="H20" s="1"/>
      <c r="I20" s="3">
        <v>0.995104305858356</v>
      </c>
      <c r="J20" s="3">
        <v>41.7879455352133</v>
      </c>
      <c r="K20" s="3">
        <v>12.9243009440104</v>
      </c>
      <c r="L20" s="1" t="s">
        <v>32</v>
      </c>
      <c r="M20" s="1" t="s">
        <v>24</v>
      </c>
      <c r="N20" s="3">
        <v>7.9191415309906</v>
      </c>
    </row>
    <row r="21">
      <c r="A21" s="1" t="s">
        <v>40</v>
      </c>
      <c r="B21" s="3">
        <f t="shared" ref="B21:D21" si="21">ROUND(I21, 4)</f>
        <v>0.9952</v>
      </c>
      <c r="C21" s="3">
        <f t="shared" si="21"/>
        <v>41.8042</v>
      </c>
      <c r="D21" s="3">
        <f t="shared" si="21"/>
        <v>12.8761</v>
      </c>
      <c r="E21" s="1" t="s">
        <v>32</v>
      </c>
      <c r="F21" s="1" t="s">
        <v>26</v>
      </c>
      <c r="G21" s="3">
        <f t="shared" si="3"/>
        <v>7.6925</v>
      </c>
      <c r="H21" s="1"/>
      <c r="I21" s="3">
        <v>0.995151363186504</v>
      </c>
      <c r="J21" s="3">
        <v>41.8041827235101</v>
      </c>
      <c r="K21" s="3">
        <v>12.8760704210069</v>
      </c>
      <c r="L21" s="1" t="s">
        <v>32</v>
      </c>
      <c r="M21" s="1" t="s">
        <v>26</v>
      </c>
      <c r="N21" s="3">
        <v>7.69251227378845</v>
      </c>
    </row>
    <row r="22">
      <c r="A22" s="1" t="s">
        <v>41</v>
      </c>
      <c r="B22" s="3">
        <f t="shared" ref="B22:D22" si="22">ROUND(I22, 4)</f>
        <v>0.9943</v>
      </c>
      <c r="C22" s="3">
        <f t="shared" si="22"/>
        <v>41.5226</v>
      </c>
      <c r="D22" s="3">
        <f t="shared" si="22"/>
        <v>13.7386</v>
      </c>
      <c r="E22" s="1" t="s">
        <v>32</v>
      </c>
      <c r="F22" s="1" t="s">
        <v>28</v>
      </c>
      <c r="G22" s="3">
        <f t="shared" si="3"/>
        <v>8.5029</v>
      </c>
      <c r="H22" s="1"/>
      <c r="I22" s="3">
        <v>0.994320535823327</v>
      </c>
      <c r="J22" s="3">
        <v>41.5225778185462</v>
      </c>
      <c r="K22" s="3">
        <v>13.7386428493923</v>
      </c>
      <c r="L22" s="1" t="s">
        <v>32</v>
      </c>
      <c r="M22" s="1" t="s">
        <v>28</v>
      </c>
      <c r="N22" s="3">
        <v>8.50289344787597</v>
      </c>
    </row>
    <row r="23">
      <c r="A23" s="1" t="s">
        <v>42</v>
      </c>
      <c r="B23" s="3">
        <f t="shared" ref="B23:D23" si="23">ROUND(I23, 4)</f>
        <v>0.9951</v>
      </c>
      <c r="C23" s="3">
        <f t="shared" si="23"/>
        <v>41.7948</v>
      </c>
      <c r="D23" s="3">
        <f t="shared" si="23"/>
        <v>12.9039</v>
      </c>
      <c r="E23" s="1" t="s">
        <v>32</v>
      </c>
      <c r="F23" s="1" t="s">
        <v>30</v>
      </c>
      <c r="G23" s="3">
        <f t="shared" si="3"/>
        <v>7.5085</v>
      </c>
      <c r="H23" s="1"/>
      <c r="I23" s="3">
        <v>0.995138431354016</v>
      </c>
      <c r="J23" s="3">
        <v>41.7947956738028</v>
      </c>
      <c r="K23" s="3">
        <v>12.9039314778645</v>
      </c>
      <c r="L23" s="1" t="s">
        <v>32</v>
      </c>
      <c r="M23" s="1" t="s">
        <v>30</v>
      </c>
      <c r="N23" s="3">
        <v>7.50846457481384</v>
      </c>
    </row>
    <row r="24">
      <c r="A24" s="1" t="s">
        <v>43</v>
      </c>
      <c r="B24" s="3">
        <f t="shared" ref="B24:D24" si="24">ROUND(I24, 4)</f>
        <v>0.9929</v>
      </c>
      <c r="C24" s="3">
        <f t="shared" si="24"/>
        <v>47.7549</v>
      </c>
      <c r="D24" s="3">
        <f t="shared" si="24"/>
        <v>3.2712</v>
      </c>
      <c r="E24" s="1" t="s">
        <v>44</v>
      </c>
      <c r="F24" s="1" t="s">
        <v>26</v>
      </c>
      <c r="G24" s="3">
        <f t="shared" si="3"/>
        <v>1.512</v>
      </c>
      <c r="H24" s="1"/>
      <c r="I24" s="3">
        <v>0.99286476969496</v>
      </c>
      <c r="J24" s="3">
        <v>47.7549036610814</v>
      </c>
      <c r="K24" s="3">
        <v>3.27123127340824</v>
      </c>
      <c r="L24" s="1" t="s">
        <v>44</v>
      </c>
      <c r="M24" s="1" t="s">
        <v>26</v>
      </c>
      <c r="N24" s="3">
        <v>1.5120244026184</v>
      </c>
    </row>
    <row r="25">
      <c r="A25" s="1" t="s">
        <v>45</v>
      </c>
      <c r="B25" s="3">
        <f t="shared" ref="B25:D25" si="25">ROUND(I25, 4)</f>
        <v>0.9928</v>
      </c>
      <c r="C25" s="3">
        <f t="shared" si="25"/>
        <v>47.3702</v>
      </c>
      <c r="D25" s="3">
        <f t="shared" si="25"/>
        <v>3.5742</v>
      </c>
      <c r="E25" s="1" t="s">
        <v>44</v>
      </c>
      <c r="F25" s="1" t="s">
        <v>30</v>
      </c>
      <c r="G25" s="3">
        <f t="shared" si="3"/>
        <v>1.0879</v>
      </c>
      <c r="H25" s="1"/>
      <c r="I25" s="3">
        <v>0.99275502957863</v>
      </c>
      <c r="J25" s="3">
        <v>47.3702169565251</v>
      </c>
      <c r="K25" s="3">
        <v>3.57420880149812</v>
      </c>
      <c r="L25" s="1" t="s">
        <v>44</v>
      </c>
      <c r="M25" s="1" t="s">
        <v>30</v>
      </c>
      <c r="N25" s="3">
        <v>1.0878894329071</v>
      </c>
    </row>
    <row r="26">
      <c r="A26" s="1" t="s">
        <v>46</v>
      </c>
      <c r="B26" s="3">
        <f t="shared" ref="B26:D26" si="26">ROUND(I26, 4)</f>
        <v>0.9934</v>
      </c>
      <c r="C26" s="3">
        <f t="shared" si="26"/>
        <v>45.3355</v>
      </c>
      <c r="D26" s="3">
        <f t="shared" si="26"/>
        <v>5.7102</v>
      </c>
      <c r="E26" s="1" t="s">
        <v>47</v>
      </c>
      <c r="F26" s="1" t="s">
        <v>22</v>
      </c>
      <c r="G26" s="3">
        <f t="shared" si="3"/>
        <v>2.7641</v>
      </c>
      <c r="H26" s="1"/>
      <c r="I26" s="3">
        <v>0.993354007379341</v>
      </c>
      <c r="J26" s="3">
        <v>45.3354757551969</v>
      </c>
      <c r="K26" s="3">
        <v>5.71023576817558</v>
      </c>
      <c r="L26" s="1" t="s">
        <v>47</v>
      </c>
      <c r="M26" s="1" t="s">
        <v>22</v>
      </c>
      <c r="N26" s="3">
        <v>2.76406240463256</v>
      </c>
    </row>
    <row r="27">
      <c r="A27" s="1" t="s">
        <v>48</v>
      </c>
      <c r="B27" s="3">
        <f t="shared" ref="B27:D27" si="27">ROUND(I27, 4)</f>
        <v>0.9925</v>
      </c>
      <c r="C27" s="3">
        <f t="shared" si="27"/>
        <v>45.1032</v>
      </c>
      <c r="D27" s="3">
        <f t="shared" si="27"/>
        <v>6.024</v>
      </c>
      <c r="E27" s="1" t="s">
        <v>47</v>
      </c>
      <c r="F27" s="1" t="s">
        <v>24</v>
      </c>
      <c r="G27" s="3">
        <f t="shared" si="3"/>
        <v>2.7151</v>
      </c>
      <c r="H27" s="1"/>
      <c r="I27" s="3">
        <v>0.99252150408036</v>
      </c>
      <c r="J27" s="3">
        <v>45.1031897642018</v>
      </c>
      <c r="K27" s="3">
        <v>6.02396776406035</v>
      </c>
      <c r="L27" s="1" t="s">
        <v>47</v>
      </c>
      <c r="M27" s="1" t="s">
        <v>24</v>
      </c>
      <c r="N27" s="3">
        <v>2.71514391899108</v>
      </c>
    </row>
    <row r="28">
      <c r="A28" s="1" t="s">
        <v>49</v>
      </c>
      <c r="B28" s="3">
        <f t="shared" ref="B28:D28" si="28">ROUND(I28, 4)</f>
        <v>0.993</v>
      </c>
      <c r="C28" s="3">
        <f t="shared" si="28"/>
        <v>45.2656</v>
      </c>
      <c r="D28" s="3">
        <f t="shared" si="28"/>
        <v>5.8029</v>
      </c>
      <c r="E28" s="1" t="s">
        <v>47</v>
      </c>
      <c r="F28" s="1" t="s">
        <v>26</v>
      </c>
      <c r="G28" s="3">
        <f t="shared" si="3"/>
        <v>2.6673</v>
      </c>
      <c r="H28" s="1"/>
      <c r="I28" s="3">
        <v>0.993045724581362</v>
      </c>
      <c r="J28" s="3">
        <v>45.2655855407428</v>
      </c>
      <c r="K28" s="3">
        <v>5.80287294238683</v>
      </c>
      <c r="L28" s="1" t="s">
        <v>47</v>
      </c>
      <c r="M28" s="1" t="s">
        <v>26</v>
      </c>
      <c r="N28" s="3">
        <v>2.66728520393371</v>
      </c>
    </row>
    <row r="29">
      <c r="A29" s="1" t="s">
        <v>50</v>
      </c>
      <c r="B29" s="3">
        <f t="shared" ref="B29:D29" si="29">ROUND(I29, 4)</f>
        <v>0.9929</v>
      </c>
      <c r="C29" s="3">
        <f t="shared" si="29"/>
        <v>45.189</v>
      </c>
      <c r="D29" s="3">
        <f t="shared" si="29"/>
        <v>5.9062</v>
      </c>
      <c r="E29" s="1" t="s">
        <v>47</v>
      </c>
      <c r="F29" s="1" t="s">
        <v>30</v>
      </c>
      <c r="G29" s="3">
        <f t="shared" si="3"/>
        <v>2.8725</v>
      </c>
      <c r="H29" s="1"/>
      <c r="I29" s="3">
        <v>0.992905588335698</v>
      </c>
      <c r="J29" s="3">
        <v>45.188960308651</v>
      </c>
      <c r="K29" s="3">
        <v>5.90616512345679</v>
      </c>
      <c r="L29" s="1" t="s">
        <v>47</v>
      </c>
      <c r="M29" s="1" t="s">
        <v>30</v>
      </c>
      <c r="N29" s="3">
        <v>2.87249493598938</v>
      </c>
    </row>
    <row r="30">
      <c r="A30" s="1" t="s">
        <v>51</v>
      </c>
      <c r="B30" s="3">
        <f t="shared" ref="B30:D30" si="30">ROUND(I30, 4)</f>
        <v>0.992</v>
      </c>
      <c r="C30" s="3">
        <f t="shared" si="30"/>
        <v>47.7181</v>
      </c>
      <c r="D30" s="3">
        <f t="shared" si="30"/>
        <v>3.2991</v>
      </c>
      <c r="E30" s="1" t="s">
        <v>32</v>
      </c>
      <c r="F30" s="1" t="s">
        <v>10</v>
      </c>
      <c r="G30" s="3">
        <f t="shared" si="3"/>
        <v>8.4968</v>
      </c>
      <c r="H30" s="1"/>
      <c r="I30" s="3">
        <v>0.992016503290511</v>
      </c>
      <c r="J30" s="3">
        <v>47.7180582299669</v>
      </c>
      <c r="K30" s="3">
        <v>3.29910237630208</v>
      </c>
      <c r="L30" s="1" t="s">
        <v>32</v>
      </c>
      <c r="M30" s="1" t="s">
        <v>10</v>
      </c>
      <c r="N30" s="3">
        <v>8.49676537513732</v>
      </c>
    </row>
    <row r="31">
      <c r="A31" s="1" t="s">
        <v>52</v>
      </c>
      <c r="B31" s="3">
        <f t="shared" ref="B31:D31" si="31">ROUND(I31, 4)</f>
        <v>0.9887</v>
      </c>
      <c r="C31" s="3">
        <f t="shared" si="31"/>
        <v>46.2737</v>
      </c>
      <c r="D31" s="3">
        <f t="shared" si="31"/>
        <v>4.6008</v>
      </c>
      <c r="E31" s="1" t="s">
        <v>32</v>
      </c>
      <c r="F31" s="1" t="s">
        <v>12</v>
      </c>
      <c r="G31" s="3">
        <f t="shared" si="3"/>
        <v>8.4906</v>
      </c>
      <c r="H31" s="1"/>
      <c r="I31" s="3">
        <v>0.988699664700458</v>
      </c>
      <c r="J31" s="3">
        <v>46.2737182337466</v>
      </c>
      <c r="K31" s="3">
        <v>4.60076226128472</v>
      </c>
      <c r="L31" s="1" t="s">
        <v>32</v>
      </c>
      <c r="M31" s="1" t="s">
        <v>12</v>
      </c>
      <c r="N31" s="3">
        <v>8.49063944816589</v>
      </c>
    </row>
    <row r="32">
      <c r="A32" s="1" t="s">
        <v>53</v>
      </c>
      <c r="B32" s="3">
        <f t="shared" ref="B32:D32" si="32">ROUND(I32, 4)</f>
        <v>0.9904</v>
      </c>
      <c r="C32" s="3">
        <f t="shared" si="32"/>
        <v>46.8821</v>
      </c>
      <c r="D32" s="3">
        <f t="shared" si="32"/>
        <v>3.9994</v>
      </c>
      <c r="E32" s="1" t="s">
        <v>32</v>
      </c>
      <c r="F32" s="1" t="s">
        <v>14</v>
      </c>
      <c r="G32" s="3">
        <f t="shared" si="3"/>
        <v>9.3097</v>
      </c>
      <c r="H32" s="1"/>
      <c r="I32" s="3">
        <v>0.990389456167864</v>
      </c>
      <c r="J32" s="3">
        <v>46.8820857490581</v>
      </c>
      <c r="K32" s="3">
        <v>3.99938340928819</v>
      </c>
      <c r="L32" s="1" t="s">
        <v>32</v>
      </c>
      <c r="M32" s="1" t="s">
        <v>14</v>
      </c>
      <c r="N32" s="3">
        <v>9.30970740318298</v>
      </c>
    </row>
    <row r="33">
      <c r="A33" s="1" t="s">
        <v>54</v>
      </c>
      <c r="B33" s="3">
        <f t="shared" ref="B33:D33" si="33">ROUND(I33, 4)</f>
        <v>0.99</v>
      </c>
      <c r="C33" s="3">
        <f t="shared" si="33"/>
        <v>46.8198</v>
      </c>
      <c r="D33" s="3">
        <f t="shared" si="33"/>
        <v>4.0572</v>
      </c>
      <c r="E33" s="1" t="s">
        <v>32</v>
      </c>
      <c r="F33" s="1" t="s">
        <v>16</v>
      </c>
      <c r="G33" s="3">
        <f t="shared" si="3"/>
        <v>9.1972</v>
      </c>
      <c r="H33" s="1"/>
      <c r="I33" s="3">
        <v>0.990036502205064</v>
      </c>
      <c r="J33" s="3">
        <v>46.8197688526075</v>
      </c>
      <c r="K33" s="3">
        <v>4.05718424479166</v>
      </c>
      <c r="L33" s="1" t="s">
        <v>32</v>
      </c>
      <c r="M33" s="1" t="s">
        <v>16</v>
      </c>
      <c r="N33" s="3">
        <v>9.19719195365905</v>
      </c>
    </row>
    <row r="34">
      <c r="A34" s="1" t="s">
        <v>55</v>
      </c>
      <c r="B34" s="3">
        <f t="shared" ref="B34:D34" si="34">ROUND(I34, 4)</f>
        <v>0.9896</v>
      </c>
      <c r="C34" s="3">
        <f t="shared" si="34"/>
        <v>46.7237</v>
      </c>
      <c r="D34" s="3">
        <f t="shared" si="34"/>
        <v>4.1479</v>
      </c>
      <c r="E34" s="1" t="s">
        <v>32</v>
      </c>
      <c r="F34" s="1" t="s">
        <v>18</v>
      </c>
      <c r="G34" s="3">
        <f t="shared" si="3"/>
        <v>8.7313</v>
      </c>
      <c r="H34" s="1"/>
      <c r="I34" s="3">
        <v>0.989593711905071</v>
      </c>
      <c r="J34" s="3">
        <v>46.7237079767515</v>
      </c>
      <c r="K34" s="3">
        <v>4.14792426215277</v>
      </c>
      <c r="L34" s="1" t="s">
        <v>32</v>
      </c>
      <c r="M34" s="1" t="s">
        <v>18</v>
      </c>
      <c r="N34" s="3">
        <v>8.73125338554382</v>
      </c>
    </row>
    <row r="35">
      <c r="A35" s="1" t="s">
        <v>56</v>
      </c>
      <c r="B35" s="3">
        <f t="shared" ref="B35:D35" si="35">ROUND(I35, 4)</f>
        <v>0.9887</v>
      </c>
      <c r="C35" s="3">
        <f t="shared" si="35"/>
        <v>46.2656</v>
      </c>
      <c r="D35" s="3">
        <f t="shared" si="35"/>
        <v>4.6094</v>
      </c>
      <c r="E35" s="1" t="s">
        <v>32</v>
      </c>
      <c r="F35" s="1" t="s">
        <v>20</v>
      </c>
      <c r="G35" s="3">
        <f t="shared" si="3"/>
        <v>8.3225</v>
      </c>
      <c r="H35" s="1"/>
      <c r="I35" s="3">
        <v>0.988712161356463</v>
      </c>
      <c r="J35" s="3">
        <v>46.2655561200327</v>
      </c>
      <c r="K35" s="3">
        <v>4.60941704644097</v>
      </c>
      <c r="L35" s="1" t="s">
        <v>32</v>
      </c>
      <c r="M35" s="1" t="s">
        <v>20</v>
      </c>
      <c r="N35" s="3">
        <v>8.32246708869934</v>
      </c>
    </row>
    <row r="36">
      <c r="A36" s="1" t="s">
        <v>57</v>
      </c>
      <c r="B36" s="3">
        <f t="shared" ref="B36:D36" si="36">ROUND(I36, 4)</f>
        <v>0.9956</v>
      </c>
      <c r="C36" s="3">
        <f t="shared" si="36"/>
        <v>50.2464</v>
      </c>
      <c r="D36" s="3">
        <f t="shared" si="36"/>
        <v>1.8431</v>
      </c>
      <c r="E36" s="1" t="s">
        <v>32</v>
      </c>
      <c r="F36" s="1" t="s">
        <v>22</v>
      </c>
      <c r="G36" s="3">
        <f t="shared" si="3"/>
        <v>8.3187</v>
      </c>
      <c r="H36" s="1"/>
      <c r="I36" s="3">
        <v>0.995600701579431</v>
      </c>
      <c r="J36" s="3">
        <v>50.2464184007169</v>
      </c>
      <c r="K36" s="3">
        <v>1.84314615885416</v>
      </c>
      <c r="L36" s="1" t="s">
        <v>32</v>
      </c>
      <c r="M36" s="1" t="s">
        <v>22</v>
      </c>
      <c r="N36" s="3">
        <v>8.31870555877685</v>
      </c>
    </row>
    <row r="37">
      <c r="A37" s="1" t="s">
        <v>58</v>
      </c>
      <c r="B37" s="3">
        <f t="shared" ref="B37:D37" si="37">ROUND(I37, 4)</f>
        <v>0.9956</v>
      </c>
      <c r="C37" s="3">
        <f t="shared" si="37"/>
        <v>50.146</v>
      </c>
      <c r="D37" s="3">
        <f t="shared" si="37"/>
        <v>1.8863</v>
      </c>
      <c r="E37" s="1" t="s">
        <v>32</v>
      </c>
      <c r="F37" s="1" t="s">
        <v>24</v>
      </c>
      <c r="G37" s="3">
        <f t="shared" si="3"/>
        <v>7.423</v>
      </c>
      <c r="H37" s="1"/>
      <c r="I37" s="3">
        <v>0.995568539844287</v>
      </c>
      <c r="J37" s="3">
        <v>50.1459805327761</v>
      </c>
      <c r="K37" s="3">
        <v>1.88626871744791</v>
      </c>
      <c r="L37" s="1" t="s">
        <v>32</v>
      </c>
      <c r="M37" s="1" t="s">
        <v>24</v>
      </c>
      <c r="N37" s="3">
        <v>7.42302966117858</v>
      </c>
    </row>
    <row r="38">
      <c r="A38" s="1" t="s">
        <v>59</v>
      </c>
      <c r="B38" s="3">
        <f t="shared" ref="B38:D38" si="38">ROUND(I38, 4)</f>
        <v>0.9956</v>
      </c>
      <c r="C38" s="3">
        <f t="shared" si="38"/>
        <v>50.2497</v>
      </c>
      <c r="D38" s="3">
        <f t="shared" si="38"/>
        <v>1.8418</v>
      </c>
      <c r="E38" s="1" t="s">
        <v>32</v>
      </c>
      <c r="F38" s="1" t="s">
        <v>26</v>
      </c>
      <c r="G38" s="3">
        <f t="shared" si="3"/>
        <v>7.8706</v>
      </c>
      <c r="H38" s="1"/>
      <c r="I38" s="3">
        <v>0.99561286175699</v>
      </c>
      <c r="J38" s="3">
        <v>50.249668560304</v>
      </c>
      <c r="K38" s="3">
        <v>1.84176730685763</v>
      </c>
      <c r="L38" s="1" t="s">
        <v>32</v>
      </c>
      <c r="M38" s="1" t="s">
        <v>26</v>
      </c>
      <c r="N38" s="3">
        <v>7.87060737609863</v>
      </c>
    </row>
    <row r="39">
      <c r="A39" s="1" t="s">
        <v>60</v>
      </c>
      <c r="B39" s="3">
        <f t="shared" ref="B39:D39" si="39">ROUND(I39, 4)</f>
        <v>0.9926</v>
      </c>
      <c r="C39" s="3">
        <f t="shared" si="39"/>
        <v>48.437</v>
      </c>
      <c r="D39" s="3">
        <f t="shared" si="39"/>
        <v>2.7957</v>
      </c>
      <c r="E39" s="1" t="s">
        <v>32</v>
      </c>
      <c r="F39" s="1" t="s">
        <v>28</v>
      </c>
      <c r="G39" s="3">
        <f t="shared" si="3"/>
        <v>10.0914</v>
      </c>
      <c r="H39" s="1"/>
      <c r="I39" s="3">
        <v>0.992600455075152</v>
      </c>
      <c r="J39" s="3">
        <v>48.4370487487158</v>
      </c>
      <c r="K39" s="3">
        <v>2.79573974609375</v>
      </c>
      <c r="L39" s="1" t="s">
        <v>32</v>
      </c>
      <c r="M39" s="1" t="s">
        <v>28</v>
      </c>
      <c r="N39" s="3">
        <v>10.0914211273193</v>
      </c>
    </row>
    <row r="40">
      <c r="A40" s="1" t="s">
        <v>61</v>
      </c>
      <c r="B40" s="3">
        <f t="shared" ref="B40:D40" si="40">ROUND(I40, 4)</f>
        <v>0.9956</v>
      </c>
      <c r="C40" s="3">
        <f t="shared" si="40"/>
        <v>50.2524</v>
      </c>
      <c r="D40" s="3">
        <f t="shared" si="40"/>
        <v>1.8406</v>
      </c>
      <c r="E40" s="1" t="s">
        <v>32</v>
      </c>
      <c r="F40" s="1" t="s">
        <v>30</v>
      </c>
      <c r="G40" s="3">
        <f t="shared" si="3"/>
        <v>8.0498</v>
      </c>
      <c r="H40" s="1"/>
      <c r="I40" s="3">
        <v>0.995641024076086</v>
      </c>
      <c r="J40" s="3">
        <v>50.2523764323561</v>
      </c>
      <c r="K40" s="3">
        <v>1.84061930338541</v>
      </c>
      <c r="L40" s="1" t="s">
        <v>32</v>
      </c>
      <c r="M40" s="1" t="s">
        <v>30</v>
      </c>
      <c r="N40" s="3">
        <v>8.04979920387268</v>
      </c>
    </row>
    <row r="41">
      <c r="A41" s="1" t="s">
        <v>62</v>
      </c>
      <c r="B41" s="3">
        <f t="shared" ref="B41:D41" si="41">ROUND(I41, 4)</f>
        <v>0.9908</v>
      </c>
      <c r="C41" s="3">
        <f t="shared" si="41"/>
        <v>48.6758</v>
      </c>
      <c r="D41" s="3">
        <f t="shared" si="41"/>
        <v>2.6462</v>
      </c>
      <c r="E41" s="1" t="s">
        <v>63</v>
      </c>
      <c r="F41" s="1" t="s">
        <v>10</v>
      </c>
      <c r="G41" s="3">
        <f t="shared" si="3"/>
        <v>5.8129</v>
      </c>
      <c r="H41" s="1"/>
      <c r="I41" s="3">
        <v>0.990751191927711</v>
      </c>
      <c r="J41" s="3">
        <v>48.6758027741813</v>
      </c>
      <c r="K41" s="3">
        <v>2.6461919148763</v>
      </c>
      <c r="L41" s="1" t="s">
        <v>63</v>
      </c>
      <c r="M41" s="1" t="s">
        <v>10</v>
      </c>
      <c r="N41" s="3">
        <v>5.81294083595275</v>
      </c>
    </row>
    <row r="42">
      <c r="A42" s="1" t="s">
        <v>64</v>
      </c>
      <c r="B42" s="3">
        <f t="shared" ref="B42:D42" si="42">ROUND(I42, 4)</f>
        <v>0.9852</v>
      </c>
      <c r="C42" s="3">
        <f t="shared" si="42"/>
        <v>46.2196</v>
      </c>
      <c r="D42" s="3">
        <f t="shared" si="42"/>
        <v>4.6585</v>
      </c>
      <c r="E42" s="1" t="s">
        <v>63</v>
      </c>
      <c r="F42" s="1" t="s">
        <v>12</v>
      </c>
      <c r="G42" s="3">
        <f t="shared" si="3"/>
        <v>6.4032</v>
      </c>
      <c r="H42" s="1"/>
      <c r="I42" s="3">
        <v>0.985155409076151</v>
      </c>
      <c r="J42" s="3">
        <v>46.2195893045548</v>
      </c>
      <c r="K42" s="3">
        <v>4.65846337212456</v>
      </c>
      <c r="L42" s="1" t="s">
        <v>63</v>
      </c>
      <c r="M42" s="1" t="s">
        <v>12</v>
      </c>
      <c r="N42" s="3">
        <v>6.40316414833068</v>
      </c>
    </row>
    <row r="43">
      <c r="A43" s="1" t="s">
        <v>65</v>
      </c>
      <c r="B43" s="3">
        <f t="shared" ref="B43:D43" si="43">ROUND(I43, 4)</f>
        <v>0.9885</v>
      </c>
      <c r="C43" s="3">
        <f t="shared" si="43"/>
        <v>47.182</v>
      </c>
      <c r="D43" s="3">
        <f t="shared" si="43"/>
        <v>3.7325</v>
      </c>
      <c r="E43" s="1" t="s">
        <v>63</v>
      </c>
      <c r="F43" s="1" t="s">
        <v>14</v>
      </c>
      <c r="G43" s="3">
        <f t="shared" si="3"/>
        <v>5.9078</v>
      </c>
      <c r="H43" s="1"/>
      <c r="I43" s="3">
        <v>0.988464176212605</v>
      </c>
      <c r="J43" s="3">
        <v>47.1819841206993</v>
      </c>
      <c r="K43" s="3">
        <v>3.73252911037868</v>
      </c>
      <c r="L43" s="1" t="s">
        <v>63</v>
      </c>
      <c r="M43" s="1" t="s">
        <v>14</v>
      </c>
      <c r="N43" s="3">
        <v>5.90780878067016</v>
      </c>
    </row>
    <row r="44">
      <c r="A44" s="1" t="s">
        <v>66</v>
      </c>
      <c r="B44" s="3">
        <f t="shared" ref="B44:D44" si="44">ROUND(I44, 4)</f>
        <v>0.9877</v>
      </c>
      <c r="C44" s="3">
        <f t="shared" si="44"/>
        <v>47.0731</v>
      </c>
      <c r="D44" s="3">
        <f t="shared" si="44"/>
        <v>3.8273</v>
      </c>
      <c r="E44" s="1" t="s">
        <v>63</v>
      </c>
      <c r="F44" s="1" t="s">
        <v>16</v>
      </c>
      <c r="G44" s="3">
        <f t="shared" si="3"/>
        <v>5.944</v>
      </c>
      <c r="H44" s="1"/>
      <c r="I44" s="3">
        <v>0.987730052533039</v>
      </c>
      <c r="J44" s="3">
        <v>47.0731053290797</v>
      </c>
      <c r="K44" s="3">
        <v>3.82728746202256</v>
      </c>
      <c r="L44" s="1" t="s">
        <v>63</v>
      </c>
      <c r="M44" s="1" t="s">
        <v>16</v>
      </c>
      <c r="N44" s="3">
        <v>5.94400835037231</v>
      </c>
    </row>
    <row r="45">
      <c r="A45" s="1" t="s">
        <v>67</v>
      </c>
      <c r="B45" s="3">
        <f t="shared" ref="B45:D45" si="45">ROUND(I45, 4)</f>
        <v>0.9876</v>
      </c>
      <c r="C45" s="3">
        <f t="shared" si="45"/>
        <v>46.9867</v>
      </c>
      <c r="D45" s="3">
        <f t="shared" si="45"/>
        <v>3.9042</v>
      </c>
      <c r="E45" s="1" t="s">
        <v>63</v>
      </c>
      <c r="F45" s="1" t="s">
        <v>18</v>
      </c>
      <c r="G45" s="3">
        <f t="shared" si="3"/>
        <v>5.8765</v>
      </c>
      <c r="H45" s="1"/>
      <c r="I45" s="3">
        <v>0.987627919996064</v>
      </c>
      <c r="J45" s="3">
        <v>46.9866656185922</v>
      </c>
      <c r="K45" s="3">
        <v>3.90422693888346</v>
      </c>
      <c r="L45" s="1" t="s">
        <v>63</v>
      </c>
      <c r="M45" s="1" t="s">
        <v>18</v>
      </c>
      <c r="N45" s="3">
        <v>5.87647533416748</v>
      </c>
    </row>
    <row r="46">
      <c r="A46" s="1" t="s">
        <v>68</v>
      </c>
      <c r="B46" s="3">
        <f t="shared" ref="B46:D46" si="46">ROUND(I46, 4)</f>
        <v>0.9849</v>
      </c>
      <c r="C46" s="3">
        <f t="shared" si="46"/>
        <v>46.1515</v>
      </c>
      <c r="D46" s="3">
        <f t="shared" si="46"/>
        <v>4.7321</v>
      </c>
      <c r="E46" s="1" t="s">
        <v>63</v>
      </c>
      <c r="F46" s="1" t="s">
        <v>20</v>
      </c>
      <c r="G46" s="3">
        <f t="shared" si="3"/>
        <v>7.3932</v>
      </c>
      <c r="H46" s="1"/>
      <c r="I46" s="3">
        <v>0.984872264875286</v>
      </c>
      <c r="J46" s="3">
        <v>46.15149475807</v>
      </c>
      <c r="K46" s="3">
        <v>4.73208067152235</v>
      </c>
      <c r="L46" s="1" t="s">
        <v>63</v>
      </c>
      <c r="M46" s="1" t="s">
        <v>20</v>
      </c>
      <c r="N46" s="3">
        <v>7.3932237625122</v>
      </c>
    </row>
    <row r="47">
      <c r="A47" s="1" t="s">
        <v>69</v>
      </c>
      <c r="B47" s="3">
        <f t="shared" ref="B47:D47" si="47">ROUND(I47, 4)</f>
        <v>0.9975</v>
      </c>
      <c r="C47" s="3">
        <f t="shared" si="47"/>
        <v>56.3796</v>
      </c>
      <c r="D47" s="3">
        <f t="shared" si="47"/>
        <v>0.449</v>
      </c>
      <c r="E47" s="1" t="s">
        <v>63</v>
      </c>
      <c r="F47" s="1" t="s">
        <v>22</v>
      </c>
      <c r="G47" s="3">
        <f t="shared" si="3"/>
        <v>5.4983</v>
      </c>
      <c r="H47" s="1"/>
      <c r="I47" s="3">
        <v>0.997532323293157</v>
      </c>
      <c r="J47" s="3">
        <v>56.3795892500156</v>
      </c>
      <c r="K47" s="3">
        <v>0.448996225992838</v>
      </c>
      <c r="L47" s="1" t="s">
        <v>63</v>
      </c>
      <c r="M47" s="1" t="s">
        <v>22</v>
      </c>
      <c r="N47" s="3">
        <v>5.49825596809387</v>
      </c>
    </row>
    <row r="48">
      <c r="A48" s="1" t="s">
        <v>70</v>
      </c>
      <c r="B48" s="3">
        <f t="shared" ref="B48:D48" si="48">ROUND(I48, 4)</f>
        <v>0.9973</v>
      </c>
      <c r="C48" s="3">
        <f t="shared" si="48"/>
        <v>55.1696</v>
      </c>
      <c r="D48" s="3">
        <f t="shared" si="48"/>
        <v>0.5933</v>
      </c>
      <c r="E48" s="1" t="s">
        <v>63</v>
      </c>
      <c r="F48" s="1" t="s">
        <v>24</v>
      </c>
      <c r="G48" s="3">
        <f t="shared" si="3"/>
        <v>5.422</v>
      </c>
      <c r="H48" s="1"/>
      <c r="I48" s="3">
        <v>0.997334934833224</v>
      </c>
      <c r="J48" s="3">
        <v>55.169580824974</v>
      </c>
      <c r="K48" s="3">
        <v>0.593257904052734</v>
      </c>
      <c r="L48" s="1" t="s">
        <v>63</v>
      </c>
      <c r="M48" s="1" t="s">
        <v>24</v>
      </c>
      <c r="N48" s="3">
        <v>5.42197203636169</v>
      </c>
    </row>
    <row r="49">
      <c r="A49" s="1" t="s">
        <v>71</v>
      </c>
      <c r="B49" s="3">
        <f t="shared" ref="B49:D49" si="49">ROUND(I49, 4)</f>
        <v>0.9972</v>
      </c>
      <c r="C49" s="3">
        <f t="shared" si="49"/>
        <v>55.9498</v>
      </c>
      <c r="D49" s="3">
        <f t="shared" si="49"/>
        <v>0.4957</v>
      </c>
      <c r="E49" s="1" t="s">
        <v>63</v>
      </c>
      <c r="F49" s="1" t="s">
        <v>26</v>
      </c>
      <c r="G49" s="3">
        <f t="shared" si="3"/>
        <v>5.4258</v>
      </c>
      <c r="H49" s="1"/>
      <c r="I49" s="3">
        <v>0.997161996914128</v>
      </c>
      <c r="J49" s="3">
        <v>55.9497825061068</v>
      </c>
      <c r="K49" s="3">
        <v>0.495705074734158</v>
      </c>
      <c r="L49" s="1" t="s">
        <v>63</v>
      </c>
      <c r="M49" s="1" t="s">
        <v>26</v>
      </c>
      <c r="N49" s="3">
        <v>5.42579460144043</v>
      </c>
    </row>
    <row r="50">
      <c r="A50" s="1" t="s">
        <v>72</v>
      </c>
      <c r="B50" s="3">
        <f t="shared" ref="B50:D50" si="50">ROUND(I50, 4)</f>
        <v>0.9928</v>
      </c>
      <c r="C50" s="3">
        <f t="shared" si="50"/>
        <v>50.2996</v>
      </c>
      <c r="D50" s="3">
        <f t="shared" si="50"/>
        <v>1.8207</v>
      </c>
      <c r="E50" s="1" t="s">
        <v>63</v>
      </c>
      <c r="F50" s="1" t="s">
        <v>28</v>
      </c>
      <c r="G50" s="3">
        <f t="shared" si="3"/>
        <v>5.5858</v>
      </c>
      <c r="H50" s="1"/>
      <c r="I50" s="3">
        <v>0.992756325440133</v>
      </c>
      <c r="J50" s="3">
        <v>50.2995849453883</v>
      </c>
      <c r="K50" s="3">
        <v>1.82071982489691</v>
      </c>
      <c r="L50" s="1" t="s">
        <v>63</v>
      </c>
      <c r="M50" s="1" t="s">
        <v>28</v>
      </c>
      <c r="N50" s="3">
        <v>5.58583903312683</v>
      </c>
    </row>
    <row r="51">
      <c r="A51" s="1" t="s">
        <v>73</v>
      </c>
      <c r="B51" s="3">
        <f t="shared" ref="B51:D51" si="51">ROUND(I51, 4)</f>
        <v>0.9973</v>
      </c>
      <c r="C51" s="3">
        <f t="shared" si="51"/>
        <v>55.5337</v>
      </c>
      <c r="D51" s="3">
        <f t="shared" si="51"/>
        <v>0.5455</v>
      </c>
      <c r="E51" s="1" t="s">
        <v>63</v>
      </c>
      <c r="F51" s="1" t="s">
        <v>30</v>
      </c>
      <c r="G51" s="3">
        <f t="shared" si="3"/>
        <v>5.303</v>
      </c>
      <c r="H51" s="1"/>
      <c r="I51" s="3">
        <v>0.997336274299814</v>
      </c>
      <c r="J51" s="3">
        <v>55.5337445604594</v>
      </c>
      <c r="K51" s="3">
        <v>0.545540703667534</v>
      </c>
      <c r="L51" s="1" t="s">
        <v>63</v>
      </c>
      <c r="M51" s="1" t="s">
        <v>30</v>
      </c>
      <c r="N51" s="3">
        <v>5.30300664901733</v>
      </c>
    </row>
    <row r="52">
      <c r="A52" s="1" t="s">
        <v>74</v>
      </c>
      <c r="B52" s="3">
        <f t="shared" ref="B52:D52" si="52">ROUND(I52, 4)</f>
        <v>0.9909</v>
      </c>
      <c r="C52" s="3">
        <f t="shared" si="52"/>
        <v>46.7198</v>
      </c>
      <c r="D52" s="3">
        <f t="shared" si="52"/>
        <v>4.1516</v>
      </c>
      <c r="E52" s="1" t="s">
        <v>75</v>
      </c>
      <c r="F52" s="1" t="s">
        <v>10</v>
      </c>
      <c r="G52" s="3">
        <f t="shared" si="3"/>
        <v>13.8543</v>
      </c>
      <c r="H52" s="1"/>
      <c r="I52" s="3">
        <v>0.990854142485206</v>
      </c>
      <c r="J52" s="3">
        <v>46.7198359498247</v>
      </c>
      <c r="K52" s="3">
        <v>4.15162406422379</v>
      </c>
      <c r="L52" s="1" t="s">
        <v>75</v>
      </c>
      <c r="M52" s="1" t="s">
        <v>10</v>
      </c>
      <c r="N52" s="3">
        <v>13.854263305664</v>
      </c>
    </row>
    <row r="53">
      <c r="A53" s="1" t="s">
        <v>76</v>
      </c>
      <c r="B53" s="3">
        <f t="shared" ref="B53:D53" si="53">ROUND(I53, 4)</f>
        <v>0.985</v>
      </c>
      <c r="C53" s="3">
        <f t="shared" si="53"/>
        <v>44.9865</v>
      </c>
      <c r="D53" s="3">
        <f t="shared" si="53"/>
        <v>6.188</v>
      </c>
      <c r="E53" s="1" t="s">
        <v>75</v>
      </c>
      <c r="F53" s="1" t="s">
        <v>12</v>
      </c>
      <c r="G53" s="3">
        <f t="shared" si="3"/>
        <v>12.4784</v>
      </c>
      <c r="H53" s="1"/>
      <c r="I53" s="3">
        <v>0.984958645254117</v>
      </c>
      <c r="J53" s="3">
        <v>44.9865447165629</v>
      </c>
      <c r="K53" s="3">
        <v>6.18795495961386</v>
      </c>
      <c r="L53" s="1" t="s">
        <v>75</v>
      </c>
      <c r="M53" s="1" t="s">
        <v>12</v>
      </c>
      <c r="N53" s="3">
        <v>12.4783954620361</v>
      </c>
    </row>
    <row r="54">
      <c r="A54" s="1" t="s">
        <v>77</v>
      </c>
      <c r="B54" s="3">
        <f t="shared" ref="B54:D54" si="54">ROUND(I54, 4)</f>
        <v>0.9877</v>
      </c>
      <c r="C54" s="3">
        <f t="shared" si="54"/>
        <v>45.7019</v>
      </c>
      <c r="D54" s="3">
        <f t="shared" si="54"/>
        <v>5.2482</v>
      </c>
      <c r="E54" s="1" t="s">
        <v>75</v>
      </c>
      <c r="F54" s="1" t="s">
        <v>14</v>
      </c>
      <c r="G54" s="3">
        <f t="shared" si="3"/>
        <v>14.1546</v>
      </c>
      <c r="H54" s="1"/>
      <c r="I54" s="3">
        <v>0.987701024171698</v>
      </c>
      <c r="J54" s="3">
        <v>45.7019386103408</v>
      </c>
      <c r="K54" s="3">
        <v>5.24816831043144</v>
      </c>
      <c r="L54" s="1" t="s">
        <v>75</v>
      </c>
      <c r="M54" s="1" t="s">
        <v>14</v>
      </c>
      <c r="N54" s="3">
        <v>14.154627084732</v>
      </c>
    </row>
    <row r="55">
      <c r="A55" s="1" t="s">
        <v>78</v>
      </c>
      <c r="B55" s="3">
        <f t="shared" ref="B55:D55" si="55">ROUND(I55, 4)</f>
        <v>0.987</v>
      </c>
      <c r="C55" s="3">
        <f t="shared" si="55"/>
        <v>45.5253</v>
      </c>
      <c r="D55" s="3">
        <f t="shared" si="55"/>
        <v>5.466</v>
      </c>
      <c r="E55" s="1" t="s">
        <v>75</v>
      </c>
      <c r="F55" s="1" t="s">
        <v>16</v>
      </c>
      <c r="G55" s="3">
        <f t="shared" si="3"/>
        <v>13.9556</v>
      </c>
      <c r="H55" s="1"/>
      <c r="I55" s="3">
        <v>0.987027072472596</v>
      </c>
      <c r="J55" s="3">
        <v>45.525298907558</v>
      </c>
      <c r="K55" s="3">
        <v>5.46602639873916</v>
      </c>
      <c r="L55" s="1" t="s">
        <v>75</v>
      </c>
      <c r="M55" s="1" t="s">
        <v>16</v>
      </c>
      <c r="N55" s="3">
        <v>13.9556229114532</v>
      </c>
    </row>
    <row r="56">
      <c r="A56" s="1" t="s">
        <v>79</v>
      </c>
      <c r="B56" s="3">
        <f t="shared" ref="B56:D56" si="56">ROUND(I56, 4)</f>
        <v>0.986</v>
      </c>
      <c r="C56" s="3">
        <f t="shared" si="56"/>
        <v>45.2745</v>
      </c>
      <c r="D56" s="3">
        <f t="shared" si="56"/>
        <v>5.7909</v>
      </c>
      <c r="E56" s="1" t="s">
        <v>75</v>
      </c>
      <c r="F56" s="1" t="s">
        <v>18</v>
      </c>
      <c r="G56" s="3">
        <f t="shared" si="3"/>
        <v>13.7198</v>
      </c>
      <c r="H56" s="1"/>
      <c r="I56" s="3">
        <v>0.985973952674173</v>
      </c>
      <c r="J56" s="3">
        <v>45.2745245390212</v>
      </c>
      <c r="K56" s="3">
        <v>5.79094128619976</v>
      </c>
      <c r="L56" s="1" t="s">
        <v>75</v>
      </c>
      <c r="M56" s="1" t="s">
        <v>18</v>
      </c>
      <c r="N56" s="3">
        <v>13.7197697162628</v>
      </c>
    </row>
    <row r="57">
      <c r="A57" s="1" t="s">
        <v>80</v>
      </c>
      <c r="B57" s="3">
        <f t="shared" ref="B57:D57" si="57">ROUND(I57, 4)</f>
        <v>0.9851</v>
      </c>
      <c r="C57" s="3">
        <f t="shared" si="57"/>
        <v>45.004</v>
      </c>
      <c r="D57" s="3">
        <f t="shared" si="57"/>
        <v>6.1632</v>
      </c>
      <c r="E57" s="1" t="s">
        <v>75</v>
      </c>
      <c r="F57" s="1" t="s">
        <v>20</v>
      </c>
      <c r="G57" s="3">
        <f t="shared" si="3"/>
        <v>13.111</v>
      </c>
      <c r="H57" s="1"/>
      <c r="I57" s="3">
        <v>0.985092036741997</v>
      </c>
      <c r="J57" s="3">
        <v>45.0039629907307</v>
      </c>
      <c r="K57" s="3">
        <v>6.16318659500591</v>
      </c>
      <c r="L57" s="1" t="s">
        <v>75</v>
      </c>
      <c r="M57" s="1" t="s">
        <v>20</v>
      </c>
      <c r="N57" s="3">
        <v>13.1109521389007</v>
      </c>
    </row>
    <row r="58">
      <c r="A58" s="1" t="s">
        <v>81</v>
      </c>
      <c r="B58" s="3">
        <f t="shared" ref="B58:D58" si="58">ROUND(I58, 4)</f>
        <v>0.9958</v>
      </c>
      <c r="C58" s="3">
        <f t="shared" si="58"/>
        <v>49.1913</v>
      </c>
      <c r="D58" s="3">
        <f t="shared" si="58"/>
        <v>2.35</v>
      </c>
      <c r="E58" s="1" t="s">
        <v>75</v>
      </c>
      <c r="F58" s="1" t="s">
        <v>22</v>
      </c>
      <c r="G58" s="3">
        <f t="shared" si="3"/>
        <v>13.929</v>
      </c>
      <c r="H58" s="1"/>
      <c r="I58" s="3">
        <v>0.995771202378554</v>
      </c>
      <c r="J58" s="3">
        <v>49.1912809307236</v>
      </c>
      <c r="K58" s="3">
        <v>2.35003062820133</v>
      </c>
      <c r="L58" s="1" t="s">
        <v>75</v>
      </c>
      <c r="M58" s="1" t="s">
        <v>22</v>
      </c>
      <c r="N58" s="3">
        <v>13.9289724826812</v>
      </c>
    </row>
    <row r="59">
      <c r="A59" s="1" t="s">
        <v>82</v>
      </c>
      <c r="B59" s="3">
        <f t="shared" ref="B59:D59" si="59">ROUND(I59, 4)</f>
        <v>0.9955</v>
      </c>
      <c r="C59" s="3">
        <f t="shared" si="59"/>
        <v>49.0125</v>
      </c>
      <c r="D59" s="3">
        <f t="shared" si="59"/>
        <v>2.4488</v>
      </c>
      <c r="E59" s="1" t="s">
        <v>75</v>
      </c>
      <c r="F59" s="1" t="s">
        <v>24</v>
      </c>
      <c r="G59" s="3">
        <f t="shared" si="3"/>
        <v>13.5282</v>
      </c>
      <c r="H59" s="1"/>
      <c r="I59" s="3">
        <v>0.995534092120623</v>
      </c>
      <c r="J59" s="3">
        <v>49.0124680492562</v>
      </c>
      <c r="K59" s="3">
        <v>2.44880842444838</v>
      </c>
      <c r="L59" s="1" t="s">
        <v>75</v>
      </c>
      <c r="M59" s="1" t="s">
        <v>24</v>
      </c>
      <c r="N59" s="3">
        <v>13.5282475948333</v>
      </c>
    </row>
    <row r="60">
      <c r="A60" s="1" t="s">
        <v>83</v>
      </c>
      <c r="B60" s="3">
        <f t="shared" ref="B60:D60" si="60">ROUND(I60, 4)</f>
        <v>0.9956</v>
      </c>
      <c r="C60" s="3">
        <f t="shared" si="60"/>
        <v>49.065</v>
      </c>
      <c r="D60" s="3">
        <f t="shared" si="60"/>
        <v>2.4194</v>
      </c>
      <c r="E60" s="1" t="s">
        <v>75</v>
      </c>
      <c r="F60" s="1" t="s">
        <v>26</v>
      </c>
      <c r="G60" s="3">
        <f t="shared" si="3"/>
        <v>13.6032</v>
      </c>
      <c r="H60" s="1"/>
      <c r="I60" s="3">
        <v>0.99556829197001</v>
      </c>
      <c r="J60" s="3">
        <v>49.0649704000086</v>
      </c>
      <c r="K60" s="3">
        <v>2.41938272631008</v>
      </c>
      <c r="L60" s="1" t="s">
        <v>75</v>
      </c>
      <c r="M60" s="1" t="s">
        <v>26</v>
      </c>
      <c r="N60" s="3">
        <v>13.6031534671783</v>
      </c>
    </row>
    <row r="61">
      <c r="A61" s="1" t="s">
        <v>84</v>
      </c>
      <c r="B61" s="3">
        <f t="shared" ref="B61:D61" si="61">ROUND(I61, 4)</f>
        <v>0.9905</v>
      </c>
      <c r="C61" s="3">
        <f t="shared" si="61"/>
        <v>46.7312</v>
      </c>
      <c r="D61" s="3">
        <f t="shared" si="61"/>
        <v>4.1407</v>
      </c>
      <c r="E61" s="1" t="s">
        <v>75</v>
      </c>
      <c r="F61" s="1" t="s">
        <v>28</v>
      </c>
      <c r="G61" s="3">
        <f t="shared" si="3"/>
        <v>13.8557</v>
      </c>
      <c r="H61" s="1"/>
      <c r="I61" s="3">
        <v>0.990535373389058</v>
      </c>
      <c r="J61" s="3">
        <v>46.7312496446582</v>
      </c>
      <c r="K61" s="3">
        <v>4.14072750443262</v>
      </c>
      <c r="L61" s="1" t="s">
        <v>75</v>
      </c>
      <c r="M61" s="1" t="s">
        <v>28</v>
      </c>
      <c r="N61" s="3">
        <v>13.8556683063507</v>
      </c>
    </row>
    <row r="62">
      <c r="A62" s="1" t="s">
        <v>85</v>
      </c>
      <c r="B62" s="3">
        <f t="shared" ref="B62:D62" si="62">ROUND(I62, 4)</f>
        <v>0.9954</v>
      </c>
      <c r="C62" s="3">
        <f t="shared" si="62"/>
        <v>48.9597</v>
      </c>
      <c r="D62" s="3">
        <f t="shared" si="62"/>
        <v>2.4788</v>
      </c>
      <c r="E62" s="1" t="s">
        <v>75</v>
      </c>
      <c r="F62" s="1" t="s">
        <v>30</v>
      </c>
      <c r="G62" s="3">
        <f t="shared" si="3"/>
        <v>14.3561</v>
      </c>
      <c r="H62" s="1"/>
      <c r="I62" s="3">
        <v>0.995404180891944</v>
      </c>
      <c r="J62" s="3">
        <v>48.9596688748563</v>
      </c>
      <c r="K62" s="3">
        <v>2.47876142016351</v>
      </c>
      <c r="L62" s="1" t="s">
        <v>75</v>
      </c>
      <c r="M62" s="1" t="s">
        <v>30</v>
      </c>
      <c r="N62" s="3">
        <v>14.3560769557952</v>
      </c>
    </row>
    <row r="63">
      <c r="A63" s="1" t="s">
        <v>86</v>
      </c>
      <c r="B63" s="3">
        <f t="shared" ref="B63:D63" si="63">ROUND(I63, 4)</f>
        <v>0.9877</v>
      </c>
      <c r="C63" s="3">
        <f t="shared" si="63"/>
        <v>44.8455</v>
      </c>
      <c r="D63" s="3">
        <f t="shared" si="63"/>
        <v>6.3922</v>
      </c>
      <c r="E63" s="1" t="s">
        <v>87</v>
      </c>
      <c r="F63" s="1" t="s">
        <v>10</v>
      </c>
      <c r="G63" s="3">
        <f t="shared" si="3"/>
        <v>6.9989</v>
      </c>
      <c r="H63" s="1"/>
      <c r="I63" s="3">
        <v>0.987666274510948</v>
      </c>
      <c r="J63" s="3">
        <v>44.8455249922635</v>
      </c>
      <c r="K63" s="3">
        <v>6.39218177222854</v>
      </c>
      <c r="L63" s="1" t="s">
        <v>87</v>
      </c>
      <c r="M63" s="1" t="s">
        <v>10</v>
      </c>
      <c r="N63" s="3">
        <v>6.99891662597656</v>
      </c>
    </row>
    <row r="64">
      <c r="A64" s="1" t="s">
        <v>88</v>
      </c>
      <c r="B64" s="3">
        <f t="shared" ref="B64:D64" si="64">ROUND(I64, 4)</f>
        <v>0.9817</v>
      </c>
      <c r="C64" s="3">
        <f t="shared" si="64"/>
        <v>43.5324</v>
      </c>
      <c r="D64" s="3">
        <f t="shared" si="64"/>
        <v>8.649</v>
      </c>
      <c r="E64" s="1" t="s">
        <v>87</v>
      </c>
      <c r="F64" s="1" t="s">
        <v>12</v>
      </c>
      <c r="G64" s="3">
        <f t="shared" si="3"/>
        <v>7.239</v>
      </c>
      <c r="H64" s="1"/>
      <c r="I64" s="3">
        <v>0.98170426369396</v>
      </c>
      <c r="J64" s="3">
        <v>43.532371417213</v>
      </c>
      <c r="K64" s="3">
        <v>8.64897165610681</v>
      </c>
      <c r="L64" s="1" t="s">
        <v>87</v>
      </c>
      <c r="M64" s="1" t="s">
        <v>12</v>
      </c>
      <c r="N64" s="3">
        <v>7.23899912834167</v>
      </c>
    </row>
    <row r="65">
      <c r="A65" s="1" t="s">
        <v>89</v>
      </c>
      <c r="B65" s="3">
        <f t="shared" ref="B65:D65" si="65">ROUND(I65, 4)</f>
        <v>0.9845</v>
      </c>
      <c r="C65" s="3">
        <f t="shared" si="65"/>
        <v>44.0761</v>
      </c>
      <c r="D65" s="3">
        <f t="shared" si="65"/>
        <v>7.6312</v>
      </c>
      <c r="E65" s="1" t="s">
        <v>87</v>
      </c>
      <c r="F65" s="1" t="s">
        <v>14</v>
      </c>
      <c r="G65" s="3">
        <f t="shared" si="3"/>
        <v>6.6411</v>
      </c>
      <c r="H65" s="1"/>
      <c r="I65" s="3">
        <v>0.984539267617343</v>
      </c>
      <c r="J65" s="3">
        <v>44.0760743504446</v>
      </c>
      <c r="K65" s="3">
        <v>7.63122362953611</v>
      </c>
      <c r="L65" s="1" t="s">
        <v>87</v>
      </c>
      <c r="M65" s="1" t="s">
        <v>14</v>
      </c>
      <c r="N65" s="3">
        <v>6.64110422134399</v>
      </c>
    </row>
    <row r="66">
      <c r="A66" s="1" t="s">
        <v>90</v>
      </c>
      <c r="B66" s="3">
        <f t="shared" ref="B66:D66" si="66">ROUND(I66, 4)</f>
        <v>0.9842</v>
      </c>
      <c r="C66" s="3">
        <f t="shared" si="66"/>
        <v>44.0213</v>
      </c>
      <c r="D66" s="3">
        <f t="shared" si="66"/>
        <v>7.7281</v>
      </c>
      <c r="E66" s="1" t="s">
        <v>87</v>
      </c>
      <c r="F66" s="1" t="s">
        <v>16</v>
      </c>
      <c r="G66" s="3">
        <f t="shared" si="3"/>
        <v>7.1193</v>
      </c>
      <c r="H66" s="1"/>
      <c r="I66" s="3">
        <v>0.984232402888111</v>
      </c>
      <c r="J66" s="3">
        <v>44.0212885138516</v>
      </c>
      <c r="K66" s="3">
        <v>7.72810055303368</v>
      </c>
      <c r="L66" s="1" t="s">
        <v>87</v>
      </c>
      <c r="M66" s="1" t="s">
        <v>16</v>
      </c>
      <c r="N66" s="3">
        <v>7.11932492256164</v>
      </c>
    </row>
    <row r="67">
      <c r="A67" s="1" t="s">
        <v>91</v>
      </c>
      <c r="B67" s="3">
        <f t="shared" ref="B67:D67" si="67">ROUND(I67, 4)</f>
        <v>0.9838</v>
      </c>
      <c r="C67" s="3">
        <f t="shared" si="67"/>
        <v>43.9488</v>
      </c>
      <c r="D67" s="3">
        <f t="shared" si="67"/>
        <v>7.8581</v>
      </c>
      <c r="E67" s="1" t="s">
        <v>87</v>
      </c>
      <c r="F67" s="1" t="s">
        <v>18</v>
      </c>
      <c r="G67" s="3">
        <f t="shared" si="3"/>
        <v>6.669</v>
      </c>
      <c r="H67" s="1"/>
      <c r="I67" s="3">
        <v>0.983780510431829</v>
      </c>
      <c r="J67" s="3">
        <v>43.9488431427423</v>
      </c>
      <c r="K67" s="3">
        <v>7.85809547816774</v>
      </c>
      <c r="L67" s="1" t="s">
        <v>87</v>
      </c>
      <c r="M67" s="1" t="s">
        <v>18</v>
      </c>
      <c r="N67" s="3">
        <v>6.6690227985382</v>
      </c>
    </row>
    <row r="68">
      <c r="A68" s="1" t="s">
        <v>92</v>
      </c>
      <c r="B68" s="3">
        <f t="shared" ref="B68:D68" si="68">ROUND(I68, 4)</f>
        <v>0.9815</v>
      </c>
      <c r="C68" s="3">
        <f t="shared" si="68"/>
        <v>43.5011</v>
      </c>
      <c r="D68" s="3">
        <f t="shared" si="68"/>
        <v>8.7114</v>
      </c>
      <c r="E68" s="1" t="s">
        <v>87</v>
      </c>
      <c r="F68" s="1" t="s">
        <v>20</v>
      </c>
      <c r="G68" s="3">
        <f t="shared" si="3"/>
        <v>7.1111</v>
      </c>
      <c r="H68" s="1"/>
      <c r="I68" s="3">
        <v>0.981480041696399</v>
      </c>
      <c r="J68" s="3">
        <v>43.5011333534001</v>
      </c>
      <c r="K68" s="3">
        <v>8.71140651143312</v>
      </c>
      <c r="L68" s="1" t="s">
        <v>87</v>
      </c>
      <c r="M68" s="1" t="s">
        <v>20</v>
      </c>
      <c r="N68" s="3">
        <v>7.11110067367553</v>
      </c>
    </row>
    <row r="69">
      <c r="A69" s="1" t="s">
        <v>93</v>
      </c>
      <c r="B69" s="3">
        <f t="shared" ref="B69:D69" si="69">ROUND(I69, 4)</f>
        <v>0.9945</v>
      </c>
      <c r="C69" s="3">
        <f t="shared" si="69"/>
        <v>47.0658</v>
      </c>
      <c r="D69" s="3">
        <f t="shared" si="69"/>
        <v>3.8337</v>
      </c>
      <c r="E69" s="1" t="s">
        <v>87</v>
      </c>
      <c r="F69" s="1" t="s">
        <v>22</v>
      </c>
      <c r="G69" s="3">
        <f t="shared" si="3"/>
        <v>6.9096</v>
      </c>
      <c r="H69" s="1"/>
      <c r="I69" s="3">
        <v>0.994526539889859</v>
      </c>
      <c r="J69" s="3">
        <v>47.065792854501</v>
      </c>
      <c r="K69" s="3">
        <v>3.83373712194416</v>
      </c>
      <c r="L69" s="1" t="s">
        <v>87</v>
      </c>
      <c r="M69" s="1" t="s">
        <v>22</v>
      </c>
      <c r="N69" s="3">
        <v>6.90961718559265</v>
      </c>
    </row>
    <row r="70">
      <c r="A70" s="1" t="s">
        <v>94</v>
      </c>
      <c r="B70" s="3">
        <f t="shared" ref="B70:D70" si="70">ROUND(I70, 4)</f>
        <v>0.994</v>
      </c>
      <c r="C70" s="3">
        <f t="shared" si="70"/>
        <v>46.854</v>
      </c>
      <c r="D70" s="3">
        <f t="shared" si="70"/>
        <v>4.0253</v>
      </c>
      <c r="E70" s="1" t="s">
        <v>87</v>
      </c>
      <c r="F70" s="1" t="s">
        <v>24</v>
      </c>
      <c r="G70" s="3">
        <f t="shared" si="3"/>
        <v>6.4884</v>
      </c>
      <c r="H70" s="1"/>
      <c r="I70" s="3">
        <v>0.993978647009148</v>
      </c>
      <c r="J70" s="3">
        <v>46.8540106275977</v>
      </c>
      <c r="K70" s="3">
        <v>4.0253213137034</v>
      </c>
      <c r="L70" s="1" t="s">
        <v>87</v>
      </c>
      <c r="M70" s="1" t="s">
        <v>24</v>
      </c>
      <c r="N70" s="3">
        <v>6.48843741416931</v>
      </c>
    </row>
    <row r="71">
      <c r="A71" s="1" t="s">
        <v>95</v>
      </c>
      <c r="B71" s="3">
        <f t="shared" ref="B71:D71" si="71">ROUND(I71, 4)</f>
        <v>0.9942</v>
      </c>
      <c r="C71" s="3">
        <f t="shared" si="71"/>
        <v>46.9791</v>
      </c>
      <c r="D71" s="3">
        <f t="shared" si="71"/>
        <v>3.911</v>
      </c>
      <c r="E71" s="1" t="s">
        <v>87</v>
      </c>
      <c r="F71" s="1" t="s">
        <v>26</v>
      </c>
      <c r="G71" s="3">
        <f t="shared" si="3"/>
        <v>6.476</v>
      </c>
      <c r="H71" s="1"/>
      <c r="I71" s="3">
        <v>0.994248384622636</v>
      </c>
      <c r="J71" s="3">
        <v>46.9791237909949</v>
      </c>
      <c r="K71" s="3">
        <v>3.91101279253001</v>
      </c>
      <c r="L71" s="1" t="s">
        <v>87</v>
      </c>
      <c r="M71" s="1" t="s">
        <v>26</v>
      </c>
      <c r="N71" s="3">
        <v>6.47601270675659</v>
      </c>
    </row>
    <row r="72">
      <c r="A72" s="1" t="s">
        <v>96</v>
      </c>
      <c r="B72" s="3">
        <f t="shared" ref="B72:D72" si="72">ROUND(I72, 4)</f>
        <v>0.9904</v>
      </c>
      <c r="C72" s="3">
        <f t="shared" si="72"/>
        <v>45.5633</v>
      </c>
      <c r="D72" s="3">
        <f t="shared" si="72"/>
        <v>5.4185</v>
      </c>
      <c r="E72" s="1" t="s">
        <v>87</v>
      </c>
      <c r="F72" s="1" t="s">
        <v>28</v>
      </c>
      <c r="G72" s="3">
        <f t="shared" si="3"/>
        <v>6.1183</v>
      </c>
      <c r="H72" s="1"/>
      <c r="I72" s="3">
        <v>0.990417964414897</v>
      </c>
      <c r="J72" s="3">
        <v>45.5632539314864</v>
      </c>
      <c r="K72" s="3">
        <v>5.41846437624162</v>
      </c>
      <c r="L72" s="1" t="s">
        <v>87</v>
      </c>
      <c r="M72" s="1" t="s">
        <v>28</v>
      </c>
      <c r="N72" s="3">
        <v>6.11829328536987</v>
      </c>
    </row>
    <row r="73">
      <c r="A73" s="1" t="s">
        <v>97</v>
      </c>
      <c r="B73" s="3">
        <f t="shared" ref="B73:D73" si="73">ROUND(I73, 4)</f>
        <v>0.9941</v>
      </c>
      <c r="C73" s="3">
        <f t="shared" si="73"/>
        <v>46.8911</v>
      </c>
      <c r="D73" s="3">
        <f t="shared" si="73"/>
        <v>3.9911</v>
      </c>
      <c r="E73" s="1" t="s">
        <v>87</v>
      </c>
      <c r="F73" s="1" t="s">
        <v>30</v>
      </c>
      <c r="G73" s="3">
        <f t="shared" si="3"/>
        <v>6.1159</v>
      </c>
      <c r="H73" s="1"/>
      <c r="I73" s="3">
        <v>0.994068940041072</v>
      </c>
      <c r="J73" s="3">
        <v>46.8911361634287</v>
      </c>
      <c r="K73" s="3">
        <v>3.99105763273842</v>
      </c>
      <c r="L73" s="1" t="s">
        <v>87</v>
      </c>
      <c r="M73" s="1" t="s">
        <v>30</v>
      </c>
      <c r="N73" s="3">
        <v>6.11587500572204</v>
      </c>
    </row>
    <row r="74">
      <c r="A74" s="1" t="s">
        <v>98</v>
      </c>
      <c r="B74" s="3">
        <f t="shared" ref="B74:D74" si="74">ROUND(I74, 4)</f>
        <v>0.9951</v>
      </c>
      <c r="C74" s="3">
        <f t="shared" si="74"/>
        <v>48.9879</v>
      </c>
      <c r="D74" s="3">
        <f t="shared" si="74"/>
        <v>2.4627</v>
      </c>
      <c r="E74" s="1" t="s">
        <v>99</v>
      </c>
      <c r="F74" s="1" t="s">
        <v>10</v>
      </c>
      <c r="G74" s="3">
        <f t="shared" si="3"/>
        <v>19.3209</v>
      </c>
      <c r="H74" s="1"/>
      <c r="I74" s="3">
        <v>0.995124065624383</v>
      </c>
      <c r="J74" s="3">
        <v>48.9878521260158</v>
      </c>
      <c r="K74" s="3">
        <v>2.46272774402006</v>
      </c>
      <c r="L74" s="1" t="s">
        <v>99</v>
      </c>
      <c r="M74" s="1" t="s">
        <v>10</v>
      </c>
      <c r="N74" s="3">
        <v>19.3209118843078</v>
      </c>
    </row>
    <row r="75">
      <c r="A75" s="1" t="s">
        <v>100</v>
      </c>
      <c r="B75" s="3">
        <f t="shared" ref="B75:D75" si="75">ROUND(I75, 4)</f>
        <v>0.9938</v>
      </c>
      <c r="C75" s="3">
        <f t="shared" si="75"/>
        <v>48.059</v>
      </c>
      <c r="D75" s="3">
        <f t="shared" si="75"/>
        <v>3.05</v>
      </c>
      <c r="E75" s="1" t="s">
        <v>99</v>
      </c>
      <c r="F75" s="1" t="s">
        <v>12</v>
      </c>
      <c r="G75" s="3">
        <f t="shared" si="3"/>
        <v>17.8913</v>
      </c>
      <c r="H75" s="1"/>
      <c r="I75" s="3">
        <v>0.993806775504985</v>
      </c>
      <c r="J75" s="3">
        <v>48.059009007144</v>
      </c>
      <c r="K75" s="3">
        <v>3.05000614872685</v>
      </c>
      <c r="L75" s="1" t="s">
        <v>99</v>
      </c>
      <c r="M75" s="1" t="s">
        <v>12</v>
      </c>
      <c r="N75" s="3">
        <v>17.8912980556488</v>
      </c>
    </row>
    <row r="76">
      <c r="A76" s="1" t="s">
        <v>101</v>
      </c>
      <c r="B76" s="3">
        <f t="shared" ref="B76:D76" si="76">ROUND(I76, 4)</f>
        <v>0.9946</v>
      </c>
      <c r="C76" s="3">
        <f t="shared" si="76"/>
        <v>48.4751</v>
      </c>
      <c r="D76" s="3">
        <f t="shared" si="76"/>
        <v>2.7714</v>
      </c>
      <c r="E76" s="1" t="s">
        <v>99</v>
      </c>
      <c r="F76" s="1" t="s">
        <v>14</v>
      </c>
      <c r="G76" s="3">
        <f t="shared" si="3"/>
        <v>18.3027</v>
      </c>
      <c r="H76" s="1"/>
      <c r="I76" s="3">
        <v>0.994606536944673</v>
      </c>
      <c r="J76" s="3">
        <v>48.4750743153809</v>
      </c>
      <c r="K76" s="3">
        <v>2.77136791087962</v>
      </c>
      <c r="L76" s="1" t="s">
        <v>99</v>
      </c>
      <c r="M76" s="1" t="s">
        <v>14</v>
      </c>
      <c r="N76" s="3">
        <v>18.3026518821716</v>
      </c>
    </row>
    <row r="77">
      <c r="A77" s="1" t="s">
        <v>102</v>
      </c>
      <c r="B77" s="3">
        <f t="shared" ref="B77:D77" si="77">ROUND(I77, 4)</f>
        <v>0.9943</v>
      </c>
      <c r="C77" s="3">
        <f t="shared" si="77"/>
        <v>48.4044</v>
      </c>
      <c r="D77" s="3">
        <f t="shared" si="77"/>
        <v>2.8169</v>
      </c>
      <c r="E77" s="1" t="s">
        <v>99</v>
      </c>
      <c r="F77" s="1" t="s">
        <v>16</v>
      </c>
      <c r="G77" s="3">
        <f t="shared" si="3"/>
        <v>18.7648</v>
      </c>
      <c r="H77" s="1"/>
      <c r="I77" s="3">
        <v>0.994340167070966</v>
      </c>
      <c r="J77" s="3">
        <v>48.4043669825912</v>
      </c>
      <c r="K77" s="3">
        <v>2.81685775945216</v>
      </c>
      <c r="L77" s="1" t="s">
        <v>99</v>
      </c>
      <c r="M77" s="1" t="s">
        <v>16</v>
      </c>
      <c r="N77" s="3">
        <v>18.7647941112518</v>
      </c>
    </row>
    <row r="78">
      <c r="A78" s="1" t="s">
        <v>103</v>
      </c>
      <c r="B78" s="3">
        <f t="shared" ref="B78:D78" si="78">ROUND(I78, 4)</f>
        <v>0.9944</v>
      </c>
      <c r="C78" s="3">
        <f t="shared" si="78"/>
        <v>48.3813</v>
      </c>
      <c r="D78" s="3">
        <f t="shared" si="78"/>
        <v>2.8318</v>
      </c>
      <c r="E78" s="1" t="s">
        <v>99</v>
      </c>
      <c r="F78" s="1" t="s">
        <v>18</v>
      </c>
      <c r="G78" s="3">
        <f t="shared" si="3"/>
        <v>18.6722</v>
      </c>
      <c r="H78" s="1"/>
      <c r="I78" s="3">
        <v>0.994440428344423</v>
      </c>
      <c r="J78" s="3">
        <v>48.381335082151</v>
      </c>
      <c r="K78" s="3">
        <v>2.83183605806327</v>
      </c>
      <c r="L78" s="1" t="s">
        <v>99</v>
      </c>
      <c r="M78" s="1" t="s">
        <v>18</v>
      </c>
      <c r="N78" s="3">
        <v>18.672159910202</v>
      </c>
    </row>
    <row r="79">
      <c r="A79" s="1" t="s">
        <v>104</v>
      </c>
      <c r="B79" s="3">
        <f t="shared" ref="B79:D79" si="79">ROUND(I79, 4)</f>
        <v>0.9939</v>
      </c>
      <c r="C79" s="3">
        <f t="shared" si="79"/>
        <v>48.0634</v>
      </c>
      <c r="D79" s="3">
        <f t="shared" si="79"/>
        <v>3.0469</v>
      </c>
      <c r="E79" s="1" t="s">
        <v>99</v>
      </c>
      <c r="F79" s="1" t="s">
        <v>20</v>
      </c>
      <c r="G79" s="3">
        <f t="shared" si="3"/>
        <v>20.0257</v>
      </c>
      <c r="H79" s="1"/>
      <c r="I79" s="3">
        <v>0.993888513095696</v>
      </c>
      <c r="J79" s="3">
        <v>48.0634402243192</v>
      </c>
      <c r="K79" s="3">
        <v>3.04689573688271</v>
      </c>
      <c r="L79" s="1" t="s">
        <v>99</v>
      </c>
      <c r="M79" s="1" t="s">
        <v>20</v>
      </c>
      <c r="N79" s="3">
        <v>20.0257482528686</v>
      </c>
    </row>
    <row r="80">
      <c r="A80" s="1" t="s">
        <v>105</v>
      </c>
      <c r="B80" s="3">
        <f t="shared" ref="B80:D80" si="80">ROUND(I80, 4)</f>
        <v>0.9965</v>
      </c>
      <c r="C80" s="3">
        <f t="shared" si="80"/>
        <v>50.3191</v>
      </c>
      <c r="D80" s="3">
        <f t="shared" si="80"/>
        <v>1.8125</v>
      </c>
      <c r="E80" s="1" t="s">
        <v>99</v>
      </c>
      <c r="F80" s="1" t="s">
        <v>22</v>
      </c>
      <c r="G80" s="3">
        <f t="shared" si="3"/>
        <v>17.7234</v>
      </c>
      <c r="H80" s="1"/>
      <c r="I80" s="3">
        <v>0.996470525400493</v>
      </c>
      <c r="J80" s="3">
        <v>50.3191207408344</v>
      </c>
      <c r="K80" s="3">
        <v>1.81254810474537</v>
      </c>
      <c r="L80" s="1" t="s">
        <v>99</v>
      </c>
      <c r="M80" s="1" t="s">
        <v>22</v>
      </c>
      <c r="N80" s="3">
        <v>17.7233877182006</v>
      </c>
    </row>
    <row r="81">
      <c r="A81" s="1" t="s">
        <v>106</v>
      </c>
      <c r="B81" s="3">
        <f t="shared" ref="B81:D81" si="81">ROUND(I81, 4)</f>
        <v>0.9964</v>
      </c>
      <c r="C81" s="3">
        <f t="shared" si="81"/>
        <v>50.2176</v>
      </c>
      <c r="D81" s="3">
        <f t="shared" si="81"/>
        <v>1.8554</v>
      </c>
      <c r="E81" s="1" t="s">
        <v>99</v>
      </c>
      <c r="F81" s="1" t="s">
        <v>24</v>
      </c>
      <c r="G81" s="3">
        <f t="shared" si="3"/>
        <v>18.1062</v>
      </c>
      <c r="H81" s="1"/>
      <c r="I81" s="3">
        <v>0.996384331072281</v>
      </c>
      <c r="J81" s="3">
        <v>50.2176498782446</v>
      </c>
      <c r="K81" s="3">
        <v>1.85539605034722</v>
      </c>
      <c r="L81" s="1" t="s">
        <v>99</v>
      </c>
      <c r="M81" s="1" t="s">
        <v>24</v>
      </c>
      <c r="N81" s="3">
        <v>18.106186389923</v>
      </c>
    </row>
    <row r="82">
      <c r="A82" s="1" t="s">
        <v>107</v>
      </c>
      <c r="B82" s="3">
        <f t="shared" ref="B82:D82" si="82">ROUND(I82, 4)</f>
        <v>0.9965</v>
      </c>
      <c r="C82" s="3">
        <f t="shared" si="82"/>
        <v>50.2868</v>
      </c>
      <c r="D82" s="3">
        <f t="shared" si="82"/>
        <v>1.8261</v>
      </c>
      <c r="E82" s="1" t="s">
        <v>99</v>
      </c>
      <c r="F82" s="1" t="s">
        <v>26</v>
      </c>
      <c r="G82" s="3">
        <f t="shared" si="3"/>
        <v>17.3547</v>
      </c>
      <c r="H82" s="1"/>
      <c r="I82" s="3">
        <v>0.996478609911033</v>
      </c>
      <c r="J82" s="3">
        <v>50.2868155622853</v>
      </c>
      <c r="K82" s="3">
        <v>1.82608109085648</v>
      </c>
      <c r="L82" s="1" t="s">
        <v>99</v>
      </c>
      <c r="M82" s="1" t="s">
        <v>26</v>
      </c>
      <c r="N82" s="3">
        <v>17.3546588420867</v>
      </c>
    </row>
    <row r="83">
      <c r="A83" s="1" t="s">
        <v>108</v>
      </c>
      <c r="B83" s="3">
        <f t="shared" ref="B83:D83" si="83">ROUND(I83, 4)</f>
        <v>0.9957</v>
      </c>
      <c r="C83" s="3">
        <f t="shared" si="83"/>
        <v>49.4381</v>
      </c>
      <c r="D83" s="3">
        <f t="shared" si="83"/>
        <v>2.2202</v>
      </c>
      <c r="E83" s="1" t="s">
        <v>99</v>
      </c>
      <c r="F83" s="1" t="s">
        <v>28</v>
      </c>
      <c r="G83" s="3">
        <f t="shared" si="3"/>
        <v>18.417</v>
      </c>
      <c r="H83" s="1"/>
      <c r="I83" s="3">
        <v>0.995735768550864</v>
      </c>
      <c r="J83" s="3">
        <v>49.4380550527318</v>
      </c>
      <c r="K83" s="3">
        <v>2.22022051022376</v>
      </c>
      <c r="L83" s="1" t="s">
        <v>99</v>
      </c>
      <c r="M83" s="1" t="s">
        <v>28</v>
      </c>
      <c r="N83" s="3">
        <v>18.4170033931732</v>
      </c>
    </row>
    <row r="84">
      <c r="A84" s="1" t="s">
        <v>109</v>
      </c>
      <c r="B84" s="3">
        <f t="shared" ref="B84:D84" si="84">ROUND(I84, 4)</f>
        <v>0.9964</v>
      </c>
      <c r="C84" s="3">
        <f t="shared" si="84"/>
        <v>50.2565</v>
      </c>
      <c r="D84" s="3">
        <f t="shared" si="84"/>
        <v>1.8389</v>
      </c>
      <c r="E84" s="1" t="s">
        <v>99</v>
      </c>
      <c r="F84" s="1" t="s">
        <v>30</v>
      </c>
      <c r="G84" s="3">
        <f t="shared" si="3"/>
        <v>18.3274</v>
      </c>
      <c r="H84" s="1"/>
      <c r="I84" s="3">
        <v>0.996438882620979</v>
      </c>
      <c r="J84" s="3">
        <v>50.2565219185479</v>
      </c>
      <c r="K84" s="3">
        <v>1.83886320891203</v>
      </c>
      <c r="L84" s="1" t="s">
        <v>99</v>
      </c>
      <c r="M84" s="1" t="s">
        <v>30</v>
      </c>
      <c r="N84" s="3">
        <v>18.3274161815643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</cols>
  <sheetData>
    <row r="1">
      <c r="A1" s="4" t="s">
        <v>0</v>
      </c>
      <c r="B1" s="4" t="s">
        <v>111</v>
      </c>
      <c r="C1" s="4" t="s">
        <v>112</v>
      </c>
      <c r="D1" s="4" t="s">
        <v>113</v>
      </c>
      <c r="E1" s="4" t="s">
        <v>114</v>
      </c>
      <c r="F1" s="5" t="s">
        <v>115</v>
      </c>
      <c r="H1" s="6" t="s">
        <v>111</v>
      </c>
      <c r="I1" s="6" t="s">
        <v>116</v>
      </c>
    </row>
    <row r="2">
      <c r="A2" s="1" t="s">
        <v>117</v>
      </c>
      <c r="B2" s="3">
        <f t="shared" ref="B2:B84" si="1">ROUND(H2, 4)</f>
        <v>0.8967</v>
      </c>
      <c r="C2" s="3">
        <v>6.0</v>
      </c>
      <c r="D2" s="3">
        <v>396.0</v>
      </c>
      <c r="E2" s="3">
        <v>397.0</v>
      </c>
      <c r="F2" s="3">
        <f t="shared" ref="F2:F84" si="2">ROUND(I2, 4)</f>
        <v>8.3469</v>
      </c>
      <c r="H2" s="7">
        <v>0.896728888453195</v>
      </c>
      <c r="I2" s="7">
        <v>8.34694266319274</v>
      </c>
    </row>
    <row r="3">
      <c r="A3" s="1" t="s">
        <v>118</v>
      </c>
      <c r="B3" s="3">
        <f t="shared" si="1"/>
        <v>0.8448</v>
      </c>
      <c r="C3" s="3">
        <v>15.0</v>
      </c>
      <c r="D3" s="3">
        <v>715.0</v>
      </c>
      <c r="E3" s="3">
        <v>720.0</v>
      </c>
      <c r="F3" s="3">
        <f t="shared" si="2"/>
        <v>15.4016</v>
      </c>
      <c r="H3" s="7">
        <v>0.844835370394169</v>
      </c>
      <c r="I3" s="7">
        <v>15.4015915393829</v>
      </c>
    </row>
    <row r="4">
      <c r="A4" s="1" t="s">
        <v>119</v>
      </c>
      <c r="B4" s="3">
        <f t="shared" si="1"/>
        <v>0.843</v>
      </c>
      <c r="C4" s="3">
        <v>8.0</v>
      </c>
      <c r="D4" s="3">
        <v>573.0</v>
      </c>
      <c r="E4" s="3">
        <v>574.0</v>
      </c>
      <c r="F4" s="3">
        <f t="shared" si="2"/>
        <v>11.8729</v>
      </c>
      <c r="H4" s="7">
        <v>0.842971182235</v>
      </c>
      <c r="I4" s="7">
        <v>11.8728623390197</v>
      </c>
    </row>
    <row r="5">
      <c r="A5" s="1" t="s">
        <v>120</v>
      </c>
      <c r="B5" s="3">
        <f t="shared" si="1"/>
        <v>0.9319</v>
      </c>
      <c r="C5" s="3">
        <v>11.0</v>
      </c>
      <c r="D5" s="3">
        <v>580.0</v>
      </c>
      <c r="E5" s="3">
        <v>583.0</v>
      </c>
      <c r="F5" s="3">
        <f t="shared" si="2"/>
        <v>12.4209</v>
      </c>
      <c r="H5" s="7">
        <v>0.931854787382905</v>
      </c>
      <c r="I5" s="7">
        <v>12.4208652973175</v>
      </c>
    </row>
    <row r="6">
      <c r="A6" s="1" t="s">
        <v>121</v>
      </c>
      <c r="B6" s="3">
        <f t="shared" si="1"/>
        <v>0.9417</v>
      </c>
      <c r="C6" s="3">
        <v>5.0</v>
      </c>
      <c r="D6" s="3">
        <v>595.0</v>
      </c>
      <c r="E6" s="3">
        <v>595.0</v>
      </c>
      <c r="F6" s="3">
        <f t="shared" si="2"/>
        <v>14.0587</v>
      </c>
      <c r="H6" s="7">
        <v>0.941652742634692</v>
      </c>
      <c r="I6" s="7">
        <v>14.0587418079376</v>
      </c>
    </row>
    <row r="7">
      <c r="A7" s="1" t="s">
        <v>122</v>
      </c>
      <c r="B7" s="3">
        <f t="shared" si="1"/>
        <v>0.9341</v>
      </c>
      <c r="C7" s="3">
        <v>12.0</v>
      </c>
      <c r="D7" s="3">
        <v>714.0</v>
      </c>
      <c r="E7" s="3">
        <v>719.0</v>
      </c>
      <c r="F7" s="3">
        <f t="shared" si="2"/>
        <v>14.7033</v>
      </c>
      <c r="H7" s="7">
        <v>0.934095161081018</v>
      </c>
      <c r="I7" s="7">
        <v>14.7032935619354</v>
      </c>
    </row>
    <row r="8">
      <c r="A8" s="1" t="s">
        <v>123</v>
      </c>
      <c r="B8" s="3">
        <f t="shared" si="1"/>
        <v>0.8292</v>
      </c>
      <c r="C8" s="3">
        <v>1.0</v>
      </c>
      <c r="D8" s="3">
        <v>49.0</v>
      </c>
      <c r="E8" s="3">
        <v>50.0</v>
      </c>
      <c r="F8" s="3">
        <f t="shared" si="2"/>
        <v>1.1953</v>
      </c>
      <c r="H8" s="7">
        <v>0.82915619758885</v>
      </c>
      <c r="I8" s="7">
        <v>1.19530344009399</v>
      </c>
    </row>
    <row r="9">
      <c r="A9" s="1" t="s">
        <v>124</v>
      </c>
      <c r="B9" s="3">
        <f t="shared" si="1"/>
        <v>1</v>
      </c>
      <c r="C9" s="3">
        <v>0.0</v>
      </c>
      <c r="D9" s="3">
        <v>73.0</v>
      </c>
      <c r="E9" s="3">
        <v>73.0</v>
      </c>
      <c r="F9" s="3">
        <f t="shared" si="2"/>
        <v>1.2598</v>
      </c>
      <c r="H9" s="7">
        <v>1.0</v>
      </c>
      <c r="I9" s="7">
        <v>1.25981044769287</v>
      </c>
    </row>
    <row r="10">
      <c r="A10" s="1" t="s">
        <v>125</v>
      </c>
      <c r="B10" s="3">
        <f t="shared" si="1"/>
        <v>1</v>
      </c>
      <c r="C10" s="3">
        <v>0.0</v>
      </c>
      <c r="D10" s="3">
        <v>56.0</v>
      </c>
      <c r="E10" s="3">
        <v>56.0</v>
      </c>
      <c r="F10" s="3">
        <f t="shared" si="2"/>
        <v>1.3542</v>
      </c>
      <c r="H10" s="7">
        <v>1.0</v>
      </c>
      <c r="I10" s="7">
        <v>1.35423946380615</v>
      </c>
    </row>
    <row r="11">
      <c r="A11" s="1" t="s">
        <v>126</v>
      </c>
      <c r="B11" s="3">
        <f t="shared" si="1"/>
        <v>0.9667</v>
      </c>
      <c r="C11" s="3">
        <v>1.0</v>
      </c>
      <c r="D11" s="3">
        <v>282.0</v>
      </c>
      <c r="E11" s="3">
        <v>282.0</v>
      </c>
      <c r="F11" s="3">
        <f t="shared" si="2"/>
        <v>6.0711</v>
      </c>
      <c r="H11" s="7">
        <v>0.966666666666666</v>
      </c>
      <c r="I11" s="7">
        <v>6.07105088233947</v>
      </c>
    </row>
    <row r="12">
      <c r="A12" s="1" t="s">
        <v>127</v>
      </c>
      <c r="B12" s="3">
        <f t="shared" si="1"/>
        <v>0.8018</v>
      </c>
      <c r="C12" s="3">
        <v>0.0</v>
      </c>
      <c r="D12" s="3">
        <v>66.0</v>
      </c>
      <c r="E12" s="3">
        <v>66.0</v>
      </c>
      <c r="F12" s="3">
        <f t="shared" si="2"/>
        <v>1.4688</v>
      </c>
      <c r="H12" s="7">
        <v>0.801783725737273</v>
      </c>
      <c r="I12" s="7">
        <v>1.46882915496826</v>
      </c>
    </row>
    <row r="13">
      <c r="A13" s="1" t="s">
        <v>128</v>
      </c>
      <c r="B13" s="3">
        <f t="shared" si="1"/>
        <v>0.9074</v>
      </c>
      <c r="C13" s="3">
        <v>5.0</v>
      </c>
      <c r="D13" s="3">
        <v>396.0</v>
      </c>
      <c r="E13" s="3">
        <v>396.0</v>
      </c>
      <c r="F13" s="3">
        <f t="shared" si="2"/>
        <v>8.0764</v>
      </c>
      <c r="H13" s="7">
        <v>0.907371356472859</v>
      </c>
      <c r="I13" s="7">
        <v>8.0764422416687</v>
      </c>
    </row>
    <row r="14">
      <c r="A14" s="1" t="s">
        <v>129</v>
      </c>
      <c r="B14" s="3">
        <f t="shared" si="1"/>
        <v>0.8495</v>
      </c>
      <c r="C14" s="3">
        <v>14.0</v>
      </c>
      <c r="D14" s="3">
        <v>715.0</v>
      </c>
      <c r="E14" s="3">
        <v>720.0</v>
      </c>
      <c r="F14" s="3">
        <f t="shared" si="2"/>
        <v>14.7168</v>
      </c>
      <c r="H14" s="7">
        <v>0.849451957117634</v>
      </c>
      <c r="I14" s="7">
        <v>14.7167904376983</v>
      </c>
    </row>
    <row r="15">
      <c r="A15" s="1" t="s">
        <v>130</v>
      </c>
      <c r="B15" s="3">
        <f t="shared" si="1"/>
        <v>0.8365</v>
      </c>
      <c r="C15" s="3">
        <v>9.0</v>
      </c>
      <c r="D15" s="3">
        <v>573.0</v>
      </c>
      <c r="E15" s="3">
        <v>574.0</v>
      </c>
      <c r="F15" s="3">
        <f t="shared" si="2"/>
        <v>11.7424</v>
      </c>
      <c r="H15" s="7">
        <v>0.836536287714122</v>
      </c>
      <c r="I15" s="7">
        <v>11.7424466609954</v>
      </c>
    </row>
    <row r="16">
      <c r="A16" s="1" t="s">
        <v>131</v>
      </c>
      <c r="B16" s="3">
        <f t="shared" si="1"/>
        <v>0.9319</v>
      </c>
      <c r="C16" s="3">
        <v>11.0</v>
      </c>
      <c r="D16" s="3">
        <v>580.0</v>
      </c>
      <c r="E16" s="3">
        <v>583.0</v>
      </c>
      <c r="F16" s="3">
        <f t="shared" si="2"/>
        <v>11.6322</v>
      </c>
      <c r="H16" s="7">
        <v>0.931854787382905</v>
      </c>
      <c r="I16" s="7">
        <v>11.6322338581085</v>
      </c>
    </row>
    <row r="17">
      <c r="A17" s="1" t="s">
        <v>132</v>
      </c>
      <c r="B17" s="3">
        <f t="shared" si="1"/>
        <v>0.9455</v>
      </c>
      <c r="C17" s="3">
        <v>5.0</v>
      </c>
      <c r="D17" s="3">
        <v>595.0</v>
      </c>
      <c r="E17" s="3">
        <v>595.0</v>
      </c>
      <c r="F17" s="3">
        <f t="shared" si="2"/>
        <v>12.1293</v>
      </c>
      <c r="H17" s="7">
        <v>0.945473017193742</v>
      </c>
      <c r="I17" s="7">
        <v>12.1293005943298</v>
      </c>
    </row>
    <row r="18">
      <c r="A18" s="1" t="s">
        <v>133</v>
      </c>
      <c r="B18" s="3">
        <f t="shared" si="1"/>
        <v>0.9275</v>
      </c>
      <c r="C18" s="3">
        <v>12.0</v>
      </c>
      <c r="D18" s="3">
        <v>714.0</v>
      </c>
      <c r="E18" s="3">
        <v>718.0</v>
      </c>
      <c r="F18" s="3">
        <f t="shared" si="2"/>
        <v>15.014</v>
      </c>
      <c r="H18" s="7">
        <v>0.927503873845582</v>
      </c>
      <c r="I18" s="7">
        <v>15.0140419006347</v>
      </c>
    </row>
    <row r="19">
      <c r="A19" s="1" t="s">
        <v>134</v>
      </c>
      <c r="B19" s="3">
        <f t="shared" si="1"/>
        <v>0.7939</v>
      </c>
      <c r="C19" s="3">
        <v>1.0</v>
      </c>
      <c r="D19" s="3">
        <v>49.0</v>
      </c>
      <c r="E19" s="3">
        <v>50.0</v>
      </c>
      <c r="F19" s="3">
        <f t="shared" si="2"/>
        <v>1.1429</v>
      </c>
      <c r="H19" s="7">
        <v>0.793856620135735</v>
      </c>
      <c r="I19" s="7">
        <v>1.1428644657135</v>
      </c>
    </row>
    <row r="20">
      <c r="A20" s="1" t="s">
        <v>135</v>
      </c>
      <c r="B20" s="3">
        <f t="shared" si="1"/>
        <v>1</v>
      </c>
      <c r="C20" s="3">
        <v>0.0</v>
      </c>
      <c r="D20" s="3">
        <v>73.0</v>
      </c>
      <c r="E20" s="3">
        <v>73.0</v>
      </c>
      <c r="F20" s="3">
        <f t="shared" si="2"/>
        <v>1.2479</v>
      </c>
      <c r="H20" s="7">
        <v>1.0</v>
      </c>
      <c r="I20" s="7">
        <v>1.24791502952575</v>
      </c>
    </row>
    <row r="21">
      <c r="A21" s="1" t="s">
        <v>136</v>
      </c>
      <c r="B21" s="3">
        <f t="shared" si="1"/>
        <v>1</v>
      </c>
      <c r="C21" s="3">
        <v>0.0</v>
      </c>
      <c r="D21" s="3">
        <v>56.0</v>
      </c>
      <c r="E21" s="3">
        <v>56.0</v>
      </c>
      <c r="F21" s="3">
        <f t="shared" si="2"/>
        <v>1.288</v>
      </c>
      <c r="H21" s="7">
        <v>1.0</v>
      </c>
      <c r="I21" s="7">
        <v>1.28797507286071</v>
      </c>
    </row>
    <row r="22">
      <c r="A22" s="1" t="s">
        <v>137</v>
      </c>
      <c r="B22" s="3">
        <f t="shared" si="1"/>
        <v>0.9333</v>
      </c>
      <c r="C22" s="3">
        <v>2.0</v>
      </c>
      <c r="D22" s="3">
        <v>282.0</v>
      </c>
      <c r="E22" s="3">
        <v>282.0</v>
      </c>
      <c r="F22" s="3">
        <f t="shared" si="2"/>
        <v>5.8945</v>
      </c>
      <c r="H22" s="7">
        <v>0.933333333333333</v>
      </c>
      <c r="I22" s="7">
        <v>5.89454388618469</v>
      </c>
    </row>
    <row r="23">
      <c r="A23" s="1" t="s">
        <v>138</v>
      </c>
      <c r="B23" s="3">
        <f t="shared" si="1"/>
        <v>0.8018</v>
      </c>
      <c r="C23" s="3">
        <v>0.0</v>
      </c>
      <c r="D23" s="3">
        <v>66.0</v>
      </c>
      <c r="E23" s="3">
        <v>66.0</v>
      </c>
      <c r="F23" s="3">
        <f t="shared" si="2"/>
        <v>1.3024</v>
      </c>
      <c r="H23" s="7">
        <v>0.801783725737273</v>
      </c>
      <c r="I23" s="7">
        <v>1.30241417884826</v>
      </c>
    </row>
    <row r="24">
      <c r="A24" s="1" t="s">
        <v>139</v>
      </c>
      <c r="B24" s="3">
        <f t="shared" si="1"/>
        <v>1</v>
      </c>
      <c r="C24" s="3">
        <v>0.0</v>
      </c>
      <c r="D24" s="3">
        <v>56.0</v>
      </c>
      <c r="E24" s="3">
        <v>56.0</v>
      </c>
      <c r="F24" s="3">
        <f t="shared" si="2"/>
        <v>1.1857</v>
      </c>
      <c r="H24" s="7">
        <v>1.0</v>
      </c>
      <c r="I24" s="7">
        <v>1.18565154075622</v>
      </c>
    </row>
    <row r="25">
      <c r="A25" s="1" t="s">
        <v>140</v>
      </c>
      <c r="B25" s="3">
        <f t="shared" si="1"/>
        <v>0.8018</v>
      </c>
      <c r="C25" s="3">
        <v>0.0</v>
      </c>
      <c r="D25" s="3">
        <v>66.0</v>
      </c>
      <c r="E25" s="3">
        <v>66.0</v>
      </c>
      <c r="F25" s="3">
        <f t="shared" si="2"/>
        <v>1.3852</v>
      </c>
      <c r="H25" s="7">
        <v>0.801783725737273</v>
      </c>
      <c r="I25" s="7">
        <v>1.38518691062927</v>
      </c>
    </row>
    <row r="26">
      <c r="A26" s="1" t="s">
        <v>141</v>
      </c>
      <c r="B26" s="3">
        <f t="shared" si="1"/>
        <v>0.8292</v>
      </c>
      <c r="C26" s="3">
        <v>1.0</v>
      </c>
      <c r="D26" s="3">
        <v>49.0</v>
      </c>
      <c r="E26" s="3">
        <v>50.0</v>
      </c>
      <c r="F26" s="3">
        <f t="shared" si="2"/>
        <v>1.1468</v>
      </c>
      <c r="H26" s="7">
        <v>0.82915619758885</v>
      </c>
      <c r="I26" s="7">
        <v>1.14677882194519</v>
      </c>
    </row>
    <row r="27">
      <c r="A27" s="1" t="s">
        <v>142</v>
      </c>
      <c r="B27" s="3">
        <f t="shared" si="1"/>
        <v>1</v>
      </c>
      <c r="C27" s="3">
        <v>0.0</v>
      </c>
      <c r="D27" s="3">
        <v>73.0</v>
      </c>
      <c r="E27" s="3">
        <v>73.0</v>
      </c>
      <c r="F27" s="3">
        <f t="shared" si="2"/>
        <v>1.4157</v>
      </c>
      <c r="H27" s="7">
        <v>1.0</v>
      </c>
      <c r="I27" s="7">
        <v>1.4156584739685</v>
      </c>
    </row>
    <row r="28">
      <c r="A28" s="1" t="s">
        <v>143</v>
      </c>
      <c r="B28" s="3">
        <f t="shared" si="1"/>
        <v>1</v>
      </c>
      <c r="C28" s="3">
        <v>0.0</v>
      </c>
      <c r="D28" s="3">
        <v>56.0</v>
      </c>
      <c r="E28" s="3">
        <v>56.0</v>
      </c>
      <c r="F28" s="3">
        <f t="shared" si="2"/>
        <v>1.2642</v>
      </c>
      <c r="H28" s="7">
        <v>1.0</v>
      </c>
      <c r="I28" s="7">
        <v>1.26417517662048</v>
      </c>
    </row>
    <row r="29">
      <c r="A29" s="1" t="s">
        <v>144</v>
      </c>
      <c r="B29" s="3">
        <f t="shared" si="1"/>
        <v>0.8018</v>
      </c>
      <c r="C29" s="3">
        <v>0.0</v>
      </c>
      <c r="D29" s="3">
        <v>66.0</v>
      </c>
      <c r="E29" s="3">
        <v>66.0</v>
      </c>
      <c r="F29" s="3">
        <f t="shared" si="2"/>
        <v>1.3985</v>
      </c>
      <c r="H29" s="7">
        <v>0.801783725737273</v>
      </c>
      <c r="I29" s="7">
        <v>1.39853882789611</v>
      </c>
    </row>
    <row r="30">
      <c r="A30" s="1" t="s">
        <v>145</v>
      </c>
      <c r="B30" s="3">
        <f t="shared" si="1"/>
        <v>0.9074</v>
      </c>
      <c r="C30" s="3">
        <v>14.0</v>
      </c>
      <c r="D30" s="3">
        <v>396.0</v>
      </c>
      <c r="E30" s="3">
        <v>399.0</v>
      </c>
      <c r="F30" s="3">
        <f t="shared" si="2"/>
        <v>7.6868</v>
      </c>
      <c r="H30" s="7">
        <v>0.907371356472859</v>
      </c>
      <c r="I30" s="7">
        <v>7.68677639961242</v>
      </c>
    </row>
    <row r="31">
      <c r="A31" s="1" t="s">
        <v>146</v>
      </c>
      <c r="B31" s="3">
        <f t="shared" si="1"/>
        <v>0.8351</v>
      </c>
      <c r="C31" s="3">
        <v>22.0</v>
      </c>
      <c r="D31" s="3">
        <v>715.0</v>
      </c>
      <c r="E31" s="3">
        <v>721.0</v>
      </c>
      <c r="F31" s="3">
        <f t="shared" si="2"/>
        <v>14.9955</v>
      </c>
      <c r="H31" s="7">
        <v>0.835068159244925</v>
      </c>
      <c r="I31" s="7">
        <v>14.9955139160156</v>
      </c>
    </row>
    <row r="32">
      <c r="A32" s="1" t="s">
        <v>147</v>
      </c>
      <c r="B32" s="3">
        <f t="shared" si="1"/>
        <v>0.8044</v>
      </c>
      <c r="C32" s="3">
        <v>17.0</v>
      </c>
      <c r="D32" s="3">
        <v>573.0</v>
      </c>
      <c r="E32" s="3">
        <v>579.0</v>
      </c>
      <c r="F32" s="3">
        <f t="shared" si="2"/>
        <v>11.6379</v>
      </c>
      <c r="H32" s="7">
        <v>0.804361815109733</v>
      </c>
      <c r="I32" s="7">
        <v>11.637865781784</v>
      </c>
    </row>
    <row r="33">
      <c r="A33" s="1" t="s">
        <v>148</v>
      </c>
      <c r="B33" s="3">
        <f t="shared" si="1"/>
        <v>0.9174</v>
      </c>
      <c r="C33" s="3">
        <v>16.0</v>
      </c>
      <c r="D33" s="3">
        <v>580.0</v>
      </c>
      <c r="E33" s="3">
        <v>584.0</v>
      </c>
      <c r="F33" s="3">
        <f t="shared" si="2"/>
        <v>11.8527</v>
      </c>
      <c r="H33" s="7">
        <v>0.91742353473845</v>
      </c>
      <c r="I33" s="7">
        <v>11.8526587486267</v>
      </c>
    </row>
    <row r="34">
      <c r="A34" s="1" t="s">
        <v>149</v>
      </c>
      <c r="B34" s="3">
        <f t="shared" si="1"/>
        <v>0.9391</v>
      </c>
      <c r="C34" s="3">
        <v>13.0</v>
      </c>
      <c r="D34" s="3">
        <v>595.0</v>
      </c>
      <c r="E34" s="3">
        <v>598.0</v>
      </c>
      <c r="F34" s="3">
        <f t="shared" si="2"/>
        <v>12.6741</v>
      </c>
      <c r="H34" s="7">
        <v>0.939070100121036</v>
      </c>
      <c r="I34" s="7">
        <v>12.6741425991058</v>
      </c>
    </row>
    <row r="35">
      <c r="A35" s="1" t="s">
        <v>150</v>
      </c>
      <c r="B35" s="3">
        <f t="shared" si="1"/>
        <v>0.9294</v>
      </c>
      <c r="C35" s="3">
        <v>19.0</v>
      </c>
      <c r="D35" s="3">
        <v>714.0</v>
      </c>
      <c r="E35" s="3">
        <v>721.0</v>
      </c>
      <c r="F35" s="3">
        <f t="shared" si="2"/>
        <v>15.0852</v>
      </c>
      <c r="H35" s="7">
        <v>0.929358301824347</v>
      </c>
      <c r="I35" s="7">
        <v>15.0852289199829</v>
      </c>
    </row>
    <row r="36">
      <c r="A36" s="1" t="s">
        <v>151</v>
      </c>
      <c r="B36" s="3">
        <f t="shared" si="1"/>
        <v>0.8292</v>
      </c>
      <c r="C36" s="3">
        <v>3.0</v>
      </c>
      <c r="D36" s="3">
        <v>49.0</v>
      </c>
      <c r="E36" s="3">
        <v>51.0</v>
      </c>
      <c r="F36" s="3">
        <f t="shared" si="2"/>
        <v>1.1698</v>
      </c>
      <c r="H36" s="7">
        <v>0.82915619758885</v>
      </c>
      <c r="I36" s="7">
        <v>1.16975903511047</v>
      </c>
    </row>
    <row r="37">
      <c r="A37" s="1" t="s">
        <v>152</v>
      </c>
      <c r="B37" s="3">
        <f t="shared" si="1"/>
        <v>1</v>
      </c>
      <c r="C37" s="3">
        <v>4.0</v>
      </c>
      <c r="D37" s="3">
        <v>73.0</v>
      </c>
      <c r="E37" s="3">
        <v>77.0</v>
      </c>
      <c r="F37" s="3">
        <f t="shared" si="2"/>
        <v>1.4675</v>
      </c>
      <c r="H37" s="7">
        <v>1.0</v>
      </c>
      <c r="I37" s="7">
        <v>1.46749114990234</v>
      </c>
    </row>
    <row r="38">
      <c r="A38" s="1" t="s">
        <v>153</v>
      </c>
      <c r="B38" s="3">
        <f t="shared" si="1"/>
        <v>0.6708</v>
      </c>
      <c r="C38" s="3">
        <v>2.0</v>
      </c>
      <c r="D38" s="3">
        <v>56.0</v>
      </c>
      <c r="E38" s="3">
        <v>55.0</v>
      </c>
      <c r="F38" s="3">
        <f t="shared" si="2"/>
        <v>1.2336</v>
      </c>
      <c r="H38" s="7">
        <v>0.670820393249936</v>
      </c>
      <c r="I38" s="7">
        <v>1.23362326622009</v>
      </c>
    </row>
    <row r="39">
      <c r="A39" s="1" t="s">
        <v>154</v>
      </c>
      <c r="B39" s="3">
        <f t="shared" si="1"/>
        <v>0.8391</v>
      </c>
      <c r="C39" s="3">
        <v>8.0</v>
      </c>
      <c r="D39" s="3">
        <v>282.0</v>
      </c>
      <c r="E39" s="3">
        <v>283.0</v>
      </c>
      <c r="F39" s="3">
        <f t="shared" si="2"/>
        <v>6.0058</v>
      </c>
      <c r="H39" s="7">
        <v>0.839146391678273</v>
      </c>
      <c r="I39" s="7">
        <v>6.00577926635742</v>
      </c>
    </row>
    <row r="40">
      <c r="A40" s="1" t="s">
        <v>155</v>
      </c>
      <c r="B40" s="3">
        <f t="shared" si="1"/>
        <v>0.5</v>
      </c>
      <c r="C40" s="3">
        <v>6.0</v>
      </c>
      <c r="D40" s="3">
        <v>66.0</v>
      </c>
      <c r="E40" s="3">
        <v>70.0</v>
      </c>
      <c r="F40" s="3">
        <f t="shared" si="2"/>
        <v>1.2144</v>
      </c>
      <c r="H40" s="7">
        <v>0.499999999999999</v>
      </c>
      <c r="I40" s="7">
        <v>1.21438908576965</v>
      </c>
    </row>
    <row r="41">
      <c r="A41" s="1" t="s">
        <v>156</v>
      </c>
      <c r="B41" s="3">
        <f t="shared" si="1"/>
        <v>0.9235</v>
      </c>
      <c r="C41" s="3">
        <v>6.0</v>
      </c>
      <c r="D41" s="3">
        <v>396.0</v>
      </c>
      <c r="E41" s="3">
        <v>396.0</v>
      </c>
      <c r="F41" s="3">
        <f t="shared" si="2"/>
        <v>8.0706</v>
      </c>
      <c r="H41" s="7">
        <v>0.923548868801869</v>
      </c>
      <c r="I41" s="7">
        <v>8.07057952880859</v>
      </c>
    </row>
    <row r="42">
      <c r="A42" s="1" t="s">
        <v>157</v>
      </c>
      <c r="B42" s="3">
        <f t="shared" si="1"/>
        <v>0.8402</v>
      </c>
      <c r="C42" s="3">
        <v>16.0</v>
      </c>
      <c r="D42" s="3">
        <v>715.0</v>
      </c>
      <c r="E42" s="3">
        <v>720.0</v>
      </c>
      <c r="F42" s="3">
        <f t="shared" si="2"/>
        <v>14.6748</v>
      </c>
      <c r="H42" s="7">
        <v>0.840218783670704</v>
      </c>
      <c r="I42" s="7">
        <v>14.6748418807983</v>
      </c>
    </row>
    <row r="43">
      <c r="A43" s="1" t="s">
        <v>158</v>
      </c>
      <c r="B43" s="3">
        <f t="shared" si="1"/>
        <v>0.8237</v>
      </c>
      <c r="C43" s="3">
        <v>13.0</v>
      </c>
      <c r="D43" s="3">
        <v>573.0</v>
      </c>
      <c r="E43" s="3">
        <v>574.0</v>
      </c>
      <c r="F43" s="3">
        <f t="shared" si="2"/>
        <v>11.6307</v>
      </c>
      <c r="H43" s="7">
        <v>0.823666498672367</v>
      </c>
      <c r="I43" s="7">
        <v>11.6306717395782</v>
      </c>
    </row>
    <row r="44">
      <c r="A44" s="1" t="s">
        <v>159</v>
      </c>
      <c r="B44" s="3">
        <f t="shared" si="1"/>
        <v>0.9259</v>
      </c>
      <c r="C44" s="3">
        <v>12.0</v>
      </c>
      <c r="D44" s="3">
        <v>580.0</v>
      </c>
      <c r="E44" s="3">
        <v>583.0</v>
      </c>
      <c r="F44" s="3">
        <f t="shared" si="2"/>
        <v>10.5211</v>
      </c>
      <c r="H44" s="7">
        <v>0.925870201303688</v>
      </c>
      <c r="I44" s="7">
        <v>10.5211071968078</v>
      </c>
    </row>
    <row r="45">
      <c r="A45" s="1" t="s">
        <v>160</v>
      </c>
      <c r="B45" s="3">
        <f t="shared" si="1"/>
        <v>0.9455</v>
      </c>
      <c r="C45" s="3">
        <v>5.0</v>
      </c>
      <c r="D45" s="3">
        <v>595.0</v>
      </c>
      <c r="E45" s="3">
        <v>595.0</v>
      </c>
      <c r="F45" s="3">
        <f t="shared" si="2"/>
        <v>12.1228</v>
      </c>
      <c r="H45" s="7">
        <v>0.945473017193742</v>
      </c>
      <c r="I45" s="7">
        <v>12.122804403305</v>
      </c>
    </row>
    <row r="46">
      <c r="A46" s="1" t="s">
        <v>161</v>
      </c>
      <c r="B46" s="3">
        <f t="shared" si="1"/>
        <v>0.9326</v>
      </c>
      <c r="C46" s="3">
        <v>14.0</v>
      </c>
      <c r="D46" s="3">
        <v>714.0</v>
      </c>
      <c r="E46" s="3">
        <v>718.0</v>
      </c>
      <c r="F46" s="3">
        <f t="shared" si="2"/>
        <v>15.1939</v>
      </c>
      <c r="H46" s="7">
        <v>0.932562985623741</v>
      </c>
      <c r="I46" s="7">
        <v>15.1938781738281</v>
      </c>
    </row>
    <row r="47">
      <c r="A47" s="1" t="s">
        <v>162</v>
      </c>
      <c r="B47" s="3">
        <f t="shared" si="1"/>
        <v>0.8292</v>
      </c>
      <c r="C47" s="3">
        <v>1.0</v>
      </c>
      <c r="D47" s="3">
        <v>49.0</v>
      </c>
      <c r="E47" s="3">
        <v>50.0</v>
      </c>
      <c r="F47" s="3">
        <f t="shared" si="2"/>
        <v>1.1282</v>
      </c>
      <c r="H47" s="7">
        <v>0.82915619758885</v>
      </c>
      <c r="I47" s="7">
        <v>1.12818098068237</v>
      </c>
    </row>
    <row r="48">
      <c r="A48" s="1" t="s">
        <v>163</v>
      </c>
      <c r="B48" s="3">
        <f t="shared" si="1"/>
        <v>0.9286</v>
      </c>
      <c r="C48" s="3">
        <v>1.0</v>
      </c>
      <c r="D48" s="3">
        <v>73.0</v>
      </c>
      <c r="E48" s="3">
        <v>73.0</v>
      </c>
      <c r="F48" s="3">
        <f t="shared" si="2"/>
        <v>1.3942</v>
      </c>
      <c r="H48" s="7">
        <v>0.928571428571428</v>
      </c>
      <c r="I48" s="7">
        <v>1.39422106742858</v>
      </c>
    </row>
    <row r="49">
      <c r="A49" s="1" t="s">
        <v>164</v>
      </c>
      <c r="B49" s="3">
        <f t="shared" si="1"/>
        <v>1</v>
      </c>
      <c r="C49" s="3">
        <v>0.0</v>
      </c>
      <c r="D49" s="3">
        <v>56.0</v>
      </c>
      <c r="E49" s="3">
        <v>56.0</v>
      </c>
      <c r="F49" s="3">
        <f t="shared" si="2"/>
        <v>1.2707</v>
      </c>
      <c r="H49" s="7">
        <v>1.0</v>
      </c>
      <c r="I49" s="7">
        <v>1.27070641517639</v>
      </c>
    </row>
    <row r="50">
      <c r="A50" s="1" t="s">
        <v>165</v>
      </c>
      <c r="B50" s="3">
        <f t="shared" si="1"/>
        <v>0.9667</v>
      </c>
      <c r="C50" s="3">
        <v>1.0</v>
      </c>
      <c r="D50" s="3">
        <v>282.0</v>
      </c>
      <c r="E50" s="3">
        <v>282.0</v>
      </c>
      <c r="F50" s="3">
        <f t="shared" si="2"/>
        <v>5.8388</v>
      </c>
      <c r="H50" s="7">
        <v>0.966666666666666</v>
      </c>
      <c r="I50" s="7">
        <v>5.83884978294372</v>
      </c>
    </row>
    <row r="51">
      <c r="A51" s="1" t="s">
        <v>166</v>
      </c>
      <c r="B51" s="3">
        <f t="shared" si="1"/>
        <v>0.6682</v>
      </c>
      <c r="C51" s="3">
        <v>1.0</v>
      </c>
      <c r="D51" s="3">
        <v>66.0</v>
      </c>
      <c r="E51" s="3">
        <v>66.0</v>
      </c>
      <c r="F51" s="3">
        <f t="shared" si="2"/>
        <v>1.3694</v>
      </c>
      <c r="H51" s="7">
        <v>0.66815310478106</v>
      </c>
      <c r="I51" s="7">
        <v>1.36938309669494</v>
      </c>
    </row>
    <row r="52">
      <c r="A52" s="1" t="s">
        <v>167</v>
      </c>
      <c r="B52" s="3">
        <f t="shared" si="1"/>
        <v>0.9074</v>
      </c>
      <c r="C52" s="3">
        <v>5.0</v>
      </c>
      <c r="D52" s="3">
        <v>396.0</v>
      </c>
      <c r="E52" s="3">
        <v>396.0</v>
      </c>
      <c r="F52" s="3">
        <f t="shared" si="2"/>
        <v>8.1101</v>
      </c>
      <c r="H52" s="7">
        <v>0.907371356472859</v>
      </c>
      <c r="I52" s="7">
        <v>8.11012983322143</v>
      </c>
    </row>
    <row r="53">
      <c r="A53" s="1" t="s">
        <v>168</v>
      </c>
      <c r="B53" s="3">
        <f t="shared" si="1"/>
        <v>0.8495</v>
      </c>
      <c r="C53" s="3">
        <v>13.0</v>
      </c>
      <c r="D53" s="3">
        <v>715.0</v>
      </c>
      <c r="E53" s="3">
        <v>720.0</v>
      </c>
      <c r="F53" s="3">
        <f t="shared" si="2"/>
        <v>14.5281</v>
      </c>
      <c r="H53" s="7">
        <v>0.849451957117634</v>
      </c>
      <c r="I53" s="7">
        <v>14.5281393527984</v>
      </c>
    </row>
    <row r="54">
      <c r="A54" s="1" t="s">
        <v>169</v>
      </c>
      <c r="B54" s="3">
        <f t="shared" si="1"/>
        <v>0.8365</v>
      </c>
      <c r="C54" s="3">
        <v>9.0</v>
      </c>
      <c r="D54" s="3">
        <v>573.0</v>
      </c>
      <c r="E54" s="3">
        <v>574.0</v>
      </c>
      <c r="F54" s="3">
        <f t="shared" si="2"/>
        <v>11.5587</v>
      </c>
      <c r="H54" s="7">
        <v>0.836536287714122</v>
      </c>
      <c r="I54" s="7">
        <v>11.5586740970611</v>
      </c>
    </row>
    <row r="55">
      <c r="A55" s="1" t="s">
        <v>170</v>
      </c>
      <c r="B55" s="3">
        <f t="shared" si="1"/>
        <v>0.9319</v>
      </c>
      <c r="C55" s="3">
        <v>11.0</v>
      </c>
      <c r="D55" s="3">
        <v>580.0</v>
      </c>
      <c r="E55" s="3">
        <v>583.0</v>
      </c>
      <c r="F55" s="3">
        <f t="shared" si="2"/>
        <v>10.3146</v>
      </c>
      <c r="H55" s="7">
        <v>0.931854787382905</v>
      </c>
      <c r="I55" s="7">
        <v>10.3145830631256</v>
      </c>
    </row>
    <row r="56">
      <c r="A56" s="1" t="s">
        <v>171</v>
      </c>
      <c r="B56" s="3">
        <f t="shared" si="1"/>
        <v>0.9455</v>
      </c>
      <c r="C56" s="3">
        <v>5.0</v>
      </c>
      <c r="D56" s="3">
        <v>595.0</v>
      </c>
      <c r="E56" s="3">
        <v>595.0</v>
      </c>
      <c r="F56" s="3">
        <f t="shared" si="2"/>
        <v>10.6244</v>
      </c>
      <c r="H56" s="7">
        <v>0.945473017193742</v>
      </c>
      <c r="I56" s="7">
        <v>10.6243834495544</v>
      </c>
    </row>
    <row r="57">
      <c r="A57" s="1" t="s">
        <v>172</v>
      </c>
      <c r="B57" s="3">
        <f t="shared" si="1"/>
        <v>0.9358</v>
      </c>
      <c r="C57" s="3">
        <v>11.0</v>
      </c>
      <c r="D57" s="3">
        <v>714.0</v>
      </c>
      <c r="E57" s="3">
        <v>718.0</v>
      </c>
      <c r="F57" s="3">
        <f t="shared" si="2"/>
        <v>14.5449</v>
      </c>
      <c r="H57" s="7">
        <v>0.935767669423135</v>
      </c>
      <c r="I57" s="7">
        <v>14.5449285507202</v>
      </c>
    </row>
    <row r="58">
      <c r="A58" s="1" t="s">
        <v>173</v>
      </c>
      <c r="B58" s="3">
        <f t="shared" si="1"/>
        <v>0.8292</v>
      </c>
      <c r="C58" s="3">
        <v>1.0</v>
      </c>
      <c r="D58" s="3">
        <v>49.0</v>
      </c>
      <c r="E58" s="3">
        <v>50.0</v>
      </c>
      <c r="F58" s="3">
        <f t="shared" si="2"/>
        <v>1.0869</v>
      </c>
      <c r="H58" s="7">
        <v>0.82915619758885</v>
      </c>
      <c r="I58" s="7">
        <v>1.08691620826721</v>
      </c>
    </row>
    <row r="59">
      <c r="A59" s="1" t="s">
        <v>174</v>
      </c>
      <c r="B59" s="3">
        <f t="shared" si="1"/>
        <v>1</v>
      </c>
      <c r="C59" s="3">
        <v>0.0</v>
      </c>
      <c r="D59" s="3">
        <v>73.0</v>
      </c>
      <c r="E59" s="3">
        <v>73.0</v>
      </c>
      <c r="F59" s="3">
        <f t="shared" si="2"/>
        <v>1.4452</v>
      </c>
      <c r="H59" s="7">
        <v>1.0</v>
      </c>
      <c r="I59" s="7">
        <v>1.44517397880554</v>
      </c>
    </row>
    <row r="60">
      <c r="A60" s="1" t="s">
        <v>175</v>
      </c>
      <c r="B60" s="3">
        <f t="shared" si="1"/>
        <v>1</v>
      </c>
      <c r="C60" s="3">
        <v>0.0</v>
      </c>
      <c r="D60" s="3">
        <v>56.0</v>
      </c>
      <c r="E60" s="3">
        <v>56.0</v>
      </c>
      <c r="F60" s="3">
        <f t="shared" si="2"/>
        <v>1.2586</v>
      </c>
      <c r="H60" s="7">
        <v>1.0</v>
      </c>
      <c r="I60" s="7">
        <v>1.25857257843017</v>
      </c>
    </row>
    <row r="61">
      <c r="A61" s="1" t="s">
        <v>176</v>
      </c>
      <c r="B61" s="3">
        <f t="shared" si="1"/>
        <v>0.9667</v>
      </c>
      <c r="C61" s="3">
        <v>1.0</v>
      </c>
      <c r="D61" s="3">
        <v>282.0</v>
      </c>
      <c r="E61" s="3">
        <v>282.0</v>
      </c>
      <c r="F61" s="3">
        <f t="shared" si="2"/>
        <v>5.1059</v>
      </c>
      <c r="H61" s="7">
        <v>0.966666666666666</v>
      </c>
      <c r="I61" s="7">
        <v>5.10590195655822</v>
      </c>
    </row>
    <row r="62">
      <c r="A62" s="1" t="s">
        <v>177</v>
      </c>
      <c r="B62" s="3">
        <f t="shared" si="1"/>
        <v>0.8018</v>
      </c>
      <c r="C62" s="3">
        <v>0.0</v>
      </c>
      <c r="D62" s="3">
        <v>66.0</v>
      </c>
      <c r="E62" s="3">
        <v>66.0</v>
      </c>
      <c r="F62" s="3">
        <f t="shared" si="2"/>
        <v>1.409</v>
      </c>
      <c r="H62" s="7">
        <v>0.801783725737273</v>
      </c>
      <c r="I62" s="7">
        <v>1.40901374816894</v>
      </c>
    </row>
    <row r="63">
      <c r="A63" s="1" t="s">
        <v>178</v>
      </c>
      <c r="B63" s="3">
        <f t="shared" si="1"/>
        <v>0.9074</v>
      </c>
      <c r="C63" s="3">
        <v>5.0</v>
      </c>
      <c r="D63" s="3">
        <v>396.0</v>
      </c>
      <c r="E63" s="3">
        <v>396.0</v>
      </c>
      <c r="F63" s="3">
        <f t="shared" si="2"/>
        <v>9.635</v>
      </c>
      <c r="H63" s="7">
        <v>0.907371356472859</v>
      </c>
      <c r="I63" s="7">
        <v>9.63504338264465</v>
      </c>
    </row>
    <row r="64">
      <c r="A64" s="1" t="s">
        <v>179</v>
      </c>
      <c r="B64" s="3">
        <f t="shared" si="1"/>
        <v>0.8495</v>
      </c>
      <c r="C64" s="3">
        <v>13.0</v>
      </c>
      <c r="D64" s="3">
        <v>715.0</v>
      </c>
      <c r="E64" s="3">
        <v>720.0</v>
      </c>
      <c r="F64" s="3">
        <f t="shared" si="2"/>
        <v>15.3547</v>
      </c>
      <c r="H64" s="7">
        <v>0.849451957117634</v>
      </c>
      <c r="I64" s="7">
        <v>15.3546843528747</v>
      </c>
    </row>
    <row r="65">
      <c r="A65" s="1" t="s">
        <v>180</v>
      </c>
      <c r="B65" s="3">
        <f t="shared" si="1"/>
        <v>0.843</v>
      </c>
      <c r="C65" s="3">
        <v>8.0</v>
      </c>
      <c r="D65" s="3">
        <v>573.0</v>
      </c>
      <c r="E65" s="3">
        <v>574.0</v>
      </c>
      <c r="F65" s="3">
        <f t="shared" si="2"/>
        <v>11.6882</v>
      </c>
      <c r="H65" s="7">
        <v>0.842971182235</v>
      </c>
      <c r="I65" s="7">
        <v>11.6882467269897</v>
      </c>
    </row>
    <row r="66">
      <c r="A66" s="1" t="s">
        <v>181</v>
      </c>
      <c r="B66" s="3">
        <f t="shared" si="1"/>
        <v>0.9319</v>
      </c>
      <c r="C66" s="3">
        <v>11.0</v>
      </c>
      <c r="D66" s="3">
        <v>580.0</v>
      </c>
      <c r="E66" s="3">
        <v>583.0</v>
      </c>
      <c r="F66" s="3">
        <f t="shared" si="2"/>
        <v>11.8533</v>
      </c>
      <c r="H66" s="7">
        <v>0.931854787382905</v>
      </c>
      <c r="I66" s="7">
        <v>11.8533465862274</v>
      </c>
    </row>
    <row r="67">
      <c r="A67" s="1" t="s">
        <v>182</v>
      </c>
      <c r="B67" s="3">
        <f t="shared" si="1"/>
        <v>0.9455</v>
      </c>
      <c r="C67" s="3">
        <v>4.0</v>
      </c>
      <c r="D67" s="3">
        <v>595.0</v>
      </c>
      <c r="E67" s="3">
        <v>595.0</v>
      </c>
      <c r="F67" s="3">
        <f t="shared" si="2"/>
        <v>12.0461</v>
      </c>
      <c r="H67" s="7">
        <v>0.945473017193742</v>
      </c>
      <c r="I67" s="7">
        <v>12.0461077690124</v>
      </c>
    </row>
    <row r="68">
      <c r="A68" s="1" t="s">
        <v>183</v>
      </c>
      <c r="B68" s="3">
        <f t="shared" si="1"/>
        <v>0.9358</v>
      </c>
      <c r="C68" s="3">
        <v>11.0</v>
      </c>
      <c r="D68" s="3">
        <v>714.0</v>
      </c>
      <c r="E68" s="3">
        <v>718.0</v>
      </c>
      <c r="F68" s="3">
        <f t="shared" si="2"/>
        <v>14.6886</v>
      </c>
      <c r="H68" s="7">
        <v>0.935767669423135</v>
      </c>
      <c r="I68" s="7">
        <v>14.6885557174682</v>
      </c>
    </row>
    <row r="69">
      <c r="A69" s="1" t="s">
        <v>184</v>
      </c>
      <c r="B69" s="3">
        <f t="shared" si="1"/>
        <v>0.8292</v>
      </c>
      <c r="C69" s="3">
        <v>1.0</v>
      </c>
      <c r="D69" s="3">
        <v>49.0</v>
      </c>
      <c r="E69" s="3">
        <v>50.0</v>
      </c>
      <c r="F69" s="3">
        <f t="shared" si="2"/>
        <v>1.0076</v>
      </c>
      <c r="H69" s="7">
        <v>0.82915619758885</v>
      </c>
      <c r="I69" s="7">
        <v>1.00756049156188</v>
      </c>
    </row>
    <row r="70">
      <c r="A70" s="1" t="s">
        <v>185</v>
      </c>
      <c r="B70" s="3">
        <f t="shared" si="1"/>
        <v>1</v>
      </c>
      <c r="C70" s="3">
        <v>0.0</v>
      </c>
      <c r="D70" s="3">
        <v>73.0</v>
      </c>
      <c r="E70" s="3">
        <v>73.0</v>
      </c>
      <c r="F70" s="3">
        <f t="shared" si="2"/>
        <v>1.6684</v>
      </c>
      <c r="H70" s="7">
        <v>1.0</v>
      </c>
      <c r="I70" s="7">
        <v>1.66838979721069</v>
      </c>
    </row>
    <row r="71">
      <c r="A71" s="1" t="s">
        <v>186</v>
      </c>
      <c r="B71" s="3">
        <f t="shared" si="1"/>
        <v>1</v>
      </c>
      <c r="C71" s="3">
        <v>0.0</v>
      </c>
      <c r="D71" s="3">
        <v>56.0</v>
      </c>
      <c r="E71" s="3">
        <v>56.0</v>
      </c>
      <c r="F71" s="3">
        <f t="shared" si="2"/>
        <v>1.2815</v>
      </c>
      <c r="H71" s="7">
        <v>1.0</v>
      </c>
      <c r="I71" s="7">
        <v>1.28149819374084</v>
      </c>
    </row>
    <row r="72">
      <c r="A72" s="1" t="s">
        <v>187</v>
      </c>
      <c r="B72" s="3">
        <f t="shared" si="1"/>
        <v>0.9667</v>
      </c>
      <c r="C72" s="3">
        <v>1.0</v>
      </c>
      <c r="D72" s="3">
        <v>282.0</v>
      </c>
      <c r="E72" s="3">
        <v>282.0</v>
      </c>
      <c r="F72" s="3">
        <f t="shared" si="2"/>
        <v>5.8454</v>
      </c>
      <c r="H72" s="7">
        <v>0.966666666666666</v>
      </c>
      <c r="I72" s="7">
        <v>5.84543347358703</v>
      </c>
    </row>
    <row r="73">
      <c r="A73" s="1" t="s">
        <v>188</v>
      </c>
      <c r="B73" s="3">
        <f t="shared" si="1"/>
        <v>0.8018</v>
      </c>
      <c r="C73" s="3">
        <v>0.0</v>
      </c>
      <c r="D73" s="3">
        <v>66.0</v>
      </c>
      <c r="E73" s="3">
        <v>66.0</v>
      </c>
      <c r="F73" s="3">
        <f t="shared" si="2"/>
        <v>1.3675</v>
      </c>
      <c r="H73" s="7">
        <v>0.801783725737273</v>
      </c>
      <c r="I73" s="7">
        <v>1.36745595932006</v>
      </c>
    </row>
    <row r="74">
      <c r="A74" s="1" t="s">
        <v>189</v>
      </c>
      <c r="B74" s="3">
        <f t="shared" si="1"/>
        <v>0.9074</v>
      </c>
      <c r="C74" s="3">
        <v>8.0</v>
      </c>
      <c r="D74" s="3">
        <v>396.0</v>
      </c>
      <c r="E74" s="3">
        <v>398.0</v>
      </c>
      <c r="F74" s="3">
        <f t="shared" si="2"/>
        <v>8.4453</v>
      </c>
      <c r="H74" s="7">
        <v>0.907371356472859</v>
      </c>
      <c r="I74" s="7">
        <v>8.44530510902404</v>
      </c>
    </row>
    <row r="75">
      <c r="A75" s="1" t="s">
        <v>190</v>
      </c>
      <c r="B75" s="3">
        <f t="shared" si="1"/>
        <v>0.8569</v>
      </c>
      <c r="C75" s="3">
        <v>17.0</v>
      </c>
      <c r="D75" s="3">
        <v>715.0</v>
      </c>
      <c r="E75" s="3">
        <v>721.0</v>
      </c>
      <c r="F75" s="3">
        <f t="shared" si="2"/>
        <v>14.5724</v>
      </c>
      <c r="H75" s="7">
        <v>0.85692452744258</v>
      </c>
      <c r="I75" s="7">
        <v>14.572449684143</v>
      </c>
    </row>
    <row r="76">
      <c r="A76" s="1" t="s">
        <v>191</v>
      </c>
      <c r="B76" s="3">
        <f t="shared" si="1"/>
        <v>0.8335</v>
      </c>
      <c r="C76" s="3">
        <v>11.0</v>
      </c>
      <c r="D76" s="3">
        <v>573.0</v>
      </c>
      <c r="E76" s="3">
        <v>575.0</v>
      </c>
      <c r="F76" s="3">
        <f t="shared" si="2"/>
        <v>11.8868</v>
      </c>
      <c r="H76" s="7">
        <v>0.833521732728752</v>
      </c>
      <c r="I76" s="7">
        <v>11.8867614269256</v>
      </c>
    </row>
    <row r="77">
      <c r="A77" s="1" t="s">
        <v>192</v>
      </c>
      <c r="B77" s="3">
        <f t="shared" si="1"/>
        <v>0.9195</v>
      </c>
      <c r="C77" s="3">
        <v>16.0</v>
      </c>
      <c r="D77" s="3">
        <v>580.0</v>
      </c>
      <c r="E77" s="3">
        <v>584.0</v>
      </c>
      <c r="F77" s="3">
        <f t="shared" si="2"/>
        <v>10.3735</v>
      </c>
      <c r="H77" s="7">
        <v>0.919534265866583</v>
      </c>
      <c r="I77" s="7">
        <v>10.3735039234161</v>
      </c>
    </row>
    <row r="78">
      <c r="A78" s="1" t="s">
        <v>193</v>
      </c>
      <c r="B78" s="3">
        <f t="shared" si="1"/>
        <v>0.9455</v>
      </c>
      <c r="C78" s="3">
        <v>6.0</v>
      </c>
      <c r="D78" s="3">
        <v>595.0</v>
      </c>
      <c r="E78" s="3">
        <v>595.0</v>
      </c>
      <c r="F78" s="3">
        <f t="shared" si="2"/>
        <v>12.3084</v>
      </c>
      <c r="H78" s="7">
        <v>0.945473017193742</v>
      </c>
      <c r="I78" s="7">
        <v>12.3083732128143</v>
      </c>
    </row>
    <row r="79">
      <c r="A79" s="1" t="s">
        <v>194</v>
      </c>
      <c r="B79" s="3">
        <f t="shared" si="1"/>
        <v>0.9263</v>
      </c>
      <c r="C79" s="3">
        <v>13.0</v>
      </c>
      <c r="D79" s="3">
        <v>714.0</v>
      </c>
      <c r="E79" s="3">
        <v>718.0</v>
      </c>
      <c r="F79" s="3">
        <f t="shared" si="2"/>
        <v>14.7814</v>
      </c>
      <c r="H79" s="7">
        <v>0.926274887109162</v>
      </c>
      <c r="I79" s="7">
        <v>14.7813551425933</v>
      </c>
    </row>
    <row r="80">
      <c r="A80" s="1" t="s">
        <v>195</v>
      </c>
      <c r="B80" s="3">
        <f t="shared" si="1"/>
        <v>0.8292</v>
      </c>
      <c r="C80" s="3">
        <v>1.0</v>
      </c>
      <c r="D80" s="3">
        <v>49.0</v>
      </c>
      <c r="E80" s="3">
        <v>50.0</v>
      </c>
      <c r="F80" s="3">
        <f t="shared" si="2"/>
        <v>1.1462</v>
      </c>
      <c r="H80" s="7">
        <v>0.82915619758885</v>
      </c>
      <c r="I80" s="7">
        <v>1.14622998237609</v>
      </c>
    </row>
    <row r="81">
      <c r="A81" s="1" t="s">
        <v>196</v>
      </c>
      <c r="B81" s="3">
        <f t="shared" si="1"/>
        <v>1</v>
      </c>
      <c r="C81" s="3">
        <v>0.0</v>
      </c>
      <c r="D81" s="3">
        <v>73.0</v>
      </c>
      <c r="E81" s="3">
        <v>73.0</v>
      </c>
      <c r="F81" s="3">
        <f t="shared" si="2"/>
        <v>1.4927</v>
      </c>
      <c r="H81" s="7">
        <v>1.0</v>
      </c>
      <c r="I81" s="7">
        <v>1.49269104003906</v>
      </c>
    </row>
    <row r="82">
      <c r="A82" s="1" t="s">
        <v>197</v>
      </c>
      <c r="B82" s="3">
        <f t="shared" si="1"/>
        <v>1</v>
      </c>
      <c r="C82" s="3">
        <v>0.0</v>
      </c>
      <c r="D82" s="3">
        <v>56.0</v>
      </c>
      <c r="E82" s="3">
        <v>56.0</v>
      </c>
      <c r="F82" s="3">
        <f t="shared" si="2"/>
        <v>1.2778</v>
      </c>
      <c r="H82" s="7">
        <v>1.0</v>
      </c>
      <c r="I82" s="7">
        <v>1.27777457237243</v>
      </c>
    </row>
    <row r="83">
      <c r="A83" s="1" t="s">
        <v>198</v>
      </c>
      <c r="B83" s="3">
        <f t="shared" si="1"/>
        <v>0.9667</v>
      </c>
      <c r="C83" s="3">
        <v>1.0</v>
      </c>
      <c r="D83" s="3">
        <v>282.0</v>
      </c>
      <c r="E83" s="3">
        <v>282.0</v>
      </c>
      <c r="F83" s="3">
        <f t="shared" si="2"/>
        <v>5.9343</v>
      </c>
      <c r="H83" s="7">
        <v>0.966666666666666</v>
      </c>
      <c r="I83" s="7">
        <v>5.93430566787719</v>
      </c>
    </row>
    <row r="84">
      <c r="A84" s="1" t="s">
        <v>199</v>
      </c>
      <c r="B84" s="3">
        <f t="shared" si="1"/>
        <v>0.8018</v>
      </c>
      <c r="C84" s="3">
        <v>0.0</v>
      </c>
      <c r="D84" s="3">
        <v>66.0</v>
      </c>
      <c r="E84" s="3">
        <v>66.0</v>
      </c>
      <c r="F84" s="3">
        <f t="shared" si="2"/>
        <v>1.3608</v>
      </c>
      <c r="H84" s="7">
        <v>0.801783725737273</v>
      </c>
      <c r="I84" s="7">
        <v>1.36077833175659</v>
      </c>
    </row>
    <row r="85">
      <c r="H85" s="8"/>
      <c r="I85" s="8"/>
    </row>
    <row r="86">
      <c r="H86" s="8"/>
      <c r="I86" s="8"/>
    </row>
    <row r="87">
      <c r="H87" s="8"/>
      <c r="I87" s="8"/>
    </row>
    <row r="88">
      <c r="H88" s="8"/>
      <c r="I88" s="8"/>
    </row>
    <row r="89">
      <c r="H89" s="8"/>
      <c r="I89" s="8"/>
    </row>
    <row r="90">
      <c r="H90" s="8"/>
      <c r="I90" s="8"/>
    </row>
    <row r="91">
      <c r="H91" s="8"/>
      <c r="I91" s="8"/>
    </row>
    <row r="92">
      <c r="H92" s="8"/>
      <c r="I92" s="8"/>
    </row>
    <row r="93">
      <c r="H93" s="8"/>
      <c r="I93" s="8"/>
    </row>
    <row r="94">
      <c r="H94" s="8"/>
      <c r="I94" s="8"/>
    </row>
    <row r="95">
      <c r="H95" s="8"/>
      <c r="I95" s="8"/>
    </row>
    <row r="96">
      <c r="H96" s="8"/>
      <c r="I96" s="8"/>
    </row>
    <row r="97">
      <c r="H97" s="8"/>
      <c r="I97" s="8"/>
    </row>
    <row r="98">
      <c r="H98" s="8"/>
      <c r="I98" s="8"/>
    </row>
    <row r="99">
      <c r="H99" s="8"/>
      <c r="I99" s="8"/>
    </row>
    <row r="100">
      <c r="H100" s="8"/>
      <c r="I100" s="8"/>
    </row>
    <row r="101">
      <c r="H101" s="8"/>
      <c r="I101" s="8"/>
    </row>
    <row r="102">
      <c r="H102" s="8"/>
      <c r="I102" s="8"/>
    </row>
    <row r="103">
      <c r="H103" s="8"/>
      <c r="I103" s="8"/>
    </row>
    <row r="104">
      <c r="H104" s="8"/>
      <c r="I104" s="8"/>
    </row>
    <row r="105">
      <c r="H105" s="8"/>
      <c r="I105" s="8"/>
    </row>
    <row r="106">
      <c r="H106" s="8"/>
      <c r="I106" s="8"/>
    </row>
    <row r="107">
      <c r="H107" s="8"/>
      <c r="I107" s="8"/>
    </row>
    <row r="108">
      <c r="H108" s="8"/>
      <c r="I108" s="8"/>
    </row>
    <row r="109">
      <c r="H109" s="8"/>
      <c r="I109" s="8"/>
    </row>
    <row r="110">
      <c r="H110" s="8"/>
      <c r="I110" s="8"/>
    </row>
    <row r="111">
      <c r="H111" s="8"/>
      <c r="I111" s="8"/>
    </row>
    <row r="112">
      <c r="H112" s="8"/>
      <c r="I112" s="8"/>
    </row>
    <row r="113">
      <c r="H113" s="8"/>
      <c r="I113" s="8"/>
    </row>
    <row r="114">
      <c r="H114" s="8"/>
      <c r="I114" s="8"/>
    </row>
    <row r="115">
      <c r="H115" s="8"/>
      <c r="I115" s="8"/>
    </row>
    <row r="116">
      <c r="H116" s="8"/>
      <c r="I116" s="8"/>
    </row>
    <row r="117">
      <c r="H117" s="8"/>
      <c r="I117" s="8"/>
    </row>
    <row r="118">
      <c r="H118" s="8"/>
      <c r="I118" s="8"/>
    </row>
    <row r="119">
      <c r="H119" s="8"/>
      <c r="I119" s="8"/>
    </row>
    <row r="120">
      <c r="H120" s="8"/>
      <c r="I120" s="8"/>
    </row>
    <row r="121">
      <c r="H121" s="8"/>
      <c r="I121" s="8"/>
    </row>
    <row r="122">
      <c r="H122" s="8"/>
      <c r="I122" s="8"/>
    </row>
    <row r="123">
      <c r="H123" s="8"/>
      <c r="I123" s="8"/>
    </row>
    <row r="124">
      <c r="H124" s="8"/>
      <c r="I124" s="8"/>
    </row>
    <row r="125">
      <c r="H125" s="8"/>
      <c r="I125" s="8"/>
    </row>
    <row r="126">
      <c r="H126" s="8"/>
      <c r="I126" s="8"/>
    </row>
    <row r="127">
      <c r="H127" s="8"/>
      <c r="I127" s="8"/>
    </row>
    <row r="128">
      <c r="H128" s="8"/>
      <c r="I128" s="8"/>
    </row>
    <row r="129">
      <c r="H129" s="8"/>
      <c r="I129" s="8"/>
    </row>
    <row r="130">
      <c r="H130" s="8"/>
      <c r="I130" s="8"/>
    </row>
    <row r="131">
      <c r="H131" s="8"/>
      <c r="I131" s="8"/>
    </row>
    <row r="132">
      <c r="H132" s="8"/>
      <c r="I132" s="8"/>
    </row>
    <row r="133">
      <c r="H133" s="8"/>
      <c r="I133" s="8"/>
    </row>
    <row r="134">
      <c r="H134" s="8"/>
      <c r="I134" s="8"/>
    </row>
    <row r="135">
      <c r="H135" s="8"/>
      <c r="I135" s="8"/>
    </row>
    <row r="136">
      <c r="H136" s="8"/>
      <c r="I136" s="8"/>
    </row>
    <row r="137">
      <c r="H137" s="8"/>
      <c r="I137" s="8"/>
    </row>
    <row r="138">
      <c r="H138" s="8"/>
      <c r="I138" s="8"/>
    </row>
    <row r="139">
      <c r="H139" s="8"/>
      <c r="I139" s="8"/>
    </row>
    <row r="140">
      <c r="H140" s="8"/>
      <c r="I140" s="8"/>
    </row>
    <row r="141">
      <c r="H141" s="8"/>
      <c r="I141" s="8"/>
    </row>
    <row r="142">
      <c r="H142" s="8"/>
      <c r="I142" s="8"/>
    </row>
    <row r="143">
      <c r="H143" s="8"/>
      <c r="I143" s="8"/>
    </row>
    <row r="144">
      <c r="H144" s="8"/>
      <c r="I144" s="8"/>
    </row>
    <row r="145">
      <c r="H145" s="8"/>
      <c r="I145" s="8"/>
    </row>
    <row r="146">
      <c r="H146" s="8"/>
      <c r="I146" s="8"/>
    </row>
    <row r="147">
      <c r="H147" s="8"/>
      <c r="I147" s="8"/>
    </row>
    <row r="148">
      <c r="H148" s="8"/>
      <c r="I148" s="8"/>
    </row>
    <row r="149">
      <c r="H149" s="8"/>
      <c r="I149" s="8"/>
    </row>
    <row r="150">
      <c r="H150" s="8"/>
      <c r="I150" s="8"/>
    </row>
    <row r="151">
      <c r="H151" s="8"/>
      <c r="I151" s="8"/>
    </row>
    <row r="152">
      <c r="H152" s="8"/>
      <c r="I152" s="8"/>
    </row>
    <row r="153">
      <c r="H153" s="8"/>
      <c r="I153" s="8"/>
    </row>
    <row r="154">
      <c r="H154" s="8"/>
      <c r="I154" s="8"/>
    </row>
    <row r="155">
      <c r="H155" s="8"/>
      <c r="I155" s="8"/>
    </row>
    <row r="156">
      <c r="H156" s="8"/>
      <c r="I156" s="8"/>
    </row>
    <row r="157">
      <c r="H157" s="8"/>
      <c r="I157" s="8"/>
    </row>
    <row r="158">
      <c r="H158" s="8"/>
      <c r="I158" s="8"/>
    </row>
    <row r="159">
      <c r="H159" s="8"/>
      <c r="I159" s="8"/>
    </row>
    <row r="160">
      <c r="H160" s="8"/>
      <c r="I160" s="8"/>
    </row>
    <row r="161">
      <c r="H161" s="8"/>
      <c r="I161" s="8"/>
    </row>
    <row r="162">
      <c r="H162" s="8"/>
      <c r="I162" s="8"/>
    </row>
    <row r="163">
      <c r="H163" s="8"/>
      <c r="I163" s="8"/>
    </row>
    <row r="164">
      <c r="H164" s="8"/>
      <c r="I164" s="8"/>
    </row>
    <row r="165">
      <c r="H165" s="8"/>
      <c r="I165" s="8"/>
    </row>
    <row r="166">
      <c r="H166" s="8"/>
      <c r="I166" s="8"/>
    </row>
    <row r="167">
      <c r="H167" s="8"/>
      <c r="I167" s="8"/>
    </row>
    <row r="168">
      <c r="H168" s="8"/>
      <c r="I168" s="8"/>
    </row>
    <row r="169">
      <c r="H169" s="8"/>
      <c r="I169" s="8"/>
    </row>
    <row r="170">
      <c r="H170" s="8"/>
      <c r="I170" s="8"/>
    </row>
    <row r="171">
      <c r="H171" s="8"/>
      <c r="I171" s="8"/>
    </row>
    <row r="172">
      <c r="H172" s="8"/>
      <c r="I172" s="8"/>
    </row>
    <row r="173">
      <c r="H173" s="8"/>
      <c r="I173" s="8"/>
    </row>
    <row r="174">
      <c r="H174" s="8"/>
      <c r="I174" s="8"/>
    </row>
    <row r="175">
      <c r="H175" s="8"/>
      <c r="I175" s="8"/>
    </row>
    <row r="176">
      <c r="H176" s="8"/>
      <c r="I176" s="8"/>
    </row>
    <row r="177">
      <c r="H177" s="8"/>
      <c r="I177" s="8"/>
    </row>
    <row r="178">
      <c r="H178" s="8"/>
      <c r="I178" s="8"/>
    </row>
    <row r="179">
      <c r="H179" s="8"/>
      <c r="I179" s="8"/>
    </row>
    <row r="180">
      <c r="H180" s="8"/>
      <c r="I180" s="8"/>
    </row>
    <row r="181">
      <c r="H181" s="8"/>
      <c r="I181" s="8"/>
    </row>
    <row r="182">
      <c r="H182" s="8"/>
      <c r="I182" s="8"/>
    </row>
    <row r="183">
      <c r="H183" s="8"/>
      <c r="I183" s="8"/>
    </row>
    <row r="184">
      <c r="H184" s="8"/>
      <c r="I184" s="8"/>
    </row>
    <row r="185">
      <c r="H185" s="8"/>
      <c r="I185" s="8"/>
    </row>
    <row r="186">
      <c r="H186" s="8"/>
      <c r="I186" s="8"/>
    </row>
    <row r="187">
      <c r="H187" s="8"/>
      <c r="I187" s="8"/>
    </row>
    <row r="188">
      <c r="H188" s="8"/>
      <c r="I188" s="8"/>
    </row>
    <row r="189">
      <c r="H189" s="8"/>
      <c r="I189" s="8"/>
    </row>
    <row r="190">
      <c r="H190" s="8"/>
      <c r="I190" s="8"/>
    </row>
    <row r="191">
      <c r="H191" s="8"/>
      <c r="I191" s="8"/>
    </row>
    <row r="192">
      <c r="H192" s="8"/>
      <c r="I192" s="8"/>
    </row>
    <row r="193">
      <c r="H193" s="8"/>
      <c r="I193" s="8"/>
    </row>
    <row r="194">
      <c r="H194" s="8"/>
      <c r="I194" s="8"/>
    </row>
    <row r="195">
      <c r="H195" s="8"/>
      <c r="I195" s="8"/>
    </row>
    <row r="196">
      <c r="H196" s="8"/>
      <c r="I196" s="8"/>
    </row>
    <row r="197">
      <c r="H197" s="8"/>
      <c r="I197" s="8"/>
    </row>
    <row r="198">
      <c r="H198" s="8"/>
      <c r="I198" s="8"/>
    </row>
    <row r="199">
      <c r="H199" s="8"/>
      <c r="I199" s="8"/>
    </row>
    <row r="200">
      <c r="H200" s="8"/>
      <c r="I200" s="8"/>
    </row>
    <row r="201">
      <c r="H201" s="8"/>
      <c r="I201" s="8"/>
    </row>
    <row r="202">
      <c r="H202" s="8"/>
      <c r="I202" s="8"/>
    </row>
    <row r="203">
      <c r="H203" s="8"/>
      <c r="I203" s="8"/>
    </row>
    <row r="204">
      <c r="H204" s="8"/>
      <c r="I204" s="8"/>
    </row>
    <row r="205">
      <c r="H205" s="8"/>
      <c r="I205" s="8"/>
    </row>
    <row r="206">
      <c r="H206" s="8"/>
      <c r="I206" s="8"/>
    </row>
    <row r="207">
      <c r="H207" s="8"/>
      <c r="I207" s="8"/>
    </row>
    <row r="208">
      <c r="H208" s="8"/>
      <c r="I208" s="8"/>
    </row>
    <row r="209">
      <c r="H209" s="8"/>
      <c r="I209" s="8"/>
    </row>
    <row r="210">
      <c r="H210" s="8"/>
      <c r="I210" s="8"/>
    </row>
    <row r="211">
      <c r="H211" s="8"/>
      <c r="I211" s="8"/>
    </row>
    <row r="212">
      <c r="H212" s="8"/>
      <c r="I212" s="8"/>
    </row>
    <row r="213">
      <c r="H213" s="8"/>
      <c r="I213" s="8"/>
    </row>
    <row r="214">
      <c r="H214" s="8"/>
      <c r="I214" s="8"/>
    </row>
    <row r="215">
      <c r="H215" s="8"/>
      <c r="I215" s="8"/>
    </row>
    <row r="216">
      <c r="H216" s="8"/>
      <c r="I216" s="8"/>
    </row>
    <row r="217">
      <c r="H217" s="8"/>
      <c r="I217" s="8"/>
    </row>
    <row r="218">
      <c r="H218" s="8"/>
      <c r="I218" s="8"/>
    </row>
    <row r="219">
      <c r="H219" s="8"/>
      <c r="I219" s="8"/>
    </row>
    <row r="220">
      <c r="H220" s="8"/>
      <c r="I220" s="8"/>
    </row>
    <row r="221">
      <c r="H221" s="8"/>
      <c r="I221" s="8"/>
    </row>
    <row r="222">
      <c r="H222" s="8"/>
      <c r="I222" s="8"/>
    </row>
    <row r="223">
      <c r="H223" s="8"/>
      <c r="I223" s="8"/>
    </row>
    <row r="224">
      <c r="H224" s="8"/>
      <c r="I224" s="8"/>
    </row>
    <row r="225">
      <c r="H225" s="8"/>
      <c r="I225" s="8"/>
    </row>
    <row r="226">
      <c r="H226" s="8"/>
      <c r="I226" s="8"/>
    </row>
    <row r="227">
      <c r="H227" s="8"/>
      <c r="I227" s="8"/>
    </row>
    <row r="228">
      <c r="H228" s="8"/>
      <c r="I228" s="8"/>
    </row>
    <row r="229">
      <c r="H229" s="8"/>
      <c r="I229" s="8"/>
    </row>
    <row r="230">
      <c r="H230" s="8"/>
      <c r="I230" s="8"/>
    </row>
    <row r="231">
      <c r="H231" s="8"/>
      <c r="I231" s="8"/>
    </row>
    <row r="232">
      <c r="H232" s="8"/>
      <c r="I232" s="8"/>
    </row>
    <row r="233">
      <c r="H233" s="8"/>
      <c r="I233" s="8"/>
    </row>
    <row r="234">
      <c r="H234" s="8"/>
      <c r="I234" s="8"/>
    </row>
    <row r="235">
      <c r="H235" s="8"/>
      <c r="I235" s="8"/>
    </row>
    <row r="236">
      <c r="H236" s="8"/>
      <c r="I236" s="8"/>
    </row>
    <row r="237">
      <c r="H237" s="8"/>
      <c r="I237" s="8"/>
    </row>
    <row r="238">
      <c r="H238" s="8"/>
      <c r="I238" s="8"/>
    </row>
    <row r="239">
      <c r="H239" s="8"/>
      <c r="I239" s="8"/>
    </row>
    <row r="240">
      <c r="H240" s="8"/>
      <c r="I240" s="8"/>
    </row>
    <row r="241">
      <c r="H241" s="8"/>
      <c r="I241" s="8"/>
    </row>
    <row r="242">
      <c r="H242" s="8"/>
      <c r="I242" s="8"/>
    </row>
    <row r="243">
      <c r="H243" s="8"/>
      <c r="I243" s="8"/>
    </row>
    <row r="244">
      <c r="H244" s="8"/>
      <c r="I244" s="8"/>
    </row>
    <row r="245">
      <c r="H245" s="8"/>
      <c r="I245" s="8"/>
    </row>
    <row r="246">
      <c r="H246" s="8"/>
      <c r="I246" s="8"/>
    </row>
    <row r="247">
      <c r="H247" s="8"/>
      <c r="I247" s="8"/>
    </row>
    <row r="248">
      <c r="H248" s="8"/>
      <c r="I248" s="8"/>
    </row>
    <row r="249">
      <c r="H249" s="8"/>
      <c r="I249" s="8"/>
    </row>
    <row r="250">
      <c r="H250" s="8"/>
      <c r="I250" s="8"/>
    </row>
    <row r="251">
      <c r="H251" s="8"/>
      <c r="I251" s="8"/>
    </row>
    <row r="252">
      <c r="H252" s="8"/>
      <c r="I252" s="8"/>
    </row>
    <row r="253">
      <c r="H253" s="8"/>
      <c r="I253" s="8"/>
    </row>
    <row r="254">
      <c r="H254" s="8"/>
      <c r="I254" s="8"/>
    </row>
    <row r="255">
      <c r="H255" s="8"/>
      <c r="I255" s="8"/>
    </row>
    <row r="256">
      <c r="H256" s="8"/>
      <c r="I256" s="8"/>
    </row>
    <row r="257">
      <c r="H257" s="8"/>
      <c r="I257" s="8"/>
    </row>
    <row r="258">
      <c r="H258" s="8"/>
      <c r="I258" s="8"/>
    </row>
    <row r="259">
      <c r="H259" s="8"/>
      <c r="I259" s="8"/>
    </row>
    <row r="260">
      <c r="H260" s="8"/>
      <c r="I260" s="8"/>
    </row>
    <row r="261">
      <c r="H261" s="8"/>
      <c r="I261" s="8"/>
    </row>
    <row r="262">
      <c r="H262" s="8"/>
      <c r="I262" s="8"/>
    </row>
    <row r="263">
      <c r="H263" s="8"/>
      <c r="I263" s="8"/>
    </row>
    <row r="264">
      <c r="H264" s="8"/>
      <c r="I264" s="8"/>
    </row>
    <row r="265">
      <c r="H265" s="8"/>
      <c r="I265" s="8"/>
    </row>
    <row r="266">
      <c r="H266" s="8"/>
      <c r="I266" s="8"/>
    </row>
    <row r="267">
      <c r="H267" s="8"/>
      <c r="I267" s="8"/>
    </row>
    <row r="268">
      <c r="H268" s="8"/>
      <c r="I268" s="8"/>
    </row>
    <row r="269">
      <c r="H269" s="8"/>
      <c r="I269" s="8"/>
    </row>
    <row r="270">
      <c r="H270" s="8"/>
      <c r="I270" s="8"/>
    </row>
    <row r="271">
      <c r="H271" s="8"/>
      <c r="I271" s="8"/>
    </row>
    <row r="272">
      <c r="H272" s="8"/>
      <c r="I272" s="8"/>
    </row>
    <row r="273">
      <c r="H273" s="8"/>
      <c r="I273" s="8"/>
    </row>
    <row r="274">
      <c r="H274" s="8"/>
      <c r="I274" s="8"/>
    </row>
    <row r="275">
      <c r="H275" s="8"/>
      <c r="I275" s="8"/>
    </row>
    <row r="276">
      <c r="H276" s="8"/>
      <c r="I276" s="8"/>
    </row>
    <row r="277">
      <c r="H277" s="8"/>
      <c r="I277" s="8"/>
    </row>
    <row r="278">
      <c r="H278" s="8"/>
      <c r="I278" s="8"/>
    </row>
    <row r="279">
      <c r="H279" s="8"/>
      <c r="I279" s="8"/>
    </row>
    <row r="280">
      <c r="H280" s="8"/>
      <c r="I280" s="8"/>
    </row>
    <row r="281">
      <c r="H281" s="8"/>
      <c r="I281" s="8"/>
    </row>
    <row r="282">
      <c r="H282" s="8"/>
      <c r="I282" s="8"/>
    </row>
    <row r="283">
      <c r="H283" s="8"/>
      <c r="I283" s="8"/>
    </row>
    <row r="284">
      <c r="H284" s="8"/>
      <c r="I284" s="8"/>
    </row>
    <row r="285">
      <c r="H285" s="8"/>
      <c r="I285" s="8"/>
    </row>
    <row r="286">
      <c r="H286" s="8"/>
      <c r="I286" s="8"/>
    </row>
    <row r="287">
      <c r="H287" s="8"/>
      <c r="I287" s="8"/>
    </row>
    <row r="288">
      <c r="H288" s="8"/>
      <c r="I288" s="8"/>
    </row>
    <row r="289">
      <c r="H289" s="8"/>
      <c r="I289" s="8"/>
    </row>
    <row r="290">
      <c r="H290" s="8"/>
      <c r="I290" s="8"/>
    </row>
    <row r="291">
      <c r="H291" s="8"/>
      <c r="I291" s="8"/>
    </row>
    <row r="292">
      <c r="H292" s="8"/>
      <c r="I292" s="8"/>
    </row>
    <row r="293">
      <c r="H293" s="8"/>
      <c r="I293" s="8"/>
    </row>
    <row r="294">
      <c r="H294" s="8"/>
      <c r="I294" s="8"/>
    </row>
    <row r="295">
      <c r="H295" s="8"/>
      <c r="I295" s="8"/>
    </row>
    <row r="296">
      <c r="H296" s="8"/>
      <c r="I296" s="8"/>
    </row>
    <row r="297">
      <c r="H297" s="8"/>
      <c r="I297" s="8"/>
    </row>
    <row r="298">
      <c r="H298" s="8"/>
      <c r="I298" s="8"/>
    </row>
    <row r="299">
      <c r="H299" s="8"/>
      <c r="I299" s="8"/>
    </row>
    <row r="300">
      <c r="H300" s="8"/>
      <c r="I300" s="8"/>
    </row>
    <row r="301">
      <c r="H301" s="8"/>
      <c r="I301" s="8"/>
    </row>
    <row r="302">
      <c r="H302" s="8"/>
      <c r="I302" s="8"/>
    </row>
    <row r="303">
      <c r="H303" s="8"/>
      <c r="I303" s="8"/>
    </row>
    <row r="304">
      <c r="H304" s="8"/>
      <c r="I304" s="8"/>
    </row>
    <row r="305">
      <c r="H305" s="8"/>
      <c r="I305" s="8"/>
    </row>
    <row r="306">
      <c r="H306" s="8"/>
      <c r="I306" s="8"/>
    </row>
    <row r="307">
      <c r="H307" s="8"/>
      <c r="I307" s="8"/>
    </row>
    <row r="308">
      <c r="H308" s="8"/>
      <c r="I308" s="8"/>
    </row>
    <row r="309">
      <c r="H309" s="8"/>
      <c r="I309" s="8"/>
    </row>
    <row r="310">
      <c r="H310" s="8"/>
      <c r="I310" s="8"/>
    </row>
    <row r="311">
      <c r="H311" s="8"/>
      <c r="I311" s="8"/>
    </row>
    <row r="312">
      <c r="H312" s="8"/>
      <c r="I312" s="8"/>
    </row>
    <row r="313">
      <c r="H313" s="8"/>
      <c r="I313" s="8"/>
    </row>
    <row r="314">
      <c r="H314" s="8"/>
      <c r="I314" s="8"/>
    </row>
    <row r="315">
      <c r="H315" s="8"/>
      <c r="I315" s="8"/>
    </row>
    <row r="316">
      <c r="H316" s="8"/>
      <c r="I316" s="8"/>
    </row>
    <row r="317">
      <c r="H317" s="8"/>
      <c r="I317" s="8"/>
    </row>
    <row r="318">
      <c r="H318" s="8"/>
      <c r="I318" s="8"/>
    </row>
    <row r="319">
      <c r="H319" s="8"/>
      <c r="I319" s="8"/>
    </row>
    <row r="320">
      <c r="H320" s="8"/>
      <c r="I320" s="8"/>
    </row>
    <row r="321">
      <c r="H321" s="8"/>
      <c r="I321" s="8"/>
    </row>
    <row r="322">
      <c r="H322" s="8"/>
      <c r="I322" s="8"/>
    </row>
    <row r="323">
      <c r="H323" s="8"/>
      <c r="I323" s="8"/>
    </row>
    <row r="324">
      <c r="H324" s="8"/>
      <c r="I324" s="8"/>
    </row>
    <row r="325">
      <c r="H325" s="8"/>
      <c r="I325" s="8"/>
    </row>
    <row r="326">
      <c r="H326" s="8"/>
      <c r="I326" s="8"/>
    </row>
    <row r="327">
      <c r="H327" s="8"/>
      <c r="I327" s="8"/>
    </row>
    <row r="328">
      <c r="H328" s="8"/>
      <c r="I328" s="8"/>
    </row>
    <row r="329">
      <c r="H329" s="8"/>
      <c r="I329" s="8"/>
    </row>
    <row r="330">
      <c r="H330" s="8"/>
      <c r="I330" s="8"/>
    </row>
    <row r="331">
      <c r="H331" s="8"/>
      <c r="I331" s="8"/>
    </row>
    <row r="332">
      <c r="H332" s="8"/>
      <c r="I332" s="8"/>
    </row>
    <row r="333">
      <c r="H333" s="8"/>
      <c r="I333" s="8"/>
    </row>
    <row r="334">
      <c r="H334" s="8"/>
      <c r="I334" s="8"/>
    </row>
    <row r="335">
      <c r="H335" s="8"/>
      <c r="I335" s="8"/>
    </row>
    <row r="336">
      <c r="H336" s="8"/>
      <c r="I336" s="8"/>
    </row>
    <row r="337">
      <c r="H337" s="8"/>
      <c r="I337" s="8"/>
    </row>
    <row r="338">
      <c r="H338" s="8"/>
      <c r="I338" s="8"/>
    </row>
    <row r="339">
      <c r="H339" s="8"/>
      <c r="I339" s="8"/>
    </row>
    <row r="340">
      <c r="H340" s="8"/>
      <c r="I340" s="8"/>
    </row>
    <row r="341">
      <c r="H341" s="8"/>
      <c r="I341" s="8"/>
    </row>
    <row r="342">
      <c r="H342" s="8"/>
      <c r="I342" s="8"/>
    </row>
    <row r="343">
      <c r="H343" s="8"/>
      <c r="I343" s="8"/>
    </row>
    <row r="344">
      <c r="H344" s="8"/>
      <c r="I344" s="8"/>
    </row>
    <row r="345">
      <c r="H345" s="8"/>
      <c r="I345" s="8"/>
    </row>
    <row r="346">
      <c r="H346" s="8"/>
      <c r="I346" s="8"/>
    </row>
    <row r="347">
      <c r="H347" s="8"/>
      <c r="I347" s="8"/>
    </row>
    <row r="348">
      <c r="H348" s="8"/>
      <c r="I348" s="8"/>
    </row>
    <row r="349">
      <c r="H349" s="8"/>
      <c r="I349" s="8"/>
    </row>
    <row r="350">
      <c r="H350" s="8"/>
      <c r="I350" s="8"/>
    </row>
    <row r="351">
      <c r="H351" s="8"/>
      <c r="I351" s="8"/>
    </row>
    <row r="352">
      <c r="H352" s="8"/>
      <c r="I352" s="8"/>
    </row>
    <row r="353">
      <c r="H353" s="8"/>
      <c r="I353" s="8"/>
    </row>
    <row r="354">
      <c r="H354" s="8"/>
      <c r="I354" s="8"/>
    </row>
    <row r="355">
      <c r="H355" s="8"/>
      <c r="I355" s="8"/>
    </row>
    <row r="356">
      <c r="H356" s="8"/>
      <c r="I356" s="8"/>
    </row>
    <row r="357">
      <c r="H357" s="8"/>
      <c r="I357" s="8"/>
    </row>
    <row r="358">
      <c r="H358" s="8"/>
      <c r="I358" s="8"/>
    </row>
    <row r="359">
      <c r="H359" s="8"/>
      <c r="I359" s="8"/>
    </row>
    <row r="360">
      <c r="H360" s="8"/>
      <c r="I360" s="8"/>
    </row>
    <row r="361">
      <c r="H361" s="8"/>
      <c r="I361" s="8"/>
    </row>
    <row r="362">
      <c r="H362" s="8"/>
      <c r="I362" s="8"/>
    </row>
    <row r="363">
      <c r="H363" s="8"/>
      <c r="I363" s="8"/>
    </row>
    <row r="364">
      <c r="H364" s="8"/>
      <c r="I364" s="8"/>
    </row>
    <row r="365">
      <c r="H365" s="8"/>
      <c r="I365" s="8"/>
    </row>
    <row r="366">
      <c r="H366" s="8"/>
      <c r="I366" s="8"/>
    </row>
    <row r="367">
      <c r="H367" s="8"/>
      <c r="I367" s="8"/>
    </row>
    <row r="368">
      <c r="H368" s="8"/>
      <c r="I368" s="8"/>
    </row>
    <row r="369">
      <c r="H369" s="8"/>
      <c r="I369" s="8"/>
    </row>
    <row r="370">
      <c r="H370" s="8"/>
      <c r="I370" s="8"/>
    </row>
    <row r="371">
      <c r="H371" s="8"/>
      <c r="I371" s="8"/>
    </row>
    <row r="372">
      <c r="H372" s="8"/>
      <c r="I372" s="8"/>
    </row>
    <row r="373">
      <c r="H373" s="8"/>
      <c r="I373" s="8"/>
    </row>
    <row r="374">
      <c r="H374" s="8"/>
      <c r="I374" s="8"/>
    </row>
    <row r="375">
      <c r="H375" s="8"/>
      <c r="I375" s="8"/>
    </row>
    <row r="376">
      <c r="H376" s="8"/>
      <c r="I376" s="8"/>
    </row>
    <row r="377">
      <c r="H377" s="8"/>
      <c r="I377" s="8"/>
    </row>
    <row r="378">
      <c r="H378" s="8"/>
      <c r="I378" s="8"/>
    </row>
    <row r="379">
      <c r="H379" s="8"/>
      <c r="I379" s="8"/>
    </row>
    <row r="380">
      <c r="H380" s="8"/>
      <c r="I380" s="8"/>
    </row>
    <row r="381">
      <c r="H381" s="8"/>
      <c r="I381" s="8"/>
    </row>
    <row r="382">
      <c r="H382" s="8"/>
      <c r="I382" s="8"/>
    </row>
    <row r="383">
      <c r="H383" s="8"/>
      <c r="I383" s="8"/>
    </row>
    <row r="384">
      <c r="H384" s="8"/>
      <c r="I384" s="8"/>
    </row>
    <row r="385">
      <c r="H385" s="8"/>
      <c r="I385" s="8"/>
    </row>
    <row r="386">
      <c r="H386" s="8"/>
      <c r="I386" s="8"/>
    </row>
    <row r="387">
      <c r="H387" s="8"/>
      <c r="I387" s="8"/>
    </row>
    <row r="388">
      <c r="H388" s="8"/>
      <c r="I388" s="8"/>
    </row>
    <row r="389">
      <c r="H389" s="8"/>
      <c r="I389" s="8"/>
    </row>
    <row r="390">
      <c r="H390" s="8"/>
      <c r="I390" s="8"/>
    </row>
    <row r="391">
      <c r="H391" s="8"/>
      <c r="I391" s="8"/>
    </row>
    <row r="392">
      <c r="H392" s="8"/>
      <c r="I392" s="8"/>
    </row>
    <row r="393">
      <c r="H393" s="8"/>
      <c r="I393" s="8"/>
    </row>
    <row r="394">
      <c r="H394" s="8"/>
      <c r="I394" s="8"/>
    </row>
    <row r="395">
      <c r="H395" s="8"/>
      <c r="I395" s="8"/>
    </row>
    <row r="396">
      <c r="H396" s="8"/>
      <c r="I396" s="8"/>
    </row>
    <row r="397">
      <c r="H397" s="8"/>
      <c r="I397" s="8"/>
    </row>
    <row r="398">
      <c r="H398" s="8"/>
      <c r="I398" s="8"/>
    </row>
    <row r="399">
      <c r="H399" s="8"/>
      <c r="I399" s="8"/>
    </row>
    <row r="400">
      <c r="H400" s="8"/>
      <c r="I400" s="8"/>
    </row>
    <row r="401">
      <c r="H401" s="8"/>
      <c r="I401" s="8"/>
    </row>
    <row r="402">
      <c r="H402" s="8"/>
      <c r="I402" s="8"/>
    </row>
    <row r="403">
      <c r="H403" s="8"/>
      <c r="I403" s="8"/>
    </row>
    <row r="404">
      <c r="H404" s="8"/>
      <c r="I404" s="8"/>
    </row>
    <row r="405">
      <c r="H405" s="8"/>
      <c r="I405" s="8"/>
    </row>
    <row r="406">
      <c r="H406" s="8"/>
      <c r="I406" s="8"/>
    </row>
    <row r="407">
      <c r="H407" s="8"/>
      <c r="I407" s="8"/>
    </row>
    <row r="408">
      <c r="H408" s="8"/>
      <c r="I408" s="8"/>
    </row>
    <row r="409">
      <c r="H409" s="8"/>
      <c r="I409" s="8"/>
    </row>
    <row r="410">
      <c r="H410" s="8"/>
      <c r="I410" s="8"/>
    </row>
    <row r="411">
      <c r="H411" s="8"/>
      <c r="I411" s="8"/>
    </row>
    <row r="412">
      <c r="H412" s="8"/>
      <c r="I412" s="8"/>
    </row>
    <row r="413">
      <c r="H413" s="8"/>
      <c r="I413" s="8"/>
    </row>
    <row r="414">
      <c r="H414" s="8"/>
      <c r="I414" s="8"/>
    </row>
    <row r="415">
      <c r="H415" s="8"/>
      <c r="I415" s="8"/>
    </row>
    <row r="416">
      <c r="H416" s="8"/>
      <c r="I416" s="8"/>
    </row>
    <row r="417">
      <c r="H417" s="8"/>
      <c r="I417" s="8"/>
    </row>
    <row r="418">
      <c r="H418" s="8"/>
      <c r="I418" s="8"/>
    </row>
    <row r="419">
      <c r="H419" s="8"/>
      <c r="I419" s="8"/>
    </row>
    <row r="420">
      <c r="H420" s="8"/>
      <c r="I420" s="8"/>
    </row>
    <row r="421">
      <c r="H421" s="8"/>
      <c r="I421" s="8"/>
    </row>
    <row r="422">
      <c r="H422" s="8"/>
      <c r="I422" s="8"/>
    </row>
    <row r="423">
      <c r="H423" s="8"/>
      <c r="I423" s="8"/>
    </row>
    <row r="424">
      <c r="H424" s="8"/>
      <c r="I424" s="8"/>
    </row>
    <row r="425">
      <c r="H425" s="8"/>
      <c r="I425" s="8"/>
    </row>
    <row r="426">
      <c r="H426" s="8"/>
      <c r="I426" s="8"/>
    </row>
    <row r="427">
      <c r="H427" s="8"/>
      <c r="I427" s="8"/>
    </row>
    <row r="428">
      <c r="H428" s="8"/>
      <c r="I428" s="8"/>
    </row>
    <row r="429">
      <c r="H429" s="8"/>
      <c r="I429" s="8"/>
    </row>
    <row r="430">
      <c r="H430" s="8"/>
      <c r="I430" s="8"/>
    </row>
    <row r="431">
      <c r="H431" s="8"/>
      <c r="I431" s="8"/>
    </row>
    <row r="432">
      <c r="H432" s="8"/>
      <c r="I432" s="8"/>
    </row>
    <row r="433">
      <c r="H433" s="8"/>
      <c r="I433" s="8"/>
    </row>
    <row r="434">
      <c r="H434" s="8"/>
      <c r="I434" s="8"/>
    </row>
    <row r="435">
      <c r="H435" s="8"/>
      <c r="I435" s="8"/>
    </row>
    <row r="436">
      <c r="H436" s="8"/>
      <c r="I436" s="8"/>
    </row>
    <row r="437">
      <c r="H437" s="8"/>
      <c r="I437" s="8"/>
    </row>
    <row r="438">
      <c r="H438" s="8"/>
      <c r="I438" s="8"/>
    </row>
    <row r="439">
      <c r="H439" s="8"/>
      <c r="I439" s="8"/>
    </row>
    <row r="440">
      <c r="H440" s="8"/>
      <c r="I440" s="8"/>
    </row>
    <row r="441">
      <c r="H441" s="8"/>
      <c r="I441" s="8"/>
    </row>
    <row r="442">
      <c r="H442" s="8"/>
      <c r="I442" s="8"/>
    </row>
    <row r="443">
      <c r="H443" s="8"/>
      <c r="I443" s="8"/>
    </row>
    <row r="444">
      <c r="H444" s="8"/>
      <c r="I444" s="8"/>
    </row>
    <row r="445">
      <c r="H445" s="8"/>
      <c r="I445" s="8"/>
    </row>
    <row r="446">
      <c r="H446" s="8"/>
      <c r="I446" s="8"/>
    </row>
    <row r="447">
      <c r="H447" s="8"/>
      <c r="I447" s="8"/>
    </row>
    <row r="448">
      <c r="H448" s="8"/>
      <c r="I448" s="8"/>
    </row>
    <row r="449">
      <c r="H449" s="8"/>
      <c r="I449" s="8"/>
    </row>
    <row r="450">
      <c r="H450" s="8"/>
      <c r="I450" s="8"/>
    </row>
    <row r="451">
      <c r="H451" s="8"/>
      <c r="I451" s="8"/>
    </row>
    <row r="452">
      <c r="H452" s="8"/>
      <c r="I452" s="8"/>
    </row>
    <row r="453">
      <c r="H453" s="8"/>
      <c r="I453" s="8"/>
    </row>
    <row r="454">
      <c r="H454" s="8"/>
      <c r="I454" s="8"/>
    </row>
    <row r="455">
      <c r="H455" s="8"/>
      <c r="I455" s="8"/>
    </row>
    <row r="456">
      <c r="H456" s="8"/>
      <c r="I456" s="8"/>
    </row>
    <row r="457">
      <c r="H457" s="8"/>
      <c r="I457" s="8"/>
    </row>
    <row r="458">
      <c r="H458" s="8"/>
      <c r="I458" s="8"/>
    </row>
    <row r="459">
      <c r="H459" s="8"/>
      <c r="I459" s="8"/>
    </row>
    <row r="460">
      <c r="H460" s="8"/>
      <c r="I460" s="8"/>
    </row>
    <row r="461">
      <c r="H461" s="8"/>
      <c r="I461" s="8"/>
    </row>
    <row r="462">
      <c r="H462" s="8"/>
      <c r="I462" s="8"/>
    </row>
    <row r="463">
      <c r="H463" s="8"/>
      <c r="I463" s="8"/>
    </row>
    <row r="464">
      <c r="H464" s="8"/>
      <c r="I464" s="8"/>
    </row>
    <row r="465">
      <c r="H465" s="8"/>
      <c r="I465" s="8"/>
    </row>
    <row r="466">
      <c r="H466" s="8"/>
      <c r="I466" s="8"/>
    </row>
    <row r="467">
      <c r="H467" s="8"/>
      <c r="I467" s="8"/>
    </row>
    <row r="468">
      <c r="H468" s="8"/>
      <c r="I468" s="8"/>
    </row>
    <row r="469">
      <c r="H469" s="8"/>
      <c r="I469" s="8"/>
    </row>
    <row r="470">
      <c r="H470" s="8"/>
      <c r="I470" s="8"/>
    </row>
    <row r="471">
      <c r="H471" s="8"/>
      <c r="I471" s="8"/>
    </row>
    <row r="472">
      <c r="H472" s="8"/>
      <c r="I472" s="8"/>
    </row>
    <row r="473">
      <c r="H473" s="8"/>
      <c r="I473" s="8"/>
    </row>
    <row r="474">
      <c r="H474" s="8"/>
      <c r="I474" s="8"/>
    </row>
    <row r="475">
      <c r="H475" s="8"/>
      <c r="I475" s="8"/>
    </row>
    <row r="476">
      <c r="H476" s="8"/>
      <c r="I476" s="8"/>
    </row>
    <row r="477">
      <c r="H477" s="8"/>
      <c r="I477" s="8"/>
    </row>
    <row r="478">
      <c r="H478" s="8"/>
      <c r="I478" s="8"/>
    </row>
    <row r="479">
      <c r="H479" s="8"/>
      <c r="I479" s="8"/>
    </row>
    <row r="480">
      <c r="H480" s="8"/>
      <c r="I480" s="8"/>
    </row>
    <row r="481">
      <c r="H481" s="8"/>
      <c r="I481" s="8"/>
    </row>
    <row r="482">
      <c r="H482" s="8"/>
      <c r="I482" s="8"/>
    </row>
    <row r="483">
      <c r="H483" s="8"/>
      <c r="I483" s="8"/>
    </row>
    <row r="484">
      <c r="H484" s="8"/>
      <c r="I484" s="8"/>
    </row>
    <row r="485">
      <c r="H485" s="8"/>
      <c r="I485" s="8"/>
    </row>
    <row r="486">
      <c r="H486" s="8"/>
      <c r="I486" s="8"/>
    </row>
    <row r="487">
      <c r="H487" s="8"/>
      <c r="I487" s="8"/>
    </row>
    <row r="488">
      <c r="H488" s="8"/>
      <c r="I488" s="8"/>
    </row>
    <row r="489">
      <c r="H489" s="8"/>
      <c r="I489" s="8"/>
    </row>
    <row r="490">
      <c r="H490" s="8"/>
      <c r="I490" s="8"/>
    </row>
    <row r="491">
      <c r="H491" s="8"/>
      <c r="I491" s="8"/>
    </row>
    <row r="492">
      <c r="H492" s="8"/>
      <c r="I492" s="8"/>
    </row>
    <row r="493">
      <c r="H493" s="8"/>
      <c r="I493" s="8"/>
    </row>
    <row r="494">
      <c r="H494" s="8"/>
      <c r="I494" s="8"/>
    </row>
    <row r="495">
      <c r="H495" s="8"/>
      <c r="I495" s="8"/>
    </row>
    <row r="496">
      <c r="H496" s="8"/>
      <c r="I496" s="8"/>
    </row>
    <row r="497">
      <c r="H497" s="8"/>
      <c r="I497" s="8"/>
    </row>
    <row r="498">
      <c r="H498" s="8"/>
      <c r="I498" s="8"/>
    </row>
    <row r="499">
      <c r="H499" s="8"/>
      <c r="I499" s="8"/>
    </row>
    <row r="500">
      <c r="H500" s="8"/>
      <c r="I500" s="8"/>
    </row>
    <row r="501">
      <c r="H501" s="8"/>
      <c r="I501" s="8"/>
    </row>
    <row r="502">
      <c r="H502" s="8"/>
      <c r="I502" s="8"/>
    </row>
    <row r="503">
      <c r="H503" s="8"/>
      <c r="I503" s="8"/>
    </row>
    <row r="504">
      <c r="H504" s="8"/>
      <c r="I504" s="8"/>
    </row>
    <row r="505">
      <c r="H505" s="8"/>
      <c r="I505" s="8"/>
    </row>
    <row r="506">
      <c r="H506" s="8"/>
      <c r="I506" s="8"/>
    </row>
    <row r="507">
      <c r="H507" s="8"/>
      <c r="I507" s="8"/>
    </row>
    <row r="508">
      <c r="H508" s="8"/>
      <c r="I508" s="8"/>
    </row>
    <row r="509">
      <c r="H509" s="8"/>
      <c r="I509" s="8"/>
    </row>
    <row r="510">
      <c r="H510" s="8"/>
      <c r="I510" s="8"/>
    </row>
    <row r="511">
      <c r="H511" s="8"/>
      <c r="I511" s="8"/>
    </row>
    <row r="512">
      <c r="H512" s="8"/>
      <c r="I512" s="8"/>
    </row>
    <row r="513">
      <c r="H513" s="8"/>
      <c r="I513" s="8"/>
    </row>
    <row r="514">
      <c r="H514" s="8"/>
      <c r="I514" s="8"/>
    </row>
    <row r="515">
      <c r="H515" s="8"/>
      <c r="I515" s="8"/>
    </row>
    <row r="516">
      <c r="H516" s="8"/>
      <c r="I516" s="8"/>
    </row>
    <row r="517">
      <c r="H517" s="8"/>
      <c r="I517" s="8"/>
    </row>
    <row r="518">
      <c r="H518" s="8"/>
      <c r="I518" s="8"/>
    </row>
    <row r="519">
      <c r="H519" s="8"/>
      <c r="I519" s="8"/>
    </row>
    <row r="520">
      <c r="H520" s="8"/>
      <c r="I520" s="8"/>
    </row>
    <row r="521">
      <c r="H521" s="8"/>
      <c r="I521" s="8"/>
    </row>
    <row r="522">
      <c r="H522" s="8"/>
      <c r="I522" s="8"/>
    </row>
    <row r="523">
      <c r="H523" s="8"/>
      <c r="I523" s="8"/>
    </row>
    <row r="524">
      <c r="H524" s="8"/>
      <c r="I524" s="8"/>
    </row>
    <row r="525">
      <c r="H525" s="8"/>
      <c r="I525" s="8"/>
    </row>
    <row r="526">
      <c r="H526" s="8"/>
      <c r="I526" s="8"/>
    </row>
    <row r="527">
      <c r="H527" s="8"/>
      <c r="I527" s="8"/>
    </row>
    <row r="528">
      <c r="H528" s="8"/>
      <c r="I528" s="8"/>
    </row>
    <row r="529">
      <c r="H529" s="8"/>
      <c r="I529" s="8"/>
    </row>
    <row r="530">
      <c r="H530" s="8"/>
      <c r="I530" s="8"/>
    </row>
    <row r="531">
      <c r="H531" s="8"/>
      <c r="I531" s="8"/>
    </row>
    <row r="532">
      <c r="H532" s="8"/>
      <c r="I532" s="8"/>
    </row>
    <row r="533">
      <c r="H533" s="8"/>
      <c r="I533" s="8"/>
    </row>
    <row r="534">
      <c r="H534" s="8"/>
      <c r="I534" s="8"/>
    </row>
    <row r="535">
      <c r="H535" s="8"/>
      <c r="I535" s="8"/>
    </row>
    <row r="536">
      <c r="H536" s="8"/>
      <c r="I536" s="8"/>
    </row>
    <row r="537">
      <c r="H537" s="8"/>
      <c r="I537" s="8"/>
    </row>
    <row r="538">
      <c r="H538" s="8"/>
      <c r="I538" s="8"/>
    </row>
    <row r="539">
      <c r="H539" s="8"/>
      <c r="I539" s="8"/>
    </row>
    <row r="540">
      <c r="H540" s="8"/>
      <c r="I540" s="8"/>
    </row>
    <row r="541">
      <c r="H541" s="8"/>
      <c r="I541" s="8"/>
    </row>
    <row r="542">
      <c r="H542" s="8"/>
      <c r="I542" s="8"/>
    </row>
    <row r="543">
      <c r="H543" s="8"/>
      <c r="I543" s="8"/>
    </row>
    <row r="544">
      <c r="H544" s="8"/>
      <c r="I544" s="8"/>
    </row>
    <row r="545">
      <c r="H545" s="8"/>
      <c r="I545" s="8"/>
    </row>
    <row r="546">
      <c r="H546" s="8"/>
      <c r="I546" s="8"/>
    </row>
    <row r="547">
      <c r="H547" s="8"/>
      <c r="I547" s="8"/>
    </row>
    <row r="548">
      <c r="H548" s="8"/>
      <c r="I548" s="8"/>
    </row>
    <row r="549">
      <c r="H549" s="8"/>
      <c r="I549" s="8"/>
    </row>
    <row r="550">
      <c r="H550" s="8"/>
      <c r="I550" s="8"/>
    </row>
    <row r="551">
      <c r="H551" s="8"/>
      <c r="I551" s="8"/>
    </row>
    <row r="552">
      <c r="H552" s="8"/>
      <c r="I552" s="8"/>
    </row>
    <row r="553">
      <c r="H553" s="8"/>
      <c r="I553" s="8"/>
    </row>
    <row r="554">
      <c r="H554" s="8"/>
      <c r="I554" s="8"/>
    </row>
    <row r="555">
      <c r="H555" s="8"/>
      <c r="I555" s="8"/>
    </row>
    <row r="556">
      <c r="H556" s="8"/>
      <c r="I556" s="8"/>
    </row>
    <row r="557">
      <c r="H557" s="8"/>
      <c r="I557" s="8"/>
    </row>
    <row r="558">
      <c r="H558" s="8"/>
      <c r="I558" s="8"/>
    </row>
    <row r="559">
      <c r="H559" s="8"/>
      <c r="I559" s="8"/>
    </row>
    <row r="560">
      <c r="H560" s="8"/>
      <c r="I560" s="8"/>
    </row>
    <row r="561">
      <c r="H561" s="8"/>
      <c r="I561" s="8"/>
    </row>
    <row r="562">
      <c r="H562" s="8"/>
      <c r="I562" s="8"/>
    </row>
    <row r="563">
      <c r="H563" s="8"/>
      <c r="I563" s="8"/>
    </row>
    <row r="564">
      <c r="H564" s="8"/>
      <c r="I564" s="8"/>
    </row>
    <row r="565">
      <c r="H565" s="8"/>
      <c r="I565" s="8"/>
    </row>
    <row r="566">
      <c r="H566" s="8"/>
      <c r="I566" s="8"/>
    </row>
    <row r="567">
      <c r="H567" s="8"/>
      <c r="I567" s="8"/>
    </row>
    <row r="568">
      <c r="H568" s="8"/>
      <c r="I568" s="8"/>
    </row>
    <row r="569">
      <c r="H569" s="8"/>
      <c r="I569" s="8"/>
    </row>
    <row r="570">
      <c r="H570" s="8"/>
      <c r="I570" s="8"/>
    </row>
    <row r="571">
      <c r="H571" s="8"/>
      <c r="I571" s="8"/>
    </row>
    <row r="572">
      <c r="H572" s="8"/>
      <c r="I572" s="8"/>
    </row>
    <row r="573">
      <c r="H573" s="8"/>
      <c r="I573" s="8"/>
    </row>
    <row r="574">
      <c r="H574" s="8"/>
      <c r="I574" s="8"/>
    </row>
    <row r="575">
      <c r="H575" s="8"/>
      <c r="I575" s="8"/>
    </row>
    <row r="576">
      <c r="H576" s="8"/>
      <c r="I576" s="8"/>
    </row>
    <row r="577">
      <c r="H577" s="8"/>
      <c r="I577" s="8"/>
    </row>
    <row r="578">
      <c r="H578" s="8"/>
      <c r="I578" s="8"/>
    </row>
    <row r="579">
      <c r="H579" s="8"/>
      <c r="I579" s="8"/>
    </row>
    <row r="580">
      <c r="H580" s="8"/>
      <c r="I580" s="8"/>
    </row>
    <row r="581">
      <c r="H581" s="8"/>
      <c r="I581" s="8"/>
    </row>
    <row r="582">
      <c r="H582" s="8"/>
      <c r="I582" s="8"/>
    </row>
    <row r="583">
      <c r="H583" s="8"/>
      <c r="I583" s="8"/>
    </row>
    <row r="584">
      <c r="H584" s="8"/>
      <c r="I584" s="8"/>
    </row>
    <row r="585">
      <c r="H585" s="8"/>
      <c r="I585" s="8"/>
    </row>
    <row r="586">
      <c r="H586" s="8"/>
      <c r="I586" s="8"/>
    </row>
    <row r="587">
      <c r="H587" s="8"/>
      <c r="I587" s="8"/>
    </row>
    <row r="588">
      <c r="H588" s="8"/>
      <c r="I588" s="8"/>
    </row>
    <row r="589">
      <c r="H589" s="8"/>
      <c r="I589" s="8"/>
    </row>
    <row r="590">
      <c r="H590" s="8"/>
      <c r="I590" s="8"/>
    </row>
    <row r="591">
      <c r="H591" s="8"/>
      <c r="I591" s="8"/>
    </row>
    <row r="592">
      <c r="H592" s="8"/>
      <c r="I592" s="8"/>
    </row>
    <row r="593">
      <c r="H593" s="8"/>
      <c r="I593" s="8"/>
    </row>
    <row r="594">
      <c r="H594" s="8"/>
      <c r="I594" s="8"/>
    </row>
    <row r="595">
      <c r="H595" s="8"/>
      <c r="I595" s="8"/>
    </row>
    <row r="596">
      <c r="H596" s="8"/>
      <c r="I596" s="8"/>
    </row>
    <row r="597">
      <c r="H597" s="8"/>
      <c r="I597" s="8"/>
    </row>
    <row r="598">
      <c r="H598" s="8"/>
      <c r="I598" s="8"/>
    </row>
    <row r="599">
      <c r="H599" s="8"/>
      <c r="I599" s="8"/>
    </row>
    <row r="600">
      <c r="H600" s="8"/>
      <c r="I600" s="8"/>
    </row>
    <row r="601">
      <c r="H601" s="8"/>
      <c r="I601" s="8"/>
    </row>
    <row r="602">
      <c r="H602" s="8"/>
      <c r="I602" s="8"/>
    </row>
    <row r="603">
      <c r="H603" s="8"/>
      <c r="I603" s="8"/>
    </row>
    <row r="604">
      <c r="H604" s="8"/>
      <c r="I604" s="8"/>
    </row>
    <row r="605">
      <c r="H605" s="8"/>
      <c r="I605" s="8"/>
    </row>
    <row r="606">
      <c r="H606" s="8"/>
      <c r="I606" s="8"/>
    </row>
    <row r="607">
      <c r="H607" s="8"/>
      <c r="I607" s="8"/>
    </row>
    <row r="608">
      <c r="H608" s="8"/>
      <c r="I608" s="8"/>
    </row>
    <row r="609">
      <c r="H609" s="8"/>
      <c r="I609" s="8"/>
    </row>
    <row r="610">
      <c r="H610" s="8"/>
      <c r="I610" s="8"/>
    </row>
    <row r="611">
      <c r="H611" s="8"/>
      <c r="I611" s="8"/>
    </row>
    <row r="612">
      <c r="H612" s="8"/>
      <c r="I612" s="8"/>
    </row>
    <row r="613">
      <c r="H613" s="8"/>
      <c r="I613" s="8"/>
    </row>
    <row r="614">
      <c r="H614" s="8"/>
      <c r="I614" s="8"/>
    </row>
    <row r="615">
      <c r="H615" s="8"/>
      <c r="I615" s="8"/>
    </row>
    <row r="616">
      <c r="H616" s="8"/>
      <c r="I616" s="8"/>
    </row>
    <row r="617">
      <c r="H617" s="8"/>
      <c r="I617" s="8"/>
    </row>
    <row r="618">
      <c r="H618" s="8"/>
      <c r="I618" s="8"/>
    </row>
    <row r="619">
      <c r="H619" s="8"/>
      <c r="I619" s="8"/>
    </row>
    <row r="620">
      <c r="H620" s="8"/>
      <c r="I620" s="8"/>
    </row>
    <row r="621">
      <c r="H621" s="8"/>
      <c r="I621" s="8"/>
    </row>
    <row r="622">
      <c r="H622" s="8"/>
      <c r="I622" s="8"/>
    </row>
    <row r="623">
      <c r="H623" s="8"/>
      <c r="I623" s="8"/>
    </row>
    <row r="624">
      <c r="H624" s="8"/>
      <c r="I624" s="8"/>
    </row>
    <row r="625">
      <c r="H625" s="8"/>
      <c r="I625" s="8"/>
    </row>
    <row r="626">
      <c r="H626" s="8"/>
      <c r="I626" s="8"/>
    </row>
    <row r="627">
      <c r="H627" s="8"/>
      <c r="I627" s="8"/>
    </row>
    <row r="628">
      <c r="H628" s="8"/>
      <c r="I628" s="8"/>
    </row>
    <row r="629">
      <c r="H629" s="8"/>
      <c r="I629" s="8"/>
    </row>
    <row r="630">
      <c r="H630" s="8"/>
      <c r="I630" s="8"/>
    </row>
    <row r="631">
      <c r="H631" s="8"/>
      <c r="I631" s="8"/>
    </row>
    <row r="632">
      <c r="H632" s="8"/>
      <c r="I632" s="8"/>
    </row>
    <row r="633">
      <c r="H633" s="8"/>
      <c r="I633" s="8"/>
    </row>
    <row r="634">
      <c r="H634" s="8"/>
      <c r="I634" s="8"/>
    </row>
    <row r="635">
      <c r="H635" s="8"/>
      <c r="I635" s="8"/>
    </row>
    <row r="636">
      <c r="H636" s="8"/>
      <c r="I636" s="8"/>
    </row>
    <row r="637">
      <c r="H637" s="8"/>
      <c r="I637" s="8"/>
    </row>
    <row r="638">
      <c r="H638" s="8"/>
      <c r="I638" s="8"/>
    </row>
    <row r="639">
      <c r="H639" s="8"/>
      <c r="I639" s="8"/>
    </row>
    <row r="640">
      <c r="H640" s="8"/>
      <c r="I640" s="8"/>
    </row>
    <row r="641">
      <c r="H641" s="8"/>
      <c r="I641" s="8"/>
    </row>
    <row r="642">
      <c r="H642" s="8"/>
      <c r="I642" s="8"/>
    </row>
    <row r="643">
      <c r="H643" s="8"/>
      <c r="I643" s="8"/>
    </row>
    <row r="644">
      <c r="H644" s="8"/>
      <c r="I644" s="8"/>
    </row>
    <row r="645">
      <c r="H645" s="8"/>
      <c r="I645" s="8"/>
    </row>
    <row r="646">
      <c r="H646" s="8"/>
      <c r="I646" s="8"/>
    </row>
    <row r="647">
      <c r="H647" s="8"/>
      <c r="I647" s="8"/>
    </row>
    <row r="648">
      <c r="H648" s="8"/>
      <c r="I648" s="8"/>
    </row>
    <row r="649">
      <c r="H649" s="8"/>
      <c r="I649" s="8"/>
    </row>
    <row r="650">
      <c r="H650" s="8"/>
      <c r="I650" s="8"/>
    </row>
    <row r="651">
      <c r="H651" s="8"/>
      <c r="I651" s="8"/>
    </row>
    <row r="652">
      <c r="H652" s="8"/>
      <c r="I652" s="8"/>
    </row>
    <row r="653">
      <c r="H653" s="8"/>
      <c r="I653" s="8"/>
    </row>
    <row r="654">
      <c r="H654" s="8"/>
      <c r="I654" s="8"/>
    </row>
    <row r="655">
      <c r="H655" s="8"/>
      <c r="I655" s="8"/>
    </row>
    <row r="656">
      <c r="H656" s="8"/>
      <c r="I656" s="8"/>
    </row>
    <row r="657">
      <c r="H657" s="8"/>
      <c r="I657" s="8"/>
    </row>
    <row r="658">
      <c r="H658" s="8"/>
      <c r="I658" s="8"/>
    </row>
    <row r="659">
      <c r="H659" s="8"/>
      <c r="I659" s="8"/>
    </row>
    <row r="660">
      <c r="H660" s="8"/>
      <c r="I660" s="8"/>
    </row>
    <row r="661">
      <c r="H661" s="8"/>
      <c r="I661" s="8"/>
    </row>
    <row r="662">
      <c r="H662" s="8"/>
      <c r="I662" s="8"/>
    </row>
    <row r="663">
      <c r="H663" s="8"/>
      <c r="I663" s="8"/>
    </row>
    <row r="664">
      <c r="H664" s="8"/>
      <c r="I664" s="8"/>
    </row>
    <row r="665">
      <c r="H665" s="8"/>
      <c r="I665" s="8"/>
    </row>
    <row r="666">
      <c r="H666" s="8"/>
      <c r="I666" s="8"/>
    </row>
    <row r="667">
      <c r="H667" s="8"/>
      <c r="I667" s="8"/>
    </row>
    <row r="668">
      <c r="H668" s="8"/>
      <c r="I668" s="8"/>
    </row>
    <row r="669">
      <c r="H669" s="8"/>
      <c r="I669" s="8"/>
    </row>
    <row r="670">
      <c r="H670" s="8"/>
      <c r="I670" s="8"/>
    </row>
    <row r="671">
      <c r="H671" s="8"/>
      <c r="I671" s="8"/>
    </row>
    <row r="672">
      <c r="H672" s="8"/>
      <c r="I672" s="8"/>
    </row>
    <row r="673">
      <c r="H673" s="8"/>
      <c r="I673" s="8"/>
    </row>
    <row r="674">
      <c r="H674" s="8"/>
      <c r="I674" s="8"/>
    </row>
    <row r="675">
      <c r="H675" s="8"/>
      <c r="I675" s="8"/>
    </row>
    <row r="676">
      <c r="H676" s="8"/>
      <c r="I676" s="8"/>
    </row>
    <row r="677">
      <c r="H677" s="8"/>
      <c r="I677" s="8"/>
    </row>
    <row r="678">
      <c r="H678" s="8"/>
      <c r="I678" s="8"/>
    </row>
    <row r="679">
      <c r="H679" s="8"/>
      <c r="I679" s="8"/>
    </row>
    <row r="680">
      <c r="H680" s="8"/>
      <c r="I680" s="8"/>
    </row>
    <row r="681">
      <c r="H681" s="8"/>
      <c r="I681" s="8"/>
    </row>
    <row r="682">
      <c r="H682" s="8"/>
      <c r="I682" s="8"/>
    </row>
    <row r="683">
      <c r="H683" s="8"/>
      <c r="I683" s="8"/>
    </row>
    <row r="684">
      <c r="H684" s="8"/>
      <c r="I684" s="8"/>
    </row>
    <row r="685">
      <c r="H685" s="8"/>
      <c r="I685" s="8"/>
    </row>
    <row r="686">
      <c r="H686" s="8"/>
      <c r="I686" s="8"/>
    </row>
    <row r="687">
      <c r="H687" s="8"/>
      <c r="I687" s="8"/>
    </row>
    <row r="688">
      <c r="H688" s="8"/>
      <c r="I688" s="8"/>
    </row>
    <row r="689">
      <c r="H689" s="8"/>
      <c r="I689" s="8"/>
    </row>
    <row r="690">
      <c r="H690" s="8"/>
      <c r="I690" s="8"/>
    </row>
    <row r="691">
      <c r="H691" s="8"/>
      <c r="I691" s="8"/>
    </row>
    <row r="692">
      <c r="H692" s="8"/>
      <c r="I692" s="8"/>
    </row>
    <row r="693">
      <c r="H693" s="8"/>
      <c r="I693" s="8"/>
    </row>
    <row r="694">
      <c r="H694" s="8"/>
      <c r="I694" s="8"/>
    </row>
    <row r="695">
      <c r="H695" s="8"/>
      <c r="I695" s="8"/>
    </row>
    <row r="696">
      <c r="H696" s="8"/>
      <c r="I696" s="8"/>
    </row>
    <row r="697">
      <c r="H697" s="8"/>
      <c r="I697" s="8"/>
    </row>
    <row r="698">
      <c r="H698" s="8"/>
      <c r="I698" s="8"/>
    </row>
    <row r="699">
      <c r="H699" s="8"/>
      <c r="I699" s="8"/>
    </row>
    <row r="700">
      <c r="H700" s="8"/>
      <c r="I700" s="8"/>
    </row>
    <row r="701">
      <c r="H701" s="8"/>
      <c r="I701" s="8"/>
    </row>
    <row r="702">
      <c r="H702" s="8"/>
      <c r="I702" s="8"/>
    </row>
    <row r="703">
      <c r="H703" s="8"/>
      <c r="I703" s="8"/>
    </row>
    <row r="704">
      <c r="H704" s="8"/>
      <c r="I704" s="8"/>
    </row>
    <row r="705">
      <c r="H705" s="8"/>
      <c r="I705" s="8"/>
    </row>
    <row r="706">
      <c r="H706" s="8"/>
      <c r="I706" s="8"/>
    </row>
    <row r="707">
      <c r="H707" s="8"/>
      <c r="I707" s="8"/>
    </row>
    <row r="708">
      <c r="H708" s="8"/>
      <c r="I708" s="8"/>
    </row>
    <row r="709">
      <c r="H709" s="8"/>
      <c r="I709" s="8"/>
    </row>
    <row r="710">
      <c r="H710" s="8"/>
      <c r="I710" s="8"/>
    </row>
    <row r="711">
      <c r="H711" s="8"/>
      <c r="I711" s="8"/>
    </row>
    <row r="712">
      <c r="H712" s="8"/>
      <c r="I712" s="8"/>
    </row>
    <row r="713">
      <c r="H713" s="8"/>
      <c r="I713" s="8"/>
    </row>
    <row r="714">
      <c r="H714" s="8"/>
      <c r="I714" s="8"/>
    </row>
    <row r="715">
      <c r="H715" s="8"/>
      <c r="I715" s="8"/>
    </row>
    <row r="716">
      <c r="H716" s="8"/>
      <c r="I716" s="8"/>
    </row>
    <row r="717">
      <c r="H717" s="8"/>
      <c r="I717" s="8"/>
    </row>
    <row r="718">
      <c r="H718" s="8"/>
      <c r="I718" s="8"/>
    </row>
    <row r="719">
      <c r="H719" s="8"/>
      <c r="I719" s="8"/>
    </row>
    <row r="720">
      <c r="H720" s="8"/>
      <c r="I720" s="8"/>
    </row>
    <row r="721">
      <c r="H721" s="8"/>
      <c r="I721" s="8"/>
    </row>
    <row r="722">
      <c r="H722" s="8"/>
      <c r="I722" s="8"/>
    </row>
    <row r="723">
      <c r="H723" s="8"/>
      <c r="I723" s="8"/>
    </row>
    <row r="724">
      <c r="H724" s="8"/>
      <c r="I724" s="8"/>
    </row>
    <row r="725">
      <c r="H725" s="8"/>
      <c r="I725" s="8"/>
    </row>
    <row r="726">
      <c r="H726" s="8"/>
      <c r="I726" s="8"/>
    </row>
    <row r="727">
      <c r="H727" s="8"/>
      <c r="I727" s="8"/>
    </row>
    <row r="728">
      <c r="H728" s="8"/>
      <c r="I728" s="8"/>
    </row>
    <row r="729">
      <c r="H729" s="8"/>
      <c r="I729" s="8"/>
    </row>
    <row r="730">
      <c r="H730" s="8"/>
      <c r="I730" s="8"/>
    </row>
    <row r="731">
      <c r="H731" s="8"/>
      <c r="I731" s="8"/>
    </row>
    <row r="732">
      <c r="H732" s="8"/>
      <c r="I732" s="8"/>
    </row>
    <row r="733">
      <c r="H733" s="8"/>
      <c r="I733" s="8"/>
    </row>
    <row r="734">
      <c r="H734" s="8"/>
      <c r="I734" s="8"/>
    </row>
    <row r="735">
      <c r="H735" s="8"/>
      <c r="I735" s="8"/>
    </row>
    <row r="736">
      <c r="H736" s="8"/>
      <c r="I736" s="8"/>
    </row>
    <row r="737">
      <c r="H737" s="8"/>
      <c r="I737" s="8"/>
    </row>
    <row r="738">
      <c r="H738" s="8"/>
      <c r="I738" s="8"/>
    </row>
    <row r="739">
      <c r="H739" s="8"/>
      <c r="I739" s="8"/>
    </row>
    <row r="740">
      <c r="H740" s="8"/>
      <c r="I740" s="8"/>
    </row>
    <row r="741">
      <c r="H741" s="8"/>
      <c r="I741" s="8"/>
    </row>
    <row r="742">
      <c r="H742" s="8"/>
      <c r="I742" s="8"/>
    </row>
    <row r="743">
      <c r="H743" s="8"/>
      <c r="I743" s="8"/>
    </row>
    <row r="744">
      <c r="H744" s="8"/>
      <c r="I744" s="8"/>
    </row>
    <row r="745">
      <c r="H745" s="8"/>
      <c r="I745" s="8"/>
    </row>
    <row r="746">
      <c r="H746" s="8"/>
      <c r="I746" s="8"/>
    </row>
    <row r="747">
      <c r="H747" s="8"/>
      <c r="I747" s="8"/>
    </row>
    <row r="748">
      <c r="H748" s="8"/>
      <c r="I748" s="8"/>
    </row>
    <row r="749">
      <c r="H749" s="8"/>
      <c r="I749" s="8"/>
    </row>
    <row r="750">
      <c r="H750" s="8"/>
      <c r="I750" s="8"/>
    </row>
    <row r="751">
      <c r="H751" s="8"/>
      <c r="I751" s="8"/>
    </row>
    <row r="752">
      <c r="H752" s="8"/>
      <c r="I752" s="8"/>
    </row>
    <row r="753">
      <c r="H753" s="8"/>
      <c r="I753" s="8"/>
    </row>
    <row r="754">
      <c r="H754" s="8"/>
      <c r="I754" s="8"/>
    </row>
    <row r="755">
      <c r="H755" s="8"/>
      <c r="I755" s="8"/>
    </row>
    <row r="756">
      <c r="H756" s="8"/>
      <c r="I756" s="8"/>
    </row>
    <row r="757">
      <c r="H757" s="8"/>
      <c r="I757" s="8"/>
    </row>
    <row r="758">
      <c r="H758" s="8"/>
      <c r="I758" s="8"/>
    </row>
    <row r="759">
      <c r="H759" s="8"/>
      <c r="I759" s="8"/>
    </row>
    <row r="760">
      <c r="H760" s="8"/>
      <c r="I760" s="8"/>
    </row>
    <row r="761">
      <c r="H761" s="8"/>
      <c r="I761" s="8"/>
    </row>
    <row r="762">
      <c r="H762" s="8"/>
      <c r="I762" s="8"/>
    </row>
    <row r="763">
      <c r="H763" s="8"/>
      <c r="I763" s="8"/>
    </row>
    <row r="764">
      <c r="H764" s="8"/>
      <c r="I764" s="8"/>
    </row>
    <row r="765">
      <c r="H765" s="8"/>
      <c r="I765" s="8"/>
    </row>
    <row r="766">
      <c r="H766" s="8"/>
      <c r="I766" s="8"/>
    </row>
    <row r="767">
      <c r="H767" s="8"/>
      <c r="I767" s="8"/>
    </row>
    <row r="768">
      <c r="H768" s="8"/>
      <c r="I768" s="8"/>
    </row>
    <row r="769">
      <c r="H769" s="8"/>
      <c r="I769" s="8"/>
    </row>
    <row r="770">
      <c r="H770" s="8"/>
      <c r="I770" s="8"/>
    </row>
    <row r="771">
      <c r="H771" s="8"/>
      <c r="I771" s="8"/>
    </row>
    <row r="772">
      <c r="H772" s="8"/>
      <c r="I772" s="8"/>
    </row>
    <row r="773">
      <c r="H773" s="8"/>
      <c r="I773" s="8"/>
    </row>
    <row r="774">
      <c r="H774" s="8"/>
      <c r="I774" s="8"/>
    </row>
    <row r="775">
      <c r="H775" s="8"/>
      <c r="I775" s="8"/>
    </row>
    <row r="776">
      <c r="H776" s="8"/>
      <c r="I776" s="8"/>
    </row>
    <row r="777">
      <c r="H777" s="8"/>
      <c r="I777" s="8"/>
    </row>
    <row r="778">
      <c r="H778" s="8"/>
      <c r="I778" s="8"/>
    </row>
    <row r="779">
      <c r="H779" s="8"/>
      <c r="I779" s="8"/>
    </row>
    <row r="780">
      <c r="H780" s="8"/>
      <c r="I780" s="8"/>
    </row>
    <row r="781">
      <c r="H781" s="8"/>
      <c r="I781" s="8"/>
    </row>
    <row r="782">
      <c r="H782" s="8"/>
      <c r="I782" s="8"/>
    </row>
    <row r="783">
      <c r="H783" s="8"/>
      <c r="I783" s="8"/>
    </row>
    <row r="784">
      <c r="H784" s="8"/>
      <c r="I784" s="8"/>
    </row>
    <row r="785">
      <c r="H785" s="8"/>
      <c r="I785" s="8"/>
    </row>
    <row r="786">
      <c r="H786" s="8"/>
      <c r="I786" s="8"/>
    </row>
    <row r="787">
      <c r="H787" s="8"/>
      <c r="I787" s="8"/>
    </row>
    <row r="788">
      <c r="H788" s="8"/>
      <c r="I788" s="8"/>
    </row>
    <row r="789">
      <c r="H789" s="8"/>
      <c r="I789" s="8"/>
    </row>
    <row r="790">
      <c r="H790" s="8"/>
      <c r="I790" s="8"/>
    </row>
    <row r="791">
      <c r="H791" s="8"/>
      <c r="I791" s="8"/>
    </row>
    <row r="792">
      <c r="H792" s="8"/>
      <c r="I792" s="8"/>
    </row>
    <row r="793">
      <c r="H793" s="8"/>
      <c r="I793" s="8"/>
    </row>
    <row r="794">
      <c r="H794" s="8"/>
      <c r="I794" s="8"/>
    </row>
    <row r="795">
      <c r="H795" s="8"/>
      <c r="I795" s="8"/>
    </row>
    <row r="796">
      <c r="H796" s="8"/>
      <c r="I796" s="8"/>
    </row>
    <row r="797">
      <c r="H797" s="8"/>
      <c r="I797" s="8"/>
    </row>
    <row r="798">
      <c r="H798" s="8"/>
      <c r="I798" s="8"/>
    </row>
    <row r="799">
      <c r="H799" s="8"/>
      <c r="I799" s="8"/>
    </row>
    <row r="800">
      <c r="H800" s="8"/>
      <c r="I800" s="8"/>
    </row>
    <row r="801">
      <c r="H801" s="8"/>
      <c r="I801" s="8"/>
    </row>
    <row r="802">
      <c r="H802" s="8"/>
      <c r="I802" s="8"/>
    </row>
    <row r="803">
      <c r="H803" s="8"/>
      <c r="I803" s="8"/>
    </row>
    <row r="804">
      <c r="H804" s="8"/>
      <c r="I804" s="8"/>
    </row>
    <row r="805">
      <c r="H805" s="8"/>
      <c r="I805" s="8"/>
    </row>
    <row r="806">
      <c r="H806" s="8"/>
      <c r="I806" s="8"/>
    </row>
    <row r="807">
      <c r="H807" s="8"/>
      <c r="I807" s="8"/>
    </row>
    <row r="808">
      <c r="H808" s="8"/>
      <c r="I808" s="8"/>
    </row>
    <row r="809">
      <c r="H809" s="8"/>
      <c r="I809" s="8"/>
    </row>
    <row r="810">
      <c r="H810" s="8"/>
      <c r="I810" s="8"/>
    </row>
    <row r="811">
      <c r="H811" s="8"/>
      <c r="I811" s="8"/>
    </row>
    <row r="812">
      <c r="H812" s="8"/>
      <c r="I812" s="8"/>
    </row>
    <row r="813">
      <c r="H813" s="8"/>
      <c r="I813" s="8"/>
    </row>
    <row r="814">
      <c r="H814" s="8"/>
      <c r="I814" s="8"/>
    </row>
    <row r="815">
      <c r="H815" s="8"/>
      <c r="I815" s="8"/>
    </row>
    <row r="816">
      <c r="H816" s="8"/>
      <c r="I816" s="8"/>
    </row>
    <row r="817">
      <c r="H817" s="8"/>
      <c r="I817" s="8"/>
    </row>
    <row r="818">
      <c r="H818" s="8"/>
      <c r="I818" s="8"/>
    </row>
    <row r="819">
      <c r="H819" s="8"/>
      <c r="I819" s="8"/>
    </row>
    <row r="820">
      <c r="H820" s="8"/>
      <c r="I820" s="8"/>
    </row>
    <row r="821">
      <c r="H821" s="8"/>
      <c r="I821" s="8"/>
    </row>
    <row r="822">
      <c r="H822" s="8"/>
      <c r="I822" s="8"/>
    </row>
    <row r="823">
      <c r="H823" s="8"/>
      <c r="I823" s="8"/>
    </row>
    <row r="824">
      <c r="H824" s="8"/>
      <c r="I824" s="8"/>
    </row>
    <row r="825">
      <c r="H825" s="8"/>
      <c r="I825" s="8"/>
    </row>
    <row r="826">
      <c r="H826" s="8"/>
      <c r="I826" s="8"/>
    </row>
    <row r="827">
      <c r="H827" s="8"/>
      <c r="I827" s="8"/>
    </row>
    <row r="828">
      <c r="H828" s="8"/>
      <c r="I828" s="8"/>
    </row>
    <row r="829">
      <c r="H829" s="8"/>
      <c r="I829" s="8"/>
    </row>
    <row r="830">
      <c r="H830" s="8"/>
      <c r="I830" s="8"/>
    </row>
    <row r="831">
      <c r="H831" s="8"/>
      <c r="I831" s="8"/>
    </row>
    <row r="832">
      <c r="H832" s="8"/>
      <c r="I832" s="8"/>
    </row>
    <row r="833">
      <c r="H833" s="8"/>
      <c r="I833" s="8"/>
    </row>
    <row r="834">
      <c r="H834" s="8"/>
      <c r="I834" s="8"/>
    </row>
    <row r="835">
      <c r="H835" s="8"/>
      <c r="I835" s="8"/>
    </row>
    <row r="836">
      <c r="H836" s="8"/>
      <c r="I836" s="8"/>
    </row>
    <row r="837">
      <c r="H837" s="8"/>
      <c r="I837" s="8"/>
    </row>
    <row r="838">
      <c r="H838" s="8"/>
      <c r="I838" s="8"/>
    </row>
    <row r="839">
      <c r="H839" s="8"/>
      <c r="I839" s="8"/>
    </row>
    <row r="840">
      <c r="H840" s="8"/>
      <c r="I840" s="8"/>
    </row>
    <row r="841">
      <c r="H841" s="8"/>
      <c r="I841" s="8"/>
    </row>
    <row r="842">
      <c r="H842" s="8"/>
      <c r="I842" s="8"/>
    </row>
    <row r="843">
      <c r="H843" s="8"/>
      <c r="I843" s="8"/>
    </row>
    <row r="844">
      <c r="H844" s="8"/>
      <c r="I844" s="8"/>
    </row>
    <row r="845">
      <c r="H845" s="8"/>
      <c r="I845" s="8"/>
    </row>
    <row r="846">
      <c r="H846" s="8"/>
      <c r="I846" s="8"/>
    </row>
    <row r="847">
      <c r="H847" s="8"/>
      <c r="I847" s="8"/>
    </row>
    <row r="848">
      <c r="H848" s="8"/>
      <c r="I848" s="8"/>
    </row>
    <row r="849">
      <c r="H849" s="8"/>
      <c r="I849" s="8"/>
    </row>
    <row r="850">
      <c r="H850" s="8"/>
      <c r="I850" s="8"/>
    </row>
    <row r="851">
      <c r="H851" s="8"/>
      <c r="I851" s="8"/>
    </row>
    <row r="852">
      <c r="H852" s="8"/>
      <c r="I852" s="8"/>
    </row>
    <row r="853">
      <c r="H853" s="8"/>
      <c r="I853" s="8"/>
    </row>
    <row r="854">
      <c r="H854" s="8"/>
      <c r="I854" s="8"/>
    </row>
    <row r="855">
      <c r="H855" s="8"/>
      <c r="I855" s="8"/>
    </row>
    <row r="856">
      <c r="H856" s="8"/>
      <c r="I856" s="8"/>
    </row>
    <row r="857">
      <c r="H857" s="8"/>
      <c r="I857" s="8"/>
    </row>
    <row r="858">
      <c r="H858" s="8"/>
      <c r="I858" s="8"/>
    </row>
    <row r="859">
      <c r="H859" s="8"/>
      <c r="I859" s="8"/>
    </row>
    <row r="860">
      <c r="H860" s="8"/>
      <c r="I860" s="8"/>
    </row>
    <row r="861">
      <c r="H861" s="8"/>
      <c r="I861" s="8"/>
    </row>
    <row r="862">
      <c r="H862" s="8"/>
      <c r="I862" s="8"/>
    </row>
    <row r="863">
      <c r="H863" s="8"/>
      <c r="I863" s="8"/>
    </row>
    <row r="864">
      <c r="H864" s="8"/>
      <c r="I864" s="8"/>
    </row>
    <row r="865">
      <c r="H865" s="8"/>
      <c r="I865" s="8"/>
    </row>
    <row r="866">
      <c r="H866" s="8"/>
      <c r="I866" s="8"/>
    </row>
    <row r="867">
      <c r="H867" s="8"/>
      <c r="I867" s="8"/>
    </row>
    <row r="868">
      <c r="H868" s="8"/>
      <c r="I868" s="8"/>
    </row>
    <row r="869">
      <c r="H869" s="8"/>
      <c r="I869" s="8"/>
    </row>
    <row r="870">
      <c r="H870" s="8"/>
      <c r="I870" s="8"/>
    </row>
    <row r="871">
      <c r="H871" s="8"/>
      <c r="I871" s="8"/>
    </row>
    <row r="872">
      <c r="H872" s="8"/>
      <c r="I872" s="8"/>
    </row>
    <row r="873">
      <c r="H873" s="8"/>
      <c r="I873" s="8"/>
    </row>
    <row r="874">
      <c r="H874" s="8"/>
      <c r="I874" s="8"/>
    </row>
    <row r="875">
      <c r="H875" s="8"/>
      <c r="I875" s="8"/>
    </row>
    <row r="876">
      <c r="H876" s="8"/>
      <c r="I876" s="8"/>
    </row>
    <row r="877">
      <c r="H877" s="8"/>
      <c r="I877" s="8"/>
    </row>
    <row r="878">
      <c r="H878" s="8"/>
      <c r="I878" s="8"/>
    </row>
    <row r="879">
      <c r="H879" s="8"/>
      <c r="I879" s="8"/>
    </row>
    <row r="880">
      <c r="H880" s="8"/>
      <c r="I880" s="8"/>
    </row>
    <row r="881">
      <c r="H881" s="8"/>
      <c r="I881" s="8"/>
    </row>
    <row r="882">
      <c r="H882" s="8"/>
      <c r="I882" s="8"/>
    </row>
    <row r="883">
      <c r="H883" s="8"/>
      <c r="I883" s="8"/>
    </row>
    <row r="884">
      <c r="H884" s="8"/>
      <c r="I884" s="8"/>
    </row>
    <row r="885">
      <c r="H885" s="8"/>
      <c r="I885" s="8"/>
    </row>
    <row r="886">
      <c r="H886" s="8"/>
      <c r="I886" s="8"/>
    </row>
    <row r="887">
      <c r="H887" s="8"/>
      <c r="I887" s="8"/>
    </row>
    <row r="888">
      <c r="H888" s="8"/>
      <c r="I888" s="8"/>
    </row>
    <row r="889">
      <c r="H889" s="8"/>
      <c r="I889" s="8"/>
    </row>
    <row r="890">
      <c r="H890" s="8"/>
      <c r="I890" s="8"/>
    </row>
    <row r="891">
      <c r="H891" s="8"/>
      <c r="I891" s="8"/>
    </row>
    <row r="892">
      <c r="H892" s="8"/>
      <c r="I892" s="8"/>
    </row>
    <row r="893">
      <c r="H893" s="8"/>
      <c r="I893" s="8"/>
    </row>
    <row r="894">
      <c r="H894" s="8"/>
      <c r="I894" s="8"/>
    </row>
    <row r="895">
      <c r="H895" s="8"/>
      <c r="I895" s="8"/>
    </row>
    <row r="896">
      <c r="H896" s="8"/>
      <c r="I896" s="8"/>
    </row>
    <row r="897">
      <c r="H897" s="8"/>
      <c r="I897" s="8"/>
    </row>
    <row r="898">
      <c r="H898" s="8"/>
      <c r="I898" s="8"/>
    </row>
    <row r="899">
      <c r="H899" s="8"/>
      <c r="I899" s="8"/>
    </row>
    <row r="900">
      <c r="H900" s="8"/>
      <c r="I900" s="8"/>
    </row>
    <row r="901">
      <c r="H901" s="8"/>
      <c r="I901" s="8"/>
    </row>
    <row r="902">
      <c r="H902" s="8"/>
      <c r="I902" s="8"/>
    </row>
    <row r="903">
      <c r="H903" s="8"/>
      <c r="I903" s="8"/>
    </row>
    <row r="904">
      <c r="H904" s="8"/>
      <c r="I904" s="8"/>
    </row>
    <row r="905">
      <c r="H905" s="8"/>
      <c r="I905" s="8"/>
    </row>
    <row r="906">
      <c r="H906" s="8"/>
      <c r="I906" s="8"/>
    </row>
    <row r="907">
      <c r="H907" s="8"/>
      <c r="I907" s="8"/>
    </row>
    <row r="908">
      <c r="H908" s="8"/>
      <c r="I908" s="8"/>
    </row>
    <row r="909">
      <c r="H909" s="8"/>
      <c r="I909" s="8"/>
    </row>
    <row r="910">
      <c r="H910" s="8"/>
      <c r="I910" s="8"/>
    </row>
    <row r="911">
      <c r="H911" s="8"/>
      <c r="I911" s="8"/>
    </row>
    <row r="912">
      <c r="H912" s="8"/>
      <c r="I912" s="8"/>
    </row>
    <row r="913">
      <c r="H913" s="8"/>
      <c r="I913" s="8"/>
    </row>
    <row r="914">
      <c r="H914" s="8"/>
      <c r="I914" s="8"/>
    </row>
    <row r="915">
      <c r="H915" s="8"/>
      <c r="I915" s="8"/>
    </row>
    <row r="916">
      <c r="H916" s="8"/>
      <c r="I916" s="8"/>
    </row>
    <row r="917">
      <c r="H917" s="8"/>
      <c r="I917" s="8"/>
    </row>
    <row r="918">
      <c r="H918" s="8"/>
      <c r="I918" s="8"/>
    </row>
    <row r="919">
      <c r="H919" s="8"/>
      <c r="I919" s="8"/>
    </row>
    <row r="920">
      <c r="H920" s="8"/>
      <c r="I920" s="8"/>
    </row>
    <row r="921">
      <c r="H921" s="8"/>
      <c r="I921" s="8"/>
    </row>
    <row r="922">
      <c r="H922" s="8"/>
      <c r="I922" s="8"/>
    </row>
    <row r="923">
      <c r="H923" s="8"/>
      <c r="I923" s="8"/>
    </row>
    <row r="924">
      <c r="H924" s="8"/>
      <c r="I924" s="8"/>
    </row>
    <row r="925">
      <c r="H925" s="8"/>
      <c r="I925" s="8"/>
    </row>
    <row r="926">
      <c r="H926" s="8"/>
      <c r="I926" s="8"/>
    </row>
    <row r="927">
      <c r="H927" s="8"/>
      <c r="I927" s="8"/>
    </row>
    <row r="928">
      <c r="H928" s="8"/>
      <c r="I928" s="8"/>
    </row>
    <row r="929">
      <c r="H929" s="8"/>
      <c r="I929" s="8"/>
    </row>
    <row r="930">
      <c r="H930" s="8"/>
      <c r="I930" s="8"/>
    </row>
    <row r="931">
      <c r="H931" s="8"/>
      <c r="I931" s="8"/>
    </row>
    <row r="932">
      <c r="H932" s="8"/>
      <c r="I932" s="8"/>
    </row>
    <row r="933">
      <c r="H933" s="8"/>
      <c r="I933" s="8"/>
    </row>
    <row r="934">
      <c r="H934" s="8"/>
      <c r="I934" s="8"/>
    </row>
    <row r="935">
      <c r="H935" s="8"/>
      <c r="I935" s="8"/>
    </row>
    <row r="936">
      <c r="H936" s="8"/>
      <c r="I936" s="8"/>
    </row>
    <row r="937">
      <c r="H937" s="8"/>
      <c r="I937" s="8"/>
    </row>
    <row r="938">
      <c r="H938" s="8"/>
      <c r="I938" s="8"/>
    </row>
    <row r="939">
      <c r="H939" s="8"/>
      <c r="I939" s="8"/>
    </row>
    <row r="940">
      <c r="H940" s="8"/>
      <c r="I940" s="8"/>
    </row>
    <row r="941">
      <c r="H941" s="8"/>
      <c r="I941" s="8"/>
    </row>
    <row r="942">
      <c r="H942" s="8"/>
      <c r="I942" s="8"/>
    </row>
    <row r="943">
      <c r="H943" s="8"/>
      <c r="I943" s="8"/>
    </row>
    <row r="944">
      <c r="H944" s="8"/>
      <c r="I944" s="8"/>
    </row>
    <row r="945">
      <c r="H945" s="8"/>
      <c r="I945" s="8"/>
    </row>
    <row r="946">
      <c r="H946" s="8"/>
      <c r="I946" s="8"/>
    </row>
    <row r="947">
      <c r="H947" s="8"/>
      <c r="I947" s="8"/>
    </row>
    <row r="948">
      <c r="H948" s="8"/>
      <c r="I948" s="8"/>
    </row>
    <row r="949">
      <c r="H949" s="8"/>
      <c r="I949" s="8"/>
    </row>
    <row r="950">
      <c r="H950" s="8"/>
      <c r="I950" s="8"/>
    </row>
    <row r="951">
      <c r="H951" s="8"/>
      <c r="I951" s="8"/>
    </row>
    <row r="952">
      <c r="H952" s="8"/>
      <c r="I952" s="8"/>
    </row>
    <row r="953">
      <c r="H953" s="8"/>
      <c r="I953" s="8"/>
    </row>
    <row r="954">
      <c r="H954" s="8"/>
      <c r="I954" s="8"/>
    </row>
    <row r="955">
      <c r="H955" s="8"/>
      <c r="I955" s="8"/>
    </row>
    <row r="956">
      <c r="H956" s="8"/>
      <c r="I956" s="8"/>
    </row>
    <row r="957">
      <c r="H957" s="8"/>
      <c r="I957" s="8"/>
    </row>
    <row r="958">
      <c r="H958" s="8"/>
      <c r="I958" s="8"/>
    </row>
    <row r="959">
      <c r="H959" s="8"/>
      <c r="I959" s="8"/>
    </row>
    <row r="960">
      <c r="H960" s="8"/>
      <c r="I960" s="8"/>
    </row>
    <row r="961">
      <c r="H961" s="8"/>
      <c r="I961" s="8"/>
    </row>
    <row r="962">
      <c r="H962" s="8"/>
      <c r="I962" s="8"/>
    </row>
    <row r="963">
      <c r="H963" s="8"/>
      <c r="I963" s="8"/>
    </row>
    <row r="964">
      <c r="H964" s="8"/>
      <c r="I964" s="8"/>
    </row>
    <row r="965">
      <c r="H965" s="8"/>
      <c r="I965" s="8"/>
    </row>
    <row r="966">
      <c r="H966" s="8"/>
      <c r="I966" s="8"/>
    </row>
    <row r="967">
      <c r="H967" s="8"/>
      <c r="I967" s="8"/>
    </row>
    <row r="968">
      <c r="H968" s="8"/>
      <c r="I968" s="8"/>
    </row>
    <row r="969">
      <c r="H969" s="8"/>
      <c r="I969" s="8"/>
    </row>
    <row r="970">
      <c r="H970" s="8"/>
      <c r="I970" s="8"/>
    </row>
    <row r="971">
      <c r="H971" s="8"/>
      <c r="I971" s="8"/>
    </row>
    <row r="972">
      <c r="H972" s="8"/>
      <c r="I972" s="8"/>
    </row>
    <row r="973">
      <c r="H973" s="8"/>
      <c r="I973" s="8"/>
    </row>
    <row r="974">
      <c r="H974" s="8"/>
      <c r="I974" s="8"/>
    </row>
    <row r="975">
      <c r="H975" s="8"/>
      <c r="I975" s="8"/>
    </row>
    <row r="976">
      <c r="H976" s="8"/>
      <c r="I976" s="8"/>
    </row>
    <row r="977">
      <c r="H977" s="8"/>
      <c r="I977" s="8"/>
    </row>
    <row r="978">
      <c r="H978" s="8"/>
      <c r="I978" s="8"/>
    </row>
    <row r="979">
      <c r="H979" s="8"/>
      <c r="I979" s="8"/>
    </row>
    <row r="980">
      <c r="H980" s="8"/>
      <c r="I980" s="8"/>
    </row>
    <row r="981">
      <c r="H981" s="8"/>
      <c r="I981" s="8"/>
    </row>
    <row r="982">
      <c r="H982" s="8"/>
      <c r="I982" s="8"/>
    </row>
    <row r="983">
      <c r="H983" s="8"/>
      <c r="I983" s="8"/>
    </row>
    <row r="984">
      <c r="H984" s="8"/>
      <c r="I984" s="8"/>
    </row>
    <row r="985">
      <c r="H985" s="8"/>
      <c r="I985" s="8"/>
    </row>
    <row r="986">
      <c r="H986" s="8"/>
      <c r="I986" s="8"/>
    </row>
    <row r="987">
      <c r="H987" s="8"/>
      <c r="I987" s="8"/>
    </row>
    <row r="988">
      <c r="H988" s="8"/>
      <c r="I988" s="8"/>
    </row>
    <row r="989">
      <c r="H989" s="8"/>
      <c r="I989" s="8"/>
    </row>
    <row r="990">
      <c r="H990" s="8"/>
      <c r="I990" s="8"/>
    </row>
    <row r="991">
      <c r="H991" s="8"/>
      <c r="I991" s="8"/>
    </row>
    <row r="992">
      <c r="H992" s="8"/>
      <c r="I992" s="8"/>
    </row>
    <row r="993">
      <c r="H993" s="8"/>
      <c r="I993" s="8"/>
    </row>
    <row r="994">
      <c r="H994" s="8"/>
      <c r="I994" s="8"/>
    </row>
    <row r="995">
      <c r="H995" s="8"/>
      <c r="I995" s="8"/>
    </row>
    <row r="996">
      <c r="H996" s="8"/>
      <c r="I996" s="8"/>
    </row>
    <row r="997">
      <c r="H997" s="8"/>
      <c r="I997" s="8"/>
    </row>
    <row r="998">
      <c r="H998" s="8"/>
      <c r="I998" s="8"/>
    </row>
    <row r="999">
      <c r="H999" s="8"/>
      <c r="I999" s="8"/>
    </row>
    <row r="1000">
      <c r="H1000" s="8"/>
      <c r="I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3" width="22.0"/>
    <col customWidth="1" min="4" max="4" width="20.75"/>
  </cols>
  <sheetData>
    <row r="1">
      <c r="A1" s="9" t="str">
        <f>IFERROR(__xludf.DUMMYFUNCTION("QUERY(Watermark_Embedding!A1:G100,""select A, G where A like 'Autumn1%'"", 1)"),"Image")</f>
        <v>Image</v>
      </c>
      <c r="B1" s="10" t="str">
        <f>IFERROR(__xludf.DUMMYFUNCTION("""COMPUTED_VALUE"""),"Watermark Embedding Time")</f>
        <v>Watermark Embedding Time</v>
      </c>
      <c r="C1" s="10" t="str">
        <f>IFERROR(__xludf.DUMMYFUNCTION("QUERY(Watermark_Extraction!A1:G100,""select G where A like 'Autumn1%'"", 1)"),"Watermark Extraction Time")</f>
        <v>Watermark Extraction Time</v>
      </c>
      <c r="D1" s="10" t="str">
        <f>IFERROR(__xludf.DUMMYFUNCTION("QUERY(Text_Extraction!A1:F100,""select F where A like 'Autumn1%'"", 1)"),"Text Extraction Time")</f>
        <v>Text Extraction Time</v>
      </c>
      <c r="E1" s="11"/>
      <c r="F1" s="12" t="s">
        <v>200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3" t="str">
        <f>IFERROR(__xludf.DUMMYFUNCTION("""COMPUTED_VALUE"""),"Autumn1_Level.png")</f>
        <v>Autumn1_Level.png</v>
      </c>
      <c r="B2" s="14">
        <f>IFERROR(__xludf.DUMMYFUNCTION("""COMPUTED_VALUE"""),4.561)</f>
        <v>4.561</v>
      </c>
      <c r="C2" s="14">
        <f>IFERROR(__xludf.DUMMYFUNCTION("""COMPUTED_VALUE"""),6.2083)</f>
        <v>6.2083</v>
      </c>
      <c r="D2" s="14">
        <f>IFERROR(__xludf.DUMMYFUNCTION("""COMPUTED_VALUE"""),8.3469)</f>
        <v>8.3469</v>
      </c>
      <c r="F2" s="15" t="s">
        <v>201</v>
      </c>
    </row>
    <row r="3">
      <c r="A3" s="13" t="str">
        <f>IFERROR(__xludf.DUMMYFUNCTION("""COMPUTED_VALUE"""),"Autumn1_P1ChildLabour.png")</f>
        <v>Autumn1_P1ChildLabour.png</v>
      </c>
      <c r="B3" s="14">
        <f>IFERROR(__xludf.DUMMYFUNCTION("""COMPUTED_VALUE"""),4.4804)</f>
        <v>4.4804</v>
      </c>
      <c r="C3" s="14">
        <f>IFERROR(__xludf.DUMMYFUNCTION("""COMPUTED_VALUE"""),5.7648)</f>
        <v>5.7648</v>
      </c>
      <c r="D3" s="14">
        <f>IFERROR(__xludf.DUMMYFUNCTION("""COMPUTED_VALUE"""),15.4016)</f>
        <v>15.4016</v>
      </c>
      <c r="F3" s="15" t="s">
        <v>202</v>
      </c>
    </row>
    <row r="4">
      <c r="A4" s="13" t="str">
        <f>IFERROR(__xludf.DUMMYFUNCTION("""COMPUTED_VALUE"""),"Autumn1_P2GlobalWarming.png")</f>
        <v>Autumn1_P2GlobalWarming.png</v>
      </c>
      <c r="B4" s="14">
        <f>IFERROR(__xludf.DUMMYFUNCTION("""COMPUTED_VALUE"""),4.5004)</f>
        <v>4.5004</v>
      </c>
      <c r="C4" s="14">
        <f>IFERROR(__xludf.DUMMYFUNCTION("""COMPUTED_VALUE"""),5.8452)</f>
        <v>5.8452</v>
      </c>
      <c r="D4" s="14">
        <f>IFERROR(__xludf.DUMMYFUNCTION("""COMPUTED_VALUE"""),11.8729)</f>
        <v>11.8729</v>
      </c>
      <c r="F4" s="15" t="s">
        <v>203</v>
      </c>
    </row>
    <row r="5">
      <c r="A5" s="13" t="str">
        <f>IFERROR(__xludf.DUMMYFUNCTION("""COMPUTED_VALUE"""),"Autumn1_P3Interlaken.png")</f>
        <v>Autumn1_P3Interlaken.png</v>
      </c>
      <c r="B5" s="14">
        <f>IFERROR(__xludf.DUMMYFUNCTION("""COMPUTED_VALUE"""),4.4438)</f>
        <v>4.4438</v>
      </c>
      <c r="C5" s="14">
        <f>IFERROR(__xludf.DUMMYFUNCTION("""COMPUTED_VALUE"""),5.9562)</f>
        <v>5.9562</v>
      </c>
      <c r="D5" s="14">
        <f>IFERROR(__xludf.DUMMYFUNCTION("""COMPUTED_VALUE"""),12.4209)</f>
        <v>12.4209</v>
      </c>
      <c r="F5" s="15" t="s">
        <v>204</v>
      </c>
    </row>
    <row r="6">
      <c r="A6" s="13" t="str">
        <f>IFERROR(__xludf.DUMMYFUNCTION("""COMPUTED_VALUE"""),"Autumn1_P4Europe.png")</f>
        <v>Autumn1_P4Europe.png</v>
      </c>
      <c r="B6" s="14">
        <f>IFERROR(__xludf.DUMMYFUNCTION("""COMPUTED_VALUE"""),4.3547)</f>
        <v>4.3547</v>
      </c>
      <c r="C6" s="14">
        <f>IFERROR(__xludf.DUMMYFUNCTION("""COMPUTED_VALUE"""),5.7589)</f>
        <v>5.7589</v>
      </c>
      <c r="D6" s="14">
        <f>IFERROR(__xludf.DUMMYFUNCTION("""COMPUTED_VALUE"""),14.0587)</f>
        <v>14.0587</v>
      </c>
      <c r="F6" s="15" t="s">
        <v>205</v>
      </c>
    </row>
    <row r="7">
      <c r="A7" s="13" t="str">
        <f>IFERROR(__xludf.DUMMYFUNCTION("""COMPUTED_VALUE"""),"Autumn1_P5Tamil.png")</f>
        <v>Autumn1_P5Tamil.png</v>
      </c>
      <c r="B7" s="14">
        <f>IFERROR(__xludf.DUMMYFUNCTION("""COMPUTED_VALUE"""),4.5953)</f>
        <v>4.5953</v>
      </c>
      <c r="C7" s="14">
        <f>IFERROR(__xludf.DUMMYFUNCTION("""COMPUTED_VALUE"""),6.4202)</f>
        <v>6.4202</v>
      </c>
      <c r="D7" s="14">
        <f>IFERROR(__xludf.DUMMYFUNCTION("""COMPUTED_VALUE"""),14.7033)</f>
        <v>14.7033</v>
      </c>
      <c r="F7" s="15" t="s">
        <v>206</v>
      </c>
    </row>
    <row r="8">
      <c r="A8" s="13" t="str">
        <f>IFERROR(__xludf.DUMMYFUNCTION("""COMPUTED_VALUE"""),"Autumn1_rule.png")</f>
        <v>Autumn1_rule.png</v>
      </c>
      <c r="B8" s="14">
        <f>IFERROR(__xludf.DUMMYFUNCTION("""COMPUTED_VALUE"""),3.6733)</f>
        <v>3.6733</v>
      </c>
      <c r="C8" s="14">
        <f>IFERROR(__xludf.DUMMYFUNCTION("""COMPUTED_VALUE"""),5.5037)</f>
        <v>5.5037</v>
      </c>
      <c r="D8" s="14">
        <f>IFERROR(__xludf.DUMMYFUNCTION("""COMPUTED_VALUE"""),1.1953)</f>
        <v>1.1953</v>
      </c>
      <c r="F8" s="15" t="s">
        <v>207</v>
      </c>
    </row>
    <row r="9">
      <c r="A9" s="13" t="str">
        <f>IFERROR(__xludf.DUMMYFUNCTION("""COMPUTED_VALUE"""),"Autumn1_Sensore.png")</f>
        <v>Autumn1_Sensore.png</v>
      </c>
      <c r="B9" s="14">
        <f>IFERROR(__xludf.DUMMYFUNCTION("""COMPUTED_VALUE"""),3.6195)</f>
        <v>3.6195</v>
      </c>
      <c r="C9" s="14">
        <f>IFERROR(__xludf.DUMMYFUNCTION("""COMPUTED_VALUE"""),5.1392)</f>
        <v>5.1392</v>
      </c>
      <c r="D9" s="14">
        <f>IFERROR(__xludf.DUMMYFUNCTION("""COMPUTED_VALUE"""),1.2598)</f>
        <v>1.2598</v>
      </c>
      <c r="F9" s="15" t="s">
        <v>208</v>
      </c>
    </row>
    <row r="10">
      <c r="A10" s="13" t="str">
        <f>IFERROR(__xludf.DUMMYFUNCTION("""COMPUTED_VALUE"""),"Autumn1_skills.png")</f>
        <v>Autumn1_skills.png</v>
      </c>
      <c r="B10" s="14">
        <f>IFERROR(__xludf.DUMMYFUNCTION("""COMPUTED_VALUE"""),3.6295)</f>
        <v>3.6295</v>
      </c>
      <c r="C10" s="14">
        <f>IFERROR(__xludf.DUMMYFUNCTION("""COMPUTED_VALUE"""),5.0636)</f>
        <v>5.0636</v>
      </c>
      <c r="D10" s="14">
        <f>IFERROR(__xludf.DUMMYFUNCTION("""COMPUTED_VALUE"""),1.3542)</f>
        <v>1.3542</v>
      </c>
      <c r="F10" s="15" t="s">
        <v>209</v>
      </c>
    </row>
    <row r="11">
      <c r="A11" s="13" t="str">
        <f>IFERROR(__xludf.DUMMYFUNCTION("""COMPUTED_VALUE"""),"Autumn1_States.png")</f>
        <v>Autumn1_States.png</v>
      </c>
      <c r="B11" s="14">
        <f>IFERROR(__xludf.DUMMYFUNCTION("""COMPUTED_VALUE"""),4.0442)</f>
        <v>4.0442</v>
      </c>
      <c r="C11" s="14">
        <f>IFERROR(__xludf.DUMMYFUNCTION("""COMPUTED_VALUE"""),5.4953)</f>
        <v>5.4953</v>
      </c>
      <c r="D11" s="14">
        <f>IFERROR(__xludf.DUMMYFUNCTION("""COMPUTED_VALUE"""),6.0711)</f>
        <v>6.0711</v>
      </c>
      <c r="F11" s="15" t="s">
        <v>210</v>
      </c>
    </row>
    <row r="12">
      <c r="A12" s="13" t="str">
        <f>IFERROR(__xludf.DUMMYFUNCTION("""COMPUTED_VALUE"""),"Autumn1_Workflow.png")</f>
        <v>Autumn1_Workflow.png</v>
      </c>
      <c r="B12" s="14">
        <f>IFERROR(__xludf.DUMMYFUNCTION("""COMPUTED_VALUE"""),3.7236)</f>
        <v>3.7236</v>
      </c>
      <c r="C12" s="14">
        <f>IFERROR(__xludf.DUMMYFUNCTION("""COMPUTED_VALUE"""),5.0369)</f>
        <v>5.0369</v>
      </c>
      <c r="D12" s="14">
        <f>IFERROR(__xludf.DUMMYFUNCTION("""COMPUTED_VALUE"""),1.4688)</f>
        <v>1.4688</v>
      </c>
      <c r="F12" s="15" t="s">
        <v>211</v>
      </c>
    </row>
    <row r="13">
      <c r="F13" s="14"/>
    </row>
    <row r="14">
      <c r="F14" s="14"/>
    </row>
    <row r="15">
      <c r="F15" s="14"/>
    </row>
    <row r="16">
      <c r="F16" s="14"/>
    </row>
    <row r="17">
      <c r="F17" s="14"/>
    </row>
    <row r="18">
      <c r="F18" s="14"/>
    </row>
    <row r="19">
      <c r="F19" s="14"/>
    </row>
    <row r="20">
      <c r="F20" s="14"/>
    </row>
    <row r="21">
      <c r="F21" s="14"/>
    </row>
    <row r="22">
      <c r="F22" s="14"/>
    </row>
    <row r="23">
      <c r="F23" s="14"/>
    </row>
    <row r="24">
      <c r="F24" s="14"/>
    </row>
    <row r="25">
      <c r="F25" s="14"/>
    </row>
    <row r="26">
      <c r="F26" s="14"/>
    </row>
    <row r="27">
      <c r="F27" s="14"/>
    </row>
    <row r="28">
      <c r="F28" s="14"/>
    </row>
    <row r="29">
      <c r="F29" s="14"/>
    </row>
    <row r="30">
      <c r="F30" s="14"/>
    </row>
    <row r="31">
      <c r="F31" s="14"/>
    </row>
    <row r="32">
      <c r="F32" s="14"/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F39" s="14"/>
    </row>
    <row r="40">
      <c r="F40" s="14"/>
    </row>
    <row r="41">
      <c r="F41" s="14"/>
    </row>
    <row r="42">
      <c r="F42" s="14"/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</cols>
  <sheetData>
    <row r="1">
      <c r="A1" s="9" t="str">
        <f>IFERROR(__xludf.DUMMYFUNCTION("QUERY(Watermark_Embedding!A1:G100,""select A, G where A like '%GlobalWarming%'"", 1)"),"Image")</f>
        <v>Image</v>
      </c>
      <c r="B1" s="10" t="str">
        <f>IFERROR(__xludf.DUMMYFUNCTION("""COMPUTED_VALUE"""),"Watermark Embedding Time")</f>
        <v>Watermark Embedding Time</v>
      </c>
      <c r="C1" s="10" t="str">
        <f>IFERROR(__xludf.DUMMYFUNCTION("QUERY(Watermark_Extraction!A1:G100,""select G where A like '%GlobalWarming%'"", 1)"),"Watermark Extraction Time")</f>
        <v>Watermark Extraction Time</v>
      </c>
      <c r="D1" s="10" t="str">
        <f>IFERROR(__xludf.DUMMYFUNCTION("QUERY(Text_Extraction!A1:F100,""select F where A like '%GlobalWarming%'"", 1)"),"Text Extraction Time")</f>
        <v>Text Extraction Time</v>
      </c>
      <c r="F1" s="12" t="s">
        <v>200</v>
      </c>
    </row>
    <row r="2">
      <c r="A2" s="13" t="str">
        <f>IFERROR(__xludf.DUMMYFUNCTION("""COMPUTED_VALUE"""),"Autumn1_P2GlobalWarming.png")</f>
        <v>Autumn1_P2GlobalWarming.png</v>
      </c>
      <c r="B2" s="14">
        <f>IFERROR(__xludf.DUMMYFUNCTION("""COMPUTED_VALUE"""),4.5004)</f>
        <v>4.5004</v>
      </c>
      <c r="C2" s="14">
        <f>IFERROR(__xludf.DUMMYFUNCTION("""COMPUTED_VALUE"""),5.8452)</f>
        <v>5.8452</v>
      </c>
      <c r="D2" s="14">
        <f>IFERROR(__xludf.DUMMYFUNCTION("""COMPUTED_VALUE"""),11.8729)</f>
        <v>11.8729</v>
      </c>
      <c r="F2" s="15" t="s">
        <v>212</v>
      </c>
    </row>
    <row r="3">
      <c r="A3" s="13" t="str">
        <f>IFERROR(__xludf.DUMMYFUNCTION("""COMPUTED_VALUE"""),"Autumn3_P2GlobalWarming.png")</f>
        <v>Autumn3_P2GlobalWarming.png</v>
      </c>
      <c r="B3" s="14">
        <f>IFERROR(__xludf.DUMMYFUNCTION("""COMPUTED_VALUE"""),6.4531)</f>
        <v>6.4531</v>
      </c>
      <c r="C3" s="14">
        <f>IFERROR(__xludf.DUMMYFUNCTION("""COMPUTED_VALUE"""),8.4017)</f>
        <v>8.4017</v>
      </c>
      <c r="D3" s="14">
        <f>IFERROR(__xludf.DUMMYFUNCTION("""COMPUTED_VALUE"""),11.7424)</f>
        <v>11.7424</v>
      </c>
      <c r="F3" s="15" t="s">
        <v>213</v>
      </c>
    </row>
    <row r="4">
      <c r="A4" s="13" t="str">
        <f>IFERROR(__xludf.DUMMYFUNCTION("""COMPUTED_VALUE"""),"GreelanIceCap_P2GlobalWarming.png")</f>
        <v>GreelanIceCap_P2GlobalWarming.png</v>
      </c>
      <c r="B4" s="14">
        <f>IFERROR(__xludf.DUMMYFUNCTION("""COMPUTED_VALUE"""),6.6752)</f>
        <v>6.6752</v>
      </c>
      <c r="C4" s="14">
        <f>IFERROR(__xludf.DUMMYFUNCTION("""COMPUTED_VALUE"""),9.3097)</f>
        <v>9.3097</v>
      </c>
      <c r="D4" s="14">
        <f>IFERROR(__xludf.DUMMYFUNCTION("""COMPUTED_VALUE"""),11.6379)</f>
        <v>11.6379</v>
      </c>
      <c r="F4" s="15" t="s">
        <v>214</v>
      </c>
    </row>
    <row r="5">
      <c r="A5" s="13" t="str">
        <f>IFERROR(__xludf.DUMMYFUNCTION("""COMPUTED_VALUE"""),"GreenlandIceSheet_P2GlobalWarming.png")</f>
        <v>GreenlandIceSheet_P2GlobalWarming.png</v>
      </c>
      <c r="B5" s="14">
        <f>IFERROR(__xludf.DUMMYFUNCTION("""COMPUTED_VALUE"""),4.8666)</f>
        <v>4.8666</v>
      </c>
      <c r="C5" s="14">
        <f>IFERROR(__xludf.DUMMYFUNCTION("""COMPUTED_VALUE"""),5.9078)</f>
        <v>5.9078</v>
      </c>
      <c r="D5" s="14">
        <f>IFERROR(__xludf.DUMMYFUNCTION("""COMPUTED_VALUE"""),11.6307)</f>
        <v>11.6307</v>
      </c>
      <c r="F5" s="15" t="s">
        <v>215</v>
      </c>
    </row>
    <row r="6">
      <c r="A6" s="13" t="str">
        <f>IFERROR(__xludf.DUMMYFUNCTION("""COMPUTED_VALUE"""),"Kids_P2GlobalWarming.png")</f>
        <v>Kids_P2GlobalWarming.png</v>
      </c>
      <c r="B6" s="14">
        <f>IFERROR(__xludf.DUMMYFUNCTION("""COMPUTED_VALUE"""),10.5767)</f>
        <v>10.5767</v>
      </c>
      <c r="C6" s="14">
        <f>IFERROR(__xludf.DUMMYFUNCTION("""COMPUTED_VALUE"""),14.1546)</f>
        <v>14.1546</v>
      </c>
      <c r="D6" s="14">
        <f>IFERROR(__xludf.DUMMYFUNCTION("""COMPUTED_VALUE"""),11.5587)</f>
        <v>11.5587</v>
      </c>
      <c r="F6" s="15" t="s">
        <v>216</v>
      </c>
    </row>
    <row r="7">
      <c r="A7" s="13" t="str">
        <f>IFERROR(__xludf.DUMMYFUNCTION("""COMPUTED_VALUE"""),"Pumpkin1_P2GlobalWarming.png")</f>
        <v>Pumpkin1_P2GlobalWarming.png</v>
      </c>
      <c r="B7" s="14">
        <f>IFERROR(__xludf.DUMMYFUNCTION("""COMPUTED_VALUE"""),5.4067)</f>
        <v>5.4067</v>
      </c>
      <c r="C7" s="14">
        <f>IFERROR(__xludf.DUMMYFUNCTION("""COMPUTED_VALUE"""),6.6411)</f>
        <v>6.6411</v>
      </c>
      <c r="D7" s="14">
        <f>IFERROR(__xludf.DUMMYFUNCTION("""COMPUTED_VALUE"""),11.6882)</f>
        <v>11.6882</v>
      </c>
      <c r="F7" s="15" t="s">
        <v>217</v>
      </c>
    </row>
    <row r="8">
      <c r="A8" s="13" t="str">
        <f>IFERROR(__xludf.DUMMYFUNCTION("""COMPUTED_VALUE"""),"RainyLondon_P2GlobalWarming.png")</f>
        <v>RainyLondon_P2GlobalWarming.png</v>
      </c>
      <c r="B8" s="14">
        <f>IFERROR(__xludf.DUMMYFUNCTION("""COMPUTED_VALUE"""),10.522)</f>
        <v>10.522</v>
      </c>
      <c r="C8" s="14">
        <f>IFERROR(__xludf.DUMMYFUNCTION("""COMPUTED_VALUE"""),18.3027)</f>
        <v>18.3027</v>
      </c>
      <c r="D8" s="14">
        <f>IFERROR(__xludf.DUMMYFUNCTION("""COMPUTED_VALUE"""),11.8868)</f>
        <v>11.8868</v>
      </c>
      <c r="F8" s="15" t="s">
        <v>218</v>
      </c>
    </row>
    <row r="9">
      <c r="A9" s="13"/>
      <c r="B9" s="14"/>
      <c r="C9" s="14"/>
      <c r="D9" s="14"/>
      <c r="F9" s="14"/>
    </row>
    <row r="10">
      <c r="A10" s="13"/>
      <c r="B10" s="14"/>
      <c r="C10" s="14"/>
      <c r="D10" s="14"/>
      <c r="F10" s="14"/>
    </row>
    <row r="11">
      <c r="A11" s="13"/>
      <c r="B11" s="14"/>
      <c r="C11" s="14"/>
      <c r="D11" s="14"/>
      <c r="F11" s="14"/>
    </row>
    <row r="12">
      <c r="B12" s="14"/>
      <c r="C12" s="14"/>
      <c r="D12" s="14"/>
      <c r="F12" s="14"/>
    </row>
    <row r="13">
      <c r="A13" s="13"/>
      <c r="F13" s="14"/>
    </row>
    <row r="14">
      <c r="F14" s="14"/>
    </row>
    <row r="15">
      <c r="F15" s="14"/>
    </row>
    <row r="16">
      <c r="F16" s="14"/>
    </row>
    <row r="17">
      <c r="F17" s="14"/>
    </row>
    <row r="18">
      <c r="F18" s="14"/>
    </row>
    <row r="19">
      <c r="F19" s="14"/>
    </row>
    <row r="20">
      <c r="F20" s="14"/>
    </row>
    <row r="21">
      <c r="F21" s="14"/>
    </row>
    <row r="22">
      <c r="F22" s="14"/>
    </row>
    <row r="23">
      <c r="F23" s="14"/>
    </row>
    <row r="24">
      <c r="F24" s="14"/>
    </row>
    <row r="25">
      <c r="F25" s="14"/>
    </row>
    <row r="26">
      <c r="F26" s="14"/>
    </row>
    <row r="27">
      <c r="F27" s="14"/>
    </row>
    <row r="28">
      <c r="F28" s="14"/>
    </row>
    <row r="29">
      <c r="F29" s="14"/>
    </row>
    <row r="30">
      <c r="F30" s="14"/>
    </row>
    <row r="31">
      <c r="F31" s="14"/>
    </row>
    <row r="32">
      <c r="F32" s="14"/>
    </row>
    <row r="33">
      <c r="F33" s="14"/>
    </row>
    <row r="34">
      <c r="F34" s="14"/>
    </row>
    <row r="35">
      <c r="F35" s="14"/>
    </row>
    <row r="36">
      <c r="F36" s="14"/>
    </row>
    <row r="37">
      <c r="F37" s="14"/>
    </row>
    <row r="38">
      <c r="F38" s="14"/>
    </row>
    <row r="39">
      <c r="F39" s="14"/>
    </row>
    <row r="40">
      <c r="F40" s="14"/>
    </row>
    <row r="41">
      <c r="F41" s="14"/>
    </row>
    <row r="42">
      <c r="F42" s="14"/>
    </row>
    <row r="43">
      <c r="F43" s="14"/>
    </row>
    <row r="44">
      <c r="F44" s="14"/>
    </row>
    <row r="45">
      <c r="F45" s="14"/>
    </row>
    <row r="46">
      <c r="F46" s="14"/>
    </row>
    <row r="47">
      <c r="F47" s="14"/>
    </row>
    <row r="48">
      <c r="F48" s="14"/>
    </row>
    <row r="49">
      <c r="F49" s="14"/>
    </row>
    <row r="50">
      <c r="F50" s="14"/>
    </row>
    <row r="51">
      <c r="F51" s="14"/>
    </row>
    <row r="52">
      <c r="F52" s="14"/>
    </row>
    <row r="53">
      <c r="F53" s="14"/>
    </row>
    <row r="54">
      <c r="F54" s="14"/>
    </row>
    <row r="55">
      <c r="F55" s="14"/>
    </row>
    <row r="56">
      <c r="F56" s="14"/>
    </row>
    <row r="57">
      <c r="F57" s="14"/>
    </row>
    <row r="58">
      <c r="F58" s="14"/>
    </row>
    <row r="59">
      <c r="F59" s="14"/>
    </row>
    <row r="60">
      <c r="F60" s="14"/>
    </row>
    <row r="61">
      <c r="F61" s="14"/>
    </row>
    <row r="62">
      <c r="F62" s="14"/>
    </row>
    <row r="63">
      <c r="F63" s="14"/>
    </row>
    <row r="64">
      <c r="F64" s="14"/>
    </row>
    <row r="65">
      <c r="F65" s="14"/>
    </row>
    <row r="66">
      <c r="F66" s="14"/>
    </row>
    <row r="67">
      <c r="F67" s="14"/>
    </row>
    <row r="68">
      <c r="F68" s="14"/>
    </row>
    <row r="69">
      <c r="F69" s="14"/>
    </row>
    <row r="70">
      <c r="F70" s="14"/>
    </row>
    <row r="71">
      <c r="F71" s="14"/>
    </row>
    <row r="72">
      <c r="F72" s="14"/>
    </row>
    <row r="73">
      <c r="F73" s="14"/>
    </row>
    <row r="74">
      <c r="F74" s="14"/>
    </row>
    <row r="75">
      <c r="F75" s="14"/>
    </row>
    <row r="76">
      <c r="F76" s="14"/>
    </row>
    <row r="77">
      <c r="F77" s="14"/>
    </row>
    <row r="78">
      <c r="F78" s="14"/>
    </row>
    <row r="79">
      <c r="F79" s="14"/>
    </row>
    <row r="80">
      <c r="F80" s="14"/>
    </row>
    <row r="81">
      <c r="F81" s="14"/>
    </row>
    <row r="82">
      <c r="F82" s="14"/>
    </row>
    <row r="83">
      <c r="F83" s="14"/>
    </row>
    <row r="84">
      <c r="F84" s="14"/>
    </row>
    <row r="85">
      <c r="F85" s="14"/>
    </row>
    <row r="86">
      <c r="F86" s="14"/>
    </row>
    <row r="87">
      <c r="F87" s="14"/>
    </row>
    <row r="88">
      <c r="F88" s="14"/>
    </row>
    <row r="89">
      <c r="F89" s="14"/>
    </row>
    <row r="90">
      <c r="F90" s="14"/>
    </row>
    <row r="91">
      <c r="F91" s="14"/>
    </row>
    <row r="92">
      <c r="F92" s="14"/>
    </row>
    <row r="93">
      <c r="F93" s="14"/>
    </row>
    <row r="94">
      <c r="F94" s="14"/>
    </row>
    <row r="95">
      <c r="F95" s="14"/>
    </row>
    <row r="96">
      <c r="F96" s="14"/>
    </row>
    <row r="97">
      <c r="F97" s="14"/>
    </row>
    <row r="98">
      <c r="F98" s="14"/>
    </row>
    <row r="99">
      <c r="F99" s="14"/>
    </row>
    <row r="100">
      <c r="F100" s="14"/>
    </row>
    <row r="101">
      <c r="F101" s="14"/>
    </row>
    <row r="102">
      <c r="F102" s="14"/>
    </row>
    <row r="103">
      <c r="F103" s="14"/>
    </row>
    <row r="104">
      <c r="F104" s="14"/>
    </row>
    <row r="105">
      <c r="F105" s="14"/>
    </row>
    <row r="106">
      <c r="F106" s="14"/>
    </row>
    <row r="107">
      <c r="F107" s="14"/>
    </row>
    <row r="108">
      <c r="F108" s="14"/>
    </row>
    <row r="109">
      <c r="F109" s="14"/>
    </row>
    <row r="110">
      <c r="F110" s="14"/>
    </row>
    <row r="111">
      <c r="F111" s="14"/>
    </row>
    <row r="112">
      <c r="F112" s="14"/>
    </row>
    <row r="113">
      <c r="F113" s="14"/>
    </row>
    <row r="114">
      <c r="F114" s="14"/>
    </row>
    <row r="115">
      <c r="F115" s="14"/>
    </row>
    <row r="116">
      <c r="F116" s="14"/>
    </row>
    <row r="117">
      <c r="F117" s="14"/>
    </row>
    <row r="118">
      <c r="F118" s="14"/>
    </row>
    <row r="119">
      <c r="F119" s="14"/>
    </row>
    <row r="120">
      <c r="F120" s="14"/>
    </row>
    <row r="121">
      <c r="F121" s="14"/>
    </row>
    <row r="122">
      <c r="F122" s="14"/>
    </row>
    <row r="123">
      <c r="F123" s="14"/>
    </row>
    <row r="124">
      <c r="F124" s="14"/>
    </row>
    <row r="125">
      <c r="F125" s="14"/>
    </row>
    <row r="126">
      <c r="F126" s="14"/>
    </row>
    <row r="127">
      <c r="F127" s="14"/>
    </row>
    <row r="128">
      <c r="F128" s="14"/>
    </row>
    <row r="129">
      <c r="F129" s="14"/>
    </row>
    <row r="130">
      <c r="F130" s="14"/>
    </row>
    <row r="131">
      <c r="F131" s="14"/>
    </row>
    <row r="132">
      <c r="F132" s="14"/>
    </row>
    <row r="133">
      <c r="F133" s="14"/>
    </row>
    <row r="134">
      <c r="F134" s="14"/>
    </row>
    <row r="135">
      <c r="F135" s="14"/>
    </row>
    <row r="136">
      <c r="F136" s="14"/>
    </row>
    <row r="137">
      <c r="F137" s="14"/>
    </row>
    <row r="138">
      <c r="F138" s="14"/>
    </row>
    <row r="139">
      <c r="F139" s="14"/>
    </row>
    <row r="140">
      <c r="F140" s="14"/>
    </row>
    <row r="141">
      <c r="F141" s="14"/>
    </row>
    <row r="142">
      <c r="F142" s="14"/>
    </row>
    <row r="143">
      <c r="F143" s="14"/>
    </row>
    <row r="144">
      <c r="F144" s="14"/>
    </row>
    <row r="145">
      <c r="F145" s="14"/>
    </row>
    <row r="146">
      <c r="F146" s="14"/>
    </row>
    <row r="147">
      <c r="F147" s="14"/>
    </row>
    <row r="148">
      <c r="F148" s="14"/>
    </row>
    <row r="149">
      <c r="F149" s="14"/>
    </row>
    <row r="150">
      <c r="F150" s="14"/>
    </row>
    <row r="151">
      <c r="F151" s="14"/>
    </row>
    <row r="152">
      <c r="F152" s="14"/>
    </row>
    <row r="153">
      <c r="F153" s="14"/>
    </row>
    <row r="154">
      <c r="F154" s="14"/>
    </row>
    <row r="155">
      <c r="F155" s="14"/>
    </row>
    <row r="156">
      <c r="F156" s="14"/>
    </row>
    <row r="157">
      <c r="F157" s="14"/>
    </row>
    <row r="158">
      <c r="F158" s="14"/>
    </row>
    <row r="159">
      <c r="F159" s="14"/>
    </row>
    <row r="160">
      <c r="F160" s="14"/>
    </row>
    <row r="161">
      <c r="F161" s="14"/>
    </row>
    <row r="162">
      <c r="F162" s="14"/>
    </row>
    <row r="163">
      <c r="F163" s="14"/>
    </row>
    <row r="164">
      <c r="F164" s="14"/>
    </row>
    <row r="165">
      <c r="F165" s="14"/>
    </row>
    <row r="166">
      <c r="F166" s="14"/>
    </row>
    <row r="167">
      <c r="F167" s="14"/>
    </row>
    <row r="168">
      <c r="F168" s="14"/>
    </row>
    <row r="169">
      <c r="F169" s="14"/>
    </row>
    <row r="170">
      <c r="F170" s="14"/>
    </row>
    <row r="171">
      <c r="F171" s="14"/>
    </row>
    <row r="172">
      <c r="F172" s="14"/>
    </row>
    <row r="173">
      <c r="F173" s="14"/>
    </row>
    <row r="174">
      <c r="F174" s="14"/>
    </row>
    <row r="175">
      <c r="F175" s="14"/>
    </row>
    <row r="176">
      <c r="F176" s="14"/>
    </row>
    <row r="177">
      <c r="F177" s="14"/>
    </row>
    <row r="178">
      <c r="F178" s="14"/>
    </row>
    <row r="179">
      <c r="F179" s="14"/>
    </row>
    <row r="180">
      <c r="F180" s="14"/>
    </row>
    <row r="181">
      <c r="F181" s="14"/>
    </row>
    <row r="182">
      <c r="F182" s="14"/>
    </row>
    <row r="183">
      <c r="F183" s="14"/>
    </row>
    <row r="184">
      <c r="F184" s="14"/>
    </row>
    <row r="185">
      <c r="F185" s="14"/>
    </row>
    <row r="186">
      <c r="F186" s="14"/>
    </row>
    <row r="187">
      <c r="F187" s="14"/>
    </row>
    <row r="188">
      <c r="F188" s="14"/>
    </row>
    <row r="189">
      <c r="F189" s="14"/>
    </row>
    <row r="190">
      <c r="F190" s="14"/>
    </row>
    <row r="191">
      <c r="F191" s="14"/>
    </row>
    <row r="192">
      <c r="F192" s="14"/>
    </row>
    <row r="193">
      <c r="F193" s="14"/>
    </row>
    <row r="194">
      <c r="F194" s="14"/>
    </row>
    <row r="195">
      <c r="F195" s="14"/>
    </row>
    <row r="196">
      <c r="F196" s="14"/>
    </row>
    <row r="197">
      <c r="F197" s="14"/>
    </row>
    <row r="198">
      <c r="F198" s="14"/>
    </row>
    <row r="199">
      <c r="F199" s="14"/>
    </row>
    <row r="200">
      <c r="F200" s="14"/>
    </row>
    <row r="201">
      <c r="F201" s="14"/>
    </row>
    <row r="202">
      <c r="F202" s="14"/>
    </row>
    <row r="203">
      <c r="F203" s="14"/>
    </row>
    <row r="204">
      <c r="F204" s="14"/>
    </row>
    <row r="205">
      <c r="F205" s="14"/>
    </row>
    <row r="206">
      <c r="F206" s="14"/>
    </row>
    <row r="207">
      <c r="F207" s="14"/>
    </row>
    <row r="208">
      <c r="F208" s="14"/>
    </row>
    <row r="209">
      <c r="F209" s="14"/>
    </row>
    <row r="210">
      <c r="F210" s="14"/>
    </row>
    <row r="211">
      <c r="F211" s="14"/>
    </row>
    <row r="212">
      <c r="F212" s="14"/>
    </row>
    <row r="213">
      <c r="F213" s="14"/>
    </row>
    <row r="214">
      <c r="F214" s="14"/>
    </row>
    <row r="215">
      <c r="F215" s="14"/>
    </row>
    <row r="216">
      <c r="F216" s="14"/>
    </row>
    <row r="217">
      <c r="F217" s="14"/>
    </row>
    <row r="218">
      <c r="F218" s="14"/>
    </row>
    <row r="219">
      <c r="F219" s="14"/>
    </row>
    <row r="220">
      <c r="F220" s="14"/>
    </row>
    <row r="221">
      <c r="F221" s="14"/>
    </row>
    <row r="222">
      <c r="F222" s="14"/>
    </row>
    <row r="223">
      <c r="F223" s="14"/>
    </row>
    <row r="224">
      <c r="F224" s="14"/>
    </row>
    <row r="225">
      <c r="F225" s="14"/>
    </row>
    <row r="226">
      <c r="F226" s="14"/>
    </row>
    <row r="227">
      <c r="F227" s="14"/>
    </row>
    <row r="228">
      <c r="F228" s="14"/>
    </row>
    <row r="229">
      <c r="F229" s="14"/>
    </row>
    <row r="230">
      <c r="F230" s="14"/>
    </row>
    <row r="231">
      <c r="F231" s="14"/>
    </row>
    <row r="232">
      <c r="F232" s="14"/>
    </row>
    <row r="233">
      <c r="F233" s="14"/>
    </row>
    <row r="234">
      <c r="F234" s="14"/>
    </row>
    <row r="235">
      <c r="F235" s="14"/>
    </row>
    <row r="236">
      <c r="F236" s="14"/>
    </row>
    <row r="237">
      <c r="F237" s="14"/>
    </row>
    <row r="238">
      <c r="F238" s="14"/>
    </row>
    <row r="239">
      <c r="F239" s="14"/>
    </row>
    <row r="240">
      <c r="F240" s="14"/>
    </row>
    <row r="241">
      <c r="F241" s="14"/>
    </row>
    <row r="242">
      <c r="F242" s="14"/>
    </row>
    <row r="243">
      <c r="F243" s="14"/>
    </row>
    <row r="244">
      <c r="F244" s="14"/>
    </row>
    <row r="245">
      <c r="F245" s="14"/>
    </row>
    <row r="246">
      <c r="F246" s="14"/>
    </row>
    <row r="247">
      <c r="F247" s="14"/>
    </row>
    <row r="248">
      <c r="F248" s="14"/>
    </row>
    <row r="249">
      <c r="F249" s="14"/>
    </row>
    <row r="250">
      <c r="F250" s="14"/>
    </row>
    <row r="251">
      <c r="F251" s="14"/>
    </row>
    <row r="252">
      <c r="F252" s="14"/>
    </row>
    <row r="253">
      <c r="F253" s="14"/>
    </row>
    <row r="254">
      <c r="F254" s="14"/>
    </row>
    <row r="255">
      <c r="F255" s="14"/>
    </row>
    <row r="256">
      <c r="F256" s="14"/>
    </row>
    <row r="257">
      <c r="F257" s="14"/>
    </row>
    <row r="258">
      <c r="F258" s="14"/>
    </row>
    <row r="259">
      <c r="F259" s="14"/>
    </row>
    <row r="260">
      <c r="F260" s="14"/>
    </row>
    <row r="261">
      <c r="F261" s="14"/>
    </row>
    <row r="262">
      <c r="F262" s="14"/>
    </row>
    <row r="263">
      <c r="F263" s="14"/>
    </row>
    <row r="264">
      <c r="F264" s="14"/>
    </row>
    <row r="265">
      <c r="F265" s="14"/>
    </row>
    <row r="266">
      <c r="F266" s="14"/>
    </row>
    <row r="267">
      <c r="F267" s="14"/>
    </row>
    <row r="268">
      <c r="F268" s="14"/>
    </row>
    <row r="269">
      <c r="F269" s="14"/>
    </row>
    <row r="270">
      <c r="F270" s="14"/>
    </row>
    <row r="271">
      <c r="F271" s="14"/>
    </row>
    <row r="272">
      <c r="F272" s="14"/>
    </row>
    <row r="273">
      <c r="F273" s="14"/>
    </row>
    <row r="274">
      <c r="F274" s="14"/>
    </row>
    <row r="275">
      <c r="F275" s="14"/>
    </row>
    <row r="276">
      <c r="F276" s="14"/>
    </row>
    <row r="277">
      <c r="F277" s="14"/>
    </row>
    <row r="278">
      <c r="F278" s="14"/>
    </row>
    <row r="279">
      <c r="F279" s="14"/>
    </row>
    <row r="280">
      <c r="F280" s="14"/>
    </row>
    <row r="281">
      <c r="F281" s="14"/>
    </row>
    <row r="282">
      <c r="F282" s="14"/>
    </row>
    <row r="283">
      <c r="F283" s="14"/>
    </row>
    <row r="284">
      <c r="F284" s="14"/>
    </row>
    <row r="285">
      <c r="F285" s="14"/>
    </row>
    <row r="286">
      <c r="F286" s="14"/>
    </row>
    <row r="287">
      <c r="F287" s="14"/>
    </row>
    <row r="288">
      <c r="F288" s="14"/>
    </row>
    <row r="289">
      <c r="F289" s="14"/>
    </row>
    <row r="290">
      <c r="F290" s="14"/>
    </row>
    <row r="291">
      <c r="F291" s="14"/>
    </row>
    <row r="292">
      <c r="F292" s="14"/>
    </row>
    <row r="293">
      <c r="F293" s="14"/>
    </row>
    <row r="294">
      <c r="F294" s="14"/>
    </row>
    <row r="295">
      <c r="F295" s="14"/>
    </row>
    <row r="296">
      <c r="F296" s="14"/>
    </row>
    <row r="297">
      <c r="F297" s="14"/>
    </row>
    <row r="298">
      <c r="F298" s="14"/>
    </row>
    <row r="299">
      <c r="F299" s="14"/>
    </row>
    <row r="300">
      <c r="F300" s="14"/>
    </row>
    <row r="301">
      <c r="F301" s="14"/>
    </row>
    <row r="302">
      <c r="F302" s="14"/>
    </row>
    <row r="303">
      <c r="F303" s="14"/>
    </row>
    <row r="304">
      <c r="F304" s="14"/>
    </row>
    <row r="305">
      <c r="F305" s="14"/>
    </row>
    <row r="306">
      <c r="F306" s="14"/>
    </row>
    <row r="307">
      <c r="F307" s="14"/>
    </row>
    <row r="308">
      <c r="F308" s="14"/>
    </row>
    <row r="309">
      <c r="F309" s="14"/>
    </row>
    <row r="310">
      <c r="F310" s="14"/>
    </row>
    <row r="311">
      <c r="F311" s="14"/>
    </row>
    <row r="312">
      <c r="F312" s="14"/>
    </row>
    <row r="313">
      <c r="F313" s="14"/>
    </row>
    <row r="314">
      <c r="F314" s="14"/>
    </row>
    <row r="315">
      <c r="F315" s="14"/>
    </row>
    <row r="316">
      <c r="F316" s="14"/>
    </row>
    <row r="317">
      <c r="F317" s="14"/>
    </row>
    <row r="318">
      <c r="F318" s="14"/>
    </row>
    <row r="319">
      <c r="F319" s="14"/>
    </row>
    <row r="320">
      <c r="F320" s="14"/>
    </row>
    <row r="321">
      <c r="F321" s="14"/>
    </row>
    <row r="322">
      <c r="F322" s="14"/>
    </row>
    <row r="323">
      <c r="F323" s="14"/>
    </row>
    <row r="324">
      <c r="F324" s="14"/>
    </row>
    <row r="325">
      <c r="F325" s="14"/>
    </row>
    <row r="326">
      <c r="F326" s="14"/>
    </row>
    <row r="327">
      <c r="F327" s="14"/>
    </row>
    <row r="328">
      <c r="F328" s="14"/>
    </row>
    <row r="329">
      <c r="F329" s="14"/>
    </row>
    <row r="330">
      <c r="F330" s="14"/>
    </row>
    <row r="331">
      <c r="F331" s="14"/>
    </row>
    <row r="332">
      <c r="F332" s="14"/>
    </row>
    <row r="333">
      <c r="F333" s="14"/>
    </row>
    <row r="334">
      <c r="F334" s="14"/>
    </row>
    <row r="335">
      <c r="F335" s="14"/>
    </row>
    <row r="336">
      <c r="F336" s="14"/>
    </row>
    <row r="337">
      <c r="F337" s="14"/>
    </row>
    <row r="338">
      <c r="F338" s="14"/>
    </row>
    <row r="339">
      <c r="F339" s="14"/>
    </row>
    <row r="340">
      <c r="F340" s="14"/>
    </row>
    <row r="341">
      <c r="F341" s="14"/>
    </row>
    <row r="342">
      <c r="F342" s="14"/>
    </row>
    <row r="343">
      <c r="F343" s="14"/>
    </row>
    <row r="344">
      <c r="F344" s="14"/>
    </row>
    <row r="345">
      <c r="F345" s="14"/>
    </row>
    <row r="346">
      <c r="F346" s="14"/>
    </row>
    <row r="347">
      <c r="F347" s="14"/>
    </row>
    <row r="348">
      <c r="F348" s="14"/>
    </row>
    <row r="349">
      <c r="F349" s="14"/>
    </row>
    <row r="350">
      <c r="F350" s="14"/>
    </row>
    <row r="351">
      <c r="F351" s="14"/>
    </row>
    <row r="352">
      <c r="F352" s="14"/>
    </row>
    <row r="353">
      <c r="F353" s="14"/>
    </row>
    <row r="354">
      <c r="F354" s="14"/>
    </row>
    <row r="355">
      <c r="F355" s="14"/>
    </row>
    <row r="356">
      <c r="F356" s="14"/>
    </row>
    <row r="357">
      <c r="F357" s="14"/>
    </row>
    <row r="358">
      <c r="F358" s="14"/>
    </row>
    <row r="359">
      <c r="F359" s="14"/>
    </row>
    <row r="360">
      <c r="F360" s="14"/>
    </row>
    <row r="361">
      <c r="F361" s="14"/>
    </row>
    <row r="362">
      <c r="F362" s="14"/>
    </row>
    <row r="363">
      <c r="F363" s="14"/>
    </row>
    <row r="364">
      <c r="F364" s="14"/>
    </row>
    <row r="365">
      <c r="F365" s="14"/>
    </row>
    <row r="366">
      <c r="F366" s="14"/>
    </row>
    <row r="367">
      <c r="F367" s="14"/>
    </row>
    <row r="368">
      <c r="F368" s="14"/>
    </row>
    <row r="369">
      <c r="F369" s="14"/>
    </row>
    <row r="370">
      <c r="F370" s="14"/>
    </row>
    <row r="371">
      <c r="F371" s="14"/>
    </row>
    <row r="372">
      <c r="F372" s="14"/>
    </row>
    <row r="373">
      <c r="F373" s="14"/>
    </row>
    <row r="374">
      <c r="F374" s="14"/>
    </row>
    <row r="375">
      <c r="F375" s="14"/>
    </row>
    <row r="376">
      <c r="F376" s="14"/>
    </row>
    <row r="377">
      <c r="F377" s="14"/>
    </row>
    <row r="378">
      <c r="F378" s="14"/>
    </row>
    <row r="379">
      <c r="F379" s="14"/>
    </row>
    <row r="380">
      <c r="F380" s="14"/>
    </row>
    <row r="381">
      <c r="F381" s="14"/>
    </row>
    <row r="382">
      <c r="F382" s="14"/>
    </row>
    <row r="383">
      <c r="F383" s="14"/>
    </row>
    <row r="384">
      <c r="F384" s="14"/>
    </row>
    <row r="385">
      <c r="F385" s="14"/>
    </row>
    <row r="386">
      <c r="F386" s="14"/>
    </row>
    <row r="387">
      <c r="F387" s="14"/>
    </row>
    <row r="388">
      <c r="F388" s="14"/>
    </row>
    <row r="389">
      <c r="F389" s="14"/>
    </row>
    <row r="390">
      <c r="F390" s="14"/>
    </row>
    <row r="391">
      <c r="F391" s="14"/>
    </row>
    <row r="392">
      <c r="F392" s="14"/>
    </row>
    <row r="393">
      <c r="F393" s="14"/>
    </row>
    <row r="394">
      <c r="F394" s="14"/>
    </row>
    <row r="395">
      <c r="F395" s="14"/>
    </row>
    <row r="396">
      <c r="F396" s="14"/>
    </row>
    <row r="397">
      <c r="F397" s="14"/>
    </row>
    <row r="398">
      <c r="F398" s="14"/>
    </row>
    <row r="399">
      <c r="F399" s="14"/>
    </row>
    <row r="400">
      <c r="F400" s="14"/>
    </row>
    <row r="401">
      <c r="F401" s="14"/>
    </row>
    <row r="402">
      <c r="F402" s="14"/>
    </row>
    <row r="403">
      <c r="F403" s="14"/>
    </row>
    <row r="404">
      <c r="F404" s="14"/>
    </row>
    <row r="405">
      <c r="F405" s="14"/>
    </row>
    <row r="406">
      <c r="F406" s="14"/>
    </row>
    <row r="407">
      <c r="F407" s="14"/>
    </row>
    <row r="408">
      <c r="F408" s="14"/>
    </row>
    <row r="409">
      <c r="F409" s="14"/>
    </row>
    <row r="410">
      <c r="F410" s="14"/>
    </row>
    <row r="411">
      <c r="F411" s="14"/>
    </row>
    <row r="412">
      <c r="F412" s="14"/>
    </row>
    <row r="413">
      <c r="F413" s="14"/>
    </row>
    <row r="414">
      <c r="F414" s="14"/>
    </row>
    <row r="415">
      <c r="F415" s="14"/>
    </row>
    <row r="416">
      <c r="F416" s="14"/>
    </row>
    <row r="417">
      <c r="F417" s="14"/>
    </row>
    <row r="418">
      <c r="F418" s="14"/>
    </row>
    <row r="419">
      <c r="F419" s="14"/>
    </row>
    <row r="420">
      <c r="F420" s="14"/>
    </row>
    <row r="421">
      <c r="F421" s="14"/>
    </row>
    <row r="422">
      <c r="F422" s="14"/>
    </row>
    <row r="423">
      <c r="F423" s="14"/>
    </row>
    <row r="424">
      <c r="F424" s="14"/>
    </row>
    <row r="425">
      <c r="F425" s="14"/>
    </row>
    <row r="426">
      <c r="F426" s="14"/>
    </row>
    <row r="427">
      <c r="F427" s="14"/>
    </row>
    <row r="428">
      <c r="F428" s="14"/>
    </row>
    <row r="429">
      <c r="F429" s="14"/>
    </row>
    <row r="430">
      <c r="F430" s="14"/>
    </row>
    <row r="431">
      <c r="F431" s="14"/>
    </row>
    <row r="432">
      <c r="F432" s="14"/>
    </row>
    <row r="433">
      <c r="F433" s="14"/>
    </row>
    <row r="434">
      <c r="F434" s="14"/>
    </row>
    <row r="435">
      <c r="F435" s="14"/>
    </row>
    <row r="436">
      <c r="F436" s="14"/>
    </row>
    <row r="437">
      <c r="F437" s="14"/>
    </row>
    <row r="438">
      <c r="F438" s="14"/>
    </row>
    <row r="439">
      <c r="F439" s="14"/>
    </row>
    <row r="440">
      <c r="F440" s="14"/>
    </row>
    <row r="441">
      <c r="F441" s="14"/>
    </row>
    <row r="442">
      <c r="F442" s="14"/>
    </row>
    <row r="443">
      <c r="F443" s="14"/>
    </row>
    <row r="444">
      <c r="F444" s="14"/>
    </row>
    <row r="445">
      <c r="F445" s="14"/>
    </row>
    <row r="446">
      <c r="F446" s="14"/>
    </row>
    <row r="447">
      <c r="F447" s="14"/>
    </row>
    <row r="448">
      <c r="F448" s="14"/>
    </row>
    <row r="449">
      <c r="F449" s="14"/>
    </row>
    <row r="450">
      <c r="F450" s="14"/>
    </row>
    <row r="451">
      <c r="F451" s="14"/>
    </row>
    <row r="452">
      <c r="F452" s="14"/>
    </row>
    <row r="453">
      <c r="F453" s="14"/>
    </row>
    <row r="454">
      <c r="F454" s="14"/>
    </row>
    <row r="455">
      <c r="F455" s="14"/>
    </row>
    <row r="456">
      <c r="F456" s="14"/>
    </row>
    <row r="457">
      <c r="F457" s="14"/>
    </row>
    <row r="458">
      <c r="F458" s="14"/>
    </row>
    <row r="459">
      <c r="F459" s="14"/>
    </row>
    <row r="460">
      <c r="F460" s="14"/>
    </row>
    <row r="461">
      <c r="F461" s="14"/>
    </row>
    <row r="462">
      <c r="F462" s="14"/>
    </row>
    <row r="463">
      <c r="F463" s="14"/>
    </row>
    <row r="464">
      <c r="F464" s="14"/>
    </row>
    <row r="465">
      <c r="F465" s="14"/>
    </row>
    <row r="466">
      <c r="F466" s="14"/>
    </row>
    <row r="467">
      <c r="F467" s="14"/>
    </row>
    <row r="468">
      <c r="F468" s="14"/>
    </row>
    <row r="469">
      <c r="F469" s="14"/>
    </row>
    <row r="470">
      <c r="F470" s="14"/>
    </row>
    <row r="471">
      <c r="F471" s="14"/>
    </row>
    <row r="472">
      <c r="F472" s="14"/>
    </row>
    <row r="473">
      <c r="F473" s="14"/>
    </row>
    <row r="474">
      <c r="F474" s="14"/>
    </row>
    <row r="475">
      <c r="F475" s="14"/>
    </row>
    <row r="476">
      <c r="F476" s="14"/>
    </row>
    <row r="477">
      <c r="F477" s="14"/>
    </row>
    <row r="478">
      <c r="F478" s="14"/>
    </row>
    <row r="479">
      <c r="F479" s="14"/>
    </row>
    <row r="480">
      <c r="F480" s="14"/>
    </row>
    <row r="481">
      <c r="F481" s="14"/>
    </row>
    <row r="482">
      <c r="F482" s="14"/>
    </row>
    <row r="483">
      <c r="F483" s="14"/>
    </row>
    <row r="484">
      <c r="F484" s="14"/>
    </row>
    <row r="485">
      <c r="F485" s="14"/>
    </row>
    <row r="486">
      <c r="F486" s="14"/>
    </row>
    <row r="487">
      <c r="F487" s="14"/>
    </row>
    <row r="488">
      <c r="F488" s="14"/>
    </row>
    <row r="489">
      <c r="F489" s="14"/>
    </row>
    <row r="490">
      <c r="F490" s="14"/>
    </row>
    <row r="491">
      <c r="F491" s="14"/>
    </row>
    <row r="492">
      <c r="F492" s="14"/>
    </row>
    <row r="493">
      <c r="F493" s="14"/>
    </row>
    <row r="494">
      <c r="F494" s="14"/>
    </row>
    <row r="495">
      <c r="F495" s="14"/>
    </row>
    <row r="496">
      <c r="F496" s="14"/>
    </row>
    <row r="497">
      <c r="F497" s="14"/>
    </row>
    <row r="498">
      <c r="F498" s="14"/>
    </row>
    <row r="499">
      <c r="F499" s="14"/>
    </row>
    <row r="500">
      <c r="F500" s="14"/>
    </row>
    <row r="501">
      <c r="F501" s="14"/>
    </row>
    <row r="502">
      <c r="F502" s="14"/>
    </row>
    <row r="503">
      <c r="F503" s="14"/>
    </row>
    <row r="504">
      <c r="F504" s="14"/>
    </row>
    <row r="505">
      <c r="F505" s="14"/>
    </row>
    <row r="506">
      <c r="F506" s="14"/>
    </row>
    <row r="507">
      <c r="F507" s="14"/>
    </row>
    <row r="508">
      <c r="F508" s="14"/>
    </row>
    <row r="509">
      <c r="F509" s="14"/>
    </row>
    <row r="510">
      <c r="F510" s="14"/>
    </row>
    <row r="511">
      <c r="F511" s="14"/>
    </row>
    <row r="512">
      <c r="F512" s="14"/>
    </row>
    <row r="513">
      <c r="F513" s="14"/>
    </row>
    <row r="514">
      <c r="F514" s="14"/>
    </row>
    <row r="515">
      <c r="F515" s="14"/>
    </row>
    <row r="516">
      <c r="F516" s="14"/>
    </row>
    <row r="517">
      <c r="F517" s="14"/>
    </row>
    <row r="518">
      <c r="F518" s="14"/>
    </row>
    <row r="519">
      <c r="F519" s="14"/>
    </row>
    <row r="520">
      <c r="F520" s="14"/>
    </row>
    <row r="521">
      <c r="F521" s="14"/>
    </row>
    <row r="522">
      <c r="F522" s="14"/>
    </row>
    <row r="523">
      <c r="F523" s="14"/>
    </row>
    <row r="524">
      <c r="F524" s="14"/>
    </row>
    <row r="525">
      <c r="F525" s="14"/>
    </row>
    <row r="526">
      <c r="F526" s="14"/>
    </row>
    <row r="527">
      <c r="F527" s="14"/>
    </row>
    <row r="528">
      <c r="F528" s="14"/>
    </row>
    <row r="529">
      <c r="F529" s="14"/>
    </row>
    <row r="530">
      <c r="F530" s="14"/>
    </row>
    <row r="531">
      <c r="F531" s="14"/>
    </row>
    <row r="532">
      <c r="F532" s="14"/>
    </row>
    <row r="533">
      <c r="F533" s="14"/>
    </row>
    <row r="534">
      <c r="F534" s="14"/>
    </row>
    <row r="535">
      <c r="F535" s="14"/>
    </row>
    <row r="536">
      <c r="F536" s="14"/>
    </row>
    <row r="537">
      <c r="F537" s="14"/>
    </row>
    <row r="538">
      <c r="F538" s="14"/>
    </row>
    <row r="539">
      <c r="F539" s="14"/>
    </row>
    <row r="540">
      <c r="F540" s="14"/>
    </row>
    <row r="541">
      <c r="F541" s="14"/>
    </row>
    <row r="542">
      <c r="F542" s="14"/>
    </row>
    <row r="543">
      <c r="F543" s="14"/>
    </row>
    <row r="544">
      <c r="F544" s="14"/>
    </row>
    <row r="545">
      <c r="F545" s="14"/>
    </row>
    <row r="546">
      <c r="F546" s="14"/>
    </row>
    <row r="547">
      <c r="F547" s="14"/>
    </row>
    <row r="548">
      <c r="F548" s="14"/>
    </row>
    <row r="549">
      <c r="F549" s="14"/>
    </row>
    <row r="550">
      <c r="F550" s="14"/>
    </row>
    <row r="551">
      <c r="F551" s="14"/>
    </row>
    <row r="552">
      <c r="F552" s="14"/>
    </row>
    <row r="553">
      <c r="F553" s="14"/>
    </row>
    <row r="554">
      <c r="F554" s="14"/>
    </row>
    <row r="555">
      <c r="F555" s="14"/>
    </row>
    <row r="556">
      <c r="F556" s="14"/>
    </row>
    <row r="557">
      <c r="F557" s="14"/>
    </row>
    <row r="558">
      <c r="F558" s="14"/>
    </row>
    <row r="559">
      <c r="F559" s="14"/>
    </row>
    <row r="560">
      <c r="F560" s="14"/>
    </row>
    <row r="561">
      <c r="F561" s="14"/>
    </row>
    <row r="562">
      <c r="F562" s="14"/>
    </row>
    <row r="563">
      <c r="F563" s="14"/>
    </row>
    <row r="564">
      <c r="F564" s="14"/>
    </row>
    <row r="565">
      <c r="F565" s="14"/>
    </row>
    <row r="566">
      <c r="F566" s="14"/>
    </row>
    <row r="567">
      <c r="F567" s="14"/>
    </row>
    <row r="568">
      <c r="F568" s="14"/>
    </row>
    <row r="569">
      <c r="F569" s="14"/>
    </row>
    <row r="570">
      <c r="F570" s="14"/>
    </row>
    <row r="571">
      <c r="F571" s="14"/>
    </row>
    <row r="572">
      <c r="F572" s="14"/>
    </row>
    <row r="573">
      <c r="F573" s="14"/>
    </row>
    <row r="574">
      <c r="F574" s="14"/>
    </row>
    <row r="575">
      <c r="F575" s="14"/>
    </row>
    <row r="576">
      <c r="F576" s="14"/>
    </row>
    <row r="577">
      <c r="F577" s="14"/>
    </row>
    <row r="578">
      <c r="F578" s="14"/>
    </row>
    <row r="579">
      <c r="F579" s="14"/>
    </row>
    <row r="580">
      <c r="F580" s="14"/>
    </row>
    <row r="581">
      <c r="F581" s="14"/>
    </row>
    <row r="582">
      <c r="F582" s="14"/>
    </row>
    <row r="583">
      <c r="F583" s="14"/>
    </row>
    <row r="584">
      <c r="F584" s="14"/>
    </row>
    <row r="585">
      <c r="F585" s="14"/>
    </row>
    <row r="586">
      <c r="F586" s="14"/>
    </row>
    <row r="587">
      <c r="F587" s="14"/>
    </row>
    <row r="588">
      <c r="F588" s="14"/>
    </row>
    <row r="589">
      <c r="F589" s="14"/>
    </row>
    <row r="590">
      <c r="F590" s="14"/>
    </row>
    <row r="591">
      <c r="F591" s="14"/>
    </row>
    <row r="592">
      <c r="F592" s="14"/>
    </row>
    <row r="593">
      <c r="F593" s="14"/>
    </row>
    <row r="594">
      <c r="F594" s="14"/>
    </row>
    <row r="595">
      <c r="F595" s="14"/>
    </row>
    <row r="596">
      <c r="F596" s="14"/>
    </row>
    <row r="597">
      <c r="F597" s="14"/>
    </row>
    <row r="598">
      <c r="F598" s="14"/>
    </row>
    <row r="599">
      <c r="F599" s="14"/>
    </row>
    <row r="600">
      <c r="F600" s="14"/>
    </row>
    <row r="601">
      <c r="F601" s="14"/>
    </row>
    <row r="602">
      <c r="F602" s="14"/>
    </row>
    <row r="603">
      <c r="F603" s="14"/>
    </row>
    <row r="604">
      <c r="F604" s="14"/>
    </row>
    <row r="605">
      <c r="F605" s="14"/>
    </row>
    <row r="606">
      <c r="F606" s="14"/>
    </row>
    <row r="607">
      <c r="F607" s="14"/>
    </row>
    <row r="608">
      <c r="F608" s="14"/>
    </row>
    <row r="609">
      <c r="F609" s="14"/>
    </row>
    <row r="610">
      <c r="F610" s="14"/>
    </row>
    <row r="611">
      <c r="F611" s="14"/>
    </row>
    <row r="612">
      <c r="F612" s="14"/>
    </row>
    <row r="613">
      <c r="F613" s="14"/>
    </row>
    <row r="614">
      <c r="F614" s="14"/>
    </row>
    <row r="615">
      <c r="F615" s="14"/>
    </row>
    <row r="616">
      <c r="F616" s="14"/>
    </row>
    <row r="617">
      <c r="F617" s="14"/>
    </row>
    <row r="618">
      <c r="F618" s="14"/>
    </row>
    <row r="619">
      <c r="F619" s="14"/>
    </row>
    <row r="620">
      <c r="F620" s="14"/>
    </row>
    <row r="621">
      <c r="F621" s="14"/>
    </row>
    <row r="622">
      <c r="F622" s="14"/>
    </row>
    <row r="623">
      <c r="F623" s="14"/>
    </row>
    <row r="624">
      <c r="F624" s="14"/>
    </row>
    <row r="625">
      <c r="F625" s="14"/>
    </row>
    <row r="626">
      <c r="F626" s="14"/>
    </row>
    <row r="627">
      <c r="F627" s="14"/>
    </row>
    <row r="628">
      <c r="F628" s="14"/>
    </row>
    <row r="629">
      <c r="F629" s="14"/>
    </row>
    <row r="630">
      <c r="F630" s="14"/>
    </row>
    <row r="631">
      <c r="F631" s="14"/>
    </row>
    <row r="632">
      <c r="F632" s="14"/>
    </row>
    <row r="633">
      <c r="F633" s="14"/>
    </row>
    <row r="634">
      <c r="F634" s="14"/>
    </row>
    <row r="635">
      <c r="F635" s="14"/>
    </row>
    <row r="636">
      <c r="F636" s="14"/>
    </row>
    <row r="637">
      <c r="F637" s="14"/>
    </row>
    <row r="638">
      <c r="F638" s="14"/>
    </row>
    <row r="639">
      <c r="F639" s="14"/>
    </row>
    <row r="640">
      <c r="F640" s="14"/>
    </row>
    <row r="641">
      <c r="F641" s="14"/>
    </row>
    <row r="642">
      <c r="F642" s="14"/>
    </row>
    <row r="643">
      <c r="F643" s="14"/>
    </row>
    <row r="644">
      <c r="F644" s="14"/>
    </row>
    <row r="645">
      <c r="F645" s="14"/>
    </row>
    <row r="646">
      <c r="F646" s="14"/>
    </row>
    <row r="647">
      <c r="F647" s="14"/>
    </row>
    <row r="648">
      <c r="F648" s="14"/>
    </row>
    <row r="649">
      <c r="F649" s="14"/>
    </row>
    <row r="650">
      <c r="F650" s="14"/>
    </row>
    <row r="651">
      <c r="F651" s="14"/>
    </row>
    <row r="652">
      <c r="F652" s="14"/>
    </row>
    <row r="653">
      <c r="F653" s="14"/>
    </row>
    <row r="654">
      <c r="F654" s="14"/>
    </row>
    <row r="655">
      <c r="F655" s="14"/>
    </row>
    <row r="656">
      <c r="F656" s="14"/>
    </row>
    <row r="657">
      <c r="F657" s="14"/>
    </row>
    <row r="658">
      <c r="F658" s="14"/>
    </row>
    <row r="659">
      <c r="F659" s="14"/>
    </row>
    <row r="660">
      <c r="F660" s="14"/>
    </row>
    <row r="661">
      <c r="F661" s="14"/>
    </row>
    <row r="662">
      <c r="F662" s="14"/>
    </row>
    <row r="663">
      <c r="F663" s="14"/>
    </row>
    <row r="664">
      <c r="F664" s="14"/>
    </row>
    <row r="665">
      <c r="F665" s="14"/>
    </row>
    <row r="666">
      <c r="F666" s="14"/>
    </row>
    <row r="667">
      <c r="F667" s="14"/>
    </row>
    <row r="668">
      <c r="F668" s="14"/>
    </row>
    <row r="669">
      <c r="F669" s="14"/>
    </row>
    <row r="670">
      <c r="F670" s="14"/>
    </row>
    <row r="671">
      <c r="F671" s="14"/>
    </row>
    <row r="672">
      <c r="F672" s="14"/>
    </row>
    <row r="673">
      <c r="F673" s="14"/>
    </row>
    <row r="674">
      <c r="F674" s="14"/>
    </row>
    <row r="675">
      <c r="F675" s="14"/>
    </row>
    <row r="676">
      <c r="F676" s="14"/>
    </row>
    <row r="677">
      <c r="F677" s="14"/>
    </row>
    <row r="678">
      <c r="F678" s="14"/>
    </row>
    <row r="679">
      <c r="F679" s="14"/>
    </row>
    <row r="680">
      <c r="F680" s="14"/>
    </row>
    <row r="681">
      <c r="F681" s="14"/>
    </row>
    <row r="682">
      <c r="F682" s="14"/>
    </row>
    <row r="683">
      <c r="F683" s="14"/>
    </row>
    <row r="684">
      <c r="F684" s="14"/>
    </row>
    <row r="685">
      <c r="F685" s="14"/>
    </row>
    <row r="686">
      <c r="F686" s="14"/>
    </row>
    <row r="687">
      <c r="F687" s="14"/>
    </row>
    <row r="688">
      <c r="F688" s="14"/>
    </row>
    <row r="689">
      <c r="F689" s="14"/>
    </row>
    <row r="690">
      <c r="F690" s="14"/>
    </row>
    <row r="691">
      <c r="F691" s="14"/>
    </row>
    <row r="692">
      <c r="F692" s="14"/>
    </row>
    <row r="693">
      <c r="F693" s="14"/>
    </row>
    <row r="694">
      <c r="F694" s="14"/>
    </row>
    <row r="695">
      <c r="F695" s="14"/>
    </row>
    <row r="696">
      <c r="F696" s="14"/>
    </row>
    <row r="697">
      <c r="F697" s="14"/>
    </row>
    <row r="698">
      <c r="F698" s="14"/>
    </row>
    <row r="699">
      <c r="F699" s="14"/>
    </row>
    <row r="700">
      <c r="F700" s="14"/>
    </row>
    <row r="701">
      <c r="F701" s="14"/>
    </row>
    <row r="702">
      <c r="F702" s="14"/>
    </row>
    <row r="703">
      <c r="F703" s="14"/>
    </row>
    <row r="704">
      <c r="F704" s="14"/>
    </row>
    <row r="705">
      <c r="F705" s="14"/>
    </row>
    <row r="706">
      <c r="F706" s="14"/>
    </row>
    <row r="707">
      <c r="F707" s="14"/>
    </row>
    <row r="708">
      <c r="F708" s="14"/>
    </row>
    <row r="709">
      <c r="F709" s="14"/>
    </row>
    <row r="710">
      <c r="F710" s="14"/>
    </row>
    <row r="711">
      <c r="F711" s="14"/>
    </row>
    <row r="712">
      <c r="F712" s="14"/>
    </row>
    <row r="713">
      <c r="F713" s="14"/>
    </row>
    <row r="714">
      <c r="F714" s="14"/>
    </row>
    <row r="715">
      <c r="F715" s="14"/>
    </row>
    <row r="716">
      <c r="F716" s="14"/>
    </row>
    <row r="717">
      <c r="F717" s="14"/>
    </row>
    <row r="718">
      <c r="F718" s="14"/>
    </row>
    <row r="719">
      <c r="F719" s="14"/>
    </row>
    <row r="720">
      <c r="F720" s="14"/>
    </row>
    <row r="721">
      <c r="F721" s="14"/>
    </row>
    <row r="722">
      <c r="F722" s="14"/>
    </row>
    <row r="723">
      <c r="F723" s="14"/>
    </row>
    <row r="724">
      <c r="F724" s="14"/>
    </row>
    <row r="725">
      <c r="F725" s="14"/>
    </row>
    <row r="726">
      <c r="F726" s="14"/>
    </row>
    <row r="727">
      <c r="F727" s="14"/>
    </row>
    <row r="728">
      <c r="F728" s="14"/>
    </row>
    <row r="729">
      <c r="F729" s="14"/>
    </row>
    <row r="730">
      <c r="F730" s="14"/>
    </row>
    <row r="731">
      <c r="F731" s="14"/>
    </row>
    <row r="732">
      <c r="F732" s="14"/>
    </row>
    <row r="733">
      <c r="F733" s="14"/>
    </row>
    <row r="734">
      <c r="F734" s="14"/>
    </row>
    <row r="735">
      <c r="F735" s="14"/>
    </row>
    <row r="736">
      <c r="F736" s="14"/>
    </row>
    <row r="737">
      <c r="F737" s="14"/>
    </row>
    <row r="738">
      <c r="F738" s="14"/>
    </row>
    <row r="739">
      <c r="F739" s="14"/>
    </row>
    <row r="740">
      <c r="F740" s="14"/>
    </row>
    <row r="741">
      <c r="F741" s="14"/>
    </row>
    <row r="742">
      <c r="F742" s="14"/>
    </row>
    <row r="743">
      <c r="F743" s="14"/>
    </row>
    <row r="744">
      <c r="F744" s="14"/>
    </row>
    <row r="745">
      <c r="F745" s="14"/>
    </row>
    <row r="746">
      <c r="F746" s="14"/>
    </row>
    <row r="747">
      <c r="F747" s="14"/>
    </row>
    <row r="748">
      <c r="F748" s="14"/>
    </row>
    <row r="749">
      <c r="F749" s="14"/>
    </row>
    <row r="750">
      <c r="F750" s="14"/>
    </row>
    <row r="751">
      <c r="F751" s="14"/>
    </row>
    <row r="752">
      <c r="F752" s="14"/>
    </row>
    <row r="753">
      <c r="F753" s="14"/>
    </row>
    <row r="754">
      <c r="F754" s="14"/>
    </row>
    <row r="755">
      <c r="F755" s="14"/>
    </row>
    <row r="756">
      <c r="F756" s="14"/>
    </row>
    <row r="757">
      <c r="F757" s="14"/>
    </row>
    <row r="758">
      <c r="F758" s="14"/>
    </row>
    <row r="759">
      <c r="F759" s="14"/>
    </row>
    <row r="760">
      <c r="F760" s="14"/>
    </row>
    <row r="761">
      <c r="F761" s="14"/>
    </row>
    <row r="762">
      <c r="F762" s="14"/>
    </row>
    <row r="763">
      <c r="F763" s="14"/>
    </row>
    <row r="764">
      <c r="F764" s="14"/>
    </row>
    <row r="765">
      <c r="F765" s="14"/>
    </row>
    <row r="766">
      <c r="F766" s="14"/>
    </row>
    <row r="767">
      <c r="F767" s="14"/>
    </row>
    <row r="768">
      <c r="F768" s="14"/>
    </row>
    <row r="769">
      <c r="F769" s="14"/>
    </row>
    <row r="770">
      <c r="F770" s="14"/>
    </row>
    <row r="771">
      <c r="F771" s="14"/>
    </row>
    <row r="772">
      <c r="F772" s="14"/>
    </row>
    <row r="773">
      <c r="F773" s="14"/>
    </row>
    <row r="774">
      <c r="F774" s="14"/>
    </row>
    <row r="775">
      <c r="F775" s="14"/>
    </row>
    <row r="776">
      <c r="F776" s="14"/>
    </row>
    <row r="777">
      <c r="F777" s="14"/>
    </row>
    <row r="778">
      <c r="F778" s="14"/>
    </row>
    <row r="779">
      <c r="F779" s="14"/>
    </row>
    <row r="780">
      <c r="F780" s="14"/>
    </row>
    <row r="781">
      <c r="F781" s="14"/>
    </row>
    <row r="782">
      <c r="F782" s="14"/>
    </row>
    <row r="783">
      <c r="F783" s="14"/>
    </row>
    <row r="784">
      <c r="F784" s="14"/>
    </row>
    <row r="785">
      <c r="F785" s="14"/>
    </row>
    <row r="786">
      <c r="F786" s="14"/>
    </row>
    <row r="787">
      <c r="F787" s="14"/>
    </row>
    <row r="788">
      <c r="F788" s="14"/>
    </row>
    <row r="789">
      <c r="F789" s="14"/>
    </row>
    <row r="790">
      <c r="F790" s="14"/>
    </row>
    <row r="791">
      <c r="F791" s="14"/>
    </row>
    <row r="792">
      <c r="F792" s="14"/>
    </row>
    <row r="793">
      <c r="F793" s="14"/>
    </row>
    <row r="794">
      <c r="F794" s="14"/>
    </row>
    <row r="795">
      <c r="F795" s="14"/>
    </row>
    <row r="796">
      <c r="F796" s="14"/>
    </row>
    <row r="797">
      <c r="F797" s="14"/>
    </row>
    <row r="798">
      <c r="F798" s="14"/>
    </row>
    <row r="799">
      <c r="F799" s="14"/>
    </row>
    <row r="800">
      <c r="F800" s="14"/>
    </row>
    <row r="801">
      <c r="F801" s="14"/>
    </row>
    <row r="802">
      <c r="F802" s="14"/>
    </row>
    <row r="803">
      <c r="F803" s="14"/>
    </row>
    <row r="804">
      <c r="F804" s="14"/>
    </row>
    <row r="805">
      <c r="F805" s="14"/>
    </row>
    <row r="806">
      <c r="F806" s="14"/>
    </row>
    <row r="807">
      <c r="F807" s="14"/>
    </row>
    <row r="808">
      <c r="F808" s="14"/>
    </row>
    <row r="809">
      <c r="F809" s="14"/>
    </row>
    <row r="810">
      <c r="F810" s="14"/>
    </row>
    <row r="811">
      <c r="F811" s="14"/>
    </row>
    <row r="812">
      <c r="F812" s="14"/>
    </row>
    <row r="813">
      <c r="F813" s="14"/>
    </row>
    <row r="814">
      <c r="F814" s="14"/>
    </row>
    <row r="815">
      <c r="F815" s="14"/>
    </row>
    <row r="816">
      <c r="F816" s="14"/>
    </row>
    <row r="817">
      <c r="F817" s="14"/>
    </row>
    <row r="818">
      <c r="F818" s="14"/>
    </row>
    <row r="819">
      <c r="F819" s="14"/>
    </row>
    <row r="820">
      <c r="F820" s="14"/>
    </row>
    <row r="821">
      <c r="F821" s="14"/>
    </row>
    <row r="822">
      <c r="F822" s="14"/>
    </row>
    <row r="823">
      <c r="F823" s="14"/>
    </row>
    <row r="824">
      <c r="F824" s="14"/>
    </row>
    <row r="825">
      <c r="F825" s="14"/>
    </row>
    <row r="826">
      <c r="F826" s="14"/>
    </row>
    <row r="827">
      <c r="F827" s="14"/>
    </row>
    <row r="828">
      <c r="F828" s="14"/>
    </row>
    <row r="829">
      <c r="F829" s="14"/>
    </row>
    <row r="830">
      <c r="F830" s="14"/>
    </row>
    <row r="831">
      <c r="F831" s="14"/>
    </row>
    <row r="832">
      <c r="F832" s="14"/>
    </row>
    <row r="833">
      <c r="F833" s="14"/>
    </row>
    <row r="834">
      <c r="F834" s="14"/>
    </row>
    <row r="835">
      <c r="F835" s="14"/>
    </row>
    <row r="836">
      <c r="F836" s="14"/>
    </row>
    <row r="837">
      <c r="F837" s="14"/>
    </row>
    <row r="838">
      <c r="F838" s="14"/>
    </row>
    <row r="839">
      <c r="F839" s="14"/>
    </row>
    <row r="840">
      <c r="F840" s="14"/>
    </row>
    <row r="841">
      <c r="F841" s="14"/>
    </row>
    <row r="842">
      <c r="F842" s="14"/>
    </row>
    <row r="843">
      <c r="F843" s="14"/>
    </row>
    <row r="844">
      <c r="F844" s="14"/>
    </row>
    <row r="845">
      <c r="F845" s="14"/>
    </row>
    <row r="846">
      <c r="F846" s="14"/>
    </row>
    <row r="847">
      <c r="F847" s="14"/>
    </row>
    <row r="848">
      <c r="F848" s="14"/>
    </row>
    <row r="849">
      <c r="F849" s="14"/>
    </row>
    <row r="850">
      <c r="F850" s="14"/>
    </row>
    <row r="851">
      <c r="F851" s="14"/>
    </row>
    <row r="852">
      <c r="F852" s="14"/>
    </row>
    <row r="853">
      <c r="F853" s="14"/>
    </row>
    <row r="854">
      <c r="F854" s="14"/>
    </row>
    <row r="855">
      <c r="F855" s="14"/>
    </row>
    <row r="856">
      <c r="F856" s="14"/>
    </row>
    <row r="857">
      <c r="F857" s="14"/>
    </row>
    <row r="858">
      <c r="F858" s="14"/>
    </row>
    <row r="859">
      <c r="F859" s="14"/>
    </row>
    <row r="860">
      <c r="F860" s="14"/>
    </row>
    <row r="861">
      <c r="F861" s="14"/>
    </row>
    <row r="862">
      <c r="F862" s="14"/>
    </row>
    <row r="863">
      <c r="F863" s="14"/>
    </row>
    <row r="864">
      <c r="F864" s="14"/>
    </row>
    <row r="865">
      <c r="F865" s="14"/>
    </row>
    <row r="866">
      <c r="F866" s="14"/>
    </row>
    <row r="867">
      <c r="F867" s="14"/>
    </row>
    <row r="868">
      <c r="F868" s="14"/>
    </row>
    <row r="869">
      <c r="F869" s="14"/>
    </row>
    <row r="870">
      <c r="F870" s="14"/>
    </row>
    <row r="871">
      <c r="F871" s="14"/>
    </row>
    <row r="872">
      <c r="F872" s="14"/>
    </row>
    <row r="873">
      <c r="F873" s="14"/>
    </row>
    <row r="874">
      <c r="F874" s="14"/>
    </row>
    <row r="875">
      <c r="F875" s="14"/>
    </row>
    <row r="876">
      <c r="F876" s="14"/>
    </row>
    <row r="877">
      <c r="F877" s="14"/>
    </row>
    <row r="878">
      <c r="F878" s="14"/>
    </row>
    <row r="879">
      <c r="F879" s="14"/>
    </row>
    <row r="880">
      <c r="F880" s="14"/>
    </row>
    <row r="881">
      <c r="F881" s="14"/>
    </row>
    <row r="882">
      <c r="F882" s="14"/>
    </row>
    <row r="883">
      <c r="F883" s="14"/>
    </row>
    <row r="884">
      <c r="F884" s="14"/>
    </row>
    <row r="885">
      <c r="F885" s="14"/>
    </row>
    <row r="886">
      <c r="F886" s="14"/>
    </row>
    <row r="887">
      <c r="F887" s="14"/>
    </row>
    <row r="888">
      <c r="F888" s="14"/>
    </row>
    <row r="889">
      <c r="F889" s="14"/>
    </row>
    <row r="890">
      <c r="F890" s="14"/>
    </row>
    <row r="891">
      <c r="F891" s="14"/>
    </row>
    <row r="892">
      <c r="F892" s="14"/>
    </row>
    <row r="893">
      <c r="F893" s="14"/>
    </row>
    <row r="894">
      <c r="F894" s="14"/>
    </row>
    <row r="895">
      <c r="F895" s="14"/>
    </row>
    <row r="896">
      <c r="F896" s="14"/>
    </row>
    <row r="897">
      <c r="F897" s="14"/>
    </row>
    <row r="898">
      <c r="F898" s="14"/>
    </row>
    <row r="899">
      <c r="F899" s="14"/>
    </row>
    <row r="900">
      <c r="F900" s="14"/>
    </row>
    <row r="901">
      <c r="F901" s="14"/>
    </row>
    <row r="902">
      <c r="F902" s="14"/>
    </row>
    <row r="903">
      <c r="F903" s="14"/>
    </row>
    <row r="904">
      <c r="F904" s="14"/>
    </row>
    <row r="905">
      <c r="F905" s="14"/>
    </row>
    <row r="906">
      <c r="F906" s="14"/>
    </row>
    <row r="907">
      <c r="F907" s="14"/>
    </row>
    <row r="908">
      <c r="F908" s="14"/>
    </row>
    <row r="909">
      <c r="F909" s="14"/>
    </row>
    <row r="910">
      <c r="F910" s="14"/>
    </row>
    <row r="911">
      <c r="F911" s="14"/>
    </row>
    <row r="912">
      <c r="F912" s="14"/>
    </row>
    <row r="913">
      <c r="F913" s="14"/>
    </row>
    <row r="914">
      <c r="F914" s="14"/>
    </row>
    <row r="915">
      <c r="F915" s="14"/>
    </row>
    <row r="916">
      <c r="F916" s="14"/>
    </row>
    <row r="917">
      <c r="F917" s="14"/>
    </row>
    <row r="918">
      <c r="F918" s="14"/>
    </row>
    <row r="919">
      <c r="F919" s="14"/>
    </row>
    <row r="920">
      <c r="F920" s="14"/>
    </row>
    <row r="921">
      <c r="F921" s="14"/>
    </row>
    <row r="922">
      <c r="F922" s="14"/>
    </row>
    <row r="923">
      <c r="F923" s="14"/>
    </row>
    <row r="924">
      <c r="F924" s="14"/>
    </row>
    <row r="925">
      <c r="F925" s="14"/>
    </row>
    <row r="926">
      <c r="F926" s="14"/>
    </row>
    <row r="927">
      <c r="F927" s="14"/>
    </row>
    <row r="928">
      <c r="F928" s="14"/>
    </row>
    <row r="929">
      <c r="F929" s="14"/>
    </row>
    <row r="930">
      <c r="F930" s="14"/>
    </row>
    <row r="931">
      <c r="F931" s="14"/>
    </row>
    <row r="932">
      <c r="F932" s="14"/>
    </row>
    <row r="933">
      <c r="F933" s="14"/>
    </row>
    <row r="934">
      <c r="F934" s="14"/>
    </row>
    <row r="935">
      <c r="F935" s="14"/>
    </row>
    <row r="936">
      <c r="F936" s="14"/>
    </row>
    <row r="937">
      <c r="F937" s="14"/>
    </row>
    <row r="938">
      <c r="F938" s="14"/>
    </row>
    <row r="939">
      <c r="F939" s="14"/>
    </row>
    <row r="940">
      <c r="F940" s="14"/>
    </row>
    <row r="941">
      <c r="F941" s="14"/>
    </row>
    <row r="942">
      <c r="F942" s="14"/>
    </row>
    <row r="943">
      <c r="F943" s="14"/>
    </row>
    <row r="944">
      <c r="F944" s="14"/>
    </row>
    <row r="945">
      <c r="F945" s="14"/>
    </row>
    <row r="946">
      <c r="F946" s="14"/>
    </row>
    <row r="947">
      <c r="F947" s="14"/>
    </row>
    <row r="948">
      <c r="F948" s="14"/>
    </row>
    <row r="949">
      <c r="F949" s="14"/>
    </row>
    <row r="950">
      <c r="F950" s="14"/>
    </row>
    <row r="951">
      <c r="F951" s="14"/>
    </row>
    <row r="952">
      <c r="F952" s="14"/>
    </row>
    <row r="953">
      <c r="F953" s="14"/>
    </row>
    <row r="954">
      <c r="F954" s="14"/>
    </row>
    <row r="955">
      <c r="F955" s="14"/>
    </row>
    <row r="956">
      <c r="F956" s="14"/>
    </row>
    <row r="957">
      <c r="F957" s="14"/>
    </row>
    <row r="958">
      <c r="F958" s="14"/>
    </row>
    <row r="959">
      <c r="F959" s="14"/>
    </row>
    <row r="960">
      <c r="F960" s="14"/>
    </row>
    <row r="961">
      <c r="F961" s="14"/>
    </row>
    <row r="962">
      <c r="F962" s="14"/>
    </row>
    <row r="963">
      <c r="F963" s="14"/>
    </row>
    <row r="964">
      <c r="F964" s="14"/>
    </row>
    <row r="965">
      <c r="F965" s="14"/>
    </row>
    <row r="966">
      <c r="F966" s="14"/>
    </row>
    <row r="967">
      <c r="F967" s="14"/>
    </row>
    <row r="968">
      <c r="F968" s="14"/>
    </row>
    <row r="969">
      <c r="F969" s="14"/>
    </row>
    <row r="970">
      <c r="F970" s="14"/>
    </row>
    <row r="971">
      <c r="F971" s="14"/>
    </row>
    <row r="972">
      <c r="F972" s="14"/>
    </row>
    <row r="973">
      <c r="F973" s="14"/>
    </row>
    <row r="974">
      <c r="F974" s="14"/>
    </row>
    <row r="975">
      <c r="F975" s="14"/>
    </row>
    <row r="976">
      <c r="F976" s="14"/>
    </row>
    <row r="977">
      <c r="F977" s="14"/>
    </row>
    <row r="978">
      <c r="F978" s="14"/>
    </row>
    <row r="979">
      <c r="F979" s="14"/>
    </row>
    <row r="980">
      <c r="F980" s="14"/>
    </row>
    <row r="981">
      <c r="F981" s="14"/>
    </row>
    <row r="982">
      <c r="F982" s="14"/>
    </row>
    <row r="983">
      <c r="F983" s="14"/>
    </row>
    <row r="984">
      <c r="F984" s="14"/>
    </row>
    <row r="985">
      <c r="F985" s="14"/>
    </row>
    <row r="986">
      <c r="F986" s="14"/>
    </row>
    <row r="987">
      <c r="F987" s="14"/>
    </row>
    <row r="988">
      <c r="F988" s="14"/>
    </row>
    <row r="989">
      <c r="F989" s="14"/>
    </row>
    <row r="990">
      <c r="F990" s="14"/>
    </row>
    <row r="991">
      <c r="F991" s="14"/>
    </row>
    <row r="992">
      <c r="F992" s="14"/>
    </row>
    <row r="993">
      <c r="F993" s="14"/>
    </row>
    <row r="994">
      <c r="F994" s="14"/>
    </row>
    <row r="995">
      <c r="F995" s="14"/>
    </row>
    <row r="996">
      <c r="F996" s="14"/>
    </row>
    <row r="997">
      <c r="F997" s="14"/>
    </row>
    <row r="998">
      <c r="F998" s="14"/>
    </row>
    <row r="999">
      <c r="F999" s="14"/>
    </row>
    <row r="1000">
      <c r="F1000" s="14"/>
    </row>
  </sheetData>
  <drawing r:id="rId1"/>
</worksheet>
</file>