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15\DATA\01GYOMU\ホームページ（新HPデータ）\新HP2019年1月分\"/>
    </mc:Choice>
  </mc:AlternateContent>
  <xr:revisionPtr revIDLastSave="0" documentId="13_ncr:1_{E438615F-2341-4919-A6B2-67AF467C95BD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年度" sheetId="1" r:id="rId1"/>
    <sheet name="印刷用帳票" sheetId="2" r:id="rId2"/>
  </sheets>
  <externalReferences>
    <externalReference r:id="rId3"/>
  </externalReferences>
  <definedNames>
    <definedName name="_xlnm.Print_Area" localSheetId="1">印刷用帳票!$A$1:$AO$51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1" i="1" l="1"/>
  <c r="A1" i="2" s="1"/>
  <c r="E41" i="1" l="1"/>
  <c r="Q36" i="1"/>
  <c r="AB8" i="2" l="1"/>
  <c r="P19" i="2"/>
  <c r="G41" i="1"/>
  <c r="G26" i="2"/>
  <c r="AE6" i="2"/>
  <c r="Q41" i="1"/>
  <c r="AK15" i="2"/>
  <c r="J28" i="2"/>
  <c r="AE10" i="2"/>
  <c r="AH6" i="2"/>
  <c r="AB17" i="2"/>
  <c r="J15" i="2"/>
  <c r="P24" i="2"/>
  <c r="G35" i="1"/>
  <c r="G24" i="2"/>
  <c r="AB15" i="2"/>
  <c r="M28" i="2"/>
  <c r="AK10" i="2"/>
  <c r="K36" i="1"/>
  <c r="D36" i="1"/>
  <c r="D46" i="1"/>
  <c r="D41" i="1"/>
  <c r="R46" i="1"/>
  <c r="E46" i="1"/>
  <c r="G46" i="1"/>
  <c r="F36" i="1"/>
  <c r="R41" i="1"/>
  <c r="P36" i="1"/>
  <c r="P46" i="1"/>
  <c r="P41" i="1"/>
  <c r="Q46" i="1"/>
  <c r="E36" i="1"/>
  <c r="AK44" i="2" l="1"/>
  <c r="AE19" i="2"/>
  <c r="P26" i="2"/>
  <c r="K41" i="1"/>
  <c r="AH42" i="2"/>
  <c r="AB10" i="2"/>
  <c r="AH15" i="2"/>
  <c r="K46" i="1"/>
  <c r="J41" i="1"/>
  <c r="M17" i="2"/>
  <c r="P28" i="2"/>
  <c r="AH19" i="2"/>
  <c r="AE17" i="2"/>
  <c r="AE15" i="2"/>
  <c r="AK17" i="2"/>
  <c r="AE46" i="2"/>
  <c r="AE47" i="2" s="1"/>
  <c r="Q31" i="1"/>
  <c r="AK19" i="2"/>
  <c r="AB19" i="2"/>
  <c r="AB21" i="2" s="1"/>
  <c r="M15" i="2"/>
  <c r="J46" i="1"/>
  <c r="G17" i="2"/>
  <c r="M19" i="2"/>
  <c r="AH17" i="2"/>
  <c r="J26" i="2"/>
  <c r="J24" i="2"/>
  <c r="AB46" i="2"/>
  <c r="AB47" i="2" s="1"/>
  <c r="P31" i="1"/>
  <c r="AK8" i="2"/>
  <c r="M26" i="2"/>
  <c r="G28" i="2"/>
  <c r="AE8" i="2"/>
  <c r="AB6" i="2"/>
  <c r="AB42" i="2"/>
  <c r="P15" i="2"/>
  <c r="AH46" i="2"/>
  <c r="G19" i="2"/>
  <c r="AH44" i="2"/>
  <c r="AH8" i="2"/>
  <c r="M24" i="2"/>
  <c r="J17" i="2"/>
  <c r="P17" i="2"/>
  <c r="J19" i="2"/>
  <c r="AK6" i="2"/>
  <c r="G40" i="1"/>
  <c r="G15" i="2"/>
  <c r="AE42" i="2"/>
  <c r="AH10" i="2"/>
  <c r="K31" i="1"/>
  <c r="P30" i="2"/>
  <c r="I41" i="1"/>
  <c r="O41" i="1"/>
  <c r="O36" i="1"/>
  <c r="O46" i="1"/>
  <c r="I46" i="1"/>
  <c r="C36" i="1"/>
  <c r="I36" i="1"/>
  <c r="C46" i="1"/>
  <c r="C41" i="1"/>
  <c r="AK21" i="2" l="1"/>
  <c r="J21" i="2"/>
  <c r="AH12" i="2"/>
  <c r="AE44" i="2"/>
  <c r="AK37" i="2"/>
  <c r="AH35" i="2"/>
  <c r="G44" i="1"/>
  <c r="AK33" i="2"/>
  <c r="AH26" i="2"/>
  <c r="M44" i="2"/>
  <c r="G33" i="2"/>
  <c r="P37" i="2"/>
  <c r="Y24" i="2"/>
  <c r="AB37" i="2"/>
  <c r="Y17" i="2"/>
  <c r="D28" i="2"/>
  <c r="D29" i="2" s="1"/>
  <c r="O35" i="1"/>
  <c r="P33" i="2"/>
  <c r="AE33" i="2"/>
  <c r="J44" i="2"/>
  <c r="G35" i="2"/>
  <c r="AB12" i="2"/>
  <c r="AK42" i="2"/>
  <c r="AH48" i="2"/>
  <c r="Y15" i="2"/>
  <c r="Y10" i="2"/>
  <c r="Y11" i="2" s="1"/>
  <c r="O40" i="1"/>
  <c r="Y26" i="2"/>
  <c r="I39" i="1"/>
  <c r="AE35" i="2"/>
  <c r="AB28" i="2"/>
  <c r="P39" i="1"/>
  <c r="AB26" i="2"/>
  <c r="AB24" i="2"/>
  <c r="M35" i="2"/>
  <c r="O39" i="1"/>
  <c r="Y28" i="2"/>
  <c r="Y29" i="2" s="1"/>
  <c r="Y44" i="2"/>
  <c r="Y45" i="2" s="1"/>
  <c r="I31" i="1"/>
  <c r="AH28" i="2"/>
  <c r="Y46" i="2"/>
  <c r="Y47" i="2" s="1"/>
  <c r="O31" i="1"/>
  <c r="J37" i="2"/>
  <c r="M46" i="2"/>
  <c r="D33" i="2"/>
  <c r="G37" i="2"/>
  <c r="AE28" i="2"/>
  <c r="AB33" i="2"/>
  <c r="G46" i="2"/>
  <c r="P44" i="2"/>
  <c r="AK26" i="2"/>
  <c r="D26" i="2"/>
  <c r="D27" i="2" s="1"/>
  <c r="I35" i="1"/>
  <c r="Y35" i="2"/>
  <c r="AK12" i="2"/>
  <c r="M30" i="2"/>
  <c r="M21" i="2"/>
  <c r="AE21" i="2"/>
  <c r="P42" i="2"/>
  <c r="G34" i="1"/>
  <c r="P46" i="2"/>
  <c r="D44" i="2"/>
  <c r="D45" i="2" s="1"/>
  <c r="I34" i="1"/>
  <c r="M42" i="2"/>
  <c r="J35" i="2"/>
  <c r="Y8" i="2"/>
  <c r="Y37" i="2"/>
  <c r="AE37" i="2"/>
  <c r="Y42" i="2"/>
  <c r="D35" i="2"/>
  <c r="D42" i="2"/>
  <c r="C34" i="1"/>
  <c r="P35" i="2"/>
  <c r="AK35" i="2"/>
  <c r="G44" i="2"/>
  <c r="M33" i="2"/>
  <c r="D17" i="2"/>
  <c r="D46" i="2"/>
  <c r="D47" i="2" s="1"/>
  <c r="O34" i="1"/>
  <c r="J42" i="2"/>
  <c r="AE12" i="2"/>
  <c r="J33" i="2"/>
  <c r="G42" i="2"/>
  <c r="D15" i="2"/>
  <c r="Y33" i="2"/>
  <c r="AH24" i="2"/>
  <c r="AH37" i="2"/>
  <c r="AE24" i="2"/>
  <c r="J46" i="2"/>
  <c r="Y6" i="2"/>
  <c r="AK24" i="2"/>
  <c r="G39" i="1"/>
  <c r="AK28" i="2"/>
  <c r="AB35" i="2"/>
  <c r="D24" i="2"/>
  <c r="C35" i="1"/>
  <c r="AH33" i="2"/>
  <c r="AE26" i="2"/>
  <c r="Y19" i="2"/>
  <c r="M37" i="2"/>
  <c r="D37" i="2"/>
  <c r="D19" i="2"/>
  <c r="G21" i="2"/>
  <c r="P21" i="2"/>
  <c r="J30" i="2"/>
  <c r="J36" i="1"/>
  <c r="AB44" i="2"/>
  <c r="AB48" i="2" s="1"/>
  <c r="G30" i="2"/>
  <c r="AH21" i="2"/>
  <c r="AK46" i="2"/>
  <c r="C37" i="1"/>
  <c r="O42" i="1"/>
  <c r="I37" i="1"/>
  <c r="O37" i="1"/>
  <c r="J48" i="2" l="1"/>
  <c r="AE48" i="2"/>
  <c r="AN35" i="2"/>
  <c r="S15" i="2"/>
  <c r="S26" i="2"/>
  <c r="S28" i="2"/>
  <c r="AN6" i="2"/>
  <c r="S44" i="2"/>
  <c r="AN42" i="2"/>
  <c r="AN44" i="2"/>
  <c r="Y39" i="2"/>
  <c r="M39" i="2"/>
  <c r="D48" i="2"/>
  <c r="D49" i="2" s="1"/>
  <c r="D43" i="2"/>
  <c r="Y48" i="2"/>
  <c r="P48" i="2"/>
  <c r="P43" i="2"/>
  <c r="D39" i="2"/>
  <c r="AB30" i="2"/>
  <c r="Y21" i="2"/>
  <c r="S17" i="2"/>
  <c r="AN17" i="2"/>
  <c r="G42" i="1"/>
  <c r="AN26" i="2"/>
  <c r="AN33" i="2"/>
  <c r="S35" i="2"/>
  <c r="S24" i="2"/>
  <c r="AN19" i="2"/>
  <c r="AH39" i="2"/>
  <c r="AK25" i="2"/>
  <c r="AK30" i="2"/>
  <c r="AK48" i="2"/>
  <c r="P39" i="2"/>
  <c r="Y30" i="2"/>
  <c r="G39" i="2"/>
  <c r="S37" i="2"/>
  <c r="S33" i="2"/>
  <c r="AN8" i="2"/>
  <c r="AN15" i="2"/>
  <c r="AN24" i="2"/>
  <c r="G48" i="2"/>
  <c r="M48" i="2"/>
  <c r="AB39" i="2"/>
  <c r="AE39" i="2"/>
  <c r="AK39" i="2"/>
  <c r="AK34" i="2"/>
  <c r="S46" i="2"/>
  <c r="AN10" i="2"/>
  <c r="AN28" i="2"/>
  <c r="S19" i="2"/>
  <c r="S42" i="2"/>
  <c r="AN37" i="2"/>
  <c r="AN46" i="2"/>
  <c r="D25" i="2"/>
  <c r="D30" i="2"/>
  <c r="D31" i="2" s="1"/>
  <c r="Y12" i="2"/>
  <c r="AE30" i="2"/>
  <c r="AH30" i="2"/>
  <c r="D21" i="2"/>
  <c r="J39" i="2"/>
  <c r="T39" i="1"/>
  <c r="H41" i="1"/>
  <c r="T46" i="1"/>
  <c r="N34" i="1"/>
  <c r="H35" i="1" l="1"/>
  <c r="P35" i="1"/>
  <c r="B40" i="1"/>
  <c r="F40" i="1"/>
  <c r="J40" i="1"/>
  <c r="S40" i="1"/>
  <c r="E40" i="1"/>
  <c r="Q40" i="1"/>
  <c r="D40" i="1"/>
  <c r="L40" i="1"/>
  <c r="R40" i="1"/>
  <c r="P40" i="1"/>
  <c r="K40" i="1"/>
  <c r="M40" i="1"/>
  <c r="C40" i="1"/>
  <c r="I40" i="1"/>
  <c r="D8" i="2"/>
  <c r="M6" i="2"/>
  <c r="G10" i="2"/>
  <c r="J10" i="2"/>
  <c r="D10" i="2"/>
  <c r="S48" i="2"/>
  <c r="S43" i="2" s="1"/>
  <c r="T41" i="1"/>
  <c r="AN39" i="2"/>
  <c r="AB40" i="2" s="1"/>
  <c r="H46" i="1"/>
  <c r="S21" i="2"/>
  <c r="D22" i="2" s="1"/>
  <c r="J6" i="2"/>
  <c r="B46" i="1"/>
  <c r="F46" i="1"/>
  <c r="L46" i="1"/>
  <c r="M46" i="1"/>
  <c r="S46" i="1"/>
  <c r="B29" i="1"/>
  <c r="Q29" i="1"/>
  <c r="C29" i="1"/>
  <c r="K29" i="1"/>
  <c r="F29" i="1"/>
  <c r="S29" i="1"/>
  <c r="J29" i="1"/>
  <c r="E29" i="1"/>
  <c r="R29" i="1"/>
  <c r="L29" i="1"/>
  <c r="P29" i="1"/>
  <c r="I29" i="1"/>
  <c r="M29" i="1"/>
  <c r="D29" i="1"/>
  <c r="G29" i="1"/>
  <c r="O29" i="1"/>
  <c r="B39" i="1"/>
  <c r="D39" i="1"/>
  <c r="R39" i="1"/>
  <c r="Q39" i="1"/>
  <c r="S39" i="1"/>
  <c r="F39" i="1"/>
  <c r="E39" i="1"/>
  <c r="K39" i="1"/>
  <c r="J39" i="1"/>
  <c r="L39" i="1"/>
  <c r="C39" i="1"/>
  <c r="M39" i="1"/>
  <c r="P6" i="2"/>
  <c r="N46" i="1"/>
  <c r="H39" i="1"/>
  <c r="N40" i="1"/>
  <c r="T29" i="1"/>
  <c r="S30" i="2"/>
  <c r="P25" i="2" s="1"/>
  <c r="N39" i="1"/>
  <c r="G6" i="2"/>
  <c r="B35" i="1"/>
  <c r="J35" i="1"/>
  <c r="Q35" i="1"/>
  <c r="D35" i="1"/>
  <c r="R35" i="1"/>
  <c r="M35" i="1"/>
  <c r="S35" i="1"/>
  <c r="E35" i="1"/>
  <c r="L35" i="1"/>
  <c r="K35" i="1"/>
  <c r="F35" i="1"/>
  <c r="M10" i="2"/>
  <c r="P10" i="2"/>
  <c r="T40" i="1"/>
  <c r="AN30" i="2"/>
  <c r="AB29" i="2" s="1"/>
  <c r="H29" i="1"/>
  <c r="N29" i="1"/>
  <c r="P49" i="2"/>
  <c r="H40" i="1"/>
  <c r="N35" i="1"/>
  <c r="J8" i="2"/>
  <c r="B34" i="1"/>
  <c r="P34" i="1"/>
  <c r="L34" i="1"/>
  <c r="R34" i="1"/>
  <c r="M34" i="1"/>
  <c r="S34" i="1"/>
  <c r="F34" i="1"/>
  <c r="J34" i="1"/>
  <c r="E34" i="1"/>
  <c r="K34" i="1"/>
  <c r="D34" i="1"/>
  <c r="Q34" i="1"/>
  <c r="B41" i="1"/>
  <c r="F41" i="1"/>
  <c r="L41" i="1"/>
  <c r="S41" i="1"/>
  <c r="M41" i="1"/>
  <c r="P8" i="2"/>
  <c r="M8" i="2"/>
  <c r="D6" i="2"/>
  <c r="G8" i="2"/>
  <c r="H34" i="1"/>
  <c r="T34" i="1"/>
  <c r="AN21" i="2"/>
  <c r="AN20" i="2" s="1"/>
  <c r="S39" i="2"/>
  <c r="S38" i="2" s="1"/>
  <c r="N41" i="1"/>
  <c r="AN48" i="2"/>
  <c r="AN12" i="2"/>
  <c r="T35" i="1"/>
  <c r="N47" i="1"/>
  <c r="M49" i="2" l="1"/>
  <c r="AN36" i="2"/>
  <c r="AN47" i="2"/>
  <c r="AE45" i="2"/>
  <c r="AN7" i="2"/>
  <c r="AK7" i="2"/>
  <c r="AB31" i="2"/>
  <c r="Y27" i="2"/>
  <c r="S18" i="2"/>
  <c r="AK40" i="2"/>
  <c r="AE40" i="2"/>
  <c r="AN38" i="2"/>
  <c r="G36" i="1"/>
  <c r="H36" i="1"/>
  <c r="S25" i="2"/>
  <c r="G29" i="2"/>
  <c r="AN34" i="2"/>
  <c r="AN43" i="2"/>
  <c r="AN16" i="2"/>
  <c r="S16" i="2"/>
  <c r="AH31" i="2"/>
  <c r="AN27" i="2"/>
  <c r="AN25" i="2"/>
  <c r="Y40" i="2"/>
  <c r="AH40" i="2"/>
  <c r="Y49" i="2"/>
  <c r="Y31" i="2"/>
  <c r="AN29" i="2"/>
  <c r="D40" i="2"/>
  <c r="S8" i="2"/>
  <c r="M40" i="2"/>
  <c r="S34" i="2"/>
  <c r="B31" i="1"/>
  <c r="M31" i="1"/>
  <c r="S31" i="1"/>
  <c r="J31" i="1"/>
  <c r="G31" i="1"/>
  <c r="F31" i="1"/>
  <c r="D31" i="1"/>
  <c r="R31" i="1"/>
  <c r="L31" i="1"/>
  <c r="E31" i="1"/>
  <c r="C31" i="1"/>
  <c r="T31" i="1"/>
  <c r="H31" i="1"/>
  <c r="N31" i="1"/>
  <c r="AN18" i="2"/>
  <c r="B45" i="1"/>
  <c r="G45" i="1"/>
  <c r="D45" i="1"/>
  <c r="J45" i="1"/>
  <c r="P45" i="1"/>
  <c r="Q45" i="1"/>
  <c r="K45" i="1"/>
  <c r="M45" i="1"/>
  <c r="L45" i="1"/>
  <c r="S45" i="1"/>
  <c r="F45" i="1"/>
  <c r="R45" i="1"/>
  <c r="E45" i="1"/>
  <c r="C45" i="1"/>
  <c r="I45" i="1"/>
  <c r="O45" i="1"/>
  <c r="N45" i="1"/>
  <c r="T45" i="1"/>
  <c r="H45" i="1"/>
  <c r="AN45" i="2"/>
  <c r="B30" i="1"/>
  <c r="S30" i="1"/>
  <c r="E30" i="1"/>
  <c r="R30" i="1"/>
  <c r="G30" i="1"/>
  <c r="P30" i="1"/>
  <c r="K30" i="1"/>
  <c r="Q30" i="1"/>
  <c r="D30" i="1"/>
  <c r="L30" i="1"/>
  <c r="F30" i="1"/>
  <c r="J30" i="1"/>
  <c r="M30" i="1"/>
  <c r="C30" i="1"/>
  <c r="O30" i="1"/>
  <c r="I30" i="1"/>
  <c r="H30" i="1"/>
  <c r="T30" i="1"/>
  <c r="N30" i="1"/>
  <c r="AH9" i="2"/>
  <c r="AN13" i="2"/>
  <c r="AE11" i="2"/>
  <c r="AK11" i="2"/>
  <c r="AB9" i="2"/>
  <c r="AE7" i="2"/>
  <c r="AH7" i="2"/>
  <c r="AB7" i="2"/>
  <c r="AE9" i="2"/>
  <c r="AH13" i="2"/>
  <c r="AK9" i="2"/>
  <c r="AB11" i="2"/>
  <c r="AH11" i="2"/>
  <c r="AE13" i="2"/>
  <c r="AK13" i="2"/>
  <c r="Y7" i="2"/>
  <c r="AB13" i="2"/>
  <c r="Y9" i="2"/>
  <c r="P38" i="2"/>
  <c r="S40" i="2"/>
  <c r="J36" i="2"/>
  <c r="D38" i="2"/>
  <c r="G34" i="2"/>
  <c r="G38" i="2"/>
  <c r="M38" i="2"/>
  <c r="M34" i="2"/>
  <c r="D34" i="2"/>
  <c r="P36" i="2"/>
  <c r="J34" i="2"/>
  <c r="G36" i="2"/>
  <c r="J38" i="2"/>
  <c r="P34" i="2"/>
  <c r="D36" i="2"/>
  <c r="M36" i="2"/>
  <c r="B44" i="1"/>
  <c r="P44" i="1"/>
  <c r="E44" i="1"/>
  <c r="I44" i="1"/>
  <c r="O44" i="1"/>
  <c r="M44" i="1"/>
  <c r="S44" i="1"/>
  <c r="Q44" i="1"/>
  <c r="L44" i="1"/>
  <c r="K44" i="1"/>
  <c r="D44" i="1"/>
  <c r="C44" i="1"/>
  <c r="R44" i="1"/>
  <c r="J44" i="1"/>
  <c r="F44" i="1"/>
  <c r="H44" i="1"/>
  <c r="T44" i="1"/>
  <c r="N44" i="1"/>
  <c r="J12" i="2"/>
  <c r="M29" i="2"/>
  <c r="S31" i="2"/>
  <c r="G27" i="2"/>
  <c r="G25" i="2"/>
  <c r="J29" i="2"/>
  <c r="P29" i="2"/>
  <c r="M25" i="2"/>
  <c r="J25" i="2"/>
  <c r="P31" i="2"/>
  <c r="P27" i="2"/>
  <c r="J27" i="2"/>
  <c r="M27" i="2"/>
  <c r="G31" i="2"/>
  <c r="J31" i="2"/>
  <c r="M31" i="2"/>
  <c r="AK49" i="2"/>
  <c r="AN9" i="2"/>
  <c r="J43" i="2"/>
  <c r="S49" i="2"/>
  <c r="G45" i="2"/>
  <c r="G43" i="2"/>
  <c r="J45" i="2"/>
  <c r="J49" i="2"/>
  <c r="M43" i="2"/>
  <c r="P45" i="2"/>
  <c r="M47" i="2"/>
  <c r="G47" i="2"/>
  <c r="P47" i="2"/>
  <c r="M45" i="2"/>
  <c r="J47" i="2"/>
  <c r="S10" i="2"/>
  <c r="B47" i="1"/>
  <c r="M47" i="1"/>
  <c r="R47" i="1"/>
  <c r="O47" i="1"/>
  <c r="K47" i="1"/>
  <c r="E47" i="1"/>
  <c r="D47" i="1"/>
  <c r="Q47" i="1"/>
  <c r="G47" i="1"/>
  <c r="P47" i="1"/>
  <c r="L47" i="1"/>
  <c r="F47" i="1"/>
  <c r="I47" i="1"/>
  <c r="S47" i="1"/>
  <c r="C47" i="1"/>
  <c r="J47" i="1"/>
  <c r="S36" i="2"/>
  <c r="J40" i="2"/>
  <c r="T47" i="1"/>
  <c r="H47" i="1"/>
  <c r="Y13" i="2"/>
  <c r="S27" i="2"/>
  <c r="P12" i="2"/>
  <c r="S20" i="2"/>
  <c r="S22" i="2"/>
  <c r="P20" i="2"/>
  <c r="J16" i="2"/>
  <c r="M16" i="2"/>
  <c r="M18" i="2"/>
  <c r="G20" i="2"/>
  <c r="J22" i="2"/>
  <c r="G16" i="2"/>
  <c r="M20" i="2"/>
  <c r="G18" i="2"/>
  <c r="J20" i="2"/>
  <c r="P16" i="2"/>
  <c r="P18" i="2"/>
  <c r="J18" i="2"/>
  <c r="P22" i="2"/>
  <c r="D18" i="2"/>
  <c r="G22" i="2"/>
  <c r="M22" i="2"/>
  <c r="D20" i="2"/>
  <c r="D16" i="2"/>
  <c r="P40" i="2"/>
  <c r="G49" i="2"/>
  <c r="B36" i="1"/>
  <c r="R36" i="1"/>
  <c r="L36" i="1"/>
  <c r="M36" i="1"/>
  <c r="S36" i="1"/>
  <c r="N36" i="1"/>
  <c r="T36" i="1"/>
  <c r="S6" i="2"/>
  <c r="G37" i="1"/>
  <c r="AB45" i="2"/>
  <c r="AN49" i="2"/>
  <c r="AE43" i="2"/>
  <c r="AH43" i="2"/>
  <c r="AB43" i="2"/>
  <c r="AH45" i="2"/>
  <c r="AK45" i="2"/>
  <c r="AH47" i="2"/>
  <c r="AB49" i="2"/>
  <c r="AE49" i="2"/>
  <c r="AK43" i="2"/>
  <c r="AH49" i="2"/>
  <c r="Y43" i="2"/>
  <c r="AK47" i="2"/>
  <c r="AB18" i="2"/>
  <c r="AN22" i="2"/>
  <c r="AB16" i="2"/>
  <c r="AK16" i="2"/>
  <c r="AH18" i="2"/>
  <c r="AK22" i="2"/>
  <c r="AE20" i="2"/>
  <c r="AE16" i="2"/>
  <c r="AK20" i="2"/>
  <c r="AK18" i="2"/>
  <c r="AH16" i="2"/>
  <c r="AB20" i="2"/>
  <c r="AH20" i="2"/>
  <c r="AB22" i="2"/>
  <c r="AE18" i="2"/>
  <c r="Y18" i="2"/>
  <c r="Y20" i="2"/>
  <c r="AH22" i="2"/>
  <c r="Y16" i="2"/>
  <c r="AE22" i="2"/>
  <c r="AN11" i="2"/>
  <c r="D12" i="2"/>
  <c r="Y22" i="2"/>
  <c r="AH29" i="2"/>
  <c r="AN31" i="2"/>
  <c r="AB25" i="2"/>
  <c r="AH27" i="2"/>
  <c r="AE27" i="2"/>
  <c r="AH25" i="2"/>
  <c r="Y25" i="2"/>
  <c r="AE29" i="2"/>
  <c r="AK29" i="2"/>
  <c r="AB27" i="2"/>
  <c r="AE25" i="2"/>
  <c r="AK27" i="2"/>
  <c r="G12" i="2"/>
  <c r="S45" i="2"/>
  <c r="AK31" i="2"/>
  <c r="AE31" i="2"/>
  <c r="S29" i="2"/>
  <c r="AN40" i="2"/>
  <c r="AH36" i="2"/>
  <c r="AB36" i="2"/>
  <c r="AH38" i="2"/>
  <c r="AE36" i="2"/>
  <c r="Y36" i="2"/>
  <c r="AK36" i="2"/>
  <c r="AE38" i="2"/>
  <c r="AE34" i="2"/>
  <c r="Y34" i="2"/>
  <c r="Y38" i="2"/>
  <c r="AH34" i="2"/>
  <c r="AB34" i="2"/>
  <c r="AB38" i="2"/>
  <c r="AK38" i="2"/>
  <c r="G40" i="2"/>
  <c r="S47" i="2"/>
  <c r="M12" i="2"/>
  <c r="B37" i="1" l="1"/>
  <c r="E37" i="1"/>
  <c r="J37" i="1"/>
  <c r="R37" i="1"/>
  <c r="D37" i="1"/>
  <c r="M37" i="1"/>
  <c r="L37" i="1"/>
  <c r="F37" i="1"/>
  <c r="Q37" i="1"/>
  <c r="S37" i="1"/>
  <c r="P37" i="1"/>
  <c r="K37" i="1"/>
  <c r="H37" i="1"/>
  <c r="N37" i="1"/>
  <c r="T37" i="1"/>
  <c r="B42" i="1"/>
  <c r="P42" i="1"/>
  <c r="K42" i="1"/>
  <c r="C42" i="1"/>
  <c r="I42" i="1"/>
  <c r="J42" i="1"/>
  <c r="E42" i="1"/>
  <c r="Q42" i="1"/>
  <c r="S42" i="1"/>
  <c r="D42" i="1"/>
  <c r="F42" i="1"/>
  <c r="R42" i="1"/>
  <c r="M42" i="1"/>
  <c r="L42" i="1"/>
  <c r="N42" i="1"/>
  <c r="T42" i="1"/>
  <c r="H42" i="1"/>
  <c r="B32" i="1"/>
  <c r="Q32" i="1"/>
  <c r="L32" i="1"/>
  <c r="C32" i="1"/>
  <c r="M32" i="1"/>
  <c r="J32" i="1"/>
  <c r="E32" i="1"/>
  <c r="D32" i="1"/>
  <c r="I32" i="1"/>
  <c r="G32" i="1"/>
  <c r="O32" i="1"/>
  <c r="P32" i="1"/>
  <c r="K32" i="1"/>
  <c r="S32" i="1"/>
  <c r="R32" i="1"/>
  <c r="F32" i="1"/>
  <c r="N32" i="1"/>
  <c r="H32" i="1"/>
  <c r="T32" i="1"/>
  <c r="S12" i="2"/>
  <c r="M13" i="2" s="1"/>
  <c r="S9" i="2" l="1"/>
  <c r="S11" i="2"/>
  <c r="J7" i="2"/>
  <c r="S13" i="2"/>
  <c r="G9" i="2"/>
  <c r="J9" i="2"/>
  <c r="G11" i="2"/>
  <c r="P11" i="2"/>
  <c r="M9" i="2"/>
  <c r="D11" i="2"/>
  <c r="M11" i="2"/>
  <c r="D7" i="2"/>
  <c r="M7" i="2"/>
  <c r="P7" i="2"/>
  <c r="J11" i="2"/>
  <c r="P9" i="2"/>
  <c r="G7" i="2"/>
  <c r="D9" i="2"/>
  <c r="D13" i="2"/>
  <c r="G13" i="2"/>
  <c r="B49" i="1"/>
  <c r="I49" i="1"/>
  <c r="Q49" i="1"/>
  <c r="O49" i="1"/>
  <c r="E49" i="1"/>
  <c r="J49" i="1"/>
  <c r="F49" i="1"/>
  <c r="S49" i="1"/>
  <c r="C49" i="1"/>
  <c r="G49" i="1"/>
  <c r="L49" i="1"/>
  <c r="P49" i="1"/>
  <c r="D49" i="1"/>
  <c r="R49" i="1"/>
  <c r="K49" i="1"/>
  <c r="M49" i="1"/>
  <c r="N49" i="1"/>
  <c r="T49" i="1"/>
  <c r="H49" i="1"/>
  <c r="S7" i="2"/>
  <c r="P13" i="2"/>
  <c r="J13" i="2"/>
</calcChain>
</file>

<file path=xl/sharedStrings.xml><?xml version="1.0" encoding="utf-8"?>
<sst xmlns="http://schemas.openxmlformats.org/spreadsheetml/2006/main" count="652" uniqueCount="87">
  <si>
    <t>格付頭数</t>
  </si>
  <si>
    <t>品種・性別</t>
  </si>
  <si>
    <t>頭数</t>
  </si>
  <si>
    <t>A-5</t>
  </si>
  <si>
    <t>A-4</t>
  </si>
  <si>
    <t>A-3</t>
  </si>
  <si>
    <t>A-2</t>
  </si>
  <si>
    <t>A-1</t>
  </si>
  <si>
    <t>B-5</t>
  </si>
  <si>
    <t>B-4</t>
  </si>
  <si>
    <t>B-3</t>
  </si>
  <si>
    <t>B-2</t>
  </si>
  <si>
    <t>B-1</t>
  </si>
  <si>
    <t>C-5</t>
  </si>
  <si>
    <t>C-4</t>
  </si>
  <si>
    <t>C-3</t>
  </si>
  <si>
    <t>C-2</t>
  </si>
  <si>
    <t>和牛めす</t>
  </si>
  <si>
    <t>和牛去勢</t>
  </si>
  <si>
    <t>和牛おす</t>
  </si>
  <si>
    <t>和牛計</t>
  </si>
  <si>
    <t>乳用牛計</t>
  </si>
  <si>
    <t>合計</t>
  </si>
  <si>
    <t>構成割合</t>
  </si>
  <si>
    <t>乳牛めす</t>
    <phoneticPr fontId="3"/>
  </si>
  <si>
    <t>乳牛去勢</t>
    <phoneticPr fontId="3"/>
  </si>
  <si>
    <t>乳牛おす</t>
    <phoneticPr fontId="3"/>
  </si>
  <si>
    <t>交雑めす</t>
    <phoneticPr fontId="3"/>
  </si>
  <si>
    <t>交雑去勢</t>
    <phoneticPr fontId="3"/>
  </si>
  <si>
    <t>交雑おす</t>
    <phoneticPr fontId="3"/>
  </si>
  <si>
    <t>他めす</t>
    <rPh sb="0" eb="1">
      <t>タ</t>
    </rPh>
    <phoneticPr fontId="3"/>
  </si>
  <si>
    <t>他去勢</t>
    <rPh sb="0" eb="1">
      <t>タ</t>
    </rPh>
    <phoneticPr fontId="3"/>
  </si>
  <si>
    <t>他おす</t>
    <rPh sb="0" eb="1">
      <t>タ</t>
    </rPh>
    <phoneticPr fontId="3"/>
  </si>
  <si>
    <t>その他計</t>
    <rPh sb="0" eb="3">
      <t>ソノタ</t>
    </rPh>
    <phoneticPr fontId="3"/>
  </si>
  <si>
    <t>交雑牛計</t>
    <rPh sb="2" eb="3">
      <t>ウシ</t>
    </rPh>
    <phoneticPr fontId="3"/>
  </si>
  <si>
    <t>Ａ計</t>
    <rPh sb="1" eb="2">
      <t>ケイ</t>
    </rPh>
    <phoneticPr fontId="3"/>
  </si>
  <si>
    <t>Ｂ計</t>
    <rPh sb="1" eb="2">
      <t>ケイ</t>
    </rPh>
    <phoneticPr fontId="3"/>
  </si>
  <si>
    <t>Ｃ計</t>
    <rPh sb="1" eb="2">
      <t>ケイ</t>
    </rPh>
    <phoneticPr fontId="3"/>
  </si>
  <si>
    <t>C-1</t>
    <phoneticPr fontId="3"/>
  </si>
  <si>
    <t>交雑めす</t>
  </si>
  <si>
    <t>交雑去勢</t>
  </si>
  <si>
    <t>交雑おす</t>
  </si>
  <si>
    <t>C-1</t>
    <phoneticPr fontId="3"/>
  </si>
  <si>
    <t>乳牛めす</t>
    <phoneticPr fontId="3"/>
  </si>
  <si>
    <t>乳牛去勢</t>
    <phoneticPr fontId="3"/>
  </si>
  <si>
    <t>乳牛おす</t>
    <phoneticPr fontId="3"/>
  </si>
  <si>
    <t>他めす</t>
    <rPh sb="0" eb="1">
      <t>タ</t>
    </rPh>
    <phoneticPr fontId="3"/>
  </si>
  <si>
    <t>他去勢</t>
    <rPh sb="0" eb="1">
      <t>タ</t>
    </rPh>
    <phoneticPr fontId="3"/>
  </si>
  <si>
    <t>他おす</t>
    <rPh sb="0" eb="1">
      <t>タ</t>
    </rPh>
    <phoneticPr fontId="3"/>
  </si>
  <si>
    <t>その他計</t>
    <rPh sb="0" eb="3">
      <t>ソノタ</t>
    </rPh>
    <phoneticPr fontId="3"/>
  </si>
  <si>
    <t>交雑牛計</t>
    <rPh sb="2" eb="3">
      <t>ウシ</t>
    </rPh>
    <phoneticPr fontId="3"/>
  </si>
  <si>
    <t xml:space="preserve"> 《牛 枝 肉》</t>
  </si>
  <si>
    <t>歩留</t>
  </si>
  <si>
    <t>等級</t>
  </si>
  <si>
    <t>Ａ</t>
  </si>
  <si>
    <t>)</t>
  </si>
  <si>
    <t>Ｂ</t>
  </si>
  <si>
    <t>Ｃ</t>
  </si>
  <si>
    <t>去</t>
  </si>
  <si>
    <t>計</t>
  </si>
  <si>
    <t>勢</t>
  </si>
  <si>
    <t>和</t>
  </si>
  <si>
    <t>交</t>
  </si>
  <si>
    <t>牛</t>
  </si>
  <si>
    <t>雑</t>
  </si>
  <si>
    <t>乳</t>
  </si>
  <si>
    <t>用</t>
  </si>
  <si>
    <t>め</t>
  </si>
  <si>
    <t>す</t>
  </si>
  <si>
    <t>お</t>
  </si>
  <si>
    <t xml:space="preserve">  単位：上段；頭、下段；％</t>
    <rPh sb="5" eb="7">
      <t>ジョウダン</t>
    </rPh>
    <rPh sb="10" eb="12">
      <t>ゲダン</t>
    </rPh>
    <phoneticPr fontId="6"/>
  </si>
  <si>
    <t>肉　　質　　等　　級</t>
    <rPh sb="0" eb="1">
      <t>ニク</t>
    </rPh>
    <rPh sb="3" eb="4">
      <t>シツ</t>
    </rPh>
    <rPh sb="6" eb="7">
      <t>トウ</t>
    </rPh>
    <rPh sb="9" eb="10">
      <t>キュウ</t>
    </rPh>
    <phoneticPr fontId="6"/>
  </si>
  <si>
    <t>計</t>
    <rPh sb="0" eb="1">
      <t>ケイ</t>
    </rPh>
    <phoneticPr fontId="6"/>
  </si>
  <si>
    <t>全　　　体</t>
    <rPh sb="4" eb="5">
      <t>タイ</t>
    </rPh>
    <phoneticPr fontId="6"/>
  </si>
  <si>
    <t>そ</t>
    <phoneticPr fontId="6"/>
  </si>
  <si>
    <t>（</t>
    <phoneticPr fontId="6"/>
  </si>
  <si>
    <t>）</t>
    <phoneticPr fontId="6"/>
  </si>
  <si>
    <t>の</t>
    <phoneticPr fontId="6"/>
  </si>
  <si>
    <t>他</t>
    <rPh sb="0" eb="1">
      <t>タ</t>
    </rPh>
    <phoneticPr fontId="6"/>
  </si>
  <si>
    <t>（</t>
    <phoneticPr fontId="6"/>
  </si>
  <si>
    <t>）</t>
    <phoneticPr fontId="6"/>
  </si>
  <si>
    <t>の</t>
    <phoneticPr fontId="6"/>
  </si>
  <si>
    <t>牛</t>
    <rPh sb="0" eb="1">
      <t>ウシ</t>
    </rPh>
    <phoneticPr fontId="6"/>
  </si>
  <si>
    <t>（</t>
    <phoneticPr fontId="6"/>
  </si>
  <si>
    <t>）</t>
    <phoneticPr fontId="6"/>
  </si>
  <si>
    <t>そ</t>
    <phoneticPr fontId="6"/>
  </si>
  <si>
    <t>の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</si>
</sst>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;[Red]\-#,##0.0"/>
    <numFmt numFmtId="177" formatCode="#,##0.0;\-#,##0.0;"/>
    <numFmt numFmtId="178" formatCode="0.0_);[Red]\(0.0\)"/>
    <numFmt numFmtId="179" formatCode="#,##0.0_ 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HGｺﾞｼｯｸE"/>
      <family val="3"/>
      <charset val="128"/>
    </font>
    <font>
      <sz val="14"/>
      <name val="ＭＳ 明朝"/>
      <family val="1"/>
      <charset val="128"/>
    </font>
    <font>
      <sz val="7"/>
      <name val="ＭＳ Ｐ明朝"/>
      <family val="1"/>
      <charset val="128"/>
    </font>
    <font>
      <sz val="18"/>
      <name val="ＭＳ 明朝"/>
      <family val="1"/>
      <charset val="128"/>
    </font>
    <font>
      <sz val="14"/>
      <name val="HGｺﾞｼｯｸE"/>
      <family val="3"/>
      <charset val="128"/>
    </font>
    <font>
      <sz val="1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5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0" fillId="2" borderId="4" xfId="0" applyFill="1" applyBorder="1" applyAlignment="1">
      <alignment horizontal="center"/>
    </xf>
    <xf numFmtId="176" fontId="2" fillId="2" borderId="5" xfId="1" applyNumberFormat="1" applyFont="1" applyFill="1" applyBorder="1" applyAlignment="1">
      <alignment horizontal="right"/>
    </xf>
    <xf numFmtId="176" fontId="2" fillId="2" borderId="0" xfId="1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176" fontId="2" fillId="2" borderId="8" xfId="1" applyNumberFormat="1" applyFont="1" applyFill="1" applyBorder="1" applyAlignment="1">
      <alignment horizontal="right"/>
    </xf>
    <xf numFmtId="176" fontId="2" fillId="2" borderId="2" xfId="1" applyNumberFormat="1" applyFont="1" applyFill="1" applyBorder="1" applyAlignment="1">
      <alignment horizontal="right"/>
    </xf>
    <xf numFmtId="176" fontId="2" fillId="2" borderId="3" xfId="1" applyNumberFormat="1" applyFont="1" applyFill="1" applyBorder="1" applyAlignment="1">
      <alignment horizontal="right"/>
    </xf>
    <xf numFmtId="176" fontId="2" fillId="2" borderId="7" xfId="1" applyNumberFormat="1" applyFont="1" applyFill="1" applyBorder="1" applyAlignment="1">
      <alignment horizontal="right"/>
    </xf>
    <xf numFmtId="176" fontId="2" fillId="2" borderId="6" xfId="1" applyNumberFormat="1" applyFont="1" applyFill="1" applyBorder="1" applyAlignment="1">
      <alignment horizontal="right"/>
    </xf>
    <xf numFmtId="176" fontId="2" fillId="2" borderId="1" xfId="1" applyNumberFormat="1" applyFon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8" xfId="0" applyFill="1" applyBorder="1"/>
    <xf numFmtId="0" fontId="0" fillId="0" borderId="0" xfId="0" applyAlignment="1"/>
    <xf numFmtId="0" fontId="0" fillId="2" borderId="4" xfId="0" applyFill="1" applyBorder="1" applyAlignment="1"/>
    <xf numFmtId="0" fontId="0" fillId="0" borderId="4" xfId="0" applyBorder="1" applyAlignment="1"/>
    <xf numFmtId="176" fontId="2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5" fillId="0" borderId="0" xfId="2" applyFont="1" applyFill="1" applyBorder="1"/>
    <xf numFmtId="0" fontId="5" fillId="0" borderId="0" xfId="2" applyFont="1" applyFill="1"/>
    <xf numFmtId="0" fontId="8" fillId="0" borderId="0" xfId="0" applyFont="1" applyFill="1" applyAlignment="1">
      <alignment horizontal="center"/>
    </xf>
    <xf numFmtId="0" fontId="5" fillId="0" borderId="4" xfId="2" applyFont="1" applyFill="1" applyBorder="1" applyAlignment="1" applyProtection="1">
      <alignment horizontal="left"/>
    </xf>
    <xf numFmtId="0" fontId="5" fillId="0" borderId="4" xfId="2" applyFont="1" applyFill="1" applyBorder="1"/>
    <xf numFmtId="0" fontId="5" fillId="0" borderId="0" xfId="2" applyFont="1" applyFill="1" applyBorder="1" applyAlignment="1" applyProtection="1">
      <alignment horizontal="left"/>
    </xf>
    <xf numFmtId="0" fontId="5" fillId="0" borderId="4" xfId="2" applyFont="1" applyFill="1" applyBorder="1" applyAlignment="1" applyProtection="1">
      <alignment horizontal="right"/>
    </xf>
    <xf numFmtId="0" fontId="5" fillId="0" borderId="5" xfId="2" applyFont="1" applyFill="1" applyBorder="1"/>
    <xf numFmtId="0" fontId="5" fillId="0" borderId="5" xfId="2" applyFont="1" applyFill="1" applyBorder="1" applyAlignment="1" applyProtection="1">
      <alignment horizontal="left"/>
    </xf>
    <xf numFmtId="0" fontId="5" fillId="0" borderId="1" xfId="2" applyFont="1" applyFill="1" applyBorder="1" applyAlignment="1" applyProtection="1">
      <alignment horizontal="left"/>
    </xf>
    <xf numFmtId="0" fontId="5" fillId="0" borderId="3" xfId="2" applyFont="1" applyFill="1" applyBorder="1" applyAlignment="1" applyProtection="1">
      <alignment horizontal="center"/>
    </xf>
    <xf numFmtId="0" fontId="5" fillId="0" borderId="7" xfId="2" applyFont="1" applyFill="1" applyBorder="1"/>
    <xf numFmtId="0" fontId="5" fillId="0" borderId="9" xfId="2" applyFont="1" applyFill="1" applyBorder="1"/>
    <xf numFmtId="0" fontId="5" fillId="0" borderId="9" xfId="2" applyFont="1" applyFill="1" applyBorder="1" applyAlignment="1" applyProtection="1">
      <alignment horizontal="left"/>
    </xf>
    <xf numFmtId="0" fontId="5" fillId="0" borderId="4" xfId="2" applyFont="1" applyFill="1" applyBorder="1" applyAlignment="1" applyProtection="1">
      <alignment horizontal="center"/>
    </xf>
    <xf numFmtId="0" fontId="5" fillId="0" borderId="10" xfId="2" applyFont="1" applyFill="1" applyBorder="1" applyAlignment="1" applyProtection="1">
      <alignment horizontal="center"/>
    </xf>
    <xf numFmtId="0" fontId="5" fillId="0" borderId="11" xfId="2" applyFont="1" applyFill="1" applyBorder="1" applyAlignment="1" applyProtection="1">
      <alignment horizontal="center" vertical="center"/>
    </xf>
    <xf numFmtId="179" fontId="5" fillId="0" borderId="12" xfId="2" applyNumberFormat="1" applyFont="1" applyFill="1" applyBorder="1"/>
    <xf numFmtId="179" fontId="5" fillId="0" borderId="13" xfId="2" applyNumberFormat="1" applyFont="1" applyFill="1" applyBorder="1"/>
    <xf numFmtId="177" fontId="5" fillId="0" borderId="8" xfId="1" applyNumberFormat="1" applyFont="1" applyFill="1" applyBorder="1"/>
    <xf numFmtId="177" fontId="5" fillId="0" borderId="5" xfId="1" applyNumberFormat="1" applyFont="1" applyFill="1" applyBorder="1"/>
    <xf numFmtId="177" fontId="5" fillId="0" borderId="0" xfId="1" applyNumberFormat="1" applyFont="1" applyFill="1"/>
    <xf numFmtId="0" fontId="5" fillId="0" borderId="9" xfId="2" quotePrefix="1" applyFont="1" applyFill="1" applyBorder="1" applyAlignment="1" applyProtection="1">
      <alignment horizontal="right" vertical="center"/>
    </xf>
    <xf numFmtId="178" fontId="5" fillId="0" borderId="4" xfId="2" applyNumberFormat="1" applyFont="1" applyFill="1" applyBorder="1" applyAlignment="1"/>
    <xf numFmtId="178" fontId="5" fillId="0" borderId="10" xfId="2" quotePrefix="1" applyNumberFormat="1" applyFont="1" applyFill="1" applyBorder="1" applyAlignment="1"/>
    <xf numFmtId="0" fontId="5" fillId="0" borderId="10" xfId="0" applyFont="1" applyFill="1" applyBorder="1" applyAlignment="1" applyProtection="1">
      <alignment horizontal="left"/>
    </xf>
    <xf numFmtId="0" fontId="9" fillId="0" borderId="0" xfId="0" applyFont="1" applyFill="1" applyBorder="1"/>
    <xf numFmtId="177" fontId="5" fillId="0" borderId="0" xfId="1" applyNumberFormat="1" applyFont="1" applyFill="1" applyBorder="1"/>
    <xf numFmtId="177" fontId="5" fillId="0" borderId="5" xfId="1" applyNumberFormat="1" applyFont="1" applyFill="1" applyBorder="1" applyAlignment="1" applyProtection="1">
      <alignment horizontal="left"/>
    </xf>
    <xf numFmtId="177" fontId="5" fillId="0" borderId="0" xfId="2" applyNumberFormat="1" applyFont="1" applyFill="1" applyBorder="1"/>
    <xf numFmtId="177" fontId="5" fillId="0" borderId="5" xfId="2" applyNumberFormat="1" applyFont="1" applyFill="1" applyBorder="1" applyAlignment="1" applyProtection="1">
      <alignment horizontal="left"/>
    </xf>
    <xf numFmtId="177" fontId="5" fillId="0" borderId="0" xfId="2" applyNumberFormat="1" applyFont="1" applyFill="1"/>
    <xf numFmtId="0" fontId="5" fillId="0" borderId="4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77" fontId="5" fillId="0" borderId="5" xfId="2" applyNumberFormat="1" applyFont="1" applyFill="1" applyBorder="1"/>
    <xf numFmtId="179" fontId="5" fillId="0" borderId="0" xfId="2" applyNumberFormat="1" applyFont="1" applyFill="1"/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76" fontId="2" fillId="2" borderId="11" xfId="1" applyNumberFormat="1" applyFont="1" applyFill="1" applyBorder="1" applyAlignment="1">
      <alignment horizontal="right"/>
    </xf>
    <xf numFmtId="176" fontId="2" fillId="2" borderId="12" xfId="1" applyNumberFormat="1" applyFont="1" applyFill="1" applyBorder="1" applyAlignment="1">
      <alignment horizontal="right"/>
    </xf>
    <xf numFmtId="176" fontId="2" fillId="2" borderId="13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2" applyFont="1" applyFill="1" applyBorder="1" applyAlignment="1" applyProtection="1">
      <alignment horizontal="center"/>
    </xf>
    <xf numFmtId="0" fontId="5" fillId="0" borderId="11" xfId="2" applyFont="1" applyFill="1" applyBorder="1" applyAlignment="1" applyProtection="1">
      <alignment horizontal="center" vertical="center"/>
    </xf>
    <xf numFmtId="0" fontId="5" fillId="0" borderId="9" xfId="2" applyFont="1" applyFill="1" applyBorder="1" applyAlignment="1" applyProtection="1">
      <alignment horizontal="center" vertical="center"/>
    </xf>
    <xf numFmtId="177" fontId="5" fillId="0" borderId="14" xfId="1" applyNumberFormat="1" applyFont="1" applyFill="1" applyBorder="1" applyAlignment="1" applyProtection="1">
      <alignment horizontal="center" vertical="center" textRotation="255"/>
    </xf>
    <xf numFmtId="177" fontId="5" fillId="0" borderId="7" xfId="1" applyNumberFormat="1" applyFont="1" applyFill="1" applyBorder="1" applyAlignment="1" applyProtection="1">
      <alignment horizontal="center" vertical="center" textRotation="255"/>
    </xf>
    <xf numFmtId="177" fontId="5" fillId="0" borderId="15" xfId="1" applyNumberFormat="1" applyFont="1" applyFill="1" applyBorder="1" applyAlignment="1" applyProtection="1">
      <alignment horizontal="center" vertical="center" textRotation="255"/>
    </xf>
  </cellXfs>
  <cellStyles count="3">
    <cellStyle name="桁区切り" xfId="1" builtinId="6"/>
    <cellStyle name="標準" xfId="0" builtinId="0"/>
    <cellStyle name="標準_年度4-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GYOMU/&#26376;&#22577;/&#26376;&#22577;30/&#24180;&#24230;4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格付場所別"/>
      <sheetName val="地域結果（和牛）"/>
      <sheetName val="地域結果（和種詳細）"/>
      <sheetName val="全国結果"/>
      <sheetName val="全国結果豚含む"/>
      <sheetName val="30年度"/>
    </sheetNames>
    <sheetDataSet>
      <sheetData sheetId="0"/>
      <sheetData sheetId="1">
        <row r="5">
          <cell r="C5">
            <v>162907.5</v>
          </cell>
          <cell r="D5">
            <v>45549.5</v>
          </cell>
          <cell r="E5">
            <v>48563.5</v>
          </cell>
          <cell r="F5">
            <v>21991</v>
          </cell>
          <cell r="G5">
            <v>11265.5</v>
          </cell>
          <cell r="H5">
            <v>90</v>
          </cell>
          <cell r="I5">
            <v>127459.5</v>
          </cell>
          <cell r="J5">
            <v>1240</v>
          </cell>
          <cell r="K5">
            <v>4688</v>
          </cell>
          <cell r="L5">
            <v>5912</v>
          </cell>
          <cell r="M5">
            <v>17835.5</v>
          </cell>
          <cell r="N5">
            <v>989</v>
          </cell>
          <cell r="O5">
            <v>30664.5</v>
          </cell>
          <cell r="P5">
            <v>10</v>
          </cell>
          <cell r="Q5">
            <v>30</v>
          </cell>
          <cell r="R5">
            <v>102</v>
          </cell>
          <cell r="S5">
            <v>1290</v>
          </cell>
          <cell r="T5">
            <v>3351.5</v>
          </cell>
          <cell r="U5">
            <v>4783.5</v>
          </cell>
        </row>
        <row r="6">
          <cell r="C6">
            <v>208217</v>
          </cell>
          <cell r="D6">
            <v>85422.5</v>
          </cell>
          <cell r="E6">
            <v>78524</v>
          </cell>
          <cell r="F6">
            <v>26586.5</v>
          </cell>
          <cell r="G6">
            <v>4365.5</v>
          </cell>
          <cell r="H6">
            <v>11</v>
          </cell>
          <cell r="I6">
            <v>194909.5</v>
          </cell>
          <cell r="J6">
            <v>1357.5</v>
          </cell>
          <cell r="K6">
            <v>4996</v>
          </cell>
          <cell r="L6">
            <v>4132</v>
          </cell>
          <cell r="M6">
            <v>2114.5</v>
          </cell>
          <cell r="N6">
            <v>54</v>
          </cell>
          <cell r="O6">
            <v>12654</v>
          </cell>
          <cell r="P6">
            <v>2</v>
          </cell>
          <cell r="Q6">
            <v>17</v>
          </cell>
          <cell r="R6">
            <v>42</v>
          </cell>
          <cell r="S6">
            <v>213</v>
          </cell>
          <cell r="T6">
            <v>379.5</v>
          </cell>
          <cell r="U6">
            <v>653.5</v>
          </cell>
        </row>
        <row r="7">
          <cell r="C7">
            <v>162</v>
          </cell>
          <cell r="D7">
            <v>0</v>
          </cell>
          <cell r="E7">
            <v>2</v>
          </cell>
          <cell r="F7">
            <v>6</v>
          </cell>
          <cell r="G7">
            <v>6</v>
          </cell>
          <cell r="H7">
            <v>19</v>
          </cell>
          <cell r="I7">
            <v>33</v>
          </cell>
          <cell r="J7">
            <v>0</v>
          </cell>
          <cell r="K7">
            <v>0</v>
          </cell>
          <cell r="L7">
            <v>1</v>
          </cell>
          <cell r="M7">
            <v>16</v>
          </cell>
          <cell r="N7">
            <v>57</v>
          </cell>
          <cell r="O7">
            <v>74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54</v>
          </cell>
          <cell r="U7">
            <v>55</v>
          </cell>
        </row>
        <row r="8">
          <cell r="C8">
            <v>371286.5</v>
          </cell>
          <cell r="D8">
            <v>130972</v>
          </cell>
          <cell r="E8">
            <v>127089.5</v>
          </cell>
          <cell r="F8">
            <v>48583.5</v>
          </cell>
          <cell r="G8">
            <v>15637</v>
          </cell>
          <cell r="H8">
            <v>120</v>
          </cell>
          <cell r="I8">
            <v>322402</v>
          </cell>
          <cell r="J8">
            <v>2597.5</v>
          </cell>
          <cell r="K8">
            <v>9684</v>
          </cell>
          <cell r="L8">
            <v>10045</v>
          </cell>
          <cell r="M8">
            <v>19966</v>
          </cell>
          <cell r="N8">
            <v>1100</v>
          </cell>
          <cell r="O8">
            <v>43392.5</v>
          </cell>
          <cell r="P8">
            <v>12</v>
          </cell>
          <cell r="Q8">
            <v>47</v>
          </cell>
          <cell r="R8">
            <v>144</v>
          </cell>
          <cell r="S8">
            <v>1504</v>
          </cell>
          <cell r="T8">
            <v>3785</v>
          </cell>
          <cell r="U8">
            <v>5492</v>
          </cell>
        </row>
        <row r="9">
          <cell r="C9">
            <v>39971.5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0</v>
          </cell>
          <cell r="I9">
            <v>3</v>
          </cell>
          <cell r="J9">
            <v>0</v>
          </cell>
          <cell r="K9">
            <v>1</v>
          </cell>
          <cell r="L9">
            <v>138</v>
          </cell>
          <cell r="M9">
            <v>5480</v>
          </cell>
          <cell r="N9">
            <v>282</v>
          </cell>
          <cell r="O9">
            <v>5901</v>
          </cell>
          <cell r="P9">
            <v>0</v>
          </cell>
          <cell r="Q9">
            <v>0</v>
          </cell>
          <cell r="R9">
            <v>106</v>
          </cell>
          <cell r="S9">
            <v>11426.5</v>
          </cell>
          <cell r="T9">
            <v>22535</v>
          </cell>
          <cell r="U9">
            <v>34067.5</v>
          </cell>
        </row>
        <row r="10">
          <cell r="C10">
            <v>143344.5</v>
          </cell>
          <cell r="D10">
            <v>0</v>
          </cell>
          <cell r="E10">
            <v>1</v>
          </cell>
          <cell r="F10">
            <v>3</v>
          </cell>
          <cell r="G10">
            <v>42</v>
          </cell>
          <cell r="H10">
            <v>0</v>
          </cell>
          <cell r="I10">
            <v>46</v>
          </cell>
          <cell r="J10">
            <v>0</v>
          </cell>
          <cell r="K10">
            <v>3</v>
          </cell>
          <cell r="L10">
            <v>2475</v>
          </cell>
          <cell r="M10">
            <v>80874.5</v>
          </cell>
          <cell r="N10">
            <v>285</v>
          </cell>
          <cell r="O10">
            <v>83637.5</v>
          </cell>
          <cell r="P10">
            <v>0</v>
          </cell>
          <cell r="Q10">
            <v>3</v>
          </cell>
          <cell r="R10">
            <v>1354</v>
          </cell>
          <cell r="S10">
            <v>56282</v>
          </cell>
          <cell r="T10">
            <v>2022</v>
          </cell>
          <cell r="U10">
            <v>59661</v>
          </cell>
        </row>
        <row r="11">
          <cell r="C11">
            <v>257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9</v>
          </cell>
          <cell r="N11">
            <v>97</v>
          </cell>
          <cell r="O11">
            <v>106</v>
          </cell>
          <cell r="P11">
            <v>0</v>
          </cell>
          <cell r="Q11">
            <v>0</v>
          </cell>
          <cell r="R11">
            <v>0</v>
          </cell>
          <cell r="S11">
            <v>11</v>
          </cell>
          <cell r="T11">
            <v>140</v>
          </cell>
          <cell r="U11">
            <v>151</v>
          </cell>
        </row>
        <row r="12">
          <cell r="C12">
            <v>183573</v>
          </cell>
          <cell r="D12">
            <v>0</v>
          </cell>
          <cell r="E12">
            <v>1</v>
          </cell>
          <cell r="F12">
            <v>3</v>
          </cell>
          <cell r="G12">
            <v>45</v>
          </cell>
          <cell r="H12">
            <v>0</v>
          </cell>
          <cell r="I12">
            <v>49</v>
          </cell>
          <cell r="J12">
            <v>0</v>
          </cell>
          <cell r="K12">
            <v>4</v>
          </cell>
          <cell r="L12">
            <v>2613</v>
          </cell>
          <cell r="M12">
            <v>86363.5</v>
          </cell>
          <cell r="N12">
            <v>664</v>
          </cell>
          <cell r="O12">
            <v>89644.5</v>
          </cell>
          <cell r="P12">
            <v>0</v>
          </cell>
          <cell r="Q12">
            <v>3</v>
          </cell>
          <cell r="R12">
            <v>1460</v>
          </cell>
          <cell r="S12">
            <v>67719.5</v>
          </cell>
          <cell r="T12">
            <v>24697</v>
          </cell>
          <cell r="U12">
            <v>93879.5</v>
          </cell>
        </row>
        <row r="13">
          <cell r="C13">
            <v>488</v>
          </cell>
          <cell r="D13">
            <v>4</v>
          </cell>
          <cell r="E13">
            <v>11</v>
          </cell>
          <cell r="F13">
            <v>21</v>
          </cell>
          <cell r="G13">
            <v>21</v>
          </cell>
          <cell r="H13">
            <v>0</v>
          </cell>
          <cell r="I13">
            <v>57</v>
          </cell>
          <cell r="J13">
            <v>2</v>
          </cell>
          <cell r="K13">
            <v>15</v>
          </cell>
          <cell r="L13">
            <v>62</v>
          </cell>
          <cell r="M13">
            <v>270</v>
          </cell>
          <cell r="N13">
            <v>2</v>
          </cell>
          <cell r="O13">
            <v>351</v>
          </cell>
          <cell r="P13">
            <v>0</v>
          </cell>
          <cell r="Q13">
            <v>0</v>
          </cell>
          <cell r="R13">
            <v>10</v>
          </cell>
          <cell r="S13">
            <v>68</v>
          </cell>
          <cell r="T13">
            <v>2</v>
          </cell>
          <cell r="U13">
            <v>80</v>
          </cell>
        </row>
        <row r="14">
          <cell r="C14">
            <v>8983</v>
          </cell>
          <cell r="D14">
            <v>3</v>
          </cell>
          <cell r="E14">
            <v>70</v>
          </cell>
          <cell r="F14">
            <v>600</v>
          </cell>
          <cell r="G14">
            <v>509</v>
          </cell>
          <cell r="H14">
            <v>0</v>
          </cell>
          <cell r="I14">
            <v>1182</v>
          </cell>
          <cell r="J14">
            <v>2</v>
          </cell>
          <cell r="K14">
            <v>85</v>
          </cell>
          <cell r="L14">
            <v>2159</v>
          </cell>
          <cell r="M14">
            <v>4477</v>
          </cell>
          <cell r="N14">
            <v>16</v>
          </cell>
          <cell r="O14">
            <v>6739</v>
          </cell>
          <cell r="P14">
            <v>0</v>
          </cell>
          <cell r="Q14">
            <v>1</v>
          </cell>
          <cell r="R14">
            <v>157</v>
          </cell>
          <cell r="S14">
            <v>866</v>
          </cell>
          <cell r="T14">
            <v>38</v>
          </cell>
          <cell r="U14">
            <v>1062</v>
          </cell>
        </row>
        <row r="15">
          <cell r="C15">
            <v>3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>
            <v>9474</v>
          </cell>
          <cell r="D16">
            <v>7</v>
          </cell>
          <cell r="E16">
            <v>81</v>
          </cell>
          <cell r="F16">
            <v>621</v>
          </cell>
          <cell r="G16">
            <v>530</v>
          </cell>
          <cell r="H16">
            <v>0</v>
          </cell>
          <cell r="I16">
            <v>1239</v>
          </cell>
          <cell r="J16">
            <v>4</v>
          </cell>
          <cell r="K16">
            <v>100</v>
          </cell>
          <cell r="L16">
            <v>2221</v>
          </cell>
          <cell r="M16">
            <v>4747</v>
          </cell>
          <cell r="N16">
            <v>21</v>
          </cell>
          <cell r="O16">
            <v>7093</v>
          </cell>
          <cell r="P16">
            <v>0</v>
          </cell>
          <cell r="Q16">
            <v>1</v>
          </cell>
          <cell r="R16">
            <v>167</v>
          </cell>
          <cell r="S16">
            <v>934</v>
          </cell>
          <cell r="T16">
            <v>40</v>
          </cell>
          <cell r="U16">
            <v>1142</v>
          </cell>
        </row>
        <row r="17">
          <cell r="C17">
            <v>93952.5</v>
          </cell>
          <cell r="D17">
            <v>328</v>
          </cell>
          <cell r="E17">
            <v>3823</v>
          </cell>
          <cell r="F17">
            <v>5022</v>
          </cell>
          <cell r="G17">
            <v>1928</v>
          </cell>
          <cell r="H17">
            <v>0</v>
          </cell>
          <cell r="I17">
            <v>11101</v>
          </cell>
          <cell r="J17">
            <v>172</v>
          </cell>
          <cell r="K17">
            <v>7663</v>
          </cell>
          <cell r="L17">
            <v>31022</v>
          </cell>
          <cell r="M17">
            <v>27671</v>
          </cell>
          <cell r="N17">
            <v>25</v>
          </cell>
          <cell r="O17">
            <v>66553</v>
          </cell>
          <cell r="P17">
            <v>8</v>
          </cell>
          <cell r="Q17">
            <v>703</v>
          </cell>
          <cell r="R17">
            <v>6219</v>
          </cell>
          <cell r="S17">
            <v>9026</v>
          </cell>
          <cell r="T17">
            <v>342.5</v>
          </cell>
          <cell r="U17">
            <v>16298.5</v>
          </cell>
        </row>
        <row r="18">
          <cell r="C18">
            <v>105483.5</v>
          </cell>
          <cell r="D18">
            <v>381</v>
          </cell>
          <cell r="E18">
            <v>3542</v>
          </cell>
          <cell r="F18">
            <v>3819</v>
          </cell>
          <cell r="G18">
            <v>1030</v>
          </cell>
          <cell r="H18">
            <v>0</v>
          </cell>
          <cell r="I18">
            <v>8772</v>
          </cell>
          <cell r="J18">
            <v>370</v>
          </cell>
          <cell r="K18">
            <v>12733</v>
          </cell>
          <cell r="L18">
            <v>40017</v>
          </cell>
          <cell r="M18">
            <v>25544</v>
          </cell>
          <cell r="N18">
            <v>44</v>
          </cell>
          <cell r="O18">
            <v>78708</v>
          </cell>
          <cell r="P18">
            <v>13</v>
          </cell>
          <cell r="Q18">
            <v>1125</v>
          </cell>
          <cell r="R18">
            <v>7746</v>
          </cell>
          <cell r="S18">
            <v>8718.5</v>
          </cell>
          <cell r="T18">
            <v>401</v>
          </cell>
          <cell r="U18">
            <v>18003.5</v>
          </cell>
        </row>
        <row r="19">
          <cell r="C19">
            <v>16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9</v>
          </cell>
          <cell r="N19">
            <v>3</v>
          </cell>
          <cell r="O19">
            <v>12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3</v>
          </cell>
          <cell r="U19">
            <v>4</v>
          </cell>
        </row>
        <row r="20">
          <cell r="C20">
            <v>199452</v>
          </cell>
          <cell r="D20">
            <v>709</v>
          </cell>
          <cell r="E20">
            <v>7365</v>
          </cell>
          <cell r="F20">
            <v>8841</v>
          </cell>
          <cell r="G20">
            <v>2958</v>
          </cell>
          <cell r="H20">
            <v>0</v>
          </cell>
          <cell r="I20">
            <v>19873</v>
          </cell>
          <cell r="J20">
            <v>542</v>
          </cell>
          <cell r="K20">
            <v>20396</v>
          </cell>
          <cell r="L20">
            <v>71039</v>
          </cell>
          <cell r="M20">
            <v>53224</v>
          </cell>
          <cell r="N20">
            <v>72</v>
          </cell>
          <cell r="O20">
            <v>145273</v>
          </cell>
          <cell r="P20">
            <v>21</v>
          </cell>
          <cell r="Q20">
            <v>1828</v>
          </cell>
          <cell r="R20">
            <v>13965</v>
          </cell>
          <cell r="S20">
            <v>17745.5</v>
          </cell>
          <cell r="T20">
            <v>746.5</v>
          </cell>
          <cell r="U20">
            <v>34306</v>
          </cell>
        </row>
        <row r="21">
          <cell r="C21">
            <v>763785.5</v>
          </cell>
          <cell r="D21">
            <v>131688</v>
          </cell>
          <cell r="E21">
            <v>134536.5</v>
          </cell>
          <cell r="F21">
            <v>58048.5</v>
          </cell>
          <cell r="G21">
            <v>19170</v>
          </cell>
          <cell r="H21">
            <v>120</v>
          </cell>
          <cell r="I21">
            <v>343563</v>
          </cell>
          <cell r="J21">
            <v>3143.5</v>
          </cell>
          <cell r="K21">
            <v>30184</v>
          </cell>
          <cell r="L21">
            <v>85918</v>
          </cell>
          <cell r="M21">
            <v>164300.5</v>
          </cell>
          <cell r="N21">
            <v>1857</v>
          </cell>
          <cell r="O21">
            <v>285403</v>
          </cell>
          <cell r="P21">
            <v>33</v>
          </cell>
          <cell r="Q21">
            <v>1879</v>
          </cell>
          <cell r="R21">
            <v>15736</v>
          </cell>
          <cell r="S21">
            <v>87903</v>
          </cell>
          <cell r="T21">
            <v>29268.5</v>
          </cell>
          <cell r="U21">
            <v>134819.5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showGridLines="0" tabSelected="1" zoomScale="95" workbookViewId="0">
      <selection activeCell="T3" sqref="T3"/>
    </sheetView>
  </sheetViews>
  <sheetFormatPr defaultRowHeight="13.5" x14ac:dyDescent="0.15"/>
  <cols>
    <col min="1" max="1" width="7.75" style="1" customWidth="1"/>
    <col min="2" max="2" width="7.25" customWidth="1"/>
    <col min="3" max="3" width="7.625" bestFit="1" customWidth="1"/>
    <col min="4" max="5" width="7" bestFit="1" customWidth="1"/>
    <col min="6" max="6" width="6.875" bestFit="1" customWidth="1"/>
    <col min="7" max="7" width="6.375" bestFit="1" customWidth="1"/>
    <col min="8" max="8" width="7.5" customWidth="1"/>
    <col min="9" max="9" width="6.375" bestFit="1" customWidth="1"/>
    <col min="10" max="10" width="6.5" bestFit="1" customWidth="1"/>
    <col min="11" max="11" width="7" bestFit="1" customWidth="1"/>
    <col min="12" max="12" width="7.25" bestFit="1" customWidth="1"/>
    <col min="13" max="13" width="6.125" bestFit="1" customWidth="1"/>
    <col min="14" max="14" width="7.5" customWidth="1"/>
    <col min="15" max="16" width="6.375" bestFit="1" customWidth="1"/>
    <col min="17" max="17" width="6.25" bestFit="1" customWidth="1"/>
    <col min="18" max="18" width="6.75" customWidth="1"/>
    <col min="19" max="19" width="5.875" customWidth="1"/>
    <col min="20" max="20" width="7.5" customWidth="1"/>
  </cols>
  <sheetData>
    <row r="1" spans="1:20" ht="14.25" x14ac:dyDescent="0.15">
      <c r="A1" s="73" t="str">
        <f>"平成"&amp;Q2-1988&amp;"年"&amp;R2&amp;"～平成"&amp;S2-1988&amp;"年"&amp;T2&amp;"月"&amp;"　　牛　枝　肉　格　付　結　果　（種別・性別）"</f>
        <v>平成30年4～平成31年1月　　牛　枝　肉　格　付　結　果　（種別・性別）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x14ac:dyDescent="0.15">
      <c r="Q2" s="25">
        <v>2018</v>
      </c>
      <c r="R2">
        <v>4</v>
      </c>
      <c r="S2">
        <v>2019</v>
      </c>
      <c r="T2" s="25">
        <v>1</v>
      </c>
    </row>
    <row r="3" spans="1:20" ht="12" customHeight="1" x14ac:dyDescent="0.15">
      <c r="B3" s="26" t="s">
        <v>0</v>
      </c>
      <c r="C3" s="27"/>
    </row>
    <row r="4" spans="1:20" s="5" customFormat="1" ht="12" customHeight="1" x14ac:dyDescent="0.15">
      <c r="A4" s="9" t="s">
        <v>1</v>
      </c>
      <c r="B4" s="9" t="s">
        <v>2</v>
      </c>
      <c r="C4" s="67" t="s">
        <v>3</v>
      </c>
      <c r="D4" s="68" t="s">
        <v>4</v>
      </c>
      <c r="E4" s="68" t="s">
        <v>5</v>
      </c>
      <c r="F4" s="68" t="s">
        <v>6</v>
      </c>
      <c r="G4" s="68" t="s">
        <v>7</v>
      </c>
      <c r="H4" s="69" t="s">
        <v>35</v>
      </c>
      <c r="I4" s="67" t="s">
        <v>8</v>
      </c>
      <c r="J4" s="68" t="s">
        <v>9</v>
      </c>
      <c r="K4" s="68" t="s">
        <v>10</v>
      </c>
      <c r="L4" s="68" t="s">
        <v>11</v>
      </c>
      <c r="M4" s="68" t="s">
        <v>12</v>
      </c>
      <c r="N4" s="69" t="s">
        <v>36</v>
      </c>
      <c r="O4" s="68" t="s">
        <v>13</v>
      </c>
      <c r="P4" s="68" t="s">
        <v>14</v>
      </c>
      <c r="Q4" s="68" t="s">
        <v>15</v>
      </c>
      <c r="R4" s="68" t="s">
        <v>16</v>
      </c>
      <c r="S4" s="68" t="s">
        <v>42</v>
      </c>
      <c r="T4" s="69" t="s">
        <v>37</v>
      </c>
    </row>
    <row r="5" spans="1:20" s="5" customFormat="1" ht="12" customHeight="1" x14ac:dyDescent="0.15">
      <c r="A5" s="10" t="s">
        <v>17</v>
      </c>
      <c r="B5" s="70">
        <f>IF('[1]地域結果（和牛）'!C5=0,"",'[1]地域結果（和牛）'!C5)</f>
        <v>162907.5</v>
      </c>
      <c r="C5" s="70">
        <f>IF('[1]地域結果（和牛）'!D5=0,"",'[1]地域結果（和牛）'!D5)</f>
        <v>45549.5</v>
      </c>
      <c r="D5" s="71">
        <f>IF('[1]地域結果（和牛）'!E5=0,"",'[1]地域結果（和牛）'!E5)</f>
        <v>48563.5</v>
      </c>
      <c r="E5" s="71">
        <f>IF('[1]地域結果（和牛）'!F5=0,"",'[1]地域結果（和牛）'!F5)</f>
        <v>21991</v>
      </c>
      <c r="F5" s="71">
        <f>IF('[1]地域結果（和牛）'!G5=0,"",'[1]地域結果（和牛）'!G5)</f>
        <v>11265.5</v>
      </c>
      <c r="G5" s="71">
        <f>IF('[1]地域結果（和牛）'!H5=0,"",'[1]地域結果（和牛）'!H5)</f>
        <v>90</v>
      </c>
      <c r="H5" s="72">
        <f>IF('[1]地域結果（和牛）'!I5=0,"",'[1]地域結果（和牛）'!I5)</f>
        <v>127459.5</v>
      </c>
      <c r="I5" s="70">
        <f>IF('[1]地域結果（和牛）'!J5=0,"",'[1]地域結果（和牛）'!J5)</f>
        <v>1240</v>
      </c>
      <c r="J5" s="71">
        <f>IF('[1]地域結果（和牛）'!K5=0,"",'[1]地域結果（和牛）'!K5)</f>
        <v>4688</v>
      </c>
      <c r="K5" s="71">
        <f>IF('[1]地域結果（和牛）'!L5=0,"",'[1]地域結果（和牛）'!L5)</f>
        <v>5912</v>
      </c>
      <c r="L5" s="71">
        <f>IF('[1]地域結果（和牛）'!M5=0,"",'[1]地域結果（和牛）'!M5)</f>
        <v>17835.5</v>
      </c>
      <c r="M5" s="71">
        <f>IF('[1]地域結果（和牛）'!N5=0,"",'[1]地域結果（和牛）'!N5)</f>
        <v>989</v>
      </c>
      <c r="N5" s="72">
        <f>IF('[1]地域結果（和牛）'!O5=0,"",'[1]地域結果（和牛）'!O5)</f>
        <v>30664.5</v>
      </c>
      <c r="O5" s="70">
        <f>IF('[1]地域結果（和牛）'!P5=0,"",'[1]地域結果（和牛）'!P5)</f>
        <v>10</v>
      </c>
      <c r="P5" s="71">
        <f>IF('[1]地域結果（和牛）'!Q5=0,"",'[1]地域結果（和牛）'!Q5)</f>
        <v>30</v>
      </c>
      <c r="Q5" s="71">
        <f>IF('[1]地域結果（和牛）'!R5=0,"",'[1]地域結果（和牛）'!R5)</f>
        <v>102</v>
      </c>
      <c r="R5" s="71">
        <f>IF('[1]地域結果（和牛）'!S5=0,"",'[1]地域結果（和牛）'!S5)</f>
        <v>1290</v>
      </c>
      <c r="S5" s="71">
        <f>IF('[1]地域結果（和牛）'!T5=0,"",'[1]地域結果（和牛）'!T5)</f>
        <v>3351.5</v>
      </c>
      <c r="T5" s="72">
        <f>IF('[1]地域結果（和牛）'!U5=0,"",'[1]地域結果（和牛）'!U5)</f>
        <v>4783.5</v>
      </c>
    </row>
    <row r="6" spans="1:20" s="5" customFormat="1" ht="12" customHeight="1" x14ac:dyDescent="0.15">
      <c r="A6" s="10" t="s">
        <v>18</v>
      </c>
      <c r="B6" s="7">
        <f>IF('[1]地域結果（和牛）'!C6=0,"",'[1]地域結果（和牛）'!C6)</f>
        <v>208217</v>
      </c>
      <c r="C6" s="7">
        <f>IF('[1]地域結果（和牛）'!D6=0,"",'[1]地域結果（和牛）'!D6)</f>
        <v>85422.5</v>
      </c>
      <c r="D6" s="8">
        <f>IF('[1]地域結果（和牛）'!E6=0,"",'[1]地域結果（和牛）'!E6)</f>
        <v>78524</v>
      </c>
      <c r="E6" s="8">
        <f>IF('[1]地域結果（和牛）'!F6=0,"",'[1]地域結果（和牛）'!F6)</f>
        <v>26586.5</v>
      </c>
      <c r="F6" s="8">
        <f>IF('[1]地域結果（和牛）'!G6=0,"",'[1]地域結果（和牛）'!G6)</f>
        <v>4365.5</v>
      </c>
      <c r="G6" s="8">
        <f>IF('[1]地域結果（和牛）'!H6=0,"",'[1]地域結果（和牛）'!H6)</f>
        <v>11</v>
      </c>
      <c r="H6" s="12">
        <f>IF('[1]地域結果（和牛）'!I6=0,"",'[1]地域結果（和牛）'!I6)</f>
        <v>194909.5</v>
      </c>
      <c r="I6" s="7">
        <f>IF('[1]地域結果（和牛）'!J6=0,"",'[1]地域結果（和牛）'!J6)</f>
        <v>1357.5</v>
      </c>
      <c r="J6" s="8">
        <f>IF('[1]地域結果（和牛）'!K6=0,"",'[1]地域結果（和牛）'!K6)</f>
        <v>4996</v>
      </c>
      <c r="K6" s="8">
        <f>IF('[1]地域結果（和牛）'!L6=0,"",'[1]地域結果（和牛）'!L6)</f>
        <v>4132</v>
      </c>
      <c r="L6" s="8">
        <f>IF('[1]地域結果（和牛）'!M6=0,"",'[1]地域結果（和牛）'!M6)</f>
        <v>2114.5</v>
      </c>
      <c r="M6" s="8">
        <f>IF('[1]地域結果（和牛）'!N6=0,"",'[1]地域結果（和牛）'!N6)</f>
        <v>54</v>
      </c>
      <c r="N6" s="12">
        <f>IF('[1]地域結果（和牛）'!O6=0,"",'[1]地域結果（和牛）'!O6)</f>
        <v>12654</v>
      </c>
      <c r="O6" s="7">
        <f>IF('[1]地域結果（和牛）'!P6=0,"",'[1]地域結果（和牛）'!P6)</f>
        <v>2</v>
      </c>
      <c r="P6" s="8">
        <f>IF('[1]地域結果（和牛）'!Q6=0,"",'[1]地域結果（和牛）'!Q6)</f>
        <v>17</v>
      </c>
      <c r="Q6" s="8">
        <f>IF('[1]地域結果（和牛）'!R6=0,"",'[1]地域結果（和牛）'!R6)</f>
        <v>42</v>
      </c>
      <c r="R6" s="8">
        <f>IF('[1]地域結果（和牛）'!S6=0,"",'[1]地域結果（和牛）'!S6)</f>
        <v>213</v>
      </c>
      <c r="S6" s="8">
        <f>IF('[1]地域結果（和牛）'!T6=0,"",'[1]地域結果（和牛）'!T6)</f>
        <v>379.5</v>
      </c>
      <c r="T6" s="12">
        <f>IF('[1]地域結果（和牛）'!U6=0,"",'[1]地域結果（和牛）'!U6)</f>
        <v>653.5</v>
      </c>
    </row>
    <row r="7" spans="1:20" s="5" customFormat="1" ht="12" customHeight="1" x14ac:dyDescent="0.15">
      <c r="A7" s="10" t="s">
        <v>19</v>
      </c>
      <c r="B7" s="7">
        <f>IF('[1]地域結果（和牛）'!C7=0,"",'[1]地域結果（和牛）'!C7)</f>
        <v>162</v>
      </c>
      <c r="C7" s="7" t="str">
        <f>IF('[1]地域結果（和牛）'!D7=0,"",'[1]地域結果（和牛）'!D7)</f>
        <v/>
      </c>
      <c r="D7" s="8">
        <f>IF('[1]地域結果（和牛）'!E7=0,"",'[1]地域結果（和牛）'!E7)</f>
        <v>2</v>
      </c>
      <c r="E7" s="8">
        <f>IF('[1]地域結果（和牛）'!F7=0,"",'[1]地域結果（和牛）'!F7)</f>
        <v>6</v>
      </c>
      <c r="F7" s="8">
        <f>IF('[1]地域結果（和牛）'!G7=0,"",'[1]地域結果（和牛）'!G7)</f>
        <v>6</v>
      </c>
      <c r="G7" s="8">
        <f>IF('[1]地域結果（和牛）'!H7=0,"",'[1]地域結果（和牛）'!H7)</f>
        <v>19</v>
      </c>
      <c r="H7" s="12">
        <f>IF('[1]地域結果（和牛）'!I7=0,"",'[1]地域結果（和牛）'!I7)</f>
        <v>33</v>
      </c>
      <c r="I7" s="7" t="str">
        <f>IF('[1]地域結果（和牛）'!J7=0,"",'[1]地域結果（和牛）'!J7)</f>
        <v/>
      </c>
      <c r="J7" s="8" t="str">
        <f>IF('[1]地域結果（和牛）'!K7=0,"",'[1]地域結果（和牛）'!K7)</f>
        <v/>
      </c>
      <c r="K7" s="8">
        <f>IF('[1]地域結果（和牛）'!L7=0,"",'[1]地域結果（和牛）'!L7)</f>
        <v>1</v>
      </c>
      <c r="L7" s="8">
        <f>IF('[1]地域結果（和牛）'!M7=0,"",'[1]地域結果（和牛）'!M7)</f>
        <v>16</v>
      </c>
      <c r="M7" s="8">
        <f>IF('[1]地域結果（和牛）'!N7=0,"",'[1]地域結果（和牛）'!N7)</f>
        <v>57</v>
      </c>
      <c r="N7" s="12">
        <f>IF('[1]地域結果（和牛）'!O7=0,"",'[1]地域結果（和牛）'!O7)</f>
        <v>74</v>
      </c>
      <c r="O7" s="7" t="str">
        <f>IF('[1]地域結果（和牛）'!P7=0,"",'[1]地域結果（和牛）'!P7)</f>
        <v/>
      </c>
      <c r="P7" s="8" t="str">
        <f>IF('[1]地域結果（和牛）'!Q7=0,"",'[1]地域結果（和牛）'!Q7)</f>
        <v/>
      </c>
      <c r="Q7" s="8" t="str">
        <f>IF('[1]地域結果（和牛）'!R7=0,"",'[1]地域結果（和牛）'!R7)</f>
        <v/>
      </c>
      <c r="R7" s="8">
        <f>IF('[1]地域結果（和牛）'!S7=0,"",'[1]地域結果（和牛）'!S7)</f>
        <v>1</v>
      </c>
      <c r="S7" s="8">
        <f>IF('[1]地域結果（和牛）'!T7=0,"",'[1]地域結果（和牛）'!T7)</f>
        <v>54</v>
      </c>
      <c r="T7" s="12">
        <f>IF('[1]地域結果（和牛）'!U7=0,"",'[1]地域結果（和牛）'!U7)</f>
        <v>55</v>
      </c>
    </row>
    <row r="8" spans="1:20" s="5" customFormat="1" ht="12" customHeight="1" x14ac:dyDescent="0.15">
      <c r="A8" s="10" t="s">
        <v>20</v>
      </c>
      <c r="B8" s="7">
        <f>IF('[1]地域結果（和牛）'!C8=0,"",'[1]地域結果（和牛）'!C8)</f>
        <v>371286.5</v>
      </c>
      <c r="C8" s="7">
        <f>IF('[1]地域結果（和牛）'!D8=0,"",'[1]地域結果（和牛）'!D8)</f>
        <v>130972</v>
      </c>
      <c r="D8" s="8">
        <f>IF('[1]地域結果（和牛）'!E8=0,"",'[1]地域結果（和牛）'!E8)</f>
        <v>127089.5</v>
      </c>
      <c r="E8" s="8">
        <f>IF('[1]地域結果（和牛）'!F8=0,"",'[1]地域結果（和牛）'!F8)</f>
        <v>48583.5</v>
      </c>
      <c r="F8" s="8">
        <f>IF('[1]地域結果（和牛）'!G8=0,"",'[1]地域結果（和牛）'!G8)</f>
        <v>15637</v>
      </c>
      <c r="G8" s="8">
        <f>IF('[1]地域結果（和牛）'!H8=0,"",'[1]地域結果（和牛）'!H8)</f>
        <v>120</v>
      </c>
      <c r="H8" s="12">
        <f>IF('[1]地域結果（和牛）'!I8=0,"",'[1]地域結果（和牛）'!I8)</f>
        <v>322402</v>
      </c>
      <c r="I8" s="7">
        <f>IF('[1]地域結果（和牛）'!J8=0,"",'[1]地域結果（和牛）'!J8)</f>
        <v>2597.5</v>
      </c>
      <c r="J8" s="8">
        <f>IF('[1]地域結果（和牛）'!K8=0,"",'[1]地域結果（和牛）'!K8)</f>
        <v>9684</v>
      </c>
      <c r="K8" s="8">
        <f>IF('[1]地域結果（和牛）'!L8=0,"",'[1]地域結果（和牛）'!L8)</f>
        <v>10045</v>
      </c>
      <c r="L8" s="8">
        <f>IF('[1]地域結果（和牛）'!M8=0,"",'[1]地域結果（和牛）'!M8)</f>
        <v>19966</v>
      </c>
      <c r="M8" s="8">
        <f>IF('[1]地域結果（和牛）'!N8=0,"",'[1]地域結果（和牛）'!N8)</f>
        <v>1100</v>
      </c>
      <c r="N8" s="12">
        <f>IF('[1]地域結果（和牛）'!O8=0,"",'[1]地域結果（和牛）'!O8)</f>
        <v>43392.5</v>
      </c>
      <c r="O8" s="7">
        <f>IF('[1]地域結果（和牛）'!P8=0,"",'[1]地域結果（和牛）'!P8)</f>
        <v>12</v>
      </c>
      <c r="P8" s="8">
        <f>IF('[1]地域結果（和牛）'!Q8=0,"",'[1]地域結果（和牛）'!Q8)</f>
        <v>47</v>
      </c>
      <c r="Q8" s="8">
        <f>IF('[1]地域結果（和牛）'!R8=0,"",'[1]地域結果（和牛）'!R8)</f>
        <v>144</v>
      </c>
      <c r="R8" s="8">
        <f>IF('[1]地域結果（和牛）'!S8=0,"",'[1]地域結果（和牛）'!S8)</f>
        <v>1504</v>
      </c>
      <c r="S8" s="8">
        <f>IF('[1]地域結果（和牛）'!T8=0,"",'[1]地域結果（和牛）'!T8)</f>
        <v>3785</v>
      </c>
      <c r="T8" s="12">
        <f>IF('[1]地域結果（和牛）'!U8=0,"",'[1]地域結果（和牛）'!U8)</f>
        <v>5492</v>
      </c>
    </row>
    <row r="9" spans="1:20" s="5" customFormat="1" ht="12" customHeight="1" x14ac:dyDescent="0.15">
      <c r="A9" s="10"/>
      <c r="B9" s="15"/>
      <c r="C9" s="7"/>
      <c r="D9" s="8"/>
      <c r="E9" s="8"/>
      <c r="F9" s="8"/>
      <c r="G9" s="8"/>
      <c r="H9" s="12"/>
      <c r="I9" s="7"/>
      <c r="J9" s="8"/>
      <c r="K9" s="8"/>
      <c r="L9" s="8"/>
      <c r="M9" s="8"/>
      <c r="N9" s="12"/>
      <c r="O9" s="8"/>
      <c r="P9" s="8"/>
      <c r="Q9" s="8"/>
      <c r="R9" s="8"/>
      <c r="S9" s="8"/>
      <c r="T9" s="12"/>
    </row>
    <row r="10" spans="1:20" s="5" customFormat="1" ht="12" customHeight="1" x14ac:dyDescent="0.15">
      <c r="A10" s="10" t="s">
        <v>43</v>
      </c>
      <c r="B10" s="7">
        <f>IF('[1]地域結果（和牛）'!C9=0,"",'[1]地域結果（和牛）'!C9)</f>
        <v>39971.5</v>
      </c>
      <c r="C10" s="7" t="str">
        <f>IF('[1]地域結果（和牛）'!D9=0,"",'[1]地域結果（和牛）'!D9)</f>
        <v/>
      </c>
      <c r="D10" s="8" t="str">
        <f>IF('[1]地域結果（和牛）'!E9=0,"",'[1]地域結果（和牛）'!E9)</f>
        <v/>
      </c>
      <c r="E10" s="8" t="str">
        <f>IF('[1]地域結果（和牛）'!F9=0,"",'[1]地域結果（和牛）'!F9)</f>
        <v/>
      </c>
      <c r="F10" s="8">
        <f>IF('[1]地域結果（和牛）'!G9=0,"",'[1]地域結果（和牛）'!G9)</f>
        <v>3</v>
      </c>
      <c r="G10" s="8" t="str">
        <f>IF('[1]地域結果（和牛）'!H9=0,"",'[1]地域結果（和牛）'!H9)</f>
        <v/>
      </c>
      <c r="H10" s="12">
        <f>IF('[1]地域結果（和牛）'!I9=0,"",'[1]地域結果（和牛）'!I9)</f>
        <v>3</v>
      </c>
      <c r="I10" s="7" t="str">
        <f>IF('[1]地域結果（和牛）'!J9=0,"",'[1]地域結果（和牛）'!J9)</f>
        <v/>
      </c>
      <c r="J10" s="8">
        <f>IF('[1]地域結果（和牛）'!K9=0,"",'[1]地域結果（和牛）'!K9)</f>
        <v>1</v>
      </c>
      <c r="K10" s="8">
        <f>IF('[1]地域結果（和牛）'!L9=0,"",'[1]地域結果（和牛）'!L9)</f>
        <v>138</v>
      </c>
      <c r="L10" s="8">
        <f>IF('[1]地域結果（和牛）'!M9=0,"",'[1]地域結果（和牛）'!M9)</f>
        <v>5480</v>
      </c>
      <c r="M10" s="8">
        <f>IF('[1]地域結果（和牛）'!N9=0,"",'[1]地域結果（和牛）'!N9)</f>
        <v>282</v>
      </c>
      <c r="N10" s="12">
        <f>IF('[1]地域結果（和牛）'!O9=0,"",'[1]地域結果（和牛）'!O9)</f>
        <v>5901</v>
      </c>
      <c r="O10" s="7" t="str">
        <f>IF('[1]地域結果（和牛）'!P9=0,"",'[1]地域結果（和牛）'!P9)</f>
        <v/>
      </c>
      <c r="P10" s="8" t="str">
        <f>IF('[1]地域結果（和牛）'!Q9=0,"",'[1]地域結果（和牛）'!Q9)</f>
        <v/>
      </c>
      <c r="Q10" s="8">
        <f>IF('[1]地域結果（和牛）'!R9=0,"",'[1]地域結果（和牛）'!R9)</f>
        <v>106</v>
      </c>
      <c r="R10" s="8">
        <f>IF('[1]地域結果（和牛）'!S9=0,"",'[1]地域結果（和牛）'!S9)</f>
        <v>11426.5</v>
      </c>
      <c r="S10" s="8">
        <f>IF('[1]地域結果（和牛）'!T9=0,"",'[1]地域結果（和牛）'!T9)</f>
        <v>22535</v>
      </c>
      <c r="T10" s="12">
        <f>IF('[1]地域結果（和牛）'!U9=0,"",'[1]地域結果（和牛）'!U9)</f>
        <v>34067.5</v>
      </c>
    </row>
    <row r="11" spans="1:20" s="5" customFormat="1" ht="12" customHeight="1" x14ac:dyDescent="0.15">
      <c r="A11" s="10" t="s">
        <v>44</v>
      </c>
      <c r="B11" s="7">
        <f>IF('[1]地域結果（和牛）'!C10=0,"",'[1]地域結果（和牛）'!C10)</f>
        <v>143344.5</v>
      </c>
      <c r="C11" s="7" t="str">
        <f>IF('[1]地域結果（和牛）'!D10=0,"",'[1]地域結果（和牛）'!D10)</f>
        <v/>
      </c>
      <c r="D11" s="8">
        <f>IF('[1]地域結果（和牛）'!E10=0,"",'[1]地域結果（和牛）'!E10)</f>
        <v>1</v>
      </c>
      <c r="E11" s="8">
        <f>IF('[1]地域結果（和牛）'!F10=0,"",'[1]地域結果（和牛）'!F10)</f>
        <v>3</v>
      </c>
      <c r="F11" s="8">
        <f>IF('[1]地域結果（和牛）'!G10=0,"",'[1]地域結果（和牛）'!G10)</f>
        <v>42</v>
      </c>
      <c r="G11" s="8" t="str">
        <f>IF('[1]地域結果（和牛）'!H10=0,"",'[1]地域結果（和牛）'!H10)</f>
        <v/>
      </c>
      <c r="H11" s="12">
        <f>IF('[1]地域結果（和牛）'!I10=0,"",'[1]地域結果（和牛）'!I10)</f>
        <v>46</v>
      </c>
      <c r="I11" s="7" t="str">
        <f>IF('[1]地域結果（和牛）'!J10=0,"",'[1]地域結果（和牛）'!J10)</f>
        <v/>
      </c>
      <c r="J11" s="8">
        <f>IF('[1]地域結果（和牛）'!K10=0,"",'[1]地域結果（和牛）'!K10)</f>
        <v>3</v>
      </c>
      <c r="K11" s="8">
        <f>IF('[1]地域結果（和牛）'!L10=0,"",'[1]地域結果（和牛）'!L10)</f>
        <v>2475</v>
      </c>
      <c r="L11" s="8">
        <f>IF('[1]地域結果（和牛）'!M10=0,"",'[1]地域結果（和牛）'!M10)</f>
        <v>80874.5</v>
      </c>
      <c r="M11" s="8">
        <f>IF('[1]地域結果（和牛）'!N10=0,"",'[1]地域結果（和牛）'!N10)</f>
        <v>285</v>
      </c>
      <c r="N11" s="12">
        <f>IF('[1]地域結果（和牛）'!O10=0,"",'[1]地域結果（和牛）'!O10)</f>
        <v>83637.5</v>
      </c>
      <c r="O11" s="7" t="str">
        <f>IF('[1]地域結果（和牛）'!P10=0,"",'[1]地域結果（和牛）'!P10)</f>
        <v/>
      </c>
      <c r="P11" s="8">
        <f>IF('[1]地域結果（和牛）'!Q10=0,"",'[1]地域結果（和牛）'!Q10)</f>
        <v>3</v>
      </c>
      <c r="Q11" s="8">
        <f>IF('[1]地域結果（和牛）'!R10=0,"",'[1]地域結果（和牛）'!R10)</f>
        <v>1354</v>
      </c>
      <c r="R11" s="8">
        <f>IF('[1]地域結果（和牛）'!S10=0,"",'[1]地域結果（和牛）'!S10)</f>
        <v>56282</v>
      </c>
      <c r="S11" s="8">
        <f>IF('[1]地域結果（和牛）'!T10=0,"",'[1]地域結果（和牛）'!T10)</f>
        <v>2022</v>
      </c>
      <c r="T11" s="12">
        <f>IF('[1]地域結果（和牛）'!U10=0,"",'[1]地域結果（和牛）'!U10)</f>
        <v>59661</v>
      </c>
    </row>
    <row r="12" spans="1:20" s="5" customFormat="1" ht="12" customHeight="1" x14ac:dyDescent="0.15">
      <c r="A12" s="10" t="s">
        <v>45</v>
      </c>
      <c r="B12" s="7">
        <f>IF('[1]地域結果（和牛）'!C11=0,"",'[1]地域結果（和牛）'!C11)</f>
        <v>257</v>
      </c>
      <c r="C12" s="7" t="str">
        <f>IF('[1]地域結果（和牛）'!D11=0,"",'[1]地域結果（和牛）'!D11)</f>
        <v/>
      </c>
      <c r="D12" s="8" t="str">
        <f>IF('[1]地域結果（和牛）'!E11=0,"",'[1]地域結果（和牛）'!E11)</f>
        <v/>
      </c>
      <c r="E12" s="8" t="str">
        <f>IF('[1]地域結果（和牛）'!F11=0,"",'[1]地域結果（和牛）'!F11)</f>
        <v/>
      </c>
      <c r="F12" s="8" t="str">
        <f>IF('[1]地域結果（和牛）'!G11=0,"",'[1]地域結果（和牛）'!G11)</f>
        <v/>
      </c>
      <c r="G12" s="8" t="str">
        <f>IF('[1]地域結果（和牛）'!H11=0,"",'[1]地域結果（和牛）'!H11)</f>
        <v/>
      </c>
      <c r="H12" s="12" t="str">
        <f>IF('[1]地域結果（和牛）'!I11=0,"",'[1]地域結果（和牛）'!I11)</f>
        <v/>
      </c>
      <c r="I12" s="7" t="str">
        <f>IF('[1]地域結果（和牛）'!J11=0,"",'[1]地域結果（和牛）'!J11)</f>
        <v/>
      </c>
      <c r="J12" s="8" t="str">
        <f>IF('[1]地域結果（和牛）'!K11=0,"",'[1]地域結果（和牛）'!K11)</f>
        <v/>
      </c>
      <c r="K12" s="8" t="str">
        <f>IF('[1]地域結果（和牛）'!L11=0,"",'[1]地域結果（和牛）'!L11)</f>
        <v/>
      </c>
      <c r="L12" s="8">
        <f>IF('[1]地域結果（和牛）'!M11=0,"",'[1]地域結果（和牛）'!M11)</f>
        <v>9</v>
      </c>
      <c r="M12" s="8">
        <f>IF('[1]地域結果（和牛）'!N11=0,"",'[1]地域結果（和牛）'!N11)</f>
        <v>97</v>
      </c>
      <c r="N12" s="12">
        <f>IF('[1]地域結果（和牛）'!O11=0,"",'[1]地域結果（和牛）'!O11)</f>
        <v>106</v>
      </c>
      <c r="O12" s="7" t="str">
        <f>IF('[1]地域結果（和牛）'!P11=0,"",'[1]地域結果（和牛）'!P11)</f>
        <v/>
      </c>
      <c r="P12" s="8" t="str">
        <f>IF('[1]地域結果（和牛）'!Q11=0,"",'[1]地域結果（和牛）'!Q11)</f>
        <v/>
      </c>
      <c r="Q12" s="8" t="str">
        <f>IF('[1]地域結果（和牛）'!R11=0,"",'[1]地域結果（和牛）'!R11)</f>
        <v/>
      </c>
      <c r="R12" s="8">
        <f>IF('[1]地域結果（和牛）'!S11=0,"",'[1]地域結果（和牛）'!S11)</f>
        <v>11</v>
      </c>
      <c r="S12" s="8">
        <f>IF('[1]地域結果（和牛）'!T11=0,"",'[1]地域結果（和牛）'!T11)</f>
        <v>140</v>
      </c>
      <c r="T12" s="12">
        <f>IF('[1]地域結果（和牛）'!U11=0,"",'[1]地域結果（和牛）'!U11)</f>
        <v>151</v>
      </c>
    </row>
    <row r="13" spans="1:20" s="5" customFormat="1" ht="12" customHeight="1" x14ac:dyDescent="0.15">
      <c r="A13" s="10" t="s">
        <v>21</v>
      </c>
      <c r="B13" s="7">
        <f>IF('[1]地域結果（和牛）'!C12=0,"",'[1]地域結果（和牛）'!C12)</f>
        <v>183573</v>
      </c>
      <c r="C13" s="7" t="str">
        <f>IF('[1]地域結果（和牛）'!D12=0,"",'[1]地域結果（和牛）'!D12)</f>
        <v/>
      </c>
      <c r="D13" s="8">
        <f>IF('[1]地域結果（和牛）'!E12=0,"",'[1]地域結果（和牛）'!E12)</f>
        <v>1</v>
      </c>
      <c r="E13" s="8">
        <f>IF('[1]地域結果（和牛）'!F12=0,"",'[1]地域結果（和牛）'!F12)</f>
        <v>3</v>
      </c>
      <c r="F13" s="8">
        <f>IF('[1]地域結果（和牛）'!G12=0,"",'[1]地域結果（和牛）'!G12)</f>
        <v>45</v>
      </c>
      <c r="G13" s="8" t="str">
        <f>IF('[1]地域結果（和牛）'!H12=0,"",'[1]地域結果（和牛）'!H12)</f>
        <v/>
      </c>
      <c r="H13" s="12">
        <f>IF('[1]地域結果（和牛）'!I12=0,"",'[1]地域結果（和牛）'!I12)</f>
        <v>49</v>
      </c>
      <c r="I13" s="7" t="str">
        <f>IF('[1]地域結果（和牛）'!J12=0,"",'[1]地域結果（和牛）'!J12)</f>
        <v/>
      </c>
      <c r="J13" s="8">
        <f>IF('[1]地域結果（和牛）'!K12=0,"",'[1]地域結果（和牛）'!K12)</f>
        <v>4</v>
      </c>
      <c r="K13" s="8">
        <f>IF('[1]地域結果（和牛）'!L12=0,"",'[1]地域結果（和牛）'!L12)</f>
        <v>2613</v>
      </c>
      <c r="L13" s="8">
        <f>IF('[1]地域結果（和牛）'!M12=0,"",'[1]地域結果（和牛）'!M12)</f>
        <v>86363.5</v>
      </c>
      <c r="M13" s="8">
        <f>IF('[1]地域結果（和牛）'!N12=0,"",'[1]地域結果（和牛）'!N12)</f>
        <v>664</v>
      </c>
      <c r="N13" s="12">
        <f>IF('[1]地域結果（和牛）'!O12=0,"",'[1]地域結果（和牛）'!O12)</f>
        <v>89644.5</v>
      </c>
      <c r="O13" s="7" t="str">
        <f>IF('[1]地域結果（和牛）'!P12=0,"",'[1]地域結果（和牛）'!P12)</f>
        <v/>
      </c>
      <c r="P13" s="8">
        <f>IF('[1]地域結果（和牛）'!Q12=0,"",'[1]地域結果（和牛）'!Q12)</f>
        <v>3</v>
      </c>
      <c r="Q13" s="8">
        <f>IF('[1]地域結果（和牛）'!R12=0,"",'[1]地域結果（和牛）'!R12)</f>
        <v>1460</v>
      </c>
      <c r="R13" s="8">
        <f>IF('[1]地域結果（和牛）'!S12=0,"",'[1]地域結果（和牛）'!S12)</f>
        <v>67719.5</v>
      </c>
      <c r="S13" s="8">
        <f>IF('[1]地域結果（和牛）'!T12=0,"",'[1]地域結果（和牛）'!T12)</f>
        <v>24697</v>
      </c>
      <c r="T13" s="12">
        <f>IF('[1]地域結果（和牛）'!U12=0,"",'[1]地域結果（和牛）'!U12)</f>
        <v>93879.5</v>
      </c>
    </row>
    <row r="14" spans="1:20" s="5" customFormat="1" ht="12" customHeight="1" x14ac:dyDescent="0.15">
      <c r="A14" s="10"/>
      <c r="B14" s="15"/>
      <c r="C14" s="7"/>
      <c r="D14" s="8"/>
      <c r="E14" s="8"/>
      <c r="F14" s="8"/>
      <c r="G14" s="8"/>
      <c r="H14" s="12"/>
      <c r="I14" s="7"/>
      <c r="J14" s="8"/>
      <c r="K14" s="8"/>
      <c r="L14" s="8"/>
      <c r="M14" s="8"/>
      <c r="N14" s="12"/>
      <c r="O14" s="8"/>
      <c r="P14" s="8"/>
      <c r="Q14" s="8"/>
      <c r="R14" s="8"/>
      <c r="S14" s="8"/>
      <c r="T14" s="12"/>
    </row>
    <row r="15" spans="1:20" s="5" customFormat="1" ht="12" customHeight="1" x14ac:dyDescent="0.15">
      <c r="A15" s="10" t="s">
        <v>46</v>
      </c>
      <c r="B15" s="7">
        <f>IF('[1]地域結果（和牛）'!C13=0,"",'[1]地域結果（和牛）'!C13)</f>
        <v>488</v>
      </c>
      <c r="C15" s="7">
        <f>IF('[1]地域結果（和牛）'!D13=0,"",'[1]地域結果（和牛）'!D13)</f>
        <v>4</v>
      </c>
      <c r="D15" s="8">
        <f>IF('[1]地域結果（和牛）'!E13=0,"",'[1]地域結果（和牛）'!E13)</f>
        <v>11</v>
      </c>
      <c r="E15" s="8">
        <f>IF('[1]地域結果（和牛）'!F13=0,"",'[1]地域結果（和牛）'!F13)</f>
        <v>21</v>
      </c>
      <c r="F15" s="8">
        <f>IF('[1]地域結果（和牛）'!G13=0,"",'[1]地域結果（和牛）'!G13)</f>
        <v>21</v>
      </c>
      <c r="G15" s="8" t="str">
        <f>IF('[1]地域結果（和牛）'!H13=0,"",'[1]地域結果（和牛）'!H13)</f>
        <v/>
      </c>
      <c r="H15" s="12">
        <f>IF('[1]地域結果（和牛）'!I13=0,"",'[1]地域結果（和牛）'!I13)</f>
        <v>57</v>
      </c>
      <c r="I15" s="7">
        <f>IF('[1]地域結果（和牛）'!J13=0,"",'[1]地域結果（和牛）'!J13)</f>
        <v>2</v>
      </c>
      <c r="J15" s="8">
        <f>IF('[1]地域結果（和牛）'!K13=0,"",'[1]地域結果（和牛）'!K13)</f>
        <v>15</v>
      </c>
      <c r="K15" s="8">
        <f>IF('[1]地域結果（和牛）'!L13=0,"",'[1]地域結果（和牛）'!L13)</f>
        <v>62</v>
      </c>
      <c r="L15" s="8">
        <f>IF('[1]地域結果（和牛）'!M13=0,"",'[1]地域結果（和牛）'!M13)</f>
        <v>270</v>
      </c>
      <c r="M15" s="8">
        <f>IF('[1]地域結果（和牛）'!N13=0,"",'[1]地域結果（和牛）'!N13)</f>
        <v>2</v>
      </c>
      <c r="N15" s="12">
        <f>IF('[1]地域結果（和牛）'!O13=0,"",'[1]地域結果（和牛）'!O13)</f>
        <v>351</v>
      </c>
      <c r="O15" s="7" t="str">
        <f>IF('[1]地域結果（和牛）'!P13=0,"",'[1]地域結果（和牛）'!P13)</f>
        <v/>
      </c>
      <c r="P15" s="8" t="str">
        <f>IF('[1]地域結果（和牛）'!Q13=0,"",'[1]地域結果（和牛）'!Q13)</f>
        <v/>
      </c>
      <c r="Q15" s="8">
        <f>IF('[1]地域結果（和牛）'!R13=0,"",'[1]地域結果（和牛）'!R13)</f>
        <v>10</v>
      </c>
      <c r="R15" s="8">
        <f>IF('[1]地域結果（和牛）'!S13=0,"",'[1]地域結果（和牛）'!S13)</f>
        <v>68</v>
      </c>
      <c r="S15" s="8">
        <f>IF('[1]地域結果（和牛）'!T13=0,"",'[1]地域結果（和牛）'!T13)</f>
        <v>2</v>
      </c>
      <c r="T15" s="12">
        <f>IF('[1]地域結果（和牛）'!U13=0,"",'[1]地域結果（和牛）'!U13)</f>
        <v>80</v>
      </c>
    </row>
    <row r="16" spans="1:20" s="5" customFormat="1" ht="12" customHeight="1" x14ac:dyDescent="0.15">
      <c r="A16" s="10" t="s">
        <v>47</v>
      </c>
      <c r="B16" s="7">
        <f>IF('[1]地域結果（和牛）'!C14=0,"",'[1]地域結果（和牛）'!C14)</f>
        <v>8983</v>
      </c>
      <c r="C16" s="7">
        <f>IF('[1]地域結果（和牛）'!D14=0,"",'[1]地域結果（和牛）'!D14)</f>
        <v>3</v>
      </c>
      <c r="D16" s="8">
        <f>IF('[1]地域結果（和牛）'!E14=0,"",'[1]地域結果（和牛）'!E14)</f>
        <v>70</v>
      </c>
      <c r="E16" s="8">
        <f>IF('[1]地域結果（和牛）'!F14=0,"",'[1]地域結果（和牛）'!F14)</f>
        <v>600</v>
      </c>
      <c r="F16" s="8">
        <f>IF('[1]地域結果（和牛）'!G14=0,"",'[1]地域結果（和牛）'!G14)</f>
        <v>509</v>
      </c>
      <c r="G16" s="8" t="str">
        <f>IF('[1]地域結果（和牛）'!H14=0,"",'[1]地域結果（和牛）'!H14)</f>
        <v/>
      </c>
      <c r="H16" s="12">
        <f>IF('[1]地域結果（和牛）'!I14=0,"",'[1]地域結果（和牛）'!I14)</f>
        <v>1182</v>
      </c>
      <c r="I16" s="7">
        <f>IF('[1]地域結果（和牛）'!J14=0,"",'[1]地域結果（和牛）'!J14)</f>
        <v>2</v>
      </c>
      <c r="J16" s="8">
        <f>IF('[1]地域結果（和牛）'!K14=0,"",'[1]地域結果（和牛）'!K14)</f>
        <v>85</v>
      </c>
      <c r="K16" s="8">
        <f>IF('[1]地域結果（和牛）'!L14=0,"",'[1]地域結果（和牛）'!L14)</f>
        <v>2159</v>
      </c>
      <c r="L16" s="8">
        <f>IF('[1]地域結果（和牛）'!M14=0,"",'[1]地域結果（和牛）'!M14)</f>
        <v>4477</v>
      </c>
      <c r="M16" s="8">
        <f>IF('[1]地域結果（和牛）'!N14=0,"",'[1]地域結果（和牛）'!N14)</f>
        <v>16</v>
      </c>
      <c r="N16" s="12">
        <f>IF('[1]地域結果（和牛）'!O14=0,"",'[1]地域結果（和牛）'!O14)</f>
        <v>6739</v>
      </c>
      <c r="O16" s="7" t="str">
        <f>IF('[1]地域結果（和牛）'!P14=0,"",'[1]地域結果（和牛）'!P14)</f>
        <v/>
      </c>
      <c r="P16" s="8">
        <f>IF('[1]地域結果（和牛）'!Q14=0,"",'[1]地域結果（和牛）'!Q14)</f>
        <v>1</v>
      </c>
      <c r="Q16" s="8">
        <f>IF('[1]地域結果（和牛）'!R14=0,"",'[1]地域結果（和牛）'!R14)</f>
        <v>157</v>
      </c>
      <c r="R16" s="8">
        <f>IF('[1]地域結果（和牛）'!S14=0,"",'[1]地域結果（和牛）'!S14)</f>
        <v>866</v>
      </c>
      <c r="S16" s="8">
        <f>IF('[1]地域結果（和牛）'!T14=0,"",'[1]地域結果（和牛）'!T14)</f>
        <v>38</v>
      </c>
      <c r="T16" s="12">
        <f>IF('[1]地域結果（和牛）'!U14=0,"",'[1]地域結果（和牛）'!U14)</f>
        <v>1062</v>
      </c>
    </row>
    <row r="17" spans="1:20" s="5" customFormat="1" ht="12" customHeight="1" x14ac:dyDescent="0.15">
      <c r="A17" s="10" t="s">
        <v>48</v>
      </c>
      <c r="B17" s="7">
        <f>IF('[1]地域結果（和牛）'!C15=0,"",'[1]地域結果（和牛）'!C15)</f>
        <v>3</v>
      </c>
      <c r="C17" s="7" t="str">
        <f>IF('[1]地域結果（和牛）'!D15=0,"",'[1]地域結果（和牛）'!D15)</f>
        <v/>
      </c>
      <c r="D17" s="8" t="str">
        <f>IF('[1]地域結果（和牛）'!E15=0,"",'[1]地域結果（和牛）'!E15)</f>
        <v/>
      </c>
      <c r="E17" s="8" t="str">
        <f>IF('[1]地域結果（和牛）'!F15=0,"",'[1]地域結果（和牛）'!F15)</f>
        <v/>
      </c>
      <c r="F17" s="8" t="str">
        <f>IF('[1]地域結果（和牛）'!G15=0,"",'[1]地域結果（和牛）'!G15)</f>
        <v/>
      </c>
      <c r="G17" s="8" t="str">
        <f>IF('[1]地域結果（和牛）'!H15=0,"",'[1]地域結果（和牛）'!H15)</f>
        <v/>
      </c>
      <c r="H17" s="12" t="str">
        <f>IF('[1]地域結果（和牛）'!I15=0,"",'[1]地域結果（和牛）'!I15)</f>
        <v/>
      </c>
      <c r="I17" s="7" t="str">
        <f>IF('[1]地域結果（和牛）'!J15=0,"",'[1]地域結果（和牛）'!J15)</f>
        <v/>
      </c>
      <c r="J17" s="8" t="str">
        <f>IF('[1]地域結果（和牛）'!K15=0,"",'[1]地域結果（和牛）'!K15)</f>
        <v/>
      </c>
      <c r="K17" s="8" t="str">
        <f>IF('[1]地域結果（和牛）'!L15=0,"",'[1]地域結果（和牛）'!L15)</f>
        <v/>
      </c>
      <c r="L17" s="8" t="str">
        <f>IF('[1]地域結果（和牛）'!M15=0,"",'[1]地域結果（和牛）'!M15)</f>
        <v/>
      </c>
      <c r="M17" s="8">
        <f>IF('[1]地域結果（和牛）'!N15=0,"",'[1]地域結果（和牛）'!N15)</f>
        <v>3</v>
      </c>
      <c r="N17" s="12">
        <f>IF('[1]地域結果（和牛）'!O15=0,"",'[1]地域結果（和牛）'!O15)</f>
        <v>3</v>
      </c>
      <c r="O17" s="7" t="str">
        <f>IF('[1]地域結果（和牛）'!P15=0,"",'[1]地域結果（和牛）'!P15)</f>
        <v/>
      </c>
      <c r="P17" s="8" t="str">
        <f>IF('[1]地域結果（和牛）'!Q15=0,"",'[1]地域結果（和牛）'!Q15)</f>
        <v/>
      </c>
      <c r="Q17" s="8" t="str">
        <f>IF('[1]地域結果（和牛）'!R15=0,"",'[1]地域結果（和牛）'!R15)</f>
        <v/>
      </c>
      <c r="R17" s="8" t="str">
        <f>IF('[1]地域結果（和牛）'!S15=0,"",'[1]地域結果（和牛）'!S15)</f>
        <v/>
      </c>
      <c r="S17" s="8" t="str">
        <f>IF('[1]地域結果（和牛）'!T15=0,"",'[1]地域結果（和牛）'!T15)</f>
        <v/>
      </c>
      <c r="T17" s="12" t="str">
        <f>IF('[1]地域結果（和牛）'!U15=0,"",'[1]地域結果（和牛）'!U15)</f>
        <v/>
      </c>
    </row>
    <row r="18" spans="1:20" s="5" customFormat="1" ht="12" customHeight="1" x14ac:dyDescent="0.15">
      <c r="A18" s="10" t="s">
        <v>49</v>
      </c>
      <c r="B18" s="7">
        <f>IF('[1]地域結果（和牛）'!C16=0,"",'[1]地域結果（和牛）'!C16)</f>
        <v>9474</v>
      </c>
      <c r="C18" s="7">
        <f>IF('[1]地域結果（和牛）'!D16=0,"",'[1]地域結果（和牛）'!D16)</f>
        <v>7</v>
      </c>
      <c r="D18" s="8">
        <f>IF('[1]地域結果（和牛）'!E16=0,"",'[1]地域結果（和牛）'!E16)</f>
        <v>81</v>
      </c>
      <c r="E18" s="8">
        <f>IF('[1]地域結果（和牛）'!F16=0,"",'[1]地域結果（和牛）'!F16)</f>
        <v>621</v>
      </c>
      <c r="F18" s="8">
        <f>IF('[1]地域結果（和牛）'!G16=0,"",'[1]地域結果（和牛）'!G16)</f>
        <v>530</v>
      </c>
      <c r="G18" s="8" t="str">
        <f>IF('[1]地域結果（和牛）'!H16=0,"",'[1]地域結果（和牛）'!H16)</f>
        <v/>
      </c>
      <c r="H18" s="12">
        <f>IF('[1]地域結果（和牛）'!I16=0,"",'[1]地域結果（和牛）'!I16)</f>
        <v>1239</v>
      </c>
      <c r="I18" s="7">
        <f>IF('[1]地域結果（和牛）'!J16=0,"",'[1]地域結果（和牛）'!J16)</f>
        <v>4</v>
      </c>
      <c r="J18" s="8">
        <f>IF('[1]地域結果（和牛）'!K16=0,"",'[1]地域結果（和牛）'!K16)</f>
        <v>100</v>
      </c>
      <c r="K18" s="8">
        <f>IF('[1]地域結果（和牛）'!L16=0,"",'[1]地域結果（和牛）'!L16)</f>
        <v>2221</v>
      </c>
      <c r="L18" s="8">
        <f>IF('[1]地域結果（和牛）'!M16=0,"",'[1]地域結果（和牛）'!M16)</f>
        <v>4747</v>
      </c>
      <c r="M18" s="8">
        <f>IF('[1]地域結果（和牛）'!N16=0,"",'[1]地域結果（和牛）'!N16)</f>
        <v>21</v>
      </c>
      <c r="N18" s="12">
        <f>IF('[1]地域結果（和牛）'!O16=0,"",'[1]地域結果（和牛）'!O16)</f>
        <v>7093</v>
      </c>
      <c r="O18" s="7" t="str">
        <f>IF('[1]地域結果（和牛）'!P16=0,"",'[1]地域結果（和牛）'!P16)</f>
        <v/>
      </c>
      <c r="P18" s="8">
        <f>IF('[1]地域結果（和牛）'!Q16=0,"",'[1]地域結果（和牛）'!Q16)</f>
        <v>1</v>
      </c>
      <c r="Q18" s="8">
        <f>IF('[1]地域結果（和牛）'!R16=0,"",'[1]地域結果（和牛）'!R16)</f>
        <v>167</v>
      </c>
      <c r="R18" s="8">
        <f>IF('[1]地域結果（和牛）'!S16=0,"",'[1]地域結果（和牛）'!S16)</f>
        <v>934</v>
      </c>
      <c r="S18" s="8">
        <f>IF('[1]地域結果（和牛）'!T16=0,"",'[1]地域結果（和牛）'!T16)</f>
        <v>40</v>
      </c>
      <c r="T18" s="12">
        <f>IF('[1]地域結果（和牛）'!U16=0,"",'[1]地域結果（和牛）'!U16)</f>
        <v>1142</v>
      </c>
    </row>
    <row r="19" spans="1:20" s="5" customFormat="1" ht="12" customHeight="1" x14ac:dyDescent="0.15">
      <c r="A19" s="10"/>
      <c r="B19" s="15"/>
      <c r="C19" s="7"/>
      <c r="D19" s="8"/>
      <c r="E19" s="8"/>
      <c r="F19" s="8"/>
      <c r="G19" s="8"/>
      <c r="H19" s="12"/>
      <c r="I19" s="7"/>
      <c r="J19" s="8"/>
      <c r="K19" s="8"/>
      <c r="L19" s="8"/>
      <c r="M19" s="8"/>
      <c r="N19" s="12"/>
      <c r="O19" s="8"/>
      <c r="P19" s="8"/>
      <c r="Q19" s="8"/>
      <c r="R19" s="8"/>
      <c r="S19" s="8"/>
      <c r="T19" s="12"/>
    </row>
    <row r="20" spans="1:20" s="5" customFormat="1" ht="12" customHeight="1" x14ac:dyDescent="0.15">
      <c r="A20" s="10" t="s">
        <v>27</v>
      </c>
      <c r="B20" s="15">
        <f>IF('[1]地域結果（和牛）'!C17=0,"",'[1]地域結果（和牛）'!C17)</f>
        <v>93952.5</v>
      </c>
      <c r="C20" s="7">
        <f>IF('[1]地域結果（和牛）'!D17=0,"",'[1]地域結果（和牛）'!D17)</f>
        <v>328</v>
      </c>
      <c r="D20" s="8">
        <f>IF('[1]地域結果（和牛）'!E17=0,"",'[1]地域結果（和牛）'!E17)</f>
        <v>3823</v>
      </c>
      <c r="E20" s="8">
        <f>IF('[1]地域結果（和牛）'!F17=0,"",'[1]地域結果（和牛）'!F17)</f>
        <v>5022</v>
      </c>
      <c r="F20" s="8">
        <f>IF('[1]地域結果（和牛）'!G17=0,"",'[1]地域結果（和牛）'!G17)</f>
        <v>1928</v>
      </c>
      <c r="G20" s="8" t="str">
        <f>IF('[1]地域結果（和牛）'!H17=0,"",'[1]地域結果（和牛）'!H17)</f>
        <v/>
      </c>
      <c r="H20" s="12">
        <f>IF('[1]地域結果（和牛）'!I17=0,"",'[1]地域結果（和牛）'!I17)</f>
        <v>11101</v>
      </c>
      <c r="I20" s="7">
        <f>IF('[1]地域結果（和牛）'!J17=0,"",'[1]地域結果（和牛）'!J17)</f>
        <v>172</v>
      </c>
      <c r="J20" s="8">
        <f>IF('[1]地域結果（和牛）'!K17=0,"",'[1]地域結果（和牛）'!K17)</f>
        <v>7663</v>
      </c>
      <c r="K20" s="8">
        <f>IF('[1]地域結果（和牛）'!L17=0,"",'[1]地域結果（和牛）'!L17)</f>
        <v>31022</v>
      </c>
      <c r="L20" s="8">
        <f>IF('[1]地域結果（和牛）'!M17=0,"",'[1]地域結果（和牛）'!M17)</f>
        <v>27671</v>
      </c>
      <c r="M20" s="8">
        <f>IF('[1]地域結果（和牛）'!N17=0,"",'[1]地域結果（和牛）'!N17)</f>
        <v>25</v>
      </c>
      <c r="N20" s="12">
        <f>IF('[1]地域結果（和牛）'!O17=0,"",'[1]地域結果（和牛）'!O17)</f>
        <v>66553</v>
      </c>
      <c r="O20" s="7">
        <f>IF('[1]地域結果（和牛）'!P17=0,"",'[1]地域結果（和牛）'!P17)</f>
        <v>8</v>
      </c>
      <c r="P20" s="8">
        <f>IF('[1]地域結果（和牛）'!Q17=0,"",'[1]地域結果（和牛）'!Q17)</f>
        <v>703</v>
      </c>
      <c r="Q20" s="8">
        <f>IF('[1]地域結果（和牛）'!R17=0,"",'[1]地域結果（和牛）'!R17)</f>
        <v>6219</v>
      </c>
      <c r="R20" s="8">
        <f>IF('[1]地域結果（和牛）'!S17=0,"",'[1]地域結果（和牛）'!S17)</f>
        <v>9026</v>
      </c>
      <c r="S20" s="8">
        <f>IF('[1]地域結果（和牛）'!T17=0,"",'[1]地域結果（和牛）'!T17)</f>
        <v>342.5</v>
      </c>
      <c r="T20" s="12">
        <f>IF('[1]地域結果（和牛）'!U17=0,"",'[1]地域結果（和牛）'!U17)</f>
        <v>16298.5</v>
      </c>
    </row>
    <row r="21" spans="1:20" s="5" customFormat="1" ht="12" customHeight="1" x14ac:dyDescent="0.15">
      <c r="A21" s="10" t="s">
        <v>28</v>
      </c>
      <c r="B21" s="15">
        <f>IF('[1]地域結果（和牛）'!C18=0,"",'[1]地域結果（和牛）'!C18)</f>
        <v>105483.5</v>
      </c>
      <c r="C21" s="7">
        <f>IF('[1]地域結果（和牛）'!D18=0,"",'[1]地域結果（和牛）'!D18)</f>
        <v>381</v>
      </c>
      <c r="D21" s="8">
        <f>IF('[1]地域結果（和牛）'!E18=0,"",'[1]地域結果（和牛）'!E18)</f>
        <v>3542</v>
      </c>
      <c r="E21" s="8">
        <f>IF('[1]地域結果（和牛）'!F18=0,"",'[1]地域結果（和牛）'!F18)</f>
        <v>3819</v>
      </c>
      <c r="F21" s="8">
        <f>IF('[1]地域結果（和牛）'!G18=0,"",'[1]地域結果（和牛）'!G18)</f>
        <v>1030</v>
      </c>
      <c r="G21" s="8" t="str">
        <f>IF('[1]地域結果（和牛）'!H18=0,"",'[1]地域結果（和牛）'!H18)</f>
        <v/>
      </c>
      <c r="H21" s="12">
        <f>IF('[1]地域結果（和牛）'!I18=0,"",'[1]地域結果（和牛）'!I18)</f>
        <v>8772</v>
      </c>
      <c r="I21" s="7">
        <f>IF('[1]地域結果（和牛）'!J18=0,"",'[1]地域結果（和牛）'!J18)</f>
        <v>370</v>
      </c>
      <c r="J21" s="8">
        <f>IF('[1]地域結果（和牛）'!K18=0,"",'[1]地域結果（和牛）'!K18)</f>
        <v>12733</v>
      </c>
      <c r="K21" s="8">
        <f>IF('[1]地域結果（和牛）'!L18=0,"",'[1]地域結果（和牛）'!L18)</f>
        <v>40017</v>
      </c>
      <c r="L21" s="8">
        <f>IF('[1]地域結果（和牛）'!M18=0,"",'[1]地域結果（和牛）'!M18)</f>
        <v>25544</v>
      </c>
      <c r="M21" s="8">
        <f>IF('[1]地域結果（和牛）'!N18=0,"",'[1]地域結果（和牛）'!N18)</f>
        <v>44</v>
      </c>
      <c r="N21" s="12">
        <f>IF('[1]地域結果（和牛）'!O18=0,"",'[1]地域結果（和牛）'!O18)</f>
        <v>78708</v>
      </c>
      <c r="O21" s="7">
        <f>IF('[1]地域結果（和牛）'!P18=0,"",'[1]地域結果（和牛）'!P18)</f>
        <v>13</v>
      </c>
      <c r="P21" s="8">
        <f>IF('[1]地域結果（和牛）'!Q18=0,"",'[1]地域結果（和牛）'!Q18)</f>
        <v>1125</v>
      </c>
      <c r="Q21" s="8">
        <f>IF('[1]地域結果（和牛）'!R18=0,"",'[1]地域結果（和牛）'!R18)</f>
        <v>7746</v>
      </c>
      <c r="R21" s="8">
        <f>IF('[1]地域結果（和牛）'!S18=0,"",'[1]地域結果（和牛）'!S18)</f>
        <v>8718.5</v>
      </c>
      <c r="S21" s="8">
        <f>IF('[1]地域結果（和牛）'!T18=0,"",'[1]地域結果（和牛）'!T18)</f>
        <v>401</v>
      </c>
      <c r="T21" s="12">
        <f>IF('[1]地域結果（和牛）'!U18=0,"",'[1]地域結果（和牛）'!U18)</f>
        <v>18003.5</v>
      </c>
    </row>
    <row r="22" spans="1:20" ht="12" customHeight="1" x14ac:dyDescent="0.15">
      <c r="A22" s="10" t="s">
        <v>29</v>
      </c>
      <c r="B22" s="15">
        <f>IF('[1]地域結果（和牛）'!C19=0,"",'[1]地域結果（和牛）'!C19)</f>
        <v>16</v>
      </c>
      <c r="C22" s="7" t="str">
        <f>IF('[1]地域結果（和牛）'!D19=0,"",'[1]地域結果（和牛）'!D19)</f>
        <v/>
      </c>
      <c r="D22" s="8" t="str">
        <f>IF('[1]地域結果（和牛）'!E19=0,"",'[1]地域結果（和牛）'!E19)</f>
        <v/>
      </c>
      <c r="E22" s="8" t="str">
        <f>IF('[1]地域結果（和牛）'!F19=0,"",'[1]地域結果（和牛）'!F19)</f>
        <v/>
      </c>
      <c r="F22" s="8" t="str">
        <f>IF('[1]地域結果（和牛）'!G19=0,"",'[1]地域結果（和牛）'!G19)</f>
        <v/>
      </c>
      <c r="G22" s="8" t="str">
        <f>IF('[1]地域結果（和牛）'!H19=0,"",'[1]地域結果（和牛）'!H19)</f>
        <v/>
      </c>
      <c r="H22" s="12" t="str">
        <f>IF('[1]地域結果（和牛）'!I19=0,"",'[1]地域結果（和牛）'!I19)</f>
        <v/>
      </c>
      <c r="I22" s="7" t="str">
        <f>IF('[1]地域結果（和牛）'!J19=0,"",'[1]地域結果（和牛）'!J19)</f>
        <v/>
      </c>
      <c r="J22" s="8" t="str">
        <f>IF('[1]地域結果（和牛）'!K19=0,"",'[1]地域結果（和牛）'!K19)</f>
        <v/>
      </c>
      <c r="K22" s="8" t="str">
        <f>IF('[1]地域結果（和牛）'!L19=0,"",'[1]地域結果（和牛）'!L19)</f>
        <v/>
      </c>
      <c r="L22" s="8">
        <f>IF('[1]地域結果（和牛）'!M19=0,"",'[1]地域結果（和牛）'!M19)</f>
        <v>9</v>
      </c>
      <c r="M22" s="8">
        <f>IF('[1]地域結果（和牛）'!N19=0,"",'[1]地域結果（和牛）'!N19)</f>
        <v>3</v>
      </c>
      <c r="N22" s="12">
        <f>IF('[1]地域結果（和牛）'!O19=0,"",'[1]地域結果（和牛）'!O19)</f>
        <v>12</v>
      </c>
      <c r="O22" s="7" t="str">
        <f>IF('[1]地域結果（和牛）'!P19=0,"",'[1]地域結果（和牛）'!P19)</f>
        <v/>
      </c>
      <c r="P22" s="8" t="str">
        <f>IF('[1]地域結果（和牛）'!Q19=0,"",'[1]地域結果（和牛）'!Q19)</f>
        <v/>
      </c>
      <c r="Q22" s="8" t="str">
        <f>IF('[1]地域結果（和牛）'!R19=0,"",'[1]地域結果（和牛）'!R19)</f>
        <v/>
      </c>
      <c r="R22" s="8">
        <f>IF('[1]地域結果（和牛）'!S19=0,"",'[1]地域結果（和牛）'!S19)</f>
        <v>1</v>
      </c>
      <c r="S22" s="8">
        <f>IF('[1]地域結果（和牛）'!T19=0,"",'[1]地域結果（和牛）'!T19)</f>
        <v>3</v>
      </c>
      <c r="T22" s="12">
        <f>IF('[1]地域結果（和牛）'!U19=0,"",'[1]地域結果（和牛）'!U19)</f>
        <v>4</v>
      </c>
    </row>
    <row r="23" spans="1:20" ht="12" customHeight="1" x14ac:dyDescent="0.15">
      <c r="A23" s="10" t="s">
        <v>50</v>
      </c>
      <c r="B23" s="15">
        <f>IF('[1]地域結果（和牛）'!C20=0,"",'[1]地域結果（和牛）'!C20)</f>
        <v>199452</v>
      </c>
      <c r="C23" s="7">
        <f>IF('[1]地域結果（和牛）'!D20=0,"",'[1]地域結果（和牛）'!D20)</f>
        <v>709</v>
      </c>
      <c r="D23" s="8">
        <f>IF('[1]地域結果（和牛）'!E20=0,"",'[1]地域結果（和牛）'!E20)</f>
        <v>7365</v>
      </c>
      <c r="E23" s="8">
        <f>IF('[1]地域結果（和牛）'!F20=0,"",'[1]地域結果（和牛）'!F20)</f>
        <v>8841</v>
      </c>
      <c r="F23" s="8">
        <f>IF('[1]地域結果（和牛）'!G20=0,"",'[1]地域結果（和牛）'!G20)</f>
        <v>2958</v>
      </c>
      <c r="G23" s="8" t="str">
        <f>IF('[1]地域結果（和牛）'!H20=0,"",'[1]地域結果（和牛）'!H20)</f>
        <v/>
      </c>
      <c r="H23" s="12">
        <f>IF('[1]地域結果（和牛）'!I20=0,"",'[1]地域結果（和牛）'!I20)</f>
        <v>19873</v>
      </c>
      <c r="I23" s="7">
        <f>IF('[1]地域結果（和牛）'!J20=0,"",'[1]地域結果（和牛）'!J20)</f>
        <v>542</v>
      </c>
      <c r="J23" s="8">
        <f>IF('[1]地域結果（和牛）'!K20=0,"",'[1]地域結果（和牛）'!K20)</f>
        <v>20396</v>
      </c>
      <c r="K23" s="8">
        <f>IF('[1]地域結果（和牛）'!L20=0,"",'[1]地域結果（和牛）'!L20)</f>
        <v>71039</v>
      </c>
      <c r="L23" s="8">
        <f>IF('[1]地域結果（和牛）'!M20=0,"",'[1]地域結果（和牛）'!M20)</f>
        <v>53224</v>
      </c>
      <c r="M23" s="8">
        <f>IF('[1]地域結果（和牛）'!N20=0,"",'[1]地域結果（和牛）'!N20)</f>
        <v>72</v>
      </c>
      <c r="N23" s="12">
        <f>IF('[1]地域結果（和牛）'!O20=0,"",'[1]地域結果（和牛）'!O20)</f>
        <v>145273</v>
      </c>
      <c r="O23" s="7">
        <f>IF('[1]地域結果（和牛）'!P20=0,"",'[1]地域結果（和牛）'!P20)</f>
        <v>21</v>
      </c>
      <c r="P23" s="8">
        <f>IF('[1]地域結果（和牛）'!Q20=0,"",'[1]地域結果（和牛）'!Q20)</f>
        <v>1828</v>
      </c>
      <c r="Q23" s="8">
        <f>IF('[1]地域結果（和牛）'!R20=0,"",'[1]地域結果（和牛）'!R20)</f>
        <v>13965</v>
      </c>
      <c r="R23" s="8">
        <f>IF('[1]地域結果（和牛）'!S20=0,"",'[1]地域結果（和牛）'!S20)</f>
        <v>17745.5</v>
      </c>
      <c r="S23" s="8">
        <f>IF('[1]地域結果（和牛）'!T20=0,"",'[1]地域結果（和牛）'!T20)</f>
        <v>746.5</v>
      </c>
      <c r="T23" s="12">
        <f>IF('[1]地域結果（和牛）'!U20=0,"",'[1]地域結果（和牛）'!U20)</f>
        <v>34306</v>
      </c>
    </row>
    <row r="24" spans="1:20" s="5" customFormat="1" ht="12" customHeight="1" x14ac:dyDescent="0.15">
      <c r="A24" s="20"/>
      <c r="B24" s="21"/>
      <c r="C24" s="22"/>
      <c r="D24" s="23"/>
      <c r="E24" s="23"/>
      <c r="F24" s="23"/>
      <c r="G24" s="23"/>
      <c r="H24" s="24"/>
      <c r="I24" s="22"/>
      <c r="J24" s="23"/>
      <c r="K24" s="23"/>
      <c r="L24" s="23"/>
      <c r="M24" s="23"/>
      <c r="N24" s="24"/>
      <c r="O24" s="23"/>
      <c r="P24" s="23"/>
      <c r="Q24" s="23"/>
      <c r="R24" s="23"/>
      <c r="S24" s="23"/>
      <c r="T24" s="24"/>
    </row>
    <row r="25" spans="1:20" s="5" customFormat="1" ht="12" customHeight="1" x14ac:dyDescent="0.15">
      <c r="A25" s="11" t="s">
        <v>22</v>
      </c>
      <c r="B25" s="16">
        <f>IF('[1]地域結果（和牛）'!C21=0,"",'[1]地域結果（和牛）'!C21)</f>
        <v>763785.5</v>
      </c>
      <c r="C25" s="17">
        <f>IF('[1]地域結果（和牛）'!D21=0,"",'[1]地域結果（和牛）'!D21)</f>
        <v>131688</v>
      </c>
      <c r="D25" s="13">
        <f>IF('[1]地域結果（和牛）'!E21=0,"",'[1]地域結果（和牛）'!E21)</f>
        <v>134536.5</v>
      </c>
      <c r="E25" s="13">
        <f>IF('[1]地域結果（和牛）'!F21=0,"",'[1]地域結果（和牛）'!F21)</f>
        <v>58048.5</v>
      </c>
      <c r="F25" s="13">
        <f>IF('[1]地域結果（和牛）'!G21=0,"",'[1]地域結果（和牛）'!G21)</f>
        <v>19170</v>
      </c>
      <c r="G25" s="13">
        <f>IF('[1]地域結果（和牛）'!H21=0,"",'[1]地域結果（和牛）'!H21)</f>
        <v>120</v>
      </c>
      <c r="H25" s="14">
        <f>IF('[1]地域結果（和牛）'!I21=0,"",'[1]地域結果（和牛）'!I21)</f>
        <v>343563</v>
      </c>
      <c r="I25" s="17">
        <f>IF('[1]地域結果（和牛）'!J21=0,"",'[1]地域結果（和牛）'!J21)</f>
        <v>3143.5</v>
      </c>
      <c r="J25" s="13">
        <f>IF('[1]地域結果（和牛）'!K21=0,"",'[1]地域結果（和牛）'!K21)</f>
        <v>30184</v>
      </c>
      <c r="K25" s="13">
        <f>IF('[1]地域結果（和牛）'!L21=0,"",'[1]地域結果（和牛）'!L21)</f>
        <v>85918</v>
      </c>
      <c r="L25" s="13">
        <f>IF('[1]地域結果（和牛）'!M21=0,"",'[1]地域結果（和牛）'!M21)</f>
        <v>164300.5</v>
      </c>
      <c r="M25" s="13">
        <f>IF('[1]地域結果（和牛）'!N21=0,"",'[1]地域結果（和牛）'!N21)</f>
        <v>1857</v>
      </c>
      <c r="N25" s="14">
        <f>IF('[1]地域結果（和牛）'!O21=0,"",'[1]地域結果（和牛）'!O21)</f>
        <v>285403</v>
      </c>
      <c r="O25" s="17">
        <f>IF('[1]地域結果（和牛）'!P21=0,"",'[1]地域結果（和牛）'!P21)</f>
        <v>33</v>
      </c>
      <c r="P25" s="13">
        <f>IF('[1]地域結果（和牛）'!Q21=0,"",'[1]地域結果（和牛）'!Q21)</f>
        <v>1879</v>
      </c>
      <c r="Q25" s="13">
        <f>IF('[1]地域結果（和牛）'!R21=0,"",'[1]地域結果（和牛）'!R21)</f>
        <v>15736</v>
      </c>
      <c r="R25" s="13">
        <f>IF('[1]地域結果（和牛）'!S21=0,"",'[1]地域結果（和牛）'!S21)</f>
        <v>87903</v>
      </c>
      <c r="S25" s="13">
        <f>IF('[1]地域結果（和牛）'!T21=0,"",'[1]地域結果（和牛）'!T21)</f>
        <v>29268.5</v>
      </c>
      <c r="T25" s="14">
        <f>IF('[1]地域結果（和牛）'!U21=0,"",'[1]地域結果（和牛）'!U21)</f>
        <v>134819.5</v>
      </c>
    </row>
    <row r="26" spans="1:20" s="30" customFormat="1" ht="12" customHeight="1" x14ac:dyDescent="0.15">
      <c r="A26" s="2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s="5" customFormat="1" ht="12" customHeight="1" x14ac:dyDescent="0.15">
      <c r="A27" s="18"/>
      <c r="B27" s="6" t="s">
        <v>23</v>
      </c>
      <c r="C27" s="6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s="5" customFormat="1" ht="12" customHeight="1" x14ac:dyDescent="0.15">
      <c r="A28" s="9" t="s">
        <v>1</v>
      </c>
      <c r="B28" s="9" t="s">
        <v>2</v>
      </c>
      <c r="C28" s="2" t="s">
        <v>3</v>
      </c>
      <c r="D28" s="3" t="s">
        <v>4</v>
      </c>
      <c r="E28" s="3" t="s">
        <v>5</v>
      </c>
      <c r="F28" s="3" t="s">
        <v>6</v>
      </c>
      <c r="G28" s="3" t="s">
        <v>7</v>
      </c>
      <c r="H28" s="4" t="s">
        <v>35</v>
      </c>
      <c r="I28" s="2" t="s">
        <v>8</v>
      </c>
      <c r="J28" s="3" t="s">
        <v>9</v>
      </c>
      <c r="K28" s="3" t="s">
        <v>10</v>
      </c>
      <c r="L28" s="3" t="s">
        <v>11</v>
      </c>
      <c r="M28" s="3" t="s">
        <v>12</v>
      </c>
      <c r="N28" s="4" t="s">
        <v>36</v>
      </c>
      <c r="O28" s="3" t="s">
        <v>13</v>
      </c>
      <c r="P28" s="3" t="s">
        <v>14</v>
      </c>
      <c r="Q28" s="3" t="s">
        <v>15</v>
      </c>
      <c r="R28" s="3" t="s">
        <v>16</v>
      </c>
      <c r="S28" s="3" t="s">
        <v>38</v>
      </c>
      <c r="T28" s="4" t="s">
        <v>37</v>
      </c>
    </row>
    <row r="29" spans="1:20" s="5" customFormat="1" ht="12" customHeight="1" x14ac:dyDescent="0.15">
      <c r="A29" s="10" t="s">
        <v>17</v>
      </c>
      <c r="B29" s="15">
        <f t="shared" ref="B29:B49" si="0">IF(B5=0,"",ROUND(((B5/B5)*100),1))</f>
        <v>100</v>
      </c>
      <c r="C29" s="7">
        <f t="shared" ref="C29:T29" si="1">IF(C5="","",ROUND(((C5/$B5)*100),1))</f>
        <v>28</v>
      </c>
      <c r="D29" s="8">
        <f t="shared" si="1"/>
        <v>29.8</v>
      </c>
      <c r="E29" s="8">
        <f t="shared" si="1"/>
        <v>13.5</v>
      </c>
      <c r="F29" s="8">
        <f t="shared" si="1"/>
        <v>6.9</v>
      </c>
      <c r="G29" s="8">
        <f t="shared" si="1"/>
        <v>0.1</v>
      </c>
      <c r="H29" s="12">
        <f t="shared" si="1"/>
        <v>78.2</v>
      </c>
      <c r="I29" s="7">
        <f t="shared" si="1"/>
        <v>0.8</v>
      </c>
      <c r="J29" s="8">
        <f t="shared" si="1"/>
        <v>2.9</v>
      </c>
      <c r="K29" s="8">
        <f t="shared" si="1"/>
        <v>3.6</v>
      </c>
      <c r="L29" s="8">
        <f t="shared" si="1"/>
        <v>10.9</v>
      </c>
      <c r="M29" s="8">
        <f t="shared" si="1"/>
        <v>0.6</v>
      </c>
      <c r="N29" s="12">
        <f t="shared" si="1"/>
        <v>18.8</v>
      </c>
      <c r="O29" s="8">
        <f t="shared" si="1"/>
        <v>0</v>
      </c>
      <c r="P29" s="8">
        <f t="shared" si="1"/>
        <v>0</v>
      </c>
      <c r="Q29" s="8">
        <f t="shared" si="1"/>
        <v>0.1</v>
      </c>
      <c r="R29" s="8">
        <f t="shared" si="1"/>
        <v>0.8</v>
      </c>
      <c r="S29" s="8">
        <f t="shared" si="1"/>
        <v>2.1</v>
      </c>
      <c r="T29" s="12">
        <f t="shared" si="1"/>
        <v>2.9</v>
      </c>
    </row>
    <row r="30" spans="1:20" s="5" customFormat="1" ht="12" customHeight="1" x14ac:dyDescent="0.15">
      <c r="A30" s="10" t="s">
        <v>18</v>
      </c>
      <c r="B30" s="15">
        <f t="shared" si="0"/>
        <v>100</v>
      </c>
      <c r="C30" s="7">
        <f t="shared" ref="C30:T30" si="2">IF(C6="","",ROUND(((C6/$B6)*100),1))</f>
        <v>41</v>
      </c>
      <c r="D30" s="8">
        <f t="shared" si="2"/>
        <v>37.700000000000003</v>
      </c>
      <c r="E30" s="8">
        <f t="shared" si="2"/>
        <v>12.8</v>
      </c>
      <c r="F30" s="8">
        <f t="shared" si="2"/>
        <v>2.1</v>
      </c>
      <c r="G30" s="8">
        <f t="shared" si="2"/>
        <v>0</v>
      </c>
      <c r="H30" s="12">
        <f t="shared" si="2"/>
        <v>93.6</v>
      </c>
      <c r="I30" s="7">
        <f t="shared" si="2"/>
        <v>0.7</v>
      </c>
      <c r="J30" s="8">
        <f t="shared" si="2"/>
        <v>2.4</v>
      </c>
      <c r="K30" s="8">
        <f t="shared" si="2"/>
        <v>2</v>
      </c>
      <c r="L30" s="8">
        <f t="shared" si="2"/>
        <v>1</v>
      </c>
      <c r="M30" s="8">
        <f t="shared" si="2"/>
        <v>0</v>
      </c>
      <c r="N30" s="12">
        <f t="shared" si="2"/>
        <v>6.1</v>
      </c>
      <c r="O30" s="8">
        <f t="shared" si="2"/>
        <v>0</v>
      </c>
      <c r="P30" s="8">
        <f t="shared" si="2"/>
        <v>0</v>
      </c>
      <c r="Q30" s="8">
        <f t="shared" si="2"/>
        <v>0</v>
      </c>
      <c r="R30" s="8">
        <f t="shared" si="2"/>
        <v>0.1</v>
      </c>
      <c r="S30" s="8">
        <f t="shared" si="2"/>
        <v>0.2</v>
      </c>
      <c r="T30" s="12">
        <f t="shared" si="2"/>
        <v>0.3</v>
      </c>
    </row>
    <row r="31" spans="1:20" s="5" customFormat="1" ht="12" customHeight="1" x14ac:dyDescent="0.15">
      <c r="A31" s="10" t="s">
        <v>19</v>
      </c>
      <c r="B31" s="15">
        <f t="shared" si="0"/>
        <v>100</v>
      </c>
      <c r="C31" s="7" t="str">
        <f t="shared" ref="C31:T31" si="3">IF(C7="","",ROUND(((C7/$B7)*100),1))</f>
        <v/>
      </c>
      <c r="D31" s="8">
        <f t="shared" si="3"/>
        <v>1.2</v>
      </c>
      <c r="E31" s="8">
        <f t="shared" si="3"/>
        <v>3.7</v>
      </c>
      <c r="F31" s="8">
        <f t="shared" si="3"/>
        <v>3.7</v>
      </c>
      <c r="G31" s="8">
        <f t="shared" si="3"/>
        <v>11.7</v>
      </c>
      <c r="H31" s="12">
        <f t="shared" si="3"/>
        <v>20.399999999999999</v>
      </c>
      <c r="I31" s="7" t="str">
        <f t="shared" si="3"/>
        <v/>
      </c>
      <c r="J31" s="8" t="str">
        <f t="shared" si="3"/>
        <v/>
      </c>
      <c r="K31" s="8">
        <f t="shared" si="3"/>
        <v>0.6</v>
      </c>
      <c r="L31" s="8">
        <f t="shared" si="3"/>
        <v>9.9</v>
      </c>
      <c r="M31" s="8">
        <f t="shared" si="3"/>
        <v>35.200000000000003</v>
      </c>
      <c r="N31" s="12">
        <f t="shared" si="3"/>
        <v>45.7</v>
      </c>
      <c r="O31" s="8" t="str">
        <f t="shared" si="3"/>
        <v/>
      </c>
      <c r="P31" s="8" t="str">
        <f t="shared" si="3"/>
        <v/>
      </c>
      <c r="Q31" s="8" t="str">
        <f t="shared" si="3"/>
        <v/>
      </c>
      <c r="R31" s="8">
        <f t="shared" si="3"/>
        <v>0.6</v>
      </c>
      <c r="S31" s="8">
        <f t="shared" si="3"/>
        <v>33.299999999999997</v>
      </c>
      <c r="T31" s="12">
        <f t="shared" si="3"/>
        <v>34</v>
      </c>
    </row>
    <row r="32" spans="1:20" s="5" customFormat="1" ht="12" customHeight="1" x14ac:dyDescent="0.15">
      <c r="A32" s="10" t="s">
        <v>20</v>
      </c>
      <c r="B32" s="15">
        <f t="shared" si="0"/>
        <v>100</v>
      </c>
      <c r="C32" s="7">
        <f t="shared" ref="C32:T32" si="4">IF(C8="","",ROUND(((C8/$B8)*100),1))</f>
        <v>35.299999999999997</v>
      </c>
      <c r="D32" s="8">
        <f t="shared" si="4"/>
        <v>34.200000000000003</v>
      </c>
      <c r="E32" s="8">
        <f t="shared" si="4"/>
        <v>13.1</v>
      </c>
      <c r="F32" s="8">
        <f t="shared" si="4"/>
        <v>4.2</v>
      </c>
      <c r="G32" s="8">
        <f t="shared" si="4"/>
        <v>0</v>
      </c>
      <c r="H32" s="12">
        <f t="shared" si="4"/>
        <v>86.8</v>
      </c>
      <c r="I32" s="7">
        <f t="shared" si="4"/>
        <v>0.7</v>
      </c>
      <c r="J32" s="8">
        <f t="shared" si="4"/>
        <v>2.6</v>
      </c>
      <c r="K32" s="8">
        <f t="shared" si="4"/>
        <v>2.7</v>
      </c>
      <c r="L32" s="8">
        <f t="shared" si="4"/>
        <v>5.4</v>
      </c>
      <c r="M32" s="8">
        <f t="shared" si="4"/>
        <v>0.3</v>
      </c>
      <c r="N32" s="12">
        <f t="shared" si="4"/>
        <v>11.7</v>
      </c>
      <c r="O32" s="8">
        <f t="shared" si="4"/>
        <v>0</v>
      </c>
      <c r="P32" s="8">
        <f t="shared" si="4"/>
        <v>0</v>
      </c>
      <c r="Q32" s="8">
        <f t="shared" si="4"/>
        <v>0</v>
      </c>
      <c r="R32" s="8">
        <f t="shared" si="4"/>
        <v>0.4</v>
      </c>
      <c r="S32" s="8">
        <f t="shared" si="4"/>
        <v>1</v>
      </c>
      <c r="T32" s="12">
        <f t="shared" si="4"/>
        <v>1.5</v>
      </c>
    </row>
    <row r="33" spans="1:20" s="5" customFormat="1" ht="12" customHeight="1" x14ac:dyDescent="0.15">
      <c r="A33" s="10"/>
      <c r="B33" s="15"/>
      <c r="C33" s="7"/>
      <c r="D33" s="8"/>
      <c r="E33" s="8"/>
      <c r="F33" s="8"/>
      <c r="G33" s="8"/>
      <c r="H33" s="12"/>
      <c r="I33" s="7"/>
      <c r="J33" s="8"/>
      <c r="K33" s="8"/>
      <c r="L33" s="8"/>
      <c r="M33" s="8"/>
      <c r="N33" s="12"/>
      <c r="O33" s="8"/>
      <c r="P33" s="8"/>
      <c r="Q33" s="8"/>
      <c r="R33" s="8"/>
      <c r="S33" s="8"/>
      <c r="T33" s="12"/>
    </row>
    <row r="34" spans="1:20" s="5" customFormat="1" ht="12" customHeight="1" x14ac:dyDescent="0.15">
      <c r="A34" s="10" t="s">
        <v>24</v>
      </c>
      <c r="B34" s="15">
        <f t="shared" si="0"/>
        <v>100</v>
      </c>
      <c r="C34" s="7" t="str">
        <f t="shared" ref="C34:T34" si="5">IF(C10="","",ROUND(((C10/$B10)*100),1))</f>
        <v/>
      </c>
      <c r="D34" s="8" t="str">
        <f t="shared" si="5"/>
        <v/>
      </c>
      <c r="E34" s="8" t="str">
        <f t="shared" si="5"/>
        <v/>
      </c>
      <c r="F34" s="8">
        <f t="shared" si="5"/>
        <v>0</v>
      </c>
      <c r="G34" s="8" t="str">
        <f t="shared" si="5"/>
        <v/>
      </c>
      <c r="H34" s="12">
        <f t="shared" si="5"/>
        <v>0</v>
      </c>
      <c r="I34" s="7" t="str">
        <f t="shared" si="5"/>
        <v/>
      </c>
      <c r="J34" s="8">
        <f t="shared" si="5"/>
        <v>0</v>
      </c>
      <c r="K34" s="8">
        <f t="shared" si="5"/>
        <v>0.3</v>
      </c>
      <c r="L34" s="8">
        <f t="shared" si="5"/>
        <v>13.7</v>
      </c>
      <c r="M34" s="8">
        <f t="shared" si="5"/>
        <v>0.7</v>
      </c>
      <c r="N34" s="12">
        <f t="shared" si="5"/>
        <v>14.8</v>
      </c>
      <c r="O34" s="8" t="str">
        <f t="shared" si="5"/>
        <v/>
      </c>
      <c r="P34" s="8" t="str">
        <f t="shared" si="5"/>
        <v/>
      </c>
      <c r="Q34" s="8">
        <f t="shared" si="5"/>
        <v>0.3</v>
      </c>
      <c r="R34" s="8">
        <f t="shared" si="5"/>
        <v>28.6</v>
      </c>
      <c r="S34" s="8">
        <f t="shared" si="5"/>
        <v>56.4</v>
      </c>
      <c r="T34" s="12">
        <f t="shared" si="5"/>
        <v>85.2</v>
      </c>
    </row>
    <row r="35" spans="1:20" s="5" customFormat="1" ht="12" customHeight="1" x14ac:dyDescent="0.15">
      <c r="A35" s="10" t="s">
        <v>25</v>
      </c>
      <c r="B35" s="15">
        <f t="shared" si="0"/>
        <v>100</v>
      </c>
      <c r="C35" s="7" t="str">
        <f t="shared" ref="C35:T35" si="6">IF(C11="","",ROUND(((C11/$B11)*100),1))</f>
        <v/>
      </c>
      <c r="D35" s="8">
        <f t="shared" si="6"/>
        <v>0</v>
      </c>
      <c r="E35" s="8">
        <f t="shared" si="6"/>
        <v>0</v>
      </c>
      <c r="F35" s="8">
        <f t="shared" si="6"/>
        <v>0</v>
      </c>
      <c r="G35" s="8" t="str">
        <f t="shared" si="6"/>
        <v/>
      </c>
      <c r="H35" s="12">
        <f t="shared" si="6"/>
        <v>0</v>
      </c>
      <c r="I35" s="7" t="str">
        <f t="shared" si="6"/>
        <v/>
      </c>
      <c r="J35" s="8">
        <f t="shared" si="6"/>
        <v>0</v>
      </c>
      <c r="K35" s="8">
        <f t="shared" si="6"/>
        <v>1.7</v>
      </c>
      <c r="L35" s="8">
        <f t="shared" si="6"/>
        <v>56.4</v>
      </c>
      <c r="M35" s="8">
        <f t="shared" si="6"/>
        <v>0.2</v>
      </c>
      <c r="N35" s="12">
        <f t="shared" si="6"/>
        <v>58.3</v>
      </c>
      <c r="O35" s="8" t="str">
        <f t="shared" si="6"/>
        <v/>
      </c>
      <c r="P35" s="8">
        <f t="shared" si="6"/>
        <v>0</v>
      </c>
      <c r="Q35" s="8">
        <f t="shared" si="6"/>
        <v>0.9</v>
      </c>
      <c r="R35" s="8">
        <f t="shared" si="6"/>
        <v>39.299999999999997</v>
      </c>
      <c r="S35" s="8">
        <f t="shared" si="6"/>
        <v>1.4</v>
      </c>
      <c r="T35" s="12">
        <f t="shared" si="6"/>
        <v>41.6</v>
      </c>
    </row>
    <row r="36" spans="1:20" s="5" customFormat="1" ht="12" customHeight="1" x14ac:dyDescent="0.15">
      <c r="A36" s="10" t="s">
        <v>26</v>
      </c>
      <c r="B36" s="15">
        <f t="shared" si="0"/>
        <v>100</v>
      </c>
      <c r="C36" s="7" t="str">
        <f t="shared" ref="C36:T36" si="7">IF(C12="","",ROUND(((C12/$B12)*100),1))</f>
        <v/>
      </c>
      <c r="D36" s="8" t="str">
        <f t="shared" si="7"/>
        <v/>
      </c>
      <c r="E36" s="8" t="str">
        <f t="shared" si="7"/>
        <v/>
      </c>
      <c r="F36" s="8" t="str">
        <f t="shared" si="7"/>
        <v/>
      </c>
      <c r="G36" s="8" t="str">
        <f t="shared" si="7"/>
        <v/>
      </c>
      <c r="H36" s="12" t="str">
        <f t="shared" si="7"/>
        <v/>
      </c>
      <c r="I36" s="7" t="str">
        <f t="shared" si="7"/>
        <v/>
      </c>
      <c r="J36" s="8" t="str">
        <f t="shared" si="7"/>
        <v/>
      </c>
      <c r="K36" s="8" t="str">
        <f t="shared" si="7"/>
        <v/>
      </c>
      <c r="L36" s="8">
        <f t="shared" si="7"/>
        <v>3.5</v>
      </c>
      <c r="M36" s="8">
        <f t="shared" si="7"/>
        <v>37.700000000000003</v>
      </c>
      <c r="N36" s="12">
        <f t="shared" si="7"/>
        <v>41.2</v>
      </c>
      <c r="O36" s="8" t="str">
        <f t="shared" si="7"/>
        <v/>
      </c>
      <c r="P36" s="8" t="str">
        <f t="shared" si="7"/>
        <v/>
      </c>
      <c r="Q36" s="8" t="str">
        <f t="shared" si="7"/>
        <v/>
      </c>
      <c r="R36" s="8">
        <f t="shared" si="7"/>
        <v>4.3</v>
      </c>
      <c r="S36" s="8">
        <f t="shared" si="7"/>
        <v>54.5</v>
      </c>
      <c r="T36" s="12">
        <f t="shared" si="7"/>
        <v>58.8</v>
      </c>
    </row>
    <row r="37" spans="1:20" s="5" customFormat="1" ht="12" customHeight="1" x14ac:dyDescent="0.15">
      <c r="A37" s="10" t="s">
        <v>21</v>
      </c>
      <c r="B37" s="15">
        <f t="shared" si="0"/>
        <v>100</v>
      </c>
      <c r="C37" s="7" t="str">
        <f t="shared" ref="C37:T37" si="8">IF(C13="","",ROUND(((C13/$B13)*100),1))</f>
        <v/>
      </c>
      <c r="D37" s="8">
        <f t="shared" si="8"/>
        <v>0</v>
      </c>
      <c r="E37" s="8">
        <f t="shared" si="8"/>
        <v>0</v>
      </c>
      <c r="F37" s="8">
        <f t="shared" si="8"/>
        <v>0</v>
      </c>
      <c r="G37" s="8" t="str">
        <f t="shared" si="8"/>
        <v/>
      </c>
      <c r="H37" s="12">
        <f t="shared" si="8"/>
        <v>0</v>
      </c>
      <c r="I37" s="7" t="str">
        <f t="shared" si="8"/>
        <v/>
      </c>
      <c r="J37" s="8">
        <f t="shared" si="8"/>
        <v>0</v>
      </c>
      <c r="K37" s="8">
        <f t="shared" si="8"/>
        <v>1.4</v>
      </c>
      <c r="L37" s="8">
        <f t="shared" si="8"/>
        <v>47</v>
      </c>
      <c r="M37" s="8">
        <f t="shared" si="8"/>
        <v>0.4</v>
      </c>
      <c r="N37" s="12">
        <f t="shared" si="8"/>
        <v>48.8</v>
      </c>
      <c r="O37" s="8" t="str">
        <f t="shared" si="8"/>
        <v/>
      </c>
      <c r="P37" s="8">
        <f t="shared" si="8"/>
        <v>0</v>
      </c>
      <c r="Q37" s="8">
        <f t="shared" si="8"/>
        <v>0.8</v>
      </c>
      <c r="R37" s="8">
        <f t="shared" si="8"/>
        <v>36.9</v>
      </c>
      <c r="S37" s="8">
        <f t="shared" si="8"/>
        <v>13.5</v>
      </c>
      <c r="T37" s="12">
        <f t="shared" si="8"/>
        <v>51.1</v>
      </c>
    </row>
    <row r="38" spans="1:20" s="5" customFormat="1" ht="12" customHeight="1" x14ac:dyDescent="0.15">
      <c r="A38" s="10"/>
      <c r="B38" s="15"/>
      <c r="C38" s="7"/>
      <c r="D38" s="8"/>
      <c r="E38" s="8"/>
      <c r="F38" s="8"/>
      <c r="G38" s="8"/>
      <c r="H38" s="12"/>
      <c r="I38" s="7"/>
      <c r="J38" s="8"/>
      <c r="K38" s="8"/>
      <c r="L38" s="8"/>
      <c r="M38" s="8"/>
      <c r="N38" s="12"/>
      <c r="O38" s="8"/>
      <c r="P38" s="8"/>
      <c r="Q38" s="8"/>
      <c r="R38" s="8"/>
      <c r="S38" s="8"/>
      <c r="T38" s="12"/>
    </row>
    <row r="39" spans="1:20" s="5" customFormat="1" ht="12" customHeight="1" x14ac:dyDescent="0.15">
      <c r="A39" s="10" t="s">
        <v>30</v>
      </c>
      <c r="B39" s="15">
        <f t="shared" si="0"/>
        <v>100</v>
      </c>
      <c r="C39" s="7">
        <f t="shared" ref="C39:T39" si="9">IF(C15="","",ROUND(((C15/$B15)*100),1))</f>
        <v>0.8</v>
      </c>
      <c r="D39" s="8">
        <f t="shared" si="9"/>
        <v>2.2999999999999998</v>
      </c>
      <c r="E39" s="8">
        <f t="shared" si="9"/>
        <v>4.3</v>
      </c>
      <c r="F39" s="8">
        <f t="shared" si="9"/>
        <v>4.3</v>
      </c>
      <c r="G39" s="8" t="str">
        <f t="shared" si="9"/>
        <v/>
      </c>
      <c r="H39" s="12">
        <f t="shared" si="9"/>
        <v>11.7</v>
      </c>
      <c r="I39" s="7">
        <f t="shared" si="9"/>
        <v>0.4</v>
      </c>
      <c r="J39" s="8">
        <f t="shared" si="9"/>
        <v>3.1</v>
      </c>
      <c r="K39" s="8">
        <f t="shared" si="9"/>
        <v>12.7</v>
      </c>
      <c r="L39" s="8">
        <f t="shared" si="9"/>
        <v>55.3</v>
      </c>
      <c r="M39" s="8">
        <f t="shared" si="9"/>
        <v>0.4</v>
      </c>
      <c r="N39" s="12">
        <f t="shared" si="9"/>
        <v>71.900000000000006</v>
      </c>
      <c r="O39" s="8" t="str">
        <f t="shared" si="9"/>
        <v/>
      </c>
      <c r="P39" s="8" t="str">
        <f t="shared" si="9"/>
        <v/>
      </c>
      <c r="Q39" s="8">
        <f t="shared" si="9"/>
        <v>2</v>
      </c>
      <c r="R39" s="8">
        <f t="shared" si="9"/>
        <v>13.9</v>
      </c>
      <c r="S39" s="8">
        <f t="shared" si="9"/>
        <v>0.4</v>
      </c>
      <c r="T39" s="12">
        <f t="shared" si="9"/>
        <v>16.399999999999999</v>
      </c>
    </row>
    <row r="40" spans="1:20" s="5" customFormat="1" ht="12" customHeight="1" x14ac:dyDescent="0.15">
      <c r="A40" s="10" t="s">
        <v>31</v>
      </c>
      <c r="B40" s="15">
        <f t="shared" si="0"/>
        <v>100</v>
      </c>
      <c r="C40" s="7">
        <f t="shared" ref="C40:T40" si="10">IF(C16="","",ROUND(((C16/$B16)*100),1))</f>
        <v>0</v>
      </c>
      <c r="D40" s="8">
        <f t="shared" si="10"/>
        <v>0.8</v>
      </c>
      <c r="E40" s="8">
        <f t="shared" si="10"/>
        <v>6.7</v>
      </c>
      <c r="F40" s="8">
        <f t="shared" si="10"/>
        <v>5.7</v>
      </c>
      <c r="G40" s="8" t="str">
        <f t="shared" si="10"/>
        <v/>
      </c>
      <c r="H40" s="12">
        <f t="shared" si="10"/>
        <v>13.2</v>
      </c>
      <c r="I40" s="7">
        <f t="shared" si="10"/>
        <v>0</v>
      </c>
      <c r="J40" s="8">
        <f t="shared" si="10"/>
        <v>0.9</v>
      </c>
      <c r="K40" s="8">
        <f t="shared" si="10"/>
        <v>24</v>
      </c>
      <c r="L40" s="8">
        <f t="shared" si="10"/>
        <v>49.8</v>
      </c>
      <c r="M40" s="8">
        <f t="shared" si="10"/>
        <v>0.2</v>
      </c>
      <c r="N40" s="12">
        <f t="shared" si="10"/>
        <v>75</v>
      </c>
      <c r="O40" s="8" t="str">
        <f t="shared" si="10"/>
        <v/>
      </c>
      <c r="P40" s="8">
        <f t="shared" si="10"/>
        <v>0</v>
      </c>
      <c r="Q40" s="8">
        <f t="shared" si="10"/>
        <v>1.7</v>
      </c>
      <c r="R40" s="8">
        <f t="shared" si="10"/>
        <v>9.6</v>
      </c>
      <c r="S40" s="8">
        <f t="shared" si="10"/>
        <v>0.4</v>
      </c>
      <c r="T40" s="12">
        <f t="shared" si="10"/>
        <v>11.8</v>
      </c>
    </row>
    <row r="41" spans="1:20" s="5" customFormat="1" ht="12" customHeight="1" x14ac:dyDescent="0.15">
      <c r="A41" s="10" t="s">
        <v>32</v>
      </c>
      <c r="B41" s="15">
        <f t="shared" si="0"/>
        <v>100</v>
      </c>
      <c r="C41" s="7" t="str">
        <f t="shared" ref="C41:T41" si="11">IF(C17="","",ROUND(((C17/$B17)*100),1))</f>
        <v/>
      </c>
      <c r="D41" s="8" t="str">
        <f t="shared" si="11"/>
        <v/>
      </c>
      <c r="E41" s="8" t="str">
        <f t="shared" si="11"/>
        <v/>
      </c>
      <c r="F41" s="8" t="str">
        <f t="shared" si="11"/>
        <v/>
      </c>
      <c r="G41" s="8" t="str">
        <f t="shared" si="11"/>
        <v/>
      </c>
      <c r="H41" s="12" t="str">
        <f t="shared" si="11"/>
        <v/>
      </c>
      <c r="I41" s="7" t="str">
        <f t="shared" si="11"/>
        <v/>
      </c>
      <c r="J41" s="8" t="str">
        <f t="shared" si="11"/>
        <v/>
      </c>
      <c r="K41" s="8" t="str">
        <f t="shared" si="11"/>
        <v/>
      </c>
      <c r="L41" s="8" t="str">
        <f t="shared" si="11"/>
        <v/>
      </c>
      <c r="M41" s="8">
        <f t="shared" si="11"/>
        <v>100</v>
      </c>
      <c r="N41" s="12">
        <f t="shared" si="11"/>
        <v>100</v>
      </c>
      <c r="O41" s="8" t="str">
        <f t="shared" si="11"/>
        <v/>
      </c>
      <c r="P41" s="8" t="str">
        <f t="shared" si="11"/>
        <v/>
      </c>
      <c r="Q41" s="8" t="str">
        <f t="shared" si="11"/>
        <v/>
      </c>
      <c r="R41" s="8" t="str">
        <f t="shared" si="11"/>
        <v/>
      </c>
      <c r="S41" s="8" t="str">
        <f t="shared" si="11"/>
        <v/>
      </c>
      <c r="T41" s="12" t="str">
        <f t="shared" si="11"/>
        <v/>
      </c>
    </row>
    <row r="42" spans="1:20" ht="12" customHeight="1" x14ac:dyDescent="0.15">
      <c r="A42" s="10" t="s">
        <v>33</v>
      </c>
      <c r="B42" s="15">
        <f t="shared" si="0"/>
        <v>100</v>
      </c>
      <c r="C42" s="7">
        <f t="shared" ref="C42:T42" si="12">IF(C18="","",ROUND(((C18/$B18)*100),1))</f>
        <v>0.1</v>
      </c>
      <c r="D42" s="8">
        <f t="shared" si="12"/>
        <v>0.9</v>
      </c>
      <c r="E42" s="8">
        <f t="shared" si="12"/>
        <v>6.6</v>
      </c>
      <c r="F42" s="8">
        <f t="shared" si="12"/>
        <v>5.6</v>
      </c>
      <c r="G42" s="8" t="str">
        <f t="shared" si="12"/>
        <v/>
      </c>
      <c r="H42" s="12">
        <f t="shared" si="12"/>
        <v>13.1</v>
      </c>
      <c r="I42" s="7">
        <f t="shared" si="12"/>
        <v>0</v>
      </c>
      <c r="J42" s="8">
        <f t="shared" si="12"/>
        <v>1.1000000000000001</v>
      </c>
      <c r="K42" s="8">
        <f t="shared" si="12"/>
        <v>23.4</v>
      </c>
      <c r="L42" s="8">
        <f t="shared" si="12"/>
        <v>50.1</v>
      </c>
      <c r="M42" s="8">
        <f t="shared" si="12"/>
        <v>0.2</v>
      </c>
      <c r="N42" s="12">
        <f t="shared" si="12"/>
        <v>74.900000000000006</v>
      </c>
      <c r="O42" s="8" t="str">
        <f t="shared" si="12"/>
        <v/>
      </c>
      <c r="P42" s="8">
        <f t="shared" si="12"/>
        <v>0</v>
      </c>
      <c r="Q42" s="8">
        <f t="shared" si="12"/>
        <v>1.8</v>
      </c>
      <c r="R42" s="8">
        <f t="shared" si="12"/>
        <v>9.9</v>
      </c>
      <c r="S42" s="8">
        <f t="shared" si="12"/>
        <v>0.4</v>
      </c>
      <c r="T42" s="12">
        <f t="shared" si="12"/>
        <v>12.1</v>
      </c>
    </row>
    <row r="43" spans="1:20" ht="12" customHeight="1" x14ac:dyDescent="0.15">
      <c r="A43" s="10"/>
      <c r="B43" s="15"/>
      <c r="C43" s="7"/>
      <c r="D43" s="8"/>
      <c r="E43" s="8"/>
      <c r="F43" s="8"/>
      <c r="G43" s="8"/>
      <c r="H43" s="12"/>
      <c r="I43" s="7"/>
      <c r="J43" s="8"/>
      <c r="K43" s="8"/>
      <c r="L43" s="8"/>
      <c r="M43" s="8"/>
      <c r="N43" s="12"/>
      <c r="O43" s="8"/>
      <c r="P43" s="8"/>
      <c r="Q43" s="8"/>
      <c r="R43" s="8"/>
      <c r="S43" s="8"/>
      <c r="T43" s="12"/>
    </row>
    <row r="44" spans="1:20" ht="12" customHeight="1" x14ac:dyDescent="0.15">
      <c r="A44" s="10" t="s">
        <v>39</v>
      </c>
      <c r="B44" s="15">
        <f t="shared" si="0"/>
        <v>100</v>
      </c>
      <c r="C44" s="7">
        <f t="shared" ref="C44:T44" si="13">IF(C20="","",ROUND(((C20/$B20)*100),1))</f>
        <v>0.3</v>
      </c>
      <c r="D44" s="8">
        <f t="shared" si="13"/>
        <v>4.0999999999999996</v>
      </c>
      <c r="E44" s="8">
        <f t="shared" si="13"/>
        <v>5.3</v>
      </c>
      <c r="F44" s="8">
        <f t="shared" si="13"/>
        <v>2.1</v>
      </c>
      <c r="G44" s="8" t="str">
        <f t="shared" si="13"/>
        <v/>
      </c>
      <c r="H44" s="12">
        <f t="shared" si="13"/>
        <v>11.8</v>
      </c>
      <c r="I44" s="7">
        <f t="shared" si="13"/>
        <v>0.2</v>
      </c>
      <c r="J44" s="8">
        <f t="shared" si="13"/>
        <v>8.1999999999999993</v>
      </c>
      <c r="K44" s="8">
        <f t="shared" si="13"/>
        <v>33</v>
      </c>
      <c r="L44" s="8">
        <f t="shared" si="13"/>
        <v>29.5</v>
      </c>
      <c r="M44" s="8">
        <f t="shared" si="13"/>
        <v>0</v>
      </c>
      <c r="N44" s="12">
        <f t="shared" si="13"/>
        <v>70.8</v>
      </c>
      <c r="O44" s="8">
        <f t="shared" si="13"/>
        <v>0</v>
      </c>
      <c r="P44" s="8">
        <f t="shared" si="13"/>
        <v>0.7</v>
      </c>
      <c r="Q44" s="8">
        <f t="shared" si="13"/>
        <v>6.6</v>
      </c>
      <c r="R44" s="8">
        <f t="shared" si="13"/>
        <v>9.6</v>
      </c>
      <c r="S44" s="8">
        <f t="shared" si="13"/>
        <v>0.4</v>
      </c>
      <c r="T44" s="12">
        <f t="shared" si="13"/>
        <v>17.3</v>
      </c>
    </row>
    <row r="45" spans="1:20" ht="12" customHeight="1" x14ac:dyDescent="0.15">
      <c r="A45" s="10" t="s">
        <v>40</v>
      </c>
      <c r="B45" s="15">
        <f t="shared" si="0"/>
        <v>100</v>
      </c>
      <c r="C45" s="7">
        <f t="shared" ref="C45:T45" si="14">IF(C21="","",ROUND(((C21/$B21)*100),1))</f>
        <v>0.4</v>
      </c>
      <c r="D45" s="8">
        <f t="shared" si="14"/>
        <v>3.4</v>
      </c>
      <c r="E45" s="8">
        <f t="shared" si="14"/>
        <v>3.6</v>
      </c>
      <c r="F45" s="8">
        <f t="shared" si="14"/>
        <v>1</v>
      </c>
      <c r="G45" s="8" t="str">
        <f t="shared" si="14"/>
        <v/>
      </c>
      <c r="H45" s="12">
        <f t="shared" si="14"/>
        <v>8.3000000000000007</v>
      </c>
      <c r="I45" s="7">
        <f t="shared" si="14"/>
        <v>0.4</v>
      </c>
      <c r="J45" s="8">
        <f t="shared" si="14"/>
        <v>12.1</v>
      </c>
      <c r="K45" s="8">
        <f t="shared" si="14"/>
        <v>37.9</v>
      </c>
      <c r="L45" s="8">
        <f t="shared" si="14"/>
        <v>24.2</v>
      </c>
      <c r="M45" s="8">
        <f t="shared" si="14"/>
        <v>0</v>
      </c>
      <c r="N45" s="12">
        <f t="shared" si="14"/>
        <v>74.599999999999994</v>
      </c>
      <c r="O45" s="8">
        <f t="shared" si="14"/>
        <v>0</v>
      </c>
      <c r="P45" s="8">
        <f t="shared" si="14"/>
        <v>1.1000000000000001</v>
      </c>
      <c r="Q45" s="8">
        <f t="shared" si="14"/>
        <v>7.3</v>
      </c>
      <c r="R45" s="8">
        <f t="shared" si="14"/>
        <v>8.3000000000000007</v>
      </c>
      <c r="S45" s="8">
        <f t="shared" si="14"/>
        <v>0.4</v>
      </c>
      <c r="T45" s="12">
        <f t="shared" si="14"/>
        <v>17.100000000000001</v>
      </c>
    </row>
    <row r="46" spans="1:20" ht="12" customHeight="1" x14ac:dyDescent="0.15">
      <c r="A46" s="10" t="s">
        <v>41</v>
      </c>
      <c r="B46" s="15">
        <f t="shared" si="0"/>
        <v>100</v>
      </c>
      <c r="C46" s="7" t="str">
        <f t="shared" ref="C46:T46" si="15">IF(C22="","",ROUND(((C22/$B22)*100),1))</f>
        <v/>
      </c>
      <c r="D46" s="8" t="str">
        <f t="shared" si="15"/>
        <v/>
      </c>
      <c r="E46" s="8" t="str">
        <f t="shared" si="15"/>
        <v/>
      </c>
      <c r="F46" s="8" t="str">
        <f t="shared" si="15"/>
        <v/>
      </c>
      <c r="G46" s="8" t="str">
        <f t="shared" si="15"/>
        <v/>
      </c>
      <c r="H46" s="12" t="str">
        <f t="shared" si="15"/>
        <v/>
      </c>
      <c r="I46" s="7" t="str">
        <f t="shared" si="15"/>
        <v/>
      </c>
      <c r="J46" s="8" t="str">
        <f t="shared" si="15"/>
        <v/>
      </c>
      <c r="K46" s="8" t="str">
        <f t="shared" si="15"/>
        <v/>
      </c>
      <c r="L46" s="8">
        <f t="shared" si="15"/>
        <v>56.3</v>
      </c>
      <c r="M46" s="8">
        <f t="shared" si="15"/>
        <v>18.8</v>
      </c>
      <c r="N46" s="12">
        <f t="shared" si="15"/>
        <v>75</v>
      </c>
      <c r="O46" s="8" t="str">
        <f t="shared" si="15"/>
        <v/>
      </c>
      <c r="P46" s="8" t="str">
        <f t="shared" si="15"/>
        <v/>
      </c>
      <c r="Q46" s="8" t="str">
        <f t="shared" si="15"/>
        <v/>
      </c>
      <c r="R46" s="8">
        <f t="shared" si="15"/>
        <v>6.3</v>
      </c>
      <c r="S46" s="8">
        <f t="shared" si="15"/>
        <v>18.8</v>
      </c>
      <c r="T46" s="12">
        <f t="shared" si="15"/>
        <v>25</v>
      </c>
    </row>
    <row r="47" spans="1:20" ht="12" customHeight="1" x14ac:dyDescent="0.15">
      <c r="A47" s="10" t="s">
        <v>34</v>
      </c>
      <c r="B47" s="15">
        <f t="shared" si="0"/>
        <v>100</v>
      </c>
      <c r="C47" s="7">
        <f t="shared" ref="C47:T47" si="16">IF(C23="","",ROUND(((C23/$B23)*100),1))</f>
        <v>0.4</v>
      </c>
      <c r="D47" s="8">
        <f t="shared" si="16"/>
        <v>3.7</v>
      </c>
      <c r="E47" s="8">
        <f t="shared" si="16"/>
        <v>4.4000000000000004</v>
      </c>
      <c r="F47" s="8">
        <f t="shared" si="16"/>
        <v>1.5</v>
      </c>
      <c r="G47" s="8" t="str">
        <f t="shared" si="16"/>
        <v/>
      </c>
      <c r="H47" s="12">
        <f t="shared" si="16"/>
        <v>10</v>
      </c>
      <c r="I47" s="7">
        <f t="shared" si="16"/>
        <v>0.3</v>
      </c>
      <c r="J47" s="8">
        <f t="shared" si="16"/>
        <v>10.199999999999999</v>
      </c>
      <c r="K47" s="8">
        <f t="shared" si="16"/>
        <v>35.6</v>
      </c>
      <c r="L47" s="8">
        <f t="shared" si="16"/>
        <v>26.7</v>
      </c>
      <c r="M47" s="8">
        <f t="shared" si="16"/>
        <v>0</v>
      </c>
      <c r="N47" s="12">
        <f t="shared" si="16"/>
        <v>72.8</v>
      </c>
      <c r="O47" s="8">
        <f t="shared" si="16"/>
        <v>0</v>
      </c>
      <c r="P47" s="8">
        <f t="shared" si="16"/>
        <v>0.9</v>
      </c>
      <c r="Q47" s="8">
        <f t="shared" si="16"/>
        <v>7</v>
      </c>
      <c r="R47" s="8">
        <f t="shared" si="16"/>
        <v>8.9</v>
      </c>
      <c r="S47" s="8">
        <f t="shared" si="16"/>
        <v>0.4</v>
      </c>
      <c r="T47" s="12">
        <f t="shared" si="16"/>
        <v>17.2</v>
      </c>
    </row>
    <row r="48" spans="1:20" ht="12" customHeight="1" x14ac:dyDescent="0.15">
      <c r="A48" s="20"/>
      <c r="B48" s="21"/>
      <c r="C48" s="22"/>
      <c r="D48" s="23"/>
      <c r="E48" s="23"/>
      <c r="F48" s="23"/>
      <c r="G48" s="23"/>
      <c r="H48" s="24"/>
      <c r="I48" s="22"/>
      <c r="J48" s="23"/>
      <c r="K48" s="23"/>
      <c r="L48" s="23"/>
      <c r="M48" s="23"/>
      <c r="N48" s="24"/>
      <c r="O48" s="23"/>
      <c r="P48" s="23"/>
      <c r="Q48" s="23"/>
      <c r="R48" s="23"/>
      <c r="S48" s="23"/>
      <c r="T48" s="24"/>
    </row>
    <row r="49" spans="1:20" ht="12" customHeight="1" x14ac:dyDescent="0.15">
      <c r="A49" s="11" t="s">
        <v>22</v>
      </c>
      <c r="B49" s="16">
        <f t="shared" si="0"/>
        <v>100</v>
      </c>
      <c r="C49" s="17">
        <f t="shared" ref="C49:T49" si="17">IF(C25="","",ROUND(((C25/$B25)*100),1))</f>
        <v>17.2</v>
      </c>
      <c r="D49" s="13">
        <f t="shared" si="17"/>
        <v>17.600000000000001</v>
      </c>
      <c r="E49" s="13">
        <f t="shared" si="17"/>
        <v>7.6</v>
      </c>
      <c r="F49" s="13">
        <f t="shared" si="17"/>
        <v>2.5</v>
      </c>
      <c r="G49" s="13">
        <f t="shared" si="17"/>
        <v>0</v>
      </c>
      <c r="H49" s="14">
        <f t="shared" si="17"/>
        <v>45</v>
      </c>
      <c r="I49" s="17">
        <f t="shared" si="17"/>
        <v>0.4</v>
      </c>
      <c r="J49" s="13">
        <f t="shared" si="17"/>
        <v>4</v>
      </c>
      <c r="K49" s="13">
        <f t="shared" si="17"/>
        <v>11.2</v>
      </c>
      <c r="L49" s="13">
        <f t="shared" si="17"/>
        <v>21.5</v>
      </c>
      <c r="M49" s="13">
        <f t="shared" si="17"/>
        <v>0.2</v>
      </c>
      <c r="N49" s="14">
        <f t="shared" si="17"/>
        <v>37.4</v>
      </c>
      <c r="O49" s="13">
        <f t="shared" si="17"/>
        <v>0</v>
      </c>
      <c r="P49" s="13">
        <f t="shared" si="17"/>
        <v>0.2</v>
      </c>
      <c r="Q49" s="13">
        <f t="shared" si="17"/>
        <v>2.1</v>
      </c>
      <c r="R49" s="13">
        <f t="shared" si="17"/>
        <v>11.5</v>
      </c>
      <c r="S49" s="13">
        <f t="shared" si="17"/>
        <v>3.8</v>
      </c>
      <c r="T49" s="14">
        <f t="shared" si="17"/>
        <v>17.7</v>
      </c>
    </row>
  </sheetData>
  <mergeCells count="1">
    <mergeCell ref="A1:T1"/>
  </mergeCells>
  <phoneticPr fontId="3"/>
  <printOptions horizontalCentered="1"/>
  <pageMargins left="0.62992125984251968" right="0.78740157480314965" top="0.47244094488188981" bottom="0.51181102362204722" header="0.43307086614173229" footer="0.39370078740157483"/>
  <pageSetup paperSize="9" scale="95" orientation="landscape" horizontalDpi="400" r:id="rId1"/>
  <headerFooter alignWithMargins="0"/>
  <webPublishItems count="1">
    <webPublishItem id="25221" divId="home_25221" sourceType="printArea" destinationFile="D:\小林淳二\協会ﾎｰﾑﾍﾟｰｼﾞ\home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/>
  <dimension ref="A1:AP85"/>
  <sheetViews>
    <sheetView showGridLines="0" view="pageBreakPreview" zoomScale="68" zoomScaleNormal="100" workbookViewId="0">
      <selection activeCell="U2" sqref="U2"/>
    </sheetView>
  </sheetViews>
  <sheetFormatPr defaultColWidth="11" defaultRowHeight="17.25" x14ac:dyDescent="0.2"/>
  <cols>
    <col min="1" max="1" width="3.25" style="32" customWidth="1"/>
    <col min="2" max="2" width="5.75" style="32" customWidth="1"/>
    <col min="3" max="3" width="1.875" style="32" customWidth="1"/>
    <col min="4" max="4" width="14" style="32" customWidth="1"/>
    <col min="5" max="6" width="1.875" style="32" customWidth="1"/>
    <col min="7" max="7" width="14.5" style="32" customWidth="1"/>
    <col min="8" max="9" width="1.875" style="32" customWidth="1"/>
    <col min="10" max="10" width="14.5" style="32" customWidth="1"/>
    <col min="11" max="12" width="1.875" style="32" customWidth="1"/>
    <col min="13" max="13" width="14.5" style="32" customWidth="1"/>
    <col min="14" max="15" width="1.875" style="32" customWidth="1"/>
    <col min="16" max="16" width="13.75" style="32" customWidth="1"/>
    <col min="17" max="18" width="1.875" style="32" customWidth="1"/>
    <col min="19" max="19" width="16" style="32" customWidth="1"/>
    <col min="20" max="20" width="2.625" style="32" customWidth="1"/>
    <col min="21" max="21" width="2.125" style="32" customWidth="1"/>
    <col min="22" max="22" width="3.25" style="32" customWidth="1"/>
    <col min="23" max="23" width="5.75" style="32" customWidth="1"/>
    <col min="24" max="24" width="1.875" style="32" customWidth="1"/>
    <col min="25" max="25" width="10.75" style="32" customWidth="1"/>
    <col min="26" max="27" width="1.875" style="32" customWidth="1"/>
    <col min="28" max="28" width="12.875" style="32" customWidth="1"/>
    <col min="29" max="30" width="1.875" style="32" customWidth="1"/>
    <col min="31" max="31" width="12.875" style="32" customWidth="1"/>
    <col min="32" max="33" width="1.875" style="32" customWidth="1"/>
    <col min="34" max="34" width="12.875" style="32" customWidth="1"/>
    <col min="35" max="36" width="1.875" style="32" customWidth="1"/>
    <col min="37" max="37" width="11.25" style="32" customWidth="1"/>
    <col min="38" max="39" width="1.875" style="32" customWidth="1"/>
    <col min="40" max="40" width="14" style="32" customWidth="1"/>
    <col min="41" max="41" width="1.875" style="31" customWidth="1"/>
    <col min="42" max="16384" width="11" style="32"/>
  </cols>
  <sheetData>
    <row r="1" spans="1:41" ht="21" x14ac:dyDescent="0.2">
      <c r="A1" s="75" t="str">
        <f>年度!A1</f>
        <v>平成30年4～平成31年1月　　牛　枝　肉　格　付　結　果　（種別・性別）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</row>
    <row r="2" spans="1:41" x14ac:dyDescent="0.2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33"/>
    </row>
    <row r="3" spans="1:41" x14ac:dyDescent="0.2">
      <c r="A3" s="34" t="s">
        <v>51</v>
      </c>
      <c r="B3" s="35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6"/>
      <c r="Q3" s="36"/>
      <c r="R3" s="36"/>
      <c r="S3" s="31"/>
      <c r="T3" s="31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1"/>
      <c r="AJ3" s="31"/>
      <c r="AN3" s="37" t="s">
        <v>70</v>
      </c>
    </row>
    <row r="4" spans="1:41" ht="17.25" customHeight="1" x14ac:dyDescent="0.2">
      <c r="A4" s="38"/>
      <c r="B4" s="39" t="s">
        <v>52</v>
      </c>
      <c r="C4" s="40"/>
      <c r="D4" s="76" t="s">
        <v>71</v>
      </c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41"/>
      <c r="U4" s="42"/>
      <c r="V4" s="38"/>
      <c r="W4" s="39" t="s">
        <v>52</v>
      </c>
      <c r="X4" s="40"/>
      <c r="Y4" s="76" t="s">
        <v>71</v>
      </c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41"/>
    </row>
    <row r="5" spans="1:41" ht="17.25" customHeight="1" x14ac:dyDescent="0.2">
      <c r="A5" s="43"/>
      <c r="B5" s="44" t="s">
        <v>53</v>
      </c>
      <c r="C5" s="44"/>
      <c r="D5" s="45">
        <v>5</v>
      </c>
      <c r="E5" s="46"/>
      <c r="F5" s="44"/>
      <c r="G5" s="45">
        <v>4</v>
      </c>
      <c r="H5" s="46"/>
      <c r="I5" s="44"/>
      <c r="J5" s="45">
        <v>3</v>
      </c>
      <c r="K5" s="46"/>
      <c r="L5" s="44"/>
      <c r="M5" s="45">
        <v>2</v>
      </c>
      <c r="N5" s="46"/>
      <c r="O5" s="44"/>
      <c r="P5" s="45">
        <v>1</v>
      </c>
      <c r="Q5" s="46"/>
      <c r="R5" s="44"/>
      <c r="S5" s="45" t="s">
        <v>72</v>
      </c>
      <c r="T5" s="46"/>
      <c r="U5" s="42"/>
      <c r="V5" s="43"/>
      <c r="W5" s="44" t="s">
        <v>53</v>
      </c>
      <c r="X5" s="44"/>
      <c r="Y5" s="45">
        <v>5</v>
      </c>
      <c r="Z5" s="46"/>
      <c r="AA5" s="44"/>
      <c r="AB5" s="45">
        <v>4</v>
      </c>
      <c r="AC5" s="46"/>
      <c r="AD5" s="44"/>
      <c r="AE5" s="45">
        <v>3</v>
      </c>
      <c r="AF5" s="46"/>
      <c r="AG5" s="44"/>
      <c r="AH5" s="45">
        <v>2</v>
      </c>
      <c r="AI5" s="46"/>
      <c r="AJ5" s="44"/>
      <c r="AK5" s="45">
        <v>1</v>
      </c>
      <c r="AL5" s="46"/>
      <c r="AM5" s="44"/>
      <c r="AN5" s="45" t="s">
        <v>72</v>
      </c>
      <c r="AO5" s="46"/>
    </row>
    <row r="6" spans="1:41" s="52" customFormat="1" ht="17.25" customHeight="1" x14ac:dyDescent="0.2">
      <c r="A6" s="79" t="s">
        <v>73</v>
      </c>
      <c r="B6" s="77" t="s">
        <v>54</v>
      </c>
      <c r="C6" s="47"/>
      <c r="D6" s="48">
        <f>年度!C25</f>
        <v>131688</v>
      </c>
      <c r="E6" s="49"/>
      <c r="F6" s="47"/>
      <c r="G6" s="48">
        <f>年度!D25</f>
        <v>134536.5</v>
      </c>
      <c r="H6" s="49"/>
      <c r="I6" s="47"/>
      <c r="J6" s="48">
        <f>年度!E25</f>
        <v>58048.5</v>
      </c>
      <c r="K6" s="49"/>
      <c r="L6" s="47"/>
      <c r="M6" s="48">
        <f>年度!F25</f>
        <v>19170</v>
      </c>
      <c r="N6" s="49"/>
      <c r="O6" s="47"/>
      <c r="P6" s="48">
        <f>年度!G25</f>
        <v>120</v>
      </c>
      <c r="Q6" s="49"/>
      <c r="R6" s="47"/>
      <c r="S6" s="48">
        <f>年度!H25</f>
        <v>343563</v>
      </c>
      <c r="T6" s="49"/>
      <c r="U6" s="50"/>
      <c r="V6" s="51" t="s">
        <v>74</v>
      </c>
      <c r="W6" s="77" t="s">
        <v>54</v>
      </c>
      <c r="X6" s="47"/>
      <c r="Y6" s="48">
        <f>年度!C16</f>
        <v>3</v>
      </c>
      <c r="Z6" s="49"/>
      <c r="AA6" s="47"/>
      <c r="AB6" s="48">
        <f>年度!D16</f>
        <v>70</v>
      </c>
      <c r="AC6" s="49"/>
      <c r="AD6" s="47"/>
      <c r="AE6" s="48">
        <f>年度!E16</f>
        <v>600</v>
      </c>
      <c r="AF6" s="49"/>
      <c r="AG6" s="47"/>
      <c r="AH6" s="48">
        <f>年度!F16</f>
        <v>509</v>
      </c>
      <c r="AI6" s="49"/>
      <c r="AJ6" s="47"/>
      <c r="AK6" s="48" t="str">
        <f>年度!G16</f>
        <v/>
      </c>
      <c r="AL6" s="49"/>
      <c r="AM6" s="47"/>
      <c r="AN6" s="48">
        <f>年度!H16</f>
        <v>1182</v>
      </c>
      <c r="AO6" s="49"/>
    </row>
    <row r="7" spans="1:41" ht="17.25" customHeight="1" x14ac:dyDescent="0.2">
      <c r="A7" s="80"/>
      <c r="B7" s="78"/>
      <c r="C7" s="53" t="s">
        <v>75</v>
      </c>
      <c r="D7" s="54">
        <f>IF(D6=0,"  ",D6/S12*100)</f>
        <v>17.241489920926753</v>
      </c>
      <c r="E7" s="55" t="s">
        <v>76</v>
      </c>
      <c r="F7" s="53" t="s">
        <v>75</v>
      </c>
      <c r="G7" s="54">
        <f>IF(G6=0,"  ",G6/S12*100)</f>
        <v>17.614434942794805</v>
      </c>
      <c r="H7" s="55" t="s">
        <v>76</v>
      </c>
      <c r="I7" s="53" t="s">
        <v>75</v>
      </c>
      <c r="J7" s="54">
        <f>IF(J6=0,"  ",J6/S12*100)</f>
        <v>7.6001050033026294</v>
      </c>
      <c r="K7" s="55" t="s">
        <v>76</v>
      </c>
      <c r="L7" s="53" t="s">
        <v>75</v>
      </c>
      <c r="M7" s="54">
        <f>IF(M6=0,"  ",M6/S12*100)</f>
        <v>2.5098669718134214</v>
      </c>
      <c r="N7" s="55" t="s">
        <v>76</v>
      </c>
      <c r="O7" s="53" t="s">
        <v>75</v>
      </c>
      <c r="P7" s="54">
        <f>IF(P6=0,"  ",P6/S12*100)</f>
        <v>1.5711217350944735E-2</v>
      </c>
      <c r="Q7" s="55" t="s">
        <v>76</v>
      </c>
      <c r="R7" s="53" t="s">
        <v>75</v>
      </c>
      <c r="S7" s="54">
        <f>IF(S6=0,"  ",S6/S12*100)</f>
        <v>44.981608056188549</v>
      </c>
      <c r="T7" s="56" t="s">
        <v>55</v>
      </c>
      <c r="U7" s="57"/>
      <c r="V7" s="38" t="s">
        <v>77</v>
      </c>
      <c r="W7" s="78"/>
      <c r="X7" s="53" t="s">
        <v>75</v>
      </c>
      <c r="Y7" s="54">
        <f>IF(Y6=0,"  ",Y6/AN12*100)</f>
        <v>3.3396415451408215E-2</v>
      </c>
      <c r="Z7" s="55" t="s">
        <v>76</v>
      </c>
      <c r="AA7" s="53" t="s">
        <v>75</v>
      </c>
      <c r="AB7" s="54">
        <f>IF(AB6=0,"  ",AB6/AN12*100)</f>
        <v>0.77924969386619169</v>
      </c>
      <c r="AC7" s="55" t="s">
        <v>76</v>
      </c>
      <c r="AD7" s="53" t="s">
        <v>75</v>
      </c>
      <c r="AE7" s="54">
        <f>IF(AE6=0,"  ",AE6/AN12*100)</f>
        <v>6.6792830902816434</v>
      </c>
      <c r="AF7" s="55" t="s">
        <v>76</v>
      </c>
      <c r="AG7" s="53" t="s">
        <v>75</v>
      </c>
      <c r="AH7" s="54">
        <f>IF(AH6=0,"  ",AH6/AN12*100)</f>
        <v>5.6662584882555942</v>
      </c>
      <c r="AI7" s="55" t="s">
        <v>76</v>
      </c>
      <c r="AJ7" s="53" t="s">
        <v>75</v>
      </c>
      <c r="AK7" s="54" t="str">
        <f>IF(AK6=0,"  ",AK6/AN12*100)</f>
        <v xml:space="preserve">  </v>
      </c>
      <c r="AL7" s="55" t="s">
        <v>76</v>
      </c>
      <c r="AM7" s="53" t="s">
        <v>75</v>
      </c>
      <c r="AN7" s="54">
        <f>IF(AN6=0,"  ",AN6/AN12*100)</f>
        <v>13.158187687854836</v>
      </c>
      <c r="AO7" s="56" t="s">
        <v>55</v>
      </c>
    </row>
    <row r="8" spans="1:41" s="52" customFormat="1" ht="17.25" customHeight="1" x14ac:dyDescent="0.2">
      <c r="A8" s="80"/>
      <c r="B8" s="77" t="s">
        <v>56</v>
      </c>
      <c r="C8" s="47"/>
      <c r="D8" s="48">
        <f>年度!I25</f>
        <v>3143.5</v>
      </c>
      <c r="E8" s="49"/>
      <c r="F8" s="47"/>
      <c r="G8" s="48">
        <f>年度!J25</f>
        <v>30184</v>
      </c>
      <c r="H8" s="49"/>
      <c r="I8" s="47"/>
      <c r="J8" s="48">
        <f>年度!K25</f>
        <v>85918</v>
      </c>
      <c r="K8" s="49"/>
      <c r="L8" s="47"/>
      <c r="M8" s="48">
        <f>年度!L25</f>
        <v>164300.5</v>
      </c>
      <c r="N8" s="49"/>
      <c r="O8" s="47"/>
      <c r="P8" s="48">
        <f>年度!M25</f>
        <v>1857</v>
      </c>
      <c r="Q8" s="49"/>
      <c r="R8" s="47"/>
      <c r="S8" s="48">
        <f>年度!N25</f>
        <v>285403</v>
      </c>
      <c r="T8" s="49"/>
      <c r="U8" s="58"/>
      <c r="V8" s="59" t="s">
        <v>78</v>
      </c>
      <c r="W8" s="77" t="s">
        <v>56</v>
      </c>
      <c r="X8" s="47"/>
      <c r="Y8" s="48">
        <f>年度!I16</f>
        <v>2</v>
      </c>
      <c r="Z8" s="49"/>
      <c r="AA8" s="47"/>
      <c r="AB8" s="48">
        <f>年度!J16</f>
        <v>85</v>
      </c>
      <c r="AC8" s="49"/>
      <c r="AD8" s="47"/>
      <c r="AE8" s="48">
        <f>年度!K16</f>
        <v>2159</v>
      </c>
      <c r="AF8" s="49"/>
      <c r="AG8" s="47"/>
      <c r="AH8" s="48">
        <f>年度!L16</f>
        <v>4477</v>
      </c>
      <c r="AI8" s="49"/>
      <c r="AJ8" s="47"/>
      <c r="AK8" s="48">
        <f>年度!M16</f>
        <v>16</v>
      </c>
      <c r="AL8" s="49"/>
      <c r="AM8" s="47"/>
      <c r="AN8" s="48">
        <f>年度!N16</f>
        <v>6739</v>
      </c>
      <c r="AO8" s="49"/>
    </row>
    <row r="9" spans="1:41" ht="17.25" customHeight="1" x14ac:dyDescent="0.2">
      <c r="A9" s="80"/>
      <c r="B9" s="78"/>
      <c r="C9" s="53" t="s">
        <v>79</v>
      </c>
      <c r="D9" s="54">
        <f>IF(D8=0,"  ",D8/S12*100)</f>
        <v>0.41156843118912312</v>
      </c>
      <c r="E9" s="55" t="s">
        <v>80</v>
      </c>
      <c r="F9" s="53" t="s">
        <v>79</v>
      </c>
      <c r="G9" s="54">
        <f>IF(G8=0,"  ",G8/S12*100)</f>
        <v>3.951894871007632</v>
      </c>
      <c r="H9" s="55" t="s">
        <v>80</v>
      </c>
      <c r="I9" s="53" t="s">
        <v>79</v>
      </c>
      <c r="J9" s="54">
        <f>IF(J8=0,"  ",J8/S12*100)</f>
        <v>11.248969769653915</v>
      </c>
      <c r="K9" s="55" t="s">
        <v>80</v>
      </c>
      <c r="L9" s="53" t="s">
        <v>79</v>
      </c>
      <c r="M9" s="54">
        <f>IF(M8=0,"  ",M8/S12*100)</f>
        <v>21.511340553074128</v>
      </c>
      <c r="N9" s="55" t="s">
        <v>80</v>
      </c>
      <c r="O9" s="53" t="s">
        <v>79</v>
      </c>
      <c r="P9" s="54">
        <f>IF(P8=0,"  ",P8/S12*100)</f>
        <v>0.24313108850586976</v>
      </c>
      <c r="Q9" s="55" t="s">
        <v>80</v>
      </c>
      <c r="R9" s="53" t="s">
        <v>79</v>
      </c>
      <c r="S9" s="54">
        <f>IF(S8=0,"  ",S8/S12*100)</f>
        <v>37.366904713430671</v>
      </c>
      <c r="T9" s="56" t="s">
        <v>55</v>
      </c>
      <c r="U9" s="31"/>
      <c r="V9" s="39" t="s">
        <v>81</v>
      </c>
      <c r="W9" s="78"/>
      <c r="X9" s="53" t="s">
        <v>79</v>
      </c>
      <c r="Y9" s="54">
        <f>IF(Y8=0,"  ",Y8/AN12*100)</f>
        <v>2.2264276967605478E-2</v>
      </c>
      <c r="Z9" s="55" t="s">
        <v>80</v>
      </c>
      <c r="AA9" s="53" t="s">
        <v>79</v>
      </c>
      <c r="AB9" s="54">
        <f>IF(AB8=0,"  ",AB8/AN12*100)</f>
        <v>0.94623177112323276</v>
      </c>
      <c r="AC9" s="55" t="s">
        <v>80</v>
      </c>
      <c r="AD9" s="53" t="s">
        <v>79</v>
      </c>
      <c r="AE9" s="54">
        <f>IF(AE8=0,"  ",AE8/AN12*100)</f>
        <v>24.034286986530113</v>
      </c>
      <c r="AF9" s="55" t="s">
        <v>80</v>
      </c>
      <c r="AG9" s="53" t="s">
        <v>79</v>
      </c>
      <c r="AH9" s="54">
        <f>IF(AH8=0,"  ",AH8/AN12*100)</f>
        <v>49.838583991984855</v>
      </c>
      <c r="AI9" s="55" t="s">
        <v>80</v>
      </c>
      <c r="AJ9" s="53" t="s">
        <v>79</v>
      </c>
      <c r="AK9" s="54">
        <f>IF(AK8=0,"  ",AK8/AN12*100)</f>
        <v>0.17811421574084382</v>
      </c>
      <c r="AL9" s="55" t="s">
        <v>80</v>
      </c>
      <c r="AM9" s="53" t="s">
        <v>79</v>
      </c>
      <c r="AN9" s="54">
        <f>IF(AN8=0,"  ",AN8/AN12*100)</f>
        <v>75.019481242346657</v>
      </c>
      <c r="AO9" s="56" t="s">
        <v>55</v>
      </c>
    </row>
    <row r="10" spans="1:41" s="62" customFormat="1" ht="17.25" customHeight="1" x14ac:dyDescent="0.2">
      <c r="A10" s="80"/>
      <c r="B10" s="77" t="s">
        <v>57</v>
      </c>
      <c r="C10" s="47"/>
      <c r="D10" s="48">
        <f>年度!O25</f>
        <v>33</v>
      </c>
      <c r="E10" s="49"/>
      <c r="F10" s="47"/>
      <c r="G10" s="48">
        <f>年度!P25</f>
        <v>1879</v>
      </c>
      <c r="H10" s="49"/>
      <c r="I10" s="47"/>
      <c r="J10" s="48">
        <f>年度!Q25</f>
        <v>15736</v>
      </c>
      <c r="K10" s="49"/>
      <c r="L10" s="47"/>
      <c r="M10" s="48">
        <f>年度!R25</f>
        <v>87903</v>
      </c>
      <c r="N10" s="49"/>
      <c r="O10" s="47"/>
      <c r="P10" s="48">
        <f>年度!S25</f>
        <v>29268.5</v>
      </c>
      <c r="Q10" s="49"/>
      <c r="R10" s="47"/>
      <c r="S10" s="48">
        <f>年度!T25</f>
        <v>134819.5</v>
      </c>
      <c r="T10" s="49"/>
      <c r="U10" s="60"/>
      <c r="V10" s="61" t="s">
        <v>82</v>
      </c>
      <c r="W10" s="77" t="s">
        <v>57</v>
      </c>
      <c r="X10" s="47"/>
      <c r="Y10" s="48" t="str">
        <f>年度!O16</f>
        <v/>
      </c>
      <c r="Z10" s="49"/>
      <c r="AA10" s="47"/>
      <c r="AB10" s="48">
        <f>年度!P16</f>
        <v>1</v>
      </c>
      <c r="AC10" s="49"/>
      <c r="AD10" s="47"/>
      <c r="AE10" s="48">
        <f>年度!Q16</f>
        <v>157</v>
      </c>
      <c r="AF10" s="49"/>
      <c r="AG10" s="47"/>
      <c r="AH10" s="48">
        <f>年度!R16</f>
        <v>866</v>
      </c>
      <c r="AI10" s="49"/>
      <c r="AJ10" s="47"/>
      <c r="AK10" s="48">
        <f>年度!S16</f>
        <v>38</v>
      </c>
      <c r="AL10" s="49"/>
      <c r="AM10" s="47"/>
      <c r="AN10" s="48">
        <f>年度!T16</f>
        <v>1062</v>
      </c>
      <c r="AO10" s="49"/>
    </row>
    <row r="11" spans="1:41" ht="17.25" customHeight="1" x14ac:dyDescent="0.2">
      <c r="A11" s="80"/>
      <c r="B11" s="78"/>
      <c r="C11" s="53" t="s">
        <v>83</v>
      </c>
      <c r="D11" s="54">
        <f>IF(D10=0,"  ",D10/S12*100)</f>
        <v>4.3205847715098019E-3</v>
      </c>
      <c r="E11" s="55" t="s">
        <v>84</v>
      </c>
      <c r="F11" s="53" t="s">
        <v>83</v>
      </c>
      <c r="G11" s="54">
        <f>IF(G10=0,"  ",G10/S12*100)</f>
        <v>0.24601147835354298</v>
      </c>
      <c r="H11" s="55" t="s">
        <v>84</v>
      </c>
      <c r="I11" s="53" t="s">
        <v>83</v>
      </c>
      <c r="J11" s="54">
        <f>IF(J10=0,"  ",J10/S12*100)</f>
        <v>2.0602643019538864</v>
      </c>
      <c r="K11" s="55" t="s">
        <v>84</v>
      </c>
      <c r="L11" s="53" t="s">
        <v>83</v>
      </c>
      <c r="M11" s="54">
        <f>IF(M10=0,"  ",M10/S12*100)</f>
        <v>11.508859490000791</v>
      </c>
      <c r="N11" s="55" t="s">
        <v>84</v>
      </c>
      <c r="O11" s="53" t="s">
        <v>83</v>
      </c>
      <c r="P11" s="54">
        <f>IF(P10=0,"  ",P10/S12*100)</f>
        <v>3.8320313753010495</v>
      </c>
      <c r="Q11" s="55" t="s">
        <v>84</v>
      </c>
      <c r="R11" s="53" t="s">
        <v>83</v>
      </c>
      <c r="S11" s="54">
        <f>IF(S10=0,"  ",S10/S12*100)</f>
        <v>17.651487230380781</v>
      </c>
      <c r="T11" s="56" t="s">
        <v>55</v>
      </c>
      <c r="U11" s="31"/>
      <c r="V11" s="39" t="s">
        <v>58</v>
      </c>
      <c r="W11" s="78"/>
      <c r="X11" s="53" t="s">
        <v>83</v>
      </c>
      <c r="Y11" s="54" t="str">
        <f>IF(Y10=0,"  ",Y10/AN12*100)</f>
        <v xml:space="preserve">  </v>
      </c>
      <c r="Z11" s="55" t="s">
        <v>84</v>
      </c>
      <c r="AA11" s="53" t="s">
        <v>83</v>
      </c>
      <c r="AB11" s="54">
        <f>IF(AB10=0,"  ",AB10/AN12*100)</f>
        <v>1.1132138483802739E-2</v>
      </c>
      <c r="AC11" s="55" t="s">
        <v>84</v>
      </c>
      <c r="AD11" s="53" t="s">
        <v>83</v>
      </c>
      <c r="AE11" s="54">
        <f>IF(AE10=0,"  ",AE10/AN12*100)</f>
        <v>1.7477457419570301</v>
      </c>
      <c r="AF11" s="55" t="s">
        <v>84</v>
      </c>
      <c r="AG11" s="53" t="s">
        <v>83</v>
      </c>
      <c r="AH11" s="54">
        <f>IF(AH10=0,"  ",AH10/AN12*100)</f>
        <v>9.6404319269731715</v>
      </c>
      <c r="AI11" s="55" t="s">
        <v>84</v>
      </c>
      <c r="AJ11" s="53" t="s">
        <v>83</v>
      </c>
      <c r="AK11" s="54">
        <f>IF(AK10=0,"  ",AK10/AN12*100)</f>
        <v>0.42302126238450405</v>
      </c>
      <c r="AL11" s="55" t="s">
        <v>84</v>
      </c>
      <c r="AM11" s="53" t="s">
        <v>83</v>
      </c>
      <c r="AN11" s="54">
        <f>IF(AN10=0,"  ",AN10/AN12*100)</f>
        <v>11.822331069798508</v>
      </c>
      <c r="AO11" s="56" t="s">
        <v>55</v>
      </c>
    </row>
    <row r="12" spans="1:41" s="62" customFormat="1" ht="17.25" customHeight="1" x14ac:dyDescent="0.2">
      <c r="A12" s="80"/>
      <c r="B12" s="77" t="s">
        <v>59</v>
      </c>
      <c r="C12" s="47"/>
      <c r="D12" s="48">
        <f>IF(SUM(D6,D8,D10)=0,"",SUM(D6,D8,D10))</f>
        <v>134864.5</v>
      </c>
      <c r="E12" s="49"/>
      <c r="F12" s="47"/>
      <c r="G12" s="48">
        <f>IF(SUM(G6,G8,G10)=0,"",SUM(G6,G8,G10))</f>
        <v>166599.5</v>
      </c>
      <c r="H12" s="49"/>
      <c r="I12" s="47"/>
      <c r="J12" s="48">
        <f>IF(SUM(J6,J8,J10)=0,"",SUM(J6,J8,J10))</f>
        <v>159702.5</v>
      </c>
      <c r="K12" s="49"/>
      <c r="L12" s="47"/>
      <c r="M12" s="48">
        <f>IF(SUM(M6,M8,M10)=0,"",SUM(M6,M8,M10))</f>
        <v>271373.5</v>
      </c>
      <c r="N12" s="49"/>
      <c r="O12" s="47"/>
      <c r="P12" s="48">
        <f>IF(SUM(P6,P8,P10)=0,"",SUM(P6,P8,P10))</f>
        <v>31245.5</v>
      </c>
      <c r="Q12" s="49"/>
      <c r="R12" s="47"/>
      <c r="S12" s="48">
        <f>IF(SUM(S6,S8,S10)=0,"",SUM(S6,S8,S10))</f>
        <v>763785.5</v>
      </c>
      <c r="T12" s="49"/>
      <c r="U12" s="60"/>
      <c r="V12" s="61" t="s">
        <v>60</v>
      </c>
      <c r="W12" s="77" t="s">
        <v>59</v>
      </c>
      <c r="X12" s="47"/>
      <c r="Y12" s="48">
        <f>IF(SUM(Y6,Y8,Y10)=0,"",SUM(Y6,Y8,Y10))</f>
        <v>5</v>
      </c>
      <c r="Z12" s="49"/>
      <c r="AA12" s="47"/>
      <c r="AB12" s="48">
        <f>IF(SUM(AB6,AB8,AB10)=0,"",SUM(AB6,AB8,AB10))</f>
        <v>156</v>
      </c>
      <c r="AC12" s="49"/>
      <c r="AD12" s="47"/>
      <c r="AE12" s="48">
        <f>IF(SUM(AE6,AE8,AE10)=0,"",SUM(AE6,AE8,AE10))</f>
        <v>2916</v>
      </c>
      <c r="AF12" s="49"/>
      <c r="AG12" s="47"/>
      <c r="AH12" s="48">
        <f>IF(SUM(AH6,AH8,AH10)=0,"",SUM(AH6,AH8,AH10))</f>
        <v>5852</v>
      </c>
      <c r="AI12" s="49"/>
      <c r="AJ12" s="47"/>
      <c r="AK12" s="48">
        <f>IF(SUM(AK6,AK8,AK10)=0,"",SUM(AK6,AK8,AK10))</f>
        <v>54</v>
      </c>
      <c r="AL12" s="49"/>
      <c r="AM12" s="47"/>
      <c r="AN12" s="48">
        <f>IF(SUM(AN6,AN8,AN10)=0,"",SUM(AN6,AN8,AN10))</f>
        <v>8983</v>
      </c>
      <c r="AO12" s="49"/>
    </row>
    <row r="13" spans="1:41" ht="17.25" customHeight="1" x14ac:dyDescent="0.2">
      <c r="A13" s="81"/>
      <c r="B13" s="78"/>
      <c r="C13" s="53" t="s">
        <v>83</v>
      </c>
      <c r="D13" s="54">
        <f>IF(D12=0,"  ",D12/S12*100)</f>
        <v>17.657378936887387</v>
      </c>
      <c r="E13" s="55" t="s">
        <v>84</v>
      </c>
      <c r="F13" s="53" t="s">
        <v>83</v>
      </c>
      <c r="G13" s="54">
        <f>IF(G12=0,"  ",G12/S12*100)</f>
        <v>21.812341292155978</v>
      </c>
      <c r="H13" s="55" t="s">
        <v>84</v>
      </c>
      <c r="I13" s="53" t="s">
        <v>83</v>
      </c>
      <c r="J13" s="54">
        <f>IF(J12=0,"  ",J12/S12*100)</f>
        <v>20.909339074910431</v>
      </c>
      <c r="K13" s="55" t="s">
        <v>84</v>
      </c>
      <c r="L13" s="53" t="s">
        <v>83</v>
      </c>
      <c r="M13" s="54">
        <f>IF(M12=0,"  ",M12/S12*100)</f>
        <v>35.530067014888346</v>
      </c>
      <c r="N13" s="55" t="s">
        <v>84</v>
      </c>
      <c r="O13" s="53" t="s">
        <v>83</v>
      </c>
      <c r="P13" s="54">
        <f>IF(P12=0,"  ",P12/S12*100)</f>
        <v>4.0908736811578645</v>
      </c>
      <c r="Q13" s="55" t="s">
        <v>84</v>
      </c>
      <c r="R13" s="53" t="s">
        <v>83</v>
      </c>
      <c r="S13" s="54">
        <f>IF(S12=0,"  ",S12/S12*100)</f>
        <v>100</v>
      </c>
      <c r="T13" s="56" t="s">
        <v>55</v>
      </c>
      <c r="U13" s="31"/>
      <c r="V13" s="43"/>
      <c r="W13" s="78"/>
      <c r="X13" s="53" t="s">
        <v>83</v>
      </c>
      <c r="Y13" s="54">
        <f>IF(Y12=0,"  ",Y12/AN12*100)</f>
        <v>5.566069241901369E-2</v>
      </c>
      <c r="Z13" s="55" t="s">
        <v>84</v>
      </c>
      <c r="AA13" s="53" t="s">
        <v>83</v>
      </c>
      <c r="AB13" s="54">
        <f>IF(AB12=0,"  ",AB12/AN12*100)</f>
        <v>1.7366136034732274</v>
      </c>
      <c r="AC13" s="55" t="s">
        <v>84</v>
      </c>
      <c r="AD13" s="53" t="s">
        <v>83</v>
      </c>
      <c r="AE13" s="54">
        <f>IF(AE12=0,"  ",AE12/AN12*100)</f>
        <v>32.461315818768789</v>
      </c>
      <c r="AF13" s="55" t="s">
        <v>84</v>
      </c>
      <c r="AG13" s="53" t="s">
        <v>83</v>
      </c>
      <c r="AH13" s="54">
        <f>IF(AH12=0,"  ",AH12/AN12*100)</f>
        <v>65.145274407213634</v>
      </c>
      <c r="AI13" s="55" t="s">
        <v>84</v>
      </c>
      <c r="AJ13" s="53" t="s">
        <v>83</v>
      </c>
      <c r="AK13" s="54">
        <f>IF(AK12=0,"  ",AK12/AN12*100)</f>
        <v>0.60113547812534784</v>
      </c>
      <c r="AL13" s="55" t="s">
        <v>84</v>
      </c>
      <c r="AM13" s="53" t="s">
        <v>83</v>
      </c>
      <c r="AN13" s="54">
        <f>IF(AN12=0,"  ",AN12/AN12*100)</f>
        <v>100</v>
      </c>
      <c r="AO13" s="56" t="s">
        <v>55</v>
      </c>
    </row>
    <row r="14" spans="1:41" ht="17.25" customHeight="1" x14ac:dyDescent="0.2">
      <c r="A14" s="35"/>
      <c r="B14" s="63"/>
      <c r="C14" s="6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1"/>
      <c r="V14" s="35"/>
      <c r="W14" s="63"/>
      <c r="X14" s="64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</row>
    <row r="15" spans="1:41" s="62" customFormat="1" ht="17.25" customHeight="1" x14ac:dyDescent="0.2">
      <c r="A15" s="65"/>
      <c r="B15" s="77" t="s">
        <v>54</v>
      </c>
      <c r="C15" s="47"/>
      <c r="D15" s="48">
        <f>年度!C6</f>
        <v>85422.5</v>
      </c>
      <c r="E15" s="49"/>
      <c r="F15" s="47"/>
      <c r="G15" s="48">
        <f>年度!D6</f>
        <v>78524</v>
      </c>
      <c r="H15" s="49"/>
      <c r="I15" s="47"/>
      <c r="J15" s="48">
        <f>年度!E6</f>
        <v>26586.5</v>
      </c>
      <c r="K15" s="49"/>
      <c r="L15" s="47"/>
      <c r="M15" s="48">
        <f>年度!F6</f>
        <v>4365.5</v>
      </c>
      <c r="N15" s="49"/>
      <c r="O15" s="47"/>
      <c r="P15" s="48">
        <f>年度!G6</f>
        <v>11</v>
      </c>
      <c r="Q15" s="49"/>
      <c r="R15" s="47"/>
      <c r="S15" s="48">
        <f>年度!H6</f>
        <v>194909.5</v>
      </c>
      <c r="T15" s="49"/>
      <c r="U15" s="50"/>
      <c r="V15" s="65"/>
      <c r="W15" s="77" t="s">
        <v>54</v>
      </c>
      <c r="X15" s="47"/>
      <c r="Y15" s="48">
        <f>年度!C21</f>
        <v>381</v>
      </c>
      <c r="Z15" s="49"/>
      <c r="AA15" s="47"/>
      <c r="AB15" s="48">
        <f>年度!D21</f>
        <v>3542</v>
      </c>
      <c r="AC15" s="49"/>
      <c r="AD15" s="47"/>
      <c r="AE15" s="48">
        <f>年度!E21</f>
        <v>3819</v>
      </c>
      <c r="AF15" s="49"/>
      <c r="AG15" s="47"/>
      <c r="AH15" s="48">
        <f>年度!F21</f>
        <v>1030</v>
      </c>
      <c r="AI15" s="49"/>
      <c r="AJ15" s="47"/>
      <c r="AK15" s="48" t="str">
        <f>年度!G21</f>
        <v/>
      </c>
      <c r="AL15" s="49"/>
      <c r="AM15" s="47"/>
      <c r="AN15" s="48">
        <f>年度!H21</f>
        <v>8772</v>
      </c>
      <c r="AO15" s="49"/>
    </row>
    <row r="16" spans="1:41" ht="17.25" customHeight="1" x14ac:dyDescent="0.2">
      <c r="A16" s="39" t="s">
        <v>61</v>
      </c>
      <c r="B16" s="78"/>
      <c r="C16" s="53" t="s">
        <v>83</v>
      </c>
      <c r="D16" s="54">
        <f>IF(D15=0,"  ",D15/S21*100)</f>
        <v>41.025708755769216</v>
      </c>
      <c r="E16" s="55" t="s">
        <v>84</v>
      </c>
      <c r="F16" s="53" t="s">
        <v>83</v>
      </c>
      <c r="G16" s="54">
        <f>IF(G15=0,"  ",G15/S21*100)</f>
        <v>37.712578703948282</v>
      </c>
      <c r="H16" s="55" t="s">
        <v>84</v>
      </c>
      <c r="I16" s="53" t="s">
        <v>83</v>
      </c>
      <c r="J16" s="54">
        <f>IF(J15=0,"  ",J15/S21*100)</f>
        <v>12.768650014167912</v>
      </c>
      <c r="K16" s="55" t="s">
        <v>84</v>
      </c>
      <c r="L16" s="53" t="s">
        <v>83</v>
      </c>
      <c r="M16" s="54">
        <f>IF(M15=0,"  ",M15/S21*100)</f>
        <v>2.0966107474413711</v>
      </c>
      <c r="N16" s="55" t="s">
        <v>84</v>
      </c>
      <c r="O16" s="53" t="s">
        <v>83</v>
      </c>
      <c r="P16" s="54">
        <f>IF(P15=0,"  ",P15/S21*100)</f>
        <v>5.2829499992795978E-3</v>
      </c>
      <c r="Q16" s="55" t="s">
        <v>84</v>
      </c>
      <c r="R16" s="53" t="s">
        <v>83</v>
      </c>
      <c r="S16" s="54">
        <f>IF(S15=0,"  ",S15/S21*100)</f>
        <v>93.608831171326074</v>
      </c>
      <c r="T16" s="56" t="s">
        <v>55</v>
      </c>
      <c r="U16" s="57"/>
      <c r="V16" s="38"/>
      <c r="W16" s="78"/>
      <c r="X16" s="53" t="s">
        <v>83</v>
      </c>
      <c r="Y16" s="54">
        <f>IF(Y15=0,"  ",Y15/AN21*100)</f>
        <v>0.36119393080434381</v>
      </c>
      <c r="Z16" s="55" t="s">
        <v>84</v>
      </c>
      <c r="AA16" s="53" t="s">
        <v>83</v>
      </c>
      <c r="AB16" s="54">
        <f>IF(AB15=0,"  ",AB15/AN21*100)</f>
        <v>3.3578711362440568</v>
      </c>
      <c r="AC16" s="55" t="s">
        <v>84</v>
      </c>
      <c r="AD16" s="53" t="s">
        <v>83</v>
      </c>
      <c r="AE16" s="54">
        <f>IF(AE15=0,"  ",AE15/AN21*100)</f>
        <v>3.6204714481411786</v>
      </c>
      <c r="AF16" s="55" t="s">
        <v>84</v>
      </c>
      <c r="AG16" s="53" t="s">
        <v>83</v>
      </c>
      <c r="AH16" s="54">
        <f>IF(AH15=0,"  ",AH15/AN21*100)</f>
        <v>0.97645603340806852</v>
      </c>
      <c r="AI16" s="55" t="s">
        <v>84</v>
      </c>
      <c r="AJ16" s="53" t="s">
        <v>83</v>
      </c>
      <c r="AK16" s="54" t="str">
        <f>IF(AK15=0,"  ",AK15/AN21*100)</f>
        <v xml:space="preserve">  </v>
      </c>
      <c r="AL16" s="55" t="s">
        <v>84</v>
      </c>
      <c r="AM16" s="53" t="s">
        <v>83</v>
      </c>
      <c r="AN16" s="54">
        <f>IF(AN15=0,"  ",AN15/AN21*100)</f>
        <v>8.3159925485976469</v>
      </c>
      <c r="AO16" s="56" t="s">
        <v>55</v>
      </c>
    </row>
    <row r="17" spans="1:41" s="62" customFormat="1" ht="17.25" customHeight="1" x14ac:dyDescent="0.2">
      <c r="A17" s="65"/>
      <c r="B17" s="77" t="s">
        <v>56</v>
      </c>
      <c r="C17" s="47"/>
      <c r="D17" s="48">
        <f>年度!I6</f>
        <v>1357.5</v>
      </c>
      <c r="E17" s="49"/>
      <c r="F17" s="47"/>
      <c r="G17" s="48">
        <f>年度!J6</f>
        <v>4996</v>
      </c>
      <c r="H17" s="49"/>
      <c r="I17" s="47"/>
      <c r="J17" s="48">
        <f>年度!K6</f>
        <v>4132</v>
      </c>
      <c r="K17" s="49"/>
      <c r="L17" s="47"/>
      <c r="M17" s="48">
        <f>年度!L6</f>
        <v>2114.5</v>
      </c>
      <c r="N17" s="49"/>
      <c r="O17" s="47"/>
      <c r="P17" s="48">
        <f>年度!M6</f>
        <v>54</v>
      </c>
      <c r="Q17" s="49"/>
      <c r="R17" s="47"/>
      <c r="S17" s="48">
        <f>年度!N6</f>
        <v>12654</v>
      </c>
      <c r="T17" s="49"/>
      <c r="U17" s="58"/>
      <c r="V17" s="61" t="s">
        <v>62</v>
      </c>
      <c r="W17" s="77" t="s">
        <v>56</v>
      </c>
      <c r="X17" s="47"/>
      <c r="Y17" s="48">
        <f>年度!I21</f>
        <v>370</v>
      </c>
      <c r="Z17" s="49"/>
      <c r="AA17" s="47"/>
      <c r="AB17" s="48">
        <f>年度!J21</f>
        <v>12733</v>
      </c>
      <c r="AC17" s="49"/>
      <c r="AD17" s="47"/>
      <c r="AE17" s="48">
        <f>年度!K21</f>
        <v>40017</v>
      </c>
      <c r="AF17" s="49"/>
      <c r="AG17" s="47"/>
      <c r="AH17" s="48">
        <f>年度!L21</f>
        <v>25544</v>
      </c>
      <c r="AI17" s="49"/>
      <c r="AJ17" s="47"/>
      <c r="AK17" s="48">
        <f>年度!M21</f>
        <v>44</v>
      </c>
      <c r="AL17" s="49"/>
      <c r="AM17" s="47"/>
      <c r="AN17" s="48">
        <f>年度!N21</f>
        <v>78708</v>
      </c>
      <c r="AO17" s="49"/>
    </row>
    <row r="18" spans="1:41" ht="17.25" customHeight="1" x14ac:dyDescent="0.2">
      <c r="A18" s="39" t="s">
        <v>63</v>
      </c>
      <c r="B18" s="78"/>
      <c r="C18" s="53" t="s">
        <v>83</v>
      </c>
      <c r="D18" s="54">
        <f>IF(D17=0,"  ",D17/S21*100)</f>
        <v>0.6519640567292776</v>
      </c>
      <c r="E18" s="55" t="s">
        <v>80</v>
      </c>
      <c r="F18" s="53" t="s">
        <v>79</v>
      </c>
      <c r="G18" s="54">
        <f>IF(G17=0,"  ",G17/S21*100)</f>
        <v>2.3994198360364427</v>
      </c>
      <c r="H18" s="55" t="s">
        <v>80</v>
      </c>
      <c r="I18" s="53" t="s">
        <v>79</v>
      </c>
      <c r="J18" s="54">
        <f>IF(J17=0,"  ",J17/S21*100)</f>
        <v>1.9844681270021178</v>
      </c>
      <c r="K18" s="55" t="s">
        <v>80</v>
      </c>
      <c r="L18" s="53" t="s">
        <v>79</v>
      </c>
      <c r="M18" s="54">
        <f>IF(M17=0,"  ",M17/S21*100)</f>
        <v>1.0155270703160646</v>
      </c>
      <c r="N18" s="55" t="s">
        <v>80</v>
      </c>
      <c r="O18" s="53" t="s">
        <v>79</v>
      </c>
      <c r="P18" s="54">
        <f>IF(P17=0,"  ",P17/S21*100)</f>
        <v>2.5934481814645298E-2</v>
      </c>
      <c r="Q18" s="55" t="s">
        <v>80</v>
      </c>
      <c r="R18" s="53" t="s">
        <v>79</v>
      </c>
      <c r="S18" s="54">
        <f>IF(S17=0,"  ",S17/S21*100)</f>
        <v>6.0773135718985483</v>
      </c>
      <c r="T18" s="56" t="s">
        <v>55</v>
      </c>
      <c r="U18" s="31"/>
      <c r="V18" s="39" t="s">
        <v>64</v>
      </c>
      <c r="W18" s="78"/>
      <c r="X18" s="53" t="s">
        <v>83</v>
      </c>
      <c r="Y18" s="54">
        <f>IF(Y17=0,"  ",Y17/AN21*100)</f>
        <v>0.35076575957377221</v>
      </c>
      <c r="Z18" s="55" t="s">
        <v>84</v>
      </c>
      <c r="AA18" s="53" t="s">
        <v>83</v>
      </c>
      <c r="AB18" s="54">
        <f>IF(AB17=0,"  ",AB17/AN21*100)</f>
        <v>12.071082207169843</v>
      </c>
      <c r="AC18" s="55" t="s">
        <v>84</v>
      </c>
      <c r="AD18" s="53" t="s">
        <v>83</v>
      </c>
      <c r="AE18" s="54">
        <f>IF(AE17=0,"  ",AE17/AN21*100)</f>
        <v>37.936738921253088</v>
      </c>
      <c r="AF18" s="55" t="s">
        <v>84</v>
      </c>
      <c r="AG18" s="53" t="s">
        <v>83</v>
      </c>
      <c r="AH18" s="54">
        <f>IF(AH17=0,"  ",AH17/AN21*100)</f>
        <v>24.216109628520101</v>
      </c>
      <c r="AI18" s="55" t="s">
        <v>84</v>
      </c>
      <c r="AJ18" s="53" t="s">
        <v>83</v>
      </c>
      <c r="AK18" s="54">
        <f>IF(AK17=0,"  ",AK17/AN21*100)</f>
        <v>4.1712684922286428E-2</v>
      </c>
      <c r="AL18" s="55" t="s">
        <v>84</v>
      </c>
      <c r="AM18" s="53" t="s">
        <v>83</v>
      </c>
      <c r="AN18" s="54">
        <f>IF(AN17=0,"  ",AN17/AN21*100)</f>
        <v>74.616409201439083</v>
      </c>
      <c r="AO18" s="56" t="s">
        <v>55</v>
      </c>
    </row>
    <row r="19" spans="1:41" s="62" customFormat="1" ht="17.25" customHeight="1" x14ac:dyDescent="0.2">
      <c r="A19" s="65"/>
      <c r="B19" s="77" t="s">
        <v>57</v>
      </c>
      <c r="C19" s="47"/>
      <c r="D19" s="48">
        <f>年度!O6</f>
        <v>2</v>
      </c>
      <c r="E19" s="49"/>
      <c r="F19" s="47"/>
      <c r="G19" s="48">
        <f>年度!P6</f>
        <v>17</v>
      </c>
      <c r="H19" s="49"/>
      <c r="I19" s="47"/>
      <c r="J19" s="48">
        <f>年度!Q6</f>
        <v>42</v>
      </c>
      <c r="K19" s="49"/>
      <c r="L19" s="47"/>
      <c r="M19" s="48">
        <f>年度!R6</f>
        <v>213</v>
      </c>
      <c r="N19" s="49"/>
      <c r="O19" s="47"/>
      <c r="P19" s="48">
        <f>年度!S6</f>
        <v>379.5</v>
      </c>
      <c r="Q19" s="49"/>
      <c r="R19" s="47"/>
      <c r="S19" s="48">
        <f>年度!T6</f>
        <v>653.5</v>
      </c>
      <c r="T19" s="49"/>
      <c r="U19" s="60"/>
      <c r="V19" s="61" t="s">
        <v>82</v>
      </c>
      <c r="W19" s="77" t="s">
        <v>57</v>
      </c>
      <c r="X19" s="47"/>
      <c r="Y19" s="48">
        <f>年度!O21</f>
        <v>13</v>
      </c>
      <c r="Z19" s="49"/>
      <c r="AA19" s="47"/>
      <c r="AB19" s="48">
        <f>年度!P21</f>
        <v>1125</v>
      </c>
      <c r="AC19" s="49"/>
      <c r="AD19" s="47"/>
      <c r="AE19" s="48">
        <f>年度!Q21</f>
        <v>7746</v>
      </c>
      <c r="AF19" s="49"/>
      <c r="AG19" s="47"/>
      <c r="AH19" s="48">
        <f>年度!R21</f>
        <v>8718.5</v>
      </c>
      <c r="AI19" s="49"/>
      <c r="AJ19" s="47"/>
      <c r="AK19" s="48">
        <f>年度!S21</f>
        <v>401</v>
      </c>
      <c r="AL19" s="49"/>
      <c r="AM19" s="47"/>
      <c r="AN19" s="48">
        <f>年度!T21</f>
        <v>18003.5</v>
      </c>
      <c r="AO19" s="49"/>
    </row>
    <row r="20" spans="1:41" ht="17.25" customHeight="1" x14ac:dyDescent="0.2">
      <c r="A20" s="39" t="s">
        <v>58</v>
      </c>
      <c r="B20" s="78"/>
      <c r="C20" s="53" t="s">
        <v>83</v>
      </c>
      <c r="D20" s="54">
        <f>IF(D19=0,"  ",D19/S21*100)</f>
        <v>9.605363635053814E-4</v>
      </c>
      <c r="E20" s="55" t="s">
        <v>84</v>
      </c>
      <c r="F20" s="53" t="s">
        <v>83</v>
      </c>
      <c r="G20" s="54">
        <f>IF(G19=0,"  ",G19/S21*100)</f>
        <v>8.1645590897957421E-3</v>
      </c>
      <c r="H20" s="55" t="s">
        <v>84</v>
      </c>
      <c r="I20" s="53" t="s">
        <v>83</v>
      </c>
      <c r="J20" s="54">
        <f>IF(J19=0,"  ",J19/S21*100)</f>
        <v>2.0171263633613011E-2</v>
      </c>
      <c r="K20" s="55" t="s">
        <v>84</v>
      </c>
      <c r="L20" s="53" t="s">
        <v>83</v>
      </c>
      <c r="M20" s="54">
        <f>IF(M19=0,"  ",M19/S21*100)</f>
        <v>0.10229712271332311</v>
      </c>
      <c r="N20" s="55" t="s">
        <v>84</v>
      </c>
      <c r="O20" s="53" t="s">
        <v>83</v>
      </c>
      <c r="P20" s="54">
        <f>IF(P19=0,"  ",P19/S21*100)</f>
        <v>0.18226177497514612</v>
      </c>
      <c r="Q20" s="55" t="s">
        <v>84</v>
      </c>
      <c r="R20" s="53" t="s">
        <v>83</v>
      </c>
      <c r="S20" s="54">
        <f>IF(S19=0,"  ",S19/S21*100)</f>
        <v>0.3138552567753834</v>
      </c>
      <c r="T20" s="56" t="s">
        <v>55</v>
      </c>
      <c r="U20" s="31"/>
      <c r="V20" s="39" t="s">
        <v>58</v>
      </c>
      <c r="W20" s="78"/>
      <c r="X20" s="53" t="s">
        <v>83</v>
      </c>
      <c r="Y20" s="54">
        <f>IF(Y19=0,"  ",Y19/AN21*100)</f>
        <v>1.2324202363402807E-2</v>
      </c>
      <c r="Z20" s="55" t="s">
        <v>84</v>
      </c>
      <c r="AA20" s="53" t="s">
        <v>83</v>
      </c>
      <c r="AB20" s="54">
        <f>IF(AB19=0,"  ",AB19/AN21*100)</f>
        <v>1.0665175122175508</v>
      </c>
      <c r="AC20" s="55" t="s">
        <v>84</v>
      </c>
      <c r="AD20" s="53" t="s">
        <v>83</v>
      </c>
      <c r="AE20" s="54">
        <f>IF(AE19=0,"  ",AE19/AN21*100)</f>
        <v>7.3433285774552424</v>
      </c>
      <c r="AF20" s="55" t="s">
        <v>84</v>
      </c>
      <c r="AG20" s="53" t="s">
        <v>83</v>
      </c>
      <c r="AH20" s="54">
        <f>IF(AH19=0,"  ",AH19/AN21*100)</f>
        <v>8.2652737157944127</v>
      </c>
      <c r="AI20" s="55" t="s">
        <v>84</v>
      </c>
      <c r="AJ20" s="53" t="s">
        <v>83</v>
      </c>
      <c r="AK20" s="54">
        <f>IF(AK19=0,"  ",AK19/AN21*100)</f>
        <v>0.38015424213265581</v>
      </c>
      <c r="AL20" s="55" t="s">
        <v>84</v>
      </c>
      <c r="AM20" s="53" t="s">
        <v>83</v>
      </c>
      <c r="AN20" s="54">
        <f>IF(AN19=0,"  ",AN19/AN21*100)</f>
        <v>17.067598249963265</v>
      </c>
      <c r="AO20" s="56" t="s">
        <v>55</v>
      </c>
    </row>
    <row r="21" spans="1:41" s="62" customFormat="1" ht="17.25" customHeight="1" x14ac:dyDescent="0.2">
      <c r="A21" s="65"/>
      <c r="B21" s="77" t="s">
        <v>59</v>
      </c>
      <c r="C21" s="47"/>
      <c r="D21" s="48">
        <f>IF(SUM(D15,D17,D19)=0,"",SUM(D15,D17,D19))</f>
        <v>86782</v>
      </c>
      <c r="E21" s="49"/>
      <c r="F21" s="47"/>
      <c r="G21" s="48">
        <f>IF(SUM(G15,G17,G19)=0,"",SUM(G15,G17,G19))</f>
        <v>83537</v>
      </c>
      <c r="H21" s="49"/>
      <c r="I21" s="47"/>
      <c r="J21" s="48">
        <f>IF(SUM(J15,J17,J19)=0,"",SUM(J15,J17,J19))</f>
        <v>30760.5</v>
      </c>
      <c r="K21" s="49"/>
      <c r="L21" s="47"/>
      <c r="M21" s="48">
        <f>IF(SUM(M15,M17,M19)=0,"",SUM(M15,M17,M19))</f>
        <v>6693</v>
      </c>
      <c r="N21" s="49"/>
      <c r="O21" s="47"/>
      <c r="P21" s="48">
        <f>IF(SUM(P15,P17,P19)=0,"",SUM(P15,P17,P19))</f>
        <v>444.5</v>
      </c>
      <c r="Q21" s="49"/>
      <c r="R21" s="47"/>
      <c r="S21" s="48">
        <f>IF(SUM(S15,S17,S19)=0,"",SUM(S15,S17,S19))</f>
        <v>208217</v>
      </c>
      <c r="T21" s="49"/>
      <c r="U21" s="60"/>
      <c r="V21" s="61" t="s">
        <v>60</v>
      </c>
      <c r="W21" s="77" t="s">
        <v>59</v>
      </c>
      <c r="X21" s="47"/>
      <c r="Y21" s="48">
        <f>IF(SUM(Y15,Y17,Y19)=0,"",SUM(Y15,Y17,Y19))</f>
        <v>764</v>
      </c>
      <c r="Z21" s="49"/>
      <c r="AA21" s="47"/>
      <c r="AB21" s="48">
        <f>IF(SUM(AB15,AB17,AB19)=0,"",SUM(AB15,AB17,AB19))</f>
        <v>17400</v>
      </c>
      <c r="AC21" s="49"/>
      <c r="AD21" s="47"/>
      <c r="AE21" s="48">
        <f>IF(SUM(AE15,AE17,AE19)=0,"",SUM(AE15,AE17,AE19))</f>
        <v>51582</v>
      </c>
      <c r="AF21" s="49"/>
      <c r="AG21" s="47"/>
      <c r="AH21" s="48">
        <f>IF(SUM(AH15,AH17,AH19)=0,"",SUM(AH15,AH17,AH19))</f>
        <v>35292.5</v>
      </c>
      <c r="AI21" s="49"/>
      <c r="AJ21" s="47"/>
      <c r="AK21" s="48">
        <f>IF(SUM(AK15,AK17,AK19)=0,"",SUM(AK15,AK17,AK19))</f>
        <v>445</v>
      </c>
      <c r="AL21" s="49"/>
      <c r="AM21" s="47"/>
      <c r="AN21" s="48">
        <f>IF(SUM(AN15,AN17,AN19)=0,"",SUM(AN15,AN17,AN19))</f>
        <v>105483.5</v>
      </c>
      <c r="AO21" s="49"/>
    </row>
    <row r="22" spans="1:41" ht="17.25" customHeight="1" x14ac:dyDescent="0.2">
      <c r="A22" s="44" t="s">
        <v>60</v>
      </c>
      <c r="B22" s="78"/>
      <c r="C22" s="53" t="s">
        <v>83</v>
      </c>
      <c r="D22" s="54">
        <f>IF(D21=0,"  ",D21/S21*100)</f>
        <v>41.678633348862007</v>
      </c>
      <c r="E22" s="55" t="s">
        <v>84</v>
      </c>
      <c r="F22" s="53" t="s">
        <v>83</v>
      </c>
      <c r="G22" s="54">
        <f>IF(G21=0,"  ",G21/S21*100)</f>
        <v>40.120163099074524</v>
      </c>
      <c r="H22" s="55" t="s">
        <v>84</v>
      </c>
      <c r="I22" s="53" t="s">
        <v>83</v>
      </c>
      <c r="J22" s="54">
        <f>IF(J21=0,"  ",J21/S21*100)</f>
        <v>14.773289404803641</v>
      </c>
      <c r="K22" s="55" t="s">
        <v>84</v>
      </c>
      <c r="L22" s="53" t="s">
        <v>83</v>
      </c>
      <c r="M22" s="54">
        <f>IF(M21=0,"  ",M21/S21*100)</f>
        <v>3.2144349404707588</v>
      </c>
      <c r="N22" s="55" t="s">
        <v>84</v>
      </c>
      <c r="O22" s="53" t="s">
        <v>83</v>
      </c>
      <c r="P22" s="54">
        <f>IF(P21=0,"  ",P21/S21*100)</f>
        <v>0.21347920678907104</v>
      </c>
      <c r="Q22" s="55" t="s">
        <v>84</v>
      </c>
      <c r="R22" s="53" t="s">
        <v>83</v>
      </c>
      <c r="S22" s="54">
        <f>IF(S21=0,"  ",S21/S21*100)</f>
        <v>100</v>
      </c>
      <c r="T22" s="56" t="s">
        <v>55</v>
      </c>
      <c r="U22" s="31"/>
      <c r="V22" s="43"/>
      <c r="W22" s="78"/>
      <c r="X22" s="53" t="s">
        <v>83</v>
      </c>
      <c r="Y22" s="54">
        <f>IF(Y21=0,"  ",Y21/AN21*100)</f>
        <v>0.72428389274151872</v>
      </c>
      <c r="Z22" s="55" t="s">
        <v>84</v>
      </c>
      <c r="AA22" s="53" t="s">
        <v>83</v>
      </c>
      <c r="AB22" s="54">
        <f>IF(AB21=0,"  ",AB21/AN21*100)</f>
        <v>16.495470855631449</v>
      </c>
      <c r="AC22" s="55" t="s">
        <v>84</v>
      </c>
      <c r="AD22" s="53" t="s">
        <v>83</v>
      </c>
      <c r="AE22" s="54">
        <f>IF(AE21=0,"  ",AE21/AN21*100)</f>
        <v>48.900538946849508</v>
      </c>
      <c r="AF22" s="55" t="s">
        <v>84</v>
      </c>
      <c r="AG22" s="53" t="s">
        <v>83</v>
      </c>
      <c r="AH22" s="54">
        <f>IF(AH21=0,"  ",AH21/AN21*100)</f>
        <v>33.457839377722578</v>
      </c>
      <c r="AI22" s="55" t="s">
        <v>84</v>
      </c>
      <c r="AJ22" s="53" t="s">
        <v>83</v>
      </c>
      <c r="AK22" s="54">
        <f>IF(AK21=0,"  ",AK21/AN21*100)</f>
        <v>0.42186692705494228</v>
      </c>
      <c r="AL22" s="55" t="s">
        <v>84</v>
      </c>
      <c r="AM22" s="53" t="s">
        <v>83</v>
      </c>
      <c r="AN22" s="54">
        <f>IF(AN21=0,"  ",AN21/AN21*100)</f>
        <v>100</v>
      </c>
      <c r="AO22" s="56" t="s">
        <v>55</v>
      </c>
    </row>
    <row r="23" spans="1:41" ht="17.25" customHeight="1" x14ac:dyDescent="0.2">
      <c r="A23" s="35"/>
      <c r="B23" s="63"/>
      <c r="C23" s="63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1"/>
      <c r="V23" s="35"/>
      <c r="W23" s="63"/>
      <c r="X23" s="63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1" s="62" customFormat="1" ht="17.25" customHeight="1" x14ac:dyDescent="0.2">
      <c r="A24" s="65"/>
      <c r="B24" s="77" t="s">
        <v>54</v>
      </c>
      <c r="C24" s="47"/>
      <c r="D24" s="48" t="str">
        <f>年度!C11</f>
        <v/>
      </c>
      <c r="E24" s="49"/>
      <c r="F24" s="47"/>
      <c r="G24" s="48">
        <f>年度!D11</f>
        <v>1</v>
      </c>
      <c r="H24" s="49"/>
      <c r="I24" s="47"/>
      <c r="J24" s="48">
        <f>年度!E11</f>
        <v>3</v>
      </c>
      <c r="K24" s="49"/>
      <c r="L24" s="47"/>
      <c r="M24" s="48">
        <f>年度!F11</f>
        <v>42</v>
      </c>
      <c r="N24" s="49"/>
      <c r="O24" s="47"/>
      <c r="P24" s="48" t="str">
        <f>年度!G11</f>
        <v/>
      </c>
      <c r="Q24" s="49"/>
      <c r="R24" s="47"/>
      <c r="S24" s="48">
        <f>年度!H11</f>
        <v>46</v>
      </c>
      <c r="T24" s="49"/>
      <c r="U24" s="50"/>
      <c r="V24" s="51" t="s">
        <v>85</v>
      </c>
      <c r="W24" s="77" t="s">
        <v>54</v>
      </c>
      <c r="X24" s="47"/>
      <c r="Y24" s="48">
        <f>年度!C15</f>
        <v>4</v>
      </c>
      <c r="Z24" s="49"/>
      <c r="AA24" s="47"/>
      <c r="AB24" s="48">
        <f>年度!D15</f>
        <v>11</v>
      </c>
      <c r="AC24" s="49"/>
      <c r="AD24" s="47"/>
      <c r="AE24" s="48">
        <f>年度!E15</f>
        <v>21</v>
      </c>
      <c r="AF24" s="49"/>
      <c r="AG24" s="47"/>
      <c r="AH24" s="48">
        <f>年度!F15</f>
        <v>21</v>
      </c>
      <c r="AI24" s="49"/>
      <c r="AJ24" s="47"/>
      <c r="AK24" s="48" t="str">
        <f>年度!G15</f>
        <v/>
      </c>
      <c r="AL24" s="49"/>
      <c r="AM24" s="47"/>
      <c r="AN24" s="48">
        <f>年度!H15</f>
        <v>57</v>
      </c>
      <c r="AO24" s="49"/>
    </row>
    <row r="25" spans="1:41" ht="17.25" customHeight="1" x14ac:dyDescent="0.2">
      <c r="A25" s="38"/>
      <c r="B25" s="78"/>
      <c r="C25" s="53" t="s">
        <v>83</v>
      </c>
      <c r="D25" s="54" t="str">
        <f>IF(D24=0,"  ",D24/S30*100)</f>
        <v xml:space="preserve">  </v>
      </c>
      <c r="E25" s="55" t="s">
        <v>84</v>
      </c>
      <c r="F25" s="53" t="s">
        <v>83</v>
      </c>
      <c r="G25" s="54">
        <f>IF(G24=0,"  ",G24/S30*100)</f>
        <v>6.9762006913414885E-4</v>
      </c>
      <c r="H25" s="55" t="s">
        <v>84</v>
      </c>
      <c r="I25" s="53" t="s">
        <v>83</v>
      </c>
      <c r="J25" s="54">
        <f>IF(J24=0,"  ",J24/S30*100)</f>
        <v>2.0928602074024466E-3</v>
      </c>
      <c r="K25" s="55" t="s">
        <v>84</v>
      </c>
      <c r="L25" s="53" t="s">
        <v>83</v>
      </c>
      <c r="M25" s="54">
        <f>IF(M24=0,"  ",M24/S30*100)</f>
        <v>2.9300042903634249E-2</v>
      </c>
      <c r="N25" s="55" t="s">
        <v>84</v>
      </c>
      <c r="O25" s="53" t="s">
        <v>83</v>
      </c>
      <c r="P25" s="54" t="str">
        <f>IF(P24=0,"  ",P24/S30*100)</f>
        <v xml:space="preserve">  </v>
      </c>
      <c r="Q25" s="55" t="s">
        <v>84</v>
      </c>
      <c r="R25" s="53" t="s">
        <v>83</v>
      </c>
      <c r="S25" s="54">
        <f>IF(S24=0,"  ",S24/S30*100)</f>
        <v>3.2090523180170846E-2</v>
      </c>
      <c r="T25" s="56" t="s">
        <v>55</v>
      </c>
      <c r="U25" s="57"/>
      <c r="V25" s="38" t="s">
        <v>86</v>
      </c>
      <c r="W25" s="78"/>
      <c r="X25" s="53" t="s">
        <v>83</v>
      </c>
      <c r="Y25" s="54">
        <f>IF(Y24=0,"  ",Y24/AN30*100)</f>
        <v>0.81967213114754101</v>
      </c>
      <c r="Z25" s="55" t="s">
        <v>84</v>
      </c>
      <c r="AA25" s="53" t="s">
        <v>83</v>
      </c>
      <c r="AB25" s="54">
        <f>IF(AB24=0,"  ",AB24/AN30*100)</f>
        <v>2.2540983606557377</v>
      </c>
      <c r="AC25" s="55" t="s">
        <v>84</v>
      </c>
      <c r="AD25" s="53" t="s">
        <v>83</v>
      </c>
      <c r="AE25" s="54">
        <f>IF(AE24=0,"  ",AE24/AN30*100)</f>
        <v>4.3032786885245899</v>
      </c>
      <c r="AF25" s="55" t="s">
        <v>84</v>
      </c>
      <c r="AG25" s="53" t="s">
        <v>83</v>
      </c>
      <c r="AH25" s="54">
        <f>IF(AH24=0,"  ",AH24/AN30*100)</f>
        <v>4.3032786885245899</v>
      </c>
      <c r="AI25" s="55" t="s">
        <v>84</v>
      </c>
      <c r="AJ25" s="53" t="s">
        <v>83</v>
      </c>
      <c r="AK25" s="54" t="str">
        <f>IF(AK24=0,"  ",AK24/AN30*100)</f>
        <v xml:space="preserve">  </v>
      </c>
      <c r="AL25" s="55" t="s">
        <v>84</v>
      </c>
      <c r="AM25" s="53" t="s">
        <v>83</v>
      </c>
      <c r="AN25" s="54">
        <f>IF(AN24=0,"  ",AN24/AN30*100)</f>
        <v>11.68032786885246</v>
      </c>
      <c r="AO25" s="56" t="s">
        <v>55</v>
      </c>
    </row>
    <row r="26" spans="1:41" s="62" customFormat="1" ht="17.25" customHeight="1" x14ac:dyDescent="0.2">
      <c r="A26" s="61" t="s">
        <v>65</v>
      </c>
      <c r="B26" s="77" t="s">
        <v>56</v>
      </c>
      <c r="C26" s="47"/>
      <c r="D26" s="48" t="str">
        <f>年度!I11</f>
        <v/>
      </c>
      <c r="E26" s="49"/>
      <c r="F26" s="47"/>
      <c r="G26" s="48">
        <f>年度!J11</f>
        <v>3</v>
      </c>
      <c r="H26" s="49"/>
      <c r="I26" s="47"/>
      <c r="J26" s="48">
        <f>年度!K11</f>
        <v>2475</v>
      </c>
      <c r="K26" s="49"/>
      <c r="L26" s="47"/>
      <c r="M26" s="48">
        <f>年度!L11</f>
        <v>80874.5</v>
      </c>
      <c r="N26" s="49"/>
      <c r="O26" s="47"/>
      <c r="P26" s="48">
        <f>年度!M11</f>
        <v>285</v>
      </c>
      <c r="Q26" s="49"/>
      <c r="R26" s="47"/>
      <c r="S26" s="48">
        <f>年度!N11</f>
        <v>83637.5</v>
      </c>
      <c r="T26" s="49"/>
      <c r="U26" s="58"/>
      <c r="V26" s="59" t="s">
        <v>78</v>
      </c>
      <c r="W26" s="77" t="s">
        <v>56</v>
      </c>
      <c r="X26" s="47"/>
      <c r="Y26" s="48">
        <f>年度!I15</f>
        <v>2</v>
      </c>
      <c r="Z26" s="49"/>
      <c r="AA26" s="47"/>
      <c r="AB26" s="48">
        <f>年度!J15</f>
        <v>15</v>
      </c>
      <c r="AC26" s="49"/>
      <c r="AD26" s="47"/>
      <c r="AE26" s="48">
        <f>年度!K15</f>
        <v>62</v>
      </c>
      <c r="AF26" s="49"/>
      <c r="AG26" s="47"/>
      <c r="AH26" s="48">
        <f>年度!L15</f>
        <v>270</v>
      </c>
      <c r="AI26" s="49"/>
      <c r="AJ26" s="47"/>
      <c r="AK26" s="48">
        <f>年度!M15</f>
        <v>2</v>
      </c>
      <c r="AL26" s="49"/>
      <c r="AM26" s="47"/>
      <c r="AN26" s="48">
        <f>年度!N15</f>
        <v>351</v>
      </c>
      <c r="AO26" s="49"/>
    </row>
    <row r="27" spans="1:41" ht="17.25" customHeight="1" x14ac:dyDescent="0.2">
      <c r="A27" s="39" t="s">
        <v>66</v>
      </c>
      <c r="B27" s="78"/>
      <c r="C27" s="53" t="s">
        <v>79</v>
      </c>
      <c r="D27" s="54" t="str">
        <f>IF(D26=0,"  ",D26/S30*100)</f>
        <v xml:space="preserve">  </v>
      </c>
      <c r="E27" s="55" t="s">
        <v>80</v>
      </c>
      <c r="F27" s="53" t="s">
        <v>79</v>
      </c>
      <c r="G27" s="54">
        <f>IF(G26=0,"  ",G26/S30*100)</f>
        <v>2.0928602074024466E-3</v>
      </c>
      <c r="H27" s="55" t="s">
        <v>80</v>
      </c>
      <c r="I27" s="53" t="s">
        <v>79</v>
      </c>
      <c r="J27" s="54">
        <f>IF(J26=0,"  ",J26/S30*100)</f>
        <v>1.7266096711070182</v>
      </c>
      <c r="K27" s="55" t="s">
        <v>80</v>
      </c>
      <c r="L27" s="53" t="s">
        <v>79</v>
      </c>
      <c r="M27" s="54">
        <f>IF(M26=0,"  ",M26/S30*100)</f>
        <v>56.419674281189728</v>
      </c>
      <c r="N27" s="55" t="s">
        <v>80</v>
      </c>
      <c r="O27" s="53" t="s">
        <v>79</v>
      </c>
      <c r="P27" s="54">
        <f>IF(P26=0,"  ",P26/S30*100)</f>
        <v>0.1988217197032324</v>
      </c>
      <c r="Q27" s="55" t="s">
        <v>80</v>
      </c>
      <c r="R27" s="53" t="s">
        <v>79</v>
      </c>
      <c r="S27" s="54">
        <f>IF(S26=0,"  ",S26/S30*100)</f>
        <v>58.347198532207379</v>
      </c>
      <c r="T27" s="56" t="s">
        <v>55</v>
      </c>
      <c r="U27" s="31"/>
      <c r="V27" s="39" t="s">
        <v>81</v>
      </c>
      <c r="W27" s="78"/>
      <c r="X27" s="53" t="s">
        <v>79</v>
      </c>
      <c r="Y27" s="54">
        <f>IF(Y26=0,"  ",Y26/AN30*100)</f>
        <v>0.4098360655737705</v>
      </c>
      <c r="Z27" s="55" t="s">
        <v>80</v>
      </c>
      <c r="AA27" s="53" t="s">
        <v>79</v>
      </c>
      <c r="AB27" s="54">
        <f>IF(AB26=0,"  ",AB26/AN30*100)</f>
        <v>3.0737704918032787</v>
      </c>
      <c r="AC27" s="55" t="s">
        <v>80</v>
      </c>
      <c r="AD27" s="53" t="s">
        <v>79</v>
      </c>
      <c r="AE27" s="54">
        <f>IF(AE26=0,"  ",AE26/AN30*100)</f>
        <v>12.704918032786885</v>
      </c>
      <c r="AF27" s="55" t="s">
        <v>80</v>
      </c>
      <c r="AG27" s="53" t="s">
        <v>79</v>
      </c>
      <c r="AH27" s="54">
        <f>IF(AH26=0,"  ",AH26/AN30*100)</f>
        <v>55.327868852459019</v>
      </c>
      <c r="AI27" s="55" t="s">
        <v>80</v>
      </c>
      <c r="AJ27" s="53" t="s">
        <v>79</v>
      </c>
      <c r="AK27" s="54">
        <f>IF(AK26=0,"  ",AK26/AN30*100)</f>
        <v>0.4098360655737705</v>
      </c>
      <c r="AL27" s="55" t="s">
        <v>80</v>
      </c>
      <c r="AM27" s="53" t="s">
        <v>79</v>
      </c>
      <c r="AN27" s="54">
        <f>IF(AN26=0,"  ",AN26/AN30*100)</f>
        <v>71.926229508196727</v>
      </c>
      <c r="AO27" s="56" t="s">
        <v>55</v>
      </c>
    </row>
    <row r="28" spans="1:41" s="62" customFormat="1" ht="17.25" customHeight="1" x14ac:dyDescent="0.2">
      <c r="A28" s="61" t="s">
        <v>63</v>
      </c>
      <c r="B28" s="77" t="s">
        <v>57</v>
      </c>
      <c r="C28" s="47"/>
      <c r="D28" s="48" t="str">
        <f>年度!O11</f>
        <v/>
      </c>
      <c r="E28" s="49"/>
      <c r="F28" s="47"/>
      <c r="G28" s="48">
        <f>年度!P11</f>
        <v>3</v>
      </c>
      <c r="H28" s="49"/>
      <c r="I28" s="47"/>
      <c r="J28" s="48">
        <f>年度!Q11</f>
        <v>1354</v>
      </c>
      <c r="K28" s="49"/>
      <c r="L28" s="47"/>
      <c r="M28" s="48">
        <f>年度!R11</f>
        <v>56282</v>
      </c>
      <c r="N28" s="49"/>
      <c r="O28" s="47"/>
      <c r="P28" s="48">
        <f>年度!S11</f>
        <v>2022</v>
      </c>
      <c r="Q28" s="49"/>
      <c r="R28" s="47"/>
      <c r="S28" s="48">
        <f>年度!T11</f>
        <v>59661</v>
      </c>
      <c r="T28" s="49"/>
      <c r="U28" s="60"/>
      <c r="V28" s="61" t="s">
        <v>82</v>
      </c>
      <c r="W28" s="77" t="s">
        <v>57</v>
      </c>
      <c r="X28" s="47"/>
      <c r="Y28" s="48" t="str">
        <f>年度!O15</f>
        <v/>
      </c>
      <c r="Z28" s="49"/>
      <c r="AA28" s="47"/>
      <c r="AB28" s="48" t="str">
        <f>年度!P15</f>
        <v/>
      </c>
      <c r="AC28" s="49"/>
      <c r="AD28" s="47"/>
      <c r="AE28" s="48">
        <f>年度!Q15</f>
        <v>10</v>
      </c>
      <c r="AF28" s="49"/>
      <c r="AG28" s="47"/>
      <c r="AH28" s="48">
        <f>年度!R15</f>
        <v>68</v>
      </c>
      <c r="AI28" s="49"/>
      <c r="AJ28" s="47"/>
      <c r="AK28" s="48">
        <f>年度!S15</f>
        <v>2</v>
      </c>
      <c r="AL28" s="49"/>
      <c r="AM28" s="47"/>
      <c r="AN28" s="48">
        <f>年度!T15</f>
        <v>80</v>
      </c>
      <c r="AO28" s="49"/>
    </row>
    <row r="29" spans="1:41" ht="17.25" customHeight="1" x14ac:dyDescent="0.2">
      <c r="A29" s="39" t="s">
        <v>58</v>
      </c>
      <c r="B29" s="78"/>
      <c r="C29" s="53" t="s">
        <v>83</v>
      </c>
      <c r="D29" s="54" t="str">
        <f>IF(D28=0,"  ",D28/S30*100)</f>
        <v xml:space="preserve">  </v>
      </c>
      <c r="E29" s="55" t="s">
        <v>84</v>
      </c>
      <c r="F29" s="53" t="s">
        <v>83</v>
      </c>
      <c r="G29" s="54">
        <f>IF(G28=0,"  ",G28/S30*100)</f>
        <v>2.0928602074024466E-3</v>
      </c>
      <c r="H29" s="55" t="s">
        <v>84</v>
      </c>
      <c r="I29" s="53" t="s">
        <v>83</v>
      </c>
      <c r="J29" s="54">
        <f>IF(J28=0,"  ",J28/S30*100)</f>
        <v>0.9445775736076375</v>
      </c>
      <c r="K29" s="55" t="s">
        <v>84</v>
      </c>
      <c r="L29" s="53" t="s">
        <v>83</v>
      </c>
      <c r="M29" s="54">
        <f>IF(M28=0,"  ",M28/S30*100)</f>
        <v>39.263452731008165</v>
      </c>
      <c r="N29" s="55" t="s">
        <v>84</v>
      </c>
      <c r="O29" s="53" t="s">
        <v>83</v>
      </c>
      <c r="P29" s="54">
        <f>IF(P28=0,"  ",P28/S30*100)</f>
        <v>1.410587779789249</v>
      </c>
      <c r="Q29" s="55" t="s">
        <v>84</v>
      </c>
      <c r="R29" s="53" t="s">
        <v>83</v>
      </c>
      <c r="S29" s="54">
        <f>IF(S28=0,"  ",S28/S30*100)</f>
        <v>41.620710944612455</v>
      </c>
      <c r="T29" s="56" t="s">
        <v>55</v>
      </c>
      <c r="U29" s="31"/>
      <c r="V29" s="39" t="s">
        <v>67</v>
      </c>
      <c r="W29" s="78"/>
      <c r="X29" s="53" t="s">
        <v>83</v>
      </c>
      <c r="Y29" s="54" t="str">
        <f>IF(Y28=0,"  ",Y28/AN30*100)</f>
        <v xml:space="preserve">  </v>
      </c>
      <c r="Z29" s="55" t="s">
        <v>84</v>
      </c>
      <c r="AA29" s="53" t="s">
        <v>83</v>
      </c>
      <c r="AB29" s="54" t="str">
        <f>IF(AB28=0,"  ",AB28/AN30*100)</f>
        <v xml:space="preserve">  </v>
      </c>
      <c r="AC29" s="55" t="s">
        <v>84</v>
      </c>
      <c r="AD29" s="53" t="s">
        <v>83</v>
      </c>
      <c r="AE29" s="54">
        <f>IF(AE28=0,"  ",AE28/AN30*100)</f>
        <v>2.0491803278688523</v>
      </c>
      <c r="AF29" s="55" t="s">
        <v>84</v>
      </c>
      <c r="AG29" s="53" t="s">
        <v>83</v>
      </c>
      <c r="AH29" s="54">
        <f>IF(AH28=0,"  ",AH28/AN30*100)</f>
        <v>13.934426229508196</v>
      </c>
      <c r="AI29" s="55" t="s">
        <v>84</v>
      </c>
      <c r="AJ29" s="53" t="s">
        <v>83</v>
      </c>
      <c r="AK29" s="54">
        <f>IF(AK28=0,"  ",AK28/AN30*100)</f>
        <v>0.4098360655737705</v>
      </c>
      <c r="AL29" s="55" t="s">
        <v>84</v>
      </c>
      <c r="AM29" s="53" t="s">
        <v>83</v>
      </c>
      <c r="AN29" s="54">
        <f>IF(AN28=0,"  ",AN28/AN30*100)</f>
        <v>16.393442622950818</v>
      </c>
      <c r="AO29" s="56" t="s">
        <v>55</v>
      </c>
    </row>
    <row r="30" spans="1:41" s="62" customFormat="1" ht="17.25" customHeight="1" x14ac:dyDescent="0.2">
      <c r="A30" s="61" t="s">
        <v>60</v>
      </c>
      <c r="B30" s="77" t="s">
        <v>59</v>
      </c>
      <c r="C30" s="47"/>
      <c r="D30" s="48" t="str">
        <f>IF(SUM(D24,D26,D28)=0,"",SUM(D24,D26,D28))</f>
        <v/>
      </c>
      <c r="E30" s="49"/>
      <c r="F30" s="47"/>
      <c r="G30" s="48">
        <f>IF(SUM(G24,G26,G28)=0,"",SUM(G24,G26,G28))</f>
        <v>7</v>
      </c>
      <c r="H30" s="49"/>
      <c r="I30" s="47"/>
      <c r="J30" s="48">
        <f>IF(SUM(J24,J26,J28)=0,"",SUM(J24,J26,J28))</f>
        <v>3832</v>
      </c>
      <c r="K30" s="49"/>
      <c r="L30" s="47"/>
      <c r="M30" s="48">
        <f>IF(SUM(M24,M26,M28)=0,"",SUM(M24,M26,M28))</f>
        <v>137198.5</v>
      </c>
      <c r="N30" s="49"/>
      <c r="O30" s="47"/>
      <c r="P30" s="48">
        <f>IF(SUM(P24,P26,P28)=0,"",SUM(P24,P26,P28))</f>
        <v>2307</v>
      </c>
      <c r="Q30" s="49"/>
      <c r="R30" s="47"/>
      <c r="S30" s="48">
        <f>IF(SUM(S24,S26,S28)=0,"",SUM(S24,S26,S28))</f>
        <v>143344.5</v>
      </c>
      <c r="T30" s="49"/>
      <c r="U30" s="60"/>
      <c r="V30" s="61" t="s">
        <v>68</v>
      </c>
      <c r="W30" s="77" t="s">
        <v>59</v>
      </c>
      <c r="X30" s="47"/>
      <c r="Y30" s="48">
        <f>IF(SUM(Y24,Y26,Y28)=0,"",SUM(Y24,Y26,Y28))</f>
        <v>6</v>
      </c>
      <c r="Z30" s="49"/>
      <c r="AA30" s="47"/>
      <c r="AB30" s="48">
        <f>IF(SUM(AB24,AB26,AB28)=0,"",SUM(AB24,AB26,AB28))</f>
        <v>26</v>
      </c>
      <c r="AC30" s="49"/>
      <c r="AD30" s="47"/>
      <c r="AE30" s="48">
        <f>IF(SUM(AE24,AE26,AE28)=0,"",SUM(AE24,AE26,AE28))</f>
        <v>93</v>
      </c>
      <c r="AF30" s="49"/>
      <c r="AG30" s="47"/>
      <c r="AH30" s="48">
        <f>IF(SUM(AH24,AH26,AH28)=0,"",SUM(AH24,AH26,AH28))</f>
        <v>359</v>
      </c>
      <c r="AI30" s="49"/>
      <c r="AJ30" s="47"/>
      <c r="AK30" s="48">
        <f>IF(SUM(AK24,AK26,AK28)=0,"",SUM(AK24,AK26,AK28))</f>
        <v>4</v>
      </c>
      <c r="AL30" s="49"/>
      <c r="AM30" s="47"/>
      <c r="AN30" s="48">
        <f>IF(SUM(AN24,AN26,AN28)=0,"",SUM(AN24,AN26,AN28))</f>
        <v>488</v>
      </c>
      <c r="AO30" s="49"/>
    </row>
    <row r="31" spans="1:41" ht="17.25" customHeight="1" x14ac:dyDescent="0.2">
      <c r="A31" s="43"/>
      <c r="B31" s="78"/>
      <c r="C31" s="53" t="s">
        <v>83</v>
      </c>
      <c r="D31" s="54" t="str">
        <f>IF(D30=0,"  ",D30/S30*100)</f>
        <v xml:space="preserve">  </v>
      </c>
      <c r="E31" s="55" t="s">
        <v>84</v>
      </c>
      <c r="F31" s="53" t="s">
        <v>83</v>
      </c>
      <c r="G31" s="54">
        <f>IF(G30=0,"  ",G30/S30*100)</f>
        <v>4.8833404839390415E-3</v>
      </c>
      <c r="H31" s="55" t="s">
        <v>84</v>
      </c>
      <c r="I31" s="53" t="s">
        <v>83</v>
      </c>
      <c r="J31" s="54">
        <f>IF(J30=0,"  ",J30/S30*100)</f>
        <v>2.6732801049220583</v>
      </c>
      <c r="K31" s="55" t="s">
        <v>84</v>
      </c>
      <c r="L31" s="53" t="s">
        <v>83</v>
      </c>
      <c r="M31" s="54">
        <f>IF(M30=0,"  ",M30/S30*100)</f>
        <v>95.712427055101529</v>
      </c>
      <c r="N31" s="55" t="s">
        <v>84</v>
      </c>
      <c r="O31" s="53" t="s">
        <v>83</v>
      </c>
      <c r="P31" s="54">
        <f>IF(P30=0,"  ",P30/S30*100)</f>
        <v>1.6094094994924812</v>
      </c>
      <c r="Q31" s="55" t="s">
        <v>84</v>
      </c>
      <c r="R31" s="53" t="s">
        <v>83</v>
      </c>
      <c r="S31" s="54">
        <f>IF(S30=0,"  ",S30/S30*100)</f>
        <v>100</v>
      </c>
      <c r="T31" s="56" t="s">
        <v>55</v>
      </c>
      <c r="U31" s="31"/>
      <c r="V31" s="43"/>
      <c r="W31" s="78"/>
      <c r="X31" s="53" t="s">
        <v>83</v>
      </c>
      <c r="Y31" s="54">
        <f>IF(Y30=0,"  ",Y30/AN30*100)</f>
        <v>1.2295081967213115</v>
      </c>
      <c r="Z31" s="55" t="s">
        <v>84</v>
      </c>
      <c r="AA31" s="53" t="s">
        <v>83</v>
      </c>
      <c r="AB31" s="54">
        <f>IF(AB30=0,"  ",AB30/AN30*100)</f>
        <v>5.3278688524590159</v>
      </c>
      <c r="AC31" s="55" t="s">
        <v>84</v>
      </c>
      <c r="AD31" s="53" t="s">
        <v>83</v>
      </c>
      <c r="AE31" s="54">
        <f>IF(AE30=0,"  ",AE30/AN30*100)</f>
        <v>19.057377049180328</v>
      </c>
      <c r="AF31" s="55" t="s">
        <v>84</v>
      </c>
      <c r="AG31" s="53" t="s">
        <v>83</v>
      </c>
      <c r="AH31" s="54">
        <f>IF(AH30=0,"  ",AH30/AN30*100)</f>
        <v>73.565573770491795</v>
      </c>
      <c r="AI31" s="55" t="s">
        <v>84</v>
      </c>
      <c r="AJ31" s="53" t="s">
        <v>83</v>
      </c>
      <c r="AK31" s="54">
        <f>IF(AK30=0,"  ",AK30/AN30*100)</f>
        <v>0.81967213114754101</v>
      </c>
      <c r="AL31" s="55" t="s">
        <v>84</v>
      </c>
      <c r="AM31" s="53" t="s">
        <v>83</v>
      </c>
      <c r="AN31" s="54">
        <f>IF(AN30=0,"  ",AN30/AN30*100)</f>
        <v>100</v>
      </c>
      <c r="AO31" s="56" t="s">
        <v>55</v>
      </c>
    </row>
    <row r="32" spans="1:41" ht="17.25" customHeight="1" x14ac:dyDescent="0.2">
      <c r="A32" s="35"/>
      <c r="B32" s="63"/>
      <c r="C32" s="64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1"/>
      <c r="V32" s="35"/>
      <c r="W32" s="63"/>
      <c r="X32" s="64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2" s="62" customFormat="1" ht="17.25" customHeight="1" x14ac:dyDescent="0.2">
      <c r="A33" s="65"/>
      <c r="B33" s="77" t="s">
        <v>54</v>
      </c>
      <c r="C33" s="47"/>
      <c r="D33" s="48">
        <f>年度!C5</f>
        <v>45549.5</v>
      </c>
      <c r="E33" s="49"/>
      <c r="F33" s="47"/>
      <c r="G33" s="48">
        <f>年度!D5</f>
        <v>48563.5</v>
      </c>
      <c r="H33" s="49"/>
      <c r="I33" s="47"/>
      <c r="J33" s="48">
        <f>年度!E5</f>
        <v>21991</v>
      </c>
      <c r="K33" s="49"/>
      <c r="L33" s="47"/>
      <c r="M33" s="48">
        <f>年度!F5</f>
        <v>11265.5</v>
      </c>
      <c r="N33" s="49"/>
      <c r="O33" s="47"/>
      <c r="P33" s="48">
        <f>年度!G5</f>
        <v>90</v>
      </c>
      <c r="Q33" s="49"/>
      <c r="R33" s="47"/>
      <c r="S33" s="48">
        <f>年度!H5</f>
        <v>127459.5</v>
      </c>
      <c r="T33" s="49"/>
      <c r="U33" s="50"/>
      <c r="V33" s="65"/>
      <c r="W33" s="77" t="s">
        <v>54</v>
      </c>
      <c r="X33" s="47"/>
      <c r="Y33" s="48">
        <f>年度!C20</f>
        <v>328</v>
      </c>
      <c r="Z33" s="49"/>
      <c r="AA33" s="47"/>
      <c r="AB33" s="48">
        <f>年度!D20</f>
        <v>3823</v>
      </c>
      <c r="AC33" s="49"/>
      <c r="AD33" s="47"/>
      <c r="AE33" s="48">
        <f>年度!E20</f>
        <v>5022</v>
      </c>
      <c r="AF33" s="49"/>
      <c r="AG33" s="47"/>
      <c r="AH33" s="48">
        <f>年度!F20</f>
        <v>1928</v>
      </c>
      <c r="AI33" s="49"/>
      <c r="AJ33" s="47"/>
      <c r="AK33" s="48" t="str">
        <f>年度!G20</f>
        <v/>
      </c>
      <c r="AL33" s="49"/>
      <c r="AM33" s="47"/>
      <c r="AN33" s="48">
        <f>年度!H20</f>
        <v>11101</v>
      </c>
      <c r="AO33" s="49"/>
    </row>
    <row r="34" spans="1:42" ht="17.25" customHeight="1" x14ac:dyDescent="0.2">
      <c r="A34" s="39" t="s">
        <v>61</v>
      </c>
      <c r="B34" s="78"/>
      <c r="C34" s="53" t="s">
        <v>83</v>
      </c>
      <c r="D34" s="54">
        <f>IF(D33=0,"  ",D33/S39*100)</f>
        <v>27.960345594892804</v>
      </c>
      <c r="E34" s="55" t="s">
        <v>84</v>
      </c>
      <c r="F34" s="53" t="s">
        <v>83</v>
      </c>
      <c r="G34" s="54">
        <f>IF(G33=0,"  ",G33/S39*100)</f>
        <v>29.81047526970827</v>
      </c>
      <c r="H34" s="55" t="s">
        <v>84</v>
      </c>
      <c r="I34" s="53" t="s">
        <v>83</v>
      </c>
      <c r="J34" s="54">
        <f>IF(J33=0,"  ",J33/S39*100)</f>
        <v>13.499071559013551</v>
      </c>
      <c r="K34" s="55" t="s">
        <v>84</v>
      </c>
      <c r="L34" s="53" t="s">
        <v>83</v>
      </c>
      <c r="M34" s="54">
        <f>IF(M33=0,"  ",M33/S39*100)</f>
        <v>6.9152740051869932</v>
      </c>
      <c r="N34" s="55" t="s">
        <v>84</v>
      </c>
      <c r="O34" s="53" t="s">
        <v>83</v>
      </c>
      <c r="P34" s="54">
        <f>IF(P33=0,"  ",P33/S39*100)</f>
        <v>5.5246075226739105E-2</v>
      </c>
      <c r="Q34" s="55" t="s">
        <v>84</v>
      </c>
      <c r="R34" s="53" t="s">
        <v>83</v>
      </c>
      <c r="S34" s="54">
        <f>IF(S33=0,"  ",S33/S39*100)</f>
        <v>78.240412504028356</v>
      </c>
      <c r="T34" s="56" t="s">
        <v>55</v>
      </c>
      <c r="U34" s="57"/>
      <c r="V34" s="38"/>
      <c r="W34" s="78"/>
      <c r="X34" s="53" t="s">
        <v>83</v>
      </c>
      <c r="Y34" s="54">
        <f>IF(Y33=0,"  ",Y33/AN39*100)</f>
        <v>0.34911258348633617</v>
      </c>
      <c r="Z34" s="55" t="s">
        <v>84</v>
      </c>
      <c r="AA34" s="53" t="s">
        <v>83</v>
      </c>
      <c r="AB34" s="54">
        <f>IF(AB33=0,"  ",AB33/AN39*100)</f>
        <v>4.0690774593544612</v>
      </c>
      <c r="AC34" s="55" t="s">
        <v>84</v>
      </c>
      <c r="AD34" s="53" t="s">
        <v>83</v>
      </c>
      <c r="AE34" s="54">
        <f>IF(AE33=0,"  ",AE33/AN39*100)</f>
        <v>5.3452542508182326</v>
      </c>
      <c r="AF34" s="55" t="s">
        <v>84</v>
      </c>
      <c r="AG34" s="53" t="s">
        <v>83</v>
      </c>
      <c r="AH34" s="54">
        <f>IF(AH33=0,"  ",AH33/AN39*100)</f>
        <v>2.0521007956148054</v>
      </c>
      <c r="AI34" s="55" t="s">
        <v>84</v>
      </c>
      <c r="AJ34" s="53" t="s">
        <v>83</v>
      </c>
      <c r="AK34" s="54" t="str">
        <f>IF(AK33=0,"  ",AK33/AN39*100)</f>
        <v xml:space="preserve">  </v>
      </c>
      <c r="AL34" s="55" t="s">
        <v>84</v>
      </c>
      <c r="AM34" s="53" t="s">
        <v>83</v>
      </c>
      <c r="AN34" s="54">
        <f>IF(AN33=0,"  ",AN33/AN39*100)</f>
        <v>11.815545089273835</v>
      </c>
      <c r="AO34" s="56" t="s">
        <v>55</v>
      </c>
    </row>
    <row r="35" spans="1:42" s="62" customFormat="1" ht="17.25" customHeight="1" x14ac:dyDescent="0.2">
      <c r="A35" s="65"/>
      <c r="B35" s="77" t="s">
        <v>56</v>
      </c>
      <c r="C35" s="47"/>
      <c r="D35" s="48">
        <f>年度!I5</f>
        <v>1240</v>
      </c>
      <c r="E35" s="49"/>
      <c r="F35" s="47"/>
      <c r="G35" s="48">
        <f>年度!J5</f>
        <v>4688</v>
      </c>
      <c r="H35" s="49"/>
      <c r="I35" s="47"/>
      <c r="J35" s="48">
        <f>年度!K5</f>
        <v>5912</v>
      </c>
      <c r="K35" s="49"/>
      <c r="L35" s="47"/>
      <c r="M35" s="48">
        <f>年度!L5</f>
        <v>17835.5</v>
      </c>
      <c r="N35" s="49"/>
      <c r="O35" s="47"/>
      <c r="P35" s="48">
        <f>年度!M5</f>
        <v>989</v>
      </c>
      <c r="Q35" s="49"/>
      <c r="R35" s="47"/>
      <c r="S35" s="48">
        <f>年度!N5</f>
        <v>30664.5</v>
      </c>
      <c r="T35" s="49"/>
      <c r="U35" s="58"/>
      <c r="V35" s="61" t="s">
        <v>62</v>
      </c>
      <c r="W35" s="77" t="s">
        <v>56</v>
      </c>
      <c r="X35" s="47"/>
      <c r="Y35" s="48">
        <f>年度!I20</f>
        <v>172</v>
      </c>
      <c r="Z35" s="49"/>
      <c r="AA35" s="47"/>
      <c r="AB35" s="48">
        <f>年度!J20</f>
        <v>7663</v>
      </c>
      <c r="AC35" s="49"/>
      <c r="AD35" s="47"/>
      <c r="AE35" s="48">
        <f>年度!K20</f>
        <v>31022</v>
      </c>
      <c r="AF35" s="49"/>
      <c r="AG35" s="47"/>
      <c r="AH35" s="48">
        <f>年度!L20</f>
        <v>27671</v>
      </c>
      <c r="AI35" s="49"/>
      <c r="AJ35" s="47"/>
      <c r="AK35" s="48">
        <f>年度!M20</f>
        <v>25</v>
      </c>
      <c r="AL35" s="49"/>
      <c r="AM35" s="47"/>
      <c r="AN35" s="48">
        <f>年度!N20</f>
        <v>66553</v>
      </c>
      <c r="AO35" s="49"/>
    </row>
    <row r="36" spans="1:42" ht="17.25" customHeight="1" x14ac:dyDescent="0.2">
      <c r="A36" s="39" t="s">
        <v>63</v>
      </c>
      <c r="B36" s="78"/>
      <c r="C36" s="53" t="s">
        <v>83</v>
      </c>
      <c r="D36" s="54">
        <f>IF(D35=0,"  ",D35/S39*100)</f>
        <v>0.76116814756840545</v>
      </c>
      <c r="E36" s="55" t="s">
        <v>84</v>
      </c>
      <c r="F36" s="53" t="s">
        <v>83</v>
      </c>
      <c r="G36" s="54">
        <f>IF(G35=0,"  ",G35/S39*100)</f>
        <v>2.8777066740328103</v>
      </c>
      <c r="H36" s="55" t="s">
        <v>84</v>
      </c>
      <c r="I36" s="53" t="s">
        <v>83</v>
      </c>
      <c r="J36" s="54">
        <f>IF(J35=0,"  ",J35/S39*100)</f>
        <v>3.629053297116462</v>
      </c>
      <c r="K36" s="55" t="s">
        <v>84</v>
      </c>
      <c r="L36" s="53" t="s">
        <v>83</v>
      </c>
      <c r="M36" s="54">
        <f>IF(M35=0,"  ",M35/S39*100)</f>
        <v>10.948237496738948</v>
      </c>
      <c r="N36" s="55" t="s">
        <v>84</v>
      </c>
      <c r="O36" s="53" t="s">
        <v>83</v>
      </c>
      <c r="P36" s="54">
        <f>IF(P35=0,"  ",P35/S39*100)</f>
        <v>0.60709298221383301</v>
      </c>
      <c r="Q36" s="55" t="s">
        <v>84</v>
      </c>
      <c r="R36" s="53" t="s">
        <v>83</v>
      </c>
      <c r="S36" s="54">
        <f>IF(S35=0,"  ",S35/S39*100)</f>
        <v>18.823258597670456</v>
      </c>
      <c r="T36" s="56" t="s">
        <v>55</v>
      </c>
      <c r="U36" s="31"/>
      <c r="V36" s="39" t="s">
        <v>64</v>
      </c>
      <c r="W36" s="78"/>
      <c r="X36" s="53" t="s">
        <v>83</v>
      </c>
      <c r="Y36" s="54">
        <f>IF(Y35=0,"  ",Y35/AN39*100)</f>
        <v>0.18307123280381044</v>
      </c>
      <c r="Z36" s="55" t="s">
        <v>84</v>
      </c>
      <c r="AA36" s="53" t="s">
        <v>83</v>
      </c>
      <c r="AB36" s="54">
        <f>IF(AB35=0,"  ",AB35/AN39*100)</f>
        <v>8.1562491684627876</v>
      </c>
      <c r="AC36" s="55" t="s">
        <v>84</v>
      </c>
      <c r="AD36" s="53" t="s">
        <v>83</v>
      </c>
      <c r="AE36" s="54">
        <f>IF(AE35=0,"  ",AE35/AN39*100)</f>
        <v>33.018812697905858</v>
      </c>
      <c r="AF36" s="55" t="s">
        <v>84</v>
      </c>
      <c r="AG36" s="53" t="s">
        <v>83</v>
      </c>
      <c r="AH36" s="54">
        <f>IF(AH35=0,"  ",AH35/AN39*100)</f>
        <v>29.452116761129293</v>
      </c>
      <c r="AI36" s="55" t="s">
        <v>84</v>
      </c>
      <c r="AJ36" s="53" t="s">
        <v>83</v>
      </c>
      <c r="AK36" s="54">
        <f>IF(AK35=0,"  ",AK35/AN39*100)</f>
        <v>2.6609190814507327E-2</v>
      </c>
      <c r="AL36" s="55" t="s">
        <v>84</v>
      </c>
      <c r="AM36" s="53" t="s">
        <v>83</v>
      </c>
      <c r="AN36" s="54">
        <f>IF(AN35=0,"  ",AN35/AN39*100)</f>
        <v>70.836859051116249</v>
      </c>
      <c r="AO36" s="56" t="s">
        <v>55</v>
      </c>
    </row>
    <row r="37" spans="1:42" s="62" customFormat="1" ht="17.25" customHeight="1" x14ac:dyDescent="0.2">
      <c r="A37" s="65"/>
      <c r="B37" s="77" t="s">
        <v>57</v>
      </c>
      <c r="C37" s="47"/>
      <c r="D37" s="48">
        <f>年度!O5</f>
        <v>10</v>
      </c>
      <c r="E37" s="49"/>
      <c r="F37" s="47"/>
      <c r="G37" s="48">
        <f>年度!P5</f>
        <v>30</v>
      </c>
      <c r="H37" s="49"/>
      <c r="I37" s="47"/>
      <c r="J37" s="48">
        <f>年度!Q5</f>
        <v>102</v>
      </c>
      <c r="K37" s="49"/>
      <c r="L37" s="47"/>
      <c r="M37" s="48">
        <f>年度!R5</f>
        <v>1290</v>
      </c>
      <c r="N37" s="49"/>
      <c r="O37" s="47"/>
      <c r="P37" s="48">
        <f>年度!S5</f>
        <v>3351.5</v>
      </c>
      <c r="Q37" s="49"/>
      <c r="R37" s="47"/>
      <c r="S37" s="48">
        <f>年度!T5</f>
        <v>4783.5</v>
      </c>
      <c r="T37" s="49"/>
      <c r="U37" s="60"/>
      <c r="V37" s="61" t="s">
        <v>82</v>
      </c>
      <c r="W37" s="77" t="s">
        <v>57</v>
      </c>
      <c r="X37" s="47"/>
      <c r="Y37" s="48">
        <f>年度!O20</f>
        <v>8</v>
      </c>
      <c r="Z37" s="49"/>
      <c r="AA37" s="47"/>
      <c r="AB37" s="48">
        <f>年度!P20</f>
        <v>703</v>
      </c>
      <c r="AC37" s="49"/>
      <c r="AD37" s="47"/>
      <c r="AE37" s="48">
        <f>年度!Q20</f>
        <v>6219</v>
      </c>
      <c r="AF37" s="49"/>
      <c r="AG37" s="47"/>
      <c r="AH37" s="48">
        <f>年度!R20</f>
        <v>9026</v>
      </c>
      <c r="AI37" s="49"/>
      <c r="AJ37" s="47"/>
      <c r="AK37" s="48">
        <f>年度!S20</f>
        <v>342.5</v>
      </c>
      <c r="AL37" s="49"/>
      <c r="AM37" s="47"/>
      <c r="AN37" s="48">
        <f>年度!T20</f>
        <v>16298.5</v>
      </c>
      <c r="AO37" s="49"/>
    </row>
    <row r="38" spans="1:42" ht="17.25" customHeight="1" x14ac:dyDescent="0.2">
      <c r="A38" s="39" t="s">
        <v>67</v>
      </c>
      <c r="B38" s="78"/>
      <c r="C38" s="53" t="s">
        <v>83</v>
      </c>
      <c r="D38" s="54">
        <f>IF(D37=0,"  ",D37/S39*100)</f>
        <v>6.1384528029710108E-3</v>
      </c>
      <c r="E38" s="55" t="s">
        <v>84</v>
      </c>
      <c r="F38" s="53" t="s">
        <v>83</v>
      </c>
      <c r="G38" s="54">
        <f>IF(G37=0,"  ",G37/S39*100)</f>
        <v>1.8415358408913032E-2</v>
      </c>
      <c r="H38" s="55" t="s">
        <v>84</v>
      </c>
      <c r="I38" s="53" t="s">
        <v>83</v>
      </c>
      <c r="J38" s="54">
        <f>IF(J37=0,"  ",J37/S39*100)</f>
        <v>6.2612218590304317E-2</v>
      </c>
      <c r="K38" s="55" t="s">
        <v>84</v>
      </c>
      <c r="L38" s="53" t="s">
        <v>83</v>
      </c>
      <c r="M38" s="54">
        <f>IF(M37=0,"  ",M37/S39*100)</f>
        <v>0.79186041158326048</v>
      </c>
      <c r="N38" s="55" t="s">
        <v>84</v>
      </c>
      <c r="O38" s="53" t="s">
        <v>83</v>
      </c>
      <c r="P38" s="54">
        <f>IF(P37=0,"  ",P37/S39*100)</f>
        <v>2.0573024569157345</v>
      </c>
      <c r="Q38" s="55" t="s">
        <v>84</v>
      </c>
      <c r="R38" s="53" t="s">
        <v>83</v>
      </c>
      <c r="S38" s="54">
        <f>IF(S37=0,"  ",S37/S39*100)</f>
        <v>2.9363288983011833</v>
      </c>
      <c r="T38" s="56" t="s">
        <v>55</v>
      </c>
      <c r="U38" s="31"/>
      <c r="V38" s="39" t="s">
        <v>67</v>
      </c>
      <c r="W38" s="78"/>
      <c r="X38" s="53" t="s">
        <v>83</v>
      </c>
      <c r="Y38" s="54">
        <f>IF(Y37=0,"  ",Y37/AN39*100)</f>
        <v>8.5149410606423469E-3</v>
      </c>
      <c r="Z38" s="55" t="s">
        <v>84</v>
      </c>
      <c r="AA38" s="53" t="s">
        <v>83</v>
      </c>
      <c r="AB38" s="54">
        <f>IF(AB37=0,"  ",AB37/AN39*100)</f>
        <v>0.74825044570394605</v>
      </c>
      <c r="AC38" s="55" t="s">
        <v>84</v>
      </c>
      <c r="AD38" s="53" t="s">
        <v>83</v>
      </c>
      <c r="AE38" s="54">
        <f>IF(AE37=0,"  ",AE37/AN39*100)</f>
        <v>6.6193023070168433</v>
      </c>
      <c r="AF38" s="55" t="s">
        <v>84</v>
      </c>
      <c r="AG38" s="53" t="s">
        <v>83</v>
      </c>
      <c r="AH38" s="54">
        <f>IF(AH37=0,"  ",AH37/AN39*100)</f>
        <v>9.6069822516697272</v>
      </c>
      <c r="AI38" s="55" t="s">
        <v>84</v>
      </c>
      <c r="AJ38" s="53" t="s">
        <v>83</v>
      </c>
      <c r="AK38" s="54">
        <f>IF(AK37=0,"  ",AK37/AN39*100)</f>
        <v>0.36454591415875043</v>
      </c>
      <c r="AL38" s="55" t="s">
        <v>84</v>
      </c>
      <c r="AM38" s="53" t="s">
        <v>83</v>
      </c>
      <c r="AN38" s="54">
        <f>IF(AN37=0,"  ",AN37/AN39*100)</f>
        <v>17.34759585960991</v>
      </c>
      <c r="AO38" s="56" t="s">
        <v>55</v>
      </c>
    </row>
    <row r="39" spans="1:42" s="62" customFormat="1" ht="17.25" customHeight="1" x14ac:dyDescent="0.2">
      <c r="A39" s="65"/>
      <c r="B39" s="77" t="s">
        <v>59</v>
      </c>
      <c r="C39" s="47"/>
      <c r="D39" s="48">
        <f>IF(SUM(D33,D35,D37)=0,"",SUM(D33,D35,D37))</f>
        <v>46799.5</v>
      </c>
      <c r="E39" s="49"/>
      <c r="F39" s="47"/>
      <c r="G39" s="48">
        <f>IF(SUM(G33,G35,G37)=0,"",SUM(G33,G35,G37))</f>
        <v>53281.5</v>
      </c>
      <c r="H39" s="49"/>
      <c r="I39" s="47"/>
      <c r="J39" s="48">
        <f>IF(SUM(J33,J35,J37)=0,"",SUM(J33,J35,J37))</f>
        <v>28005</v>
      </c>
      <c r="K39" s="49"/>
      <c r="L39" s="47"/>
      <c r="M39" s="48">
        <f>IF(SUM(M33,M35,M37)=0,"",SUM(M33,M35,M37))</f>
        <v>30391</v>
      </c>
      <c r="N39" s="49"/>
      <c r="O39" s="47"/>
      <c r="P39" s="48">
        <f>IF(SUM(P33,P35,P37)=0,"",SUM(P33,P35,P37))</f>
        <v>4430.5</v>
      </c>
      <c r="Q39" s="49"/>
      <c r="R39" s="47"/>
      <c r="S39" s="48">
        <f>IF(SUM(S33,S35,S37)=0,"",SUM(S33,S35,S37))</f>
        <v>162907.5</v>
      </c>
      <c r="T39" s="49"/>
      <c r="U39" s="60"/>
      <c r="V39" s="61" t="s">
        <v>68</v>
      </c>
      <c r="W39" s="77" t="s">
        <v>59</v>
      </c>
      <c r="X39" s="47"/>
      <c r="Y39" s="48">
        <f>IF(SUM(Y33,Y35,Y37)=0,"",SUM(Y33,Y35,Y37))</f>
        <v>508</v>
      </c>
      <c r="Z39" s="49"/>
      <c r="AA39" s="47"/>
      <c r="AB39" s="48">
        <f>IF(SUM(AB33,AB35,AB37)=0,"",SUM(AB33,AB35,AB37))</f>
        <v>12189</v>
      </c>
      <c r="AC39" s="49"/>
      <c r="AD39" s="47"/>
      <c r="AE39" s="48">
        <f>IF(SUM(AE33,AE35,AE37)=0,"",SUM(AE33,AE35,AE37))</f>
        <v>42263</v>
      </c>
      <c r="AF39" s="49"/>
      <c r="AG39" s="47"/>
      <c r="AH39" s="48">
        <f>IF(SUM(AH33,AH35,AH37)=0,"",SUM(AH33,AH35,AH37))</f>
        <v>38625</v>
      </c>
      <c r="AI39" s="49"/>
      <c r="AJ39" s="47"/>
      <c r="AK39" s="48">
        <f>IF(SUM(AK33,AK35,AK37)=0,"",SUM(AK33,AK35,AK37))</f>
        <v>367.5</v>
      </c>
      <c r="AL39" s="49"/>
      <c r="AM39" s="47"/>
      <c r="AN39" s="48">
        <f>IF(SUM(AN33,AN35,AN37)=0,"",SUM(AN33,AN35,AN37))</f>
        <v>93952.5</v>
      </c>
      <c r="AO39" s="49"/>
    </row>
    <row r="40" spans="1:42" ht="17.25" customHeight="1" x14ac:dyDescent="0.2">
      <c r="A40" s="44" t="s">
        <v>68</v>
      </c>
      <c r="B40" s="78"/>
      <c r="C40" s="53" t="s">
        <v>83</v>
      </c>
      <c r="D40" s="54">
        <f>IF(D39=0,"  ",D39/S39*100)</f>
        <v>28.727652195264184</v>
      </c>
      <c r="E40" s="55" t="s">
        <v>84</v>
      </c>
      <c r="F40" s="53" t="s">
        <v>83</v>
      </c>
      <c r="G40" s="54">
        <f>IF(G39=0,"  ",G39/S39*100)</f>
        <v>32.706597302149994</v>
      </c>
      <c r="H40" s="55" t="s">
        <v>84</v>
      </c>
      <c r="I40" s="53" t="s">
        <v>83</v>
      </c>
      <c r="J40" s="54">
        <f>IF(J39=0,"  ",J39/S39*100)</f>
        <v>17.190737074720317</v>
      </c>
      <c r="K40" s="55" t="s">
        <v>84</v>
      </c>
      <c r="L40" s="53" t="s">
        <v>83</v>
      </c>
      <c r="M40" s="54">
        <f>IF(M39=0,"  ",M39/S39*100)</f>
        <v>18.6553719135092</v>
      </c>
      <c r="N40" s="55" t="s">
        <v>84</v>
      </c>
      <c r="O40" s="53" t="s">
        <v>83</v>
      </c>
      <c r="P40" s="54">
        <f>IF(P39=0,"  ",P39/S39*100)</f>
        <v>2.7196415143563066</v>
      </c>
      <c r="Q40" s="55" t="s">
        <v>84</v>
      </c>
      <c r="R40" s="53" t="s">
        <v>83</v>
      </c>
      <c r="S40" s="54">
        <f>IF(S39=0,"  ",S39/S39*100)</f>
        <v>100</v>
      </c>
      <c r="T40" s="56" t="s">
        <v>55</v>
      </c>
      <c r="U40" s="31"/>
      <c r="V40" s="43"/>
      <c r="W40" s="78"/>
      <c r="X40" s="53" t="s">
        <v>83</v>
      </c>
      <c r="Y40" s="54">
        <f>IF(Y39=0,"  ",Y39/AN39*100)</f>
        <v>0.54069875735078898</v>
      </c>
      <c r="Z40" s="55" t="s">
        <v>84</v>
      </c>
      <c r="AA40" s="53" t="s">
        <v>83</v>
      </c>
      <c r="AB40" s="54">
        <f>IF(AB39=0,"  ",AB39/AN39*100)</f>
        <v>12.973577073521195</v>
      </c>
      <c r="AC40" s="55" t="s">
        <v>84</v>
      </c>
      <c r="AD40" s="53" t="s">
        <v>83</v>
      </c>
      <c r="AE40" s="54">
        <f>IF(AE39=0,"  ",AE39/AN39*100)</f>
        <v>44.983369255740932</v>
      </c>
      <c r="AF40" s="55" t="s">
        <v>84</v>
      </c>
      <c r="AG40" s="53" t="s">
        <v>83</v>
      </c>
      <c r="AH40" s="54">
        <f>IF(AH39=0,"  ",AH39/AN39*100)</f>
        <v>41.111199808413829</v>
      </c>
      <c r="AI40" s="55" t="s">
        <v>84</v>
      </c>
      <c r="AJ40" s="53" t="s">
        <v>83</v>
      </c>
      <c r="AK40" s="54">
        <f>IF(AK39=0,"  ",AK39/AN39*100)</f>
        <v>0.39115510497325773</v>
      </c>
      <c r="AL40" s="55" t="s">
        <v>84</v>
      </c>
      <c r="AM40" s="53" t="s">
        <v>83</v>
      </c>
      <c r="AN40" s="54">
        <f>IF(AN39=0,"  ",AN39/AN39*100)</f>
        <v>100</v>
      </c>
      <c r="AO40" s="56" t="s">
        <v>55</v>
      </c>
    </row>
    <row r="41" spans="1:42" ht="17.25" customHeight="1" x14ac:dyDescent="0.2">
      <c r="A41" s="35"/>
      <c r="B41" s="63"/>
      <c r="C41" s="6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1"/>
      <c r="V41" s="35"/>
      <c r="W41" s="63"/>
      <c r="X41" s="63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2" s="62" customFormat="1" ht="17.25" customHeight="1" x14ac:dyDescent="0.2">
      <c r="A42" s="65"/>
      <c r="B42" s="77" t="s">
        <v>54</v>
      </c>
      <c r="C42" s="47"/>
      <c r="D42" s="48" t="str">
        <f>年度!C10</f>
        <v/>
      </c>
      <c r="E42" s="49"/>
      <c r="F42" s="47"/>
      <c r="G42" s="48" t="str">
        <f>年度!D10</f>
        <v/>
      </c>
      <c r="H42" s="49"/>
      <c r="I42" s="47"/>
      <c r="J42" s="48" t="str">
        <f>年度!E10</f>
        <v/>
      </c>
      <c r="K42" s="49"/>
      <c r="L42" s="47"/>
      <c r="M42" s="48">
        <f>年度!F10</f>
        <v>3</v>
      </c>
      <c r="N42" s="49"/>
      <c r="O42" s="47"/>
      <c r="P42" s="48" t="str">
        <f>年度!G10</f>
        <v/>
      </c>
      <c r="Q42" s="49"/>
      <c r="R42" s="47"/>
      <c r="S42" s="48">
        <f>年度!H10</f>
        <v>3</v>
      </c>
      <c r="T42" s="49"/>
      <c r="U42" s="50"/>
      <c r="V42" s="65"/>
      <c r="W42" s="77" t="s">
        <v>54</v>
      </c>
      <c r="X42" s="47"/>
      <c r="Y42" s="48" t="str">
        <f>IF((年度!C7+年度!C12+年度!C17+年度!C22)=0,"",年度!C7+年度!C12+年度!C17+年度!C22)</f>
        <v/>
      </c>
      <c r="Z42" s="49"/>
      <c r="AA42" s="47"/>
      <c r="AB42" s="48">
        <f>IF((年度!D7+年度!D12+年度!D17+年度!D22)=0,"",年度!D7+年度!D12+年度!D17+年度!D22)</f>
        <v>2</v>
      </c>
      <c r="AC42" s="49"/>
      <c r="AD42" s="47"/>
      <c r="AE42" s="48">
        <f>IF((年度!E7+年度!E12+年度!E17+年度!E22)=0,"",年度!E7+年度!E12+年度!E17+年度!E22)</f>
        <v>6</v>
      </c>
      <c r="AF42" s="49"/>
      <c r="AG42" s="47"/>
      <c r="AH42" s="48">
        <f>IF((年度!F7+年度!F12+年度!F17+年度!F22)=0,"",年度!F7+年度!F12+年度!F17+年度!F22)</f>
        <v>6</v>
      </c>
      <c r="AI42" s="49"/>
      <c r="AJ42" s="47"/>
      <c r="AK42" s="48">
        <f>IF((年度!G7+年度!G12+年度!G17+年度!G22)=0,"",年度!G7+年度!G12+年度!G17+年度!G22)</f>
        <v>19</v>
      </c>
      <c r="AL42" s="49"/>
      <c r="AM42" s="47"/>
      <c r="AN42" s="48">
        <f>IF((年度!H7+年度!H12+年度!H17+年度!H22)=0,"",年度!H7+年度!H12+年度!H17+年度!H22)</f>
        <v>33</v>
      </c>
      <c r="AO42" s="49"/>
      <c r="AP42" s="60"/>
    </row>
    <row r="43" spans="1:42" ht="17.25" customHeight="1" x14ac:dyDescent="0.2">
      <c r="A43" s="38"/>
      <c r="B43" s="78"/>
      <c r="C43" s="53" t="s">
        <v>83</v>
      </c>
      <c r="D43" s="54" t="str">
        <f>IF(D42=0,"  ",D42/S48*100)</f>
        <v xml:space="preserve">  </v>
      </c>
      <c r="E43" s="55" t="s">
        <v>84</v>
      </c>
      <c r="F43" s="53" t="s">
        <v>83</v>
      </c>
      <c r="G43" s="54" t="str">
        <f>IF(G42=0,"  ",G42/S48*100)</f>
        <v xml:space="preserve">  </v>
      </c>
      <c r="H43" s="55" t="s">
        <v>84</v>
      </c>
      <c r="I43" s="53" t="s">
        <v>83</v>
      </c>
      <c r="J43" s="54" t="str">
        <f>IF(J42=0,"  ",J42/S48*100)</f>
        <v xml:space="preserve">  </v>
      </c>
      <c r="K43" s="55" t="s">
        <v>84</v>
      </c>
      <c r="L43" s="53" t="s">
        <v>83</v>
      </c>
      <c r="M43" s="54">
        <f>IF(M42=0,"  ",M42/S48*100)</f>
        <v>7.5053475601365976E-3</v>
      </c>
      <c r="N43" s="55" t="s">
        <v>84</v>
      </c>
      <c r="O43" s="53" t="s">
        <v>83</v>
      </c>
      <c r="P43" s="54" t="str">
        <f>IF(P42=0,"  ",P42/S48*100)</f>
        <v xml:space="preserve">  </v>
      </c>
      <c r="Q43" s="55" t="s">
        <v>84</v>
      </c>
      <c r="R43" s="53" t="s">
        <v>83</v>
      </c>
      <c r="S43" s="54">
        <f>IF(S42=0,"  ",S42/S48*100)</f>
        <v>7.5053475601365976E-3</v>
      </c>
      <c r="T43" s="56" t="s">
        <v>55</v>
      </c>
      <c r="U43" s="57"/>
      <c r="V43" s="38"/>
      <c r="W43" s="78"/>
      <c r="X43" s="53" t="s">
        <v>83</v>
      </c>
      <c r="Y43" s="54" t="str">
        <f>IF(Y42=0,"  ",Y42/AN48*100)</f>
        <v xml:space="preserve">  </v>
      </c>
      <c r="Z43" s="55" t="s">
        <v>84</v>
      </c>
      <c r="AA43" s="53" t="s">
        <v>83</v>
      </c>
      <c r="AB43" s="54">
        <f>IF(AB42=0,"  ",AB42/AN48*100)</f>
        <v>0.45662100456621002</v>
      </c>
      <c r="AC43" s="55" t="s">
        <v>84</v>
      </c>
      <c r="AD43" s="53" t="s">
        <v>83</v>
      </c>
      <c r="AE43" s="54">
        <f>IF(AE42=0,"  ",AE42/AN48*100)</f>
        <v>1.3698630136986301</v>
      </c>
      <c r="AF43" s="55" t="s">
        <v>84</v>
      </c>
      <c r="AG43" s="53" t="s">
        <v>83</v>
      </c>
      <c r="AH43" s="54">
        <f>IF(AH42=0,"  ",AH42/AN48*100)</f>
        <v>1.3698630136986301</v>
      </c>
      <c r="AI43" s="55" t="s">
        <v>84</v>
      </c>
      <c r="AJ43" s="53" t="s">
        <v>83</v>
      </c>
      <c r="AK43" s="54">
        <f>IF(AK42=0,"  ",AK42/AN48*100)</f>
        <v>4.3378995433789953</v>
      </c>
      <c r="AL43" s="55" t="s">
        <v>84</v>
      </c>
      <c r="AM43" s="53" t="s">
        <v>83</v>
      </c>
      <c r="AN43" s="54">
        <f>IF(AN42=0,"  ",AN42/AN48*100)</f>
        <v>7.5342465753424657</v>
      </c>
      <c r="AO43" s="56" t="s">
        <v>55</v>
      </c>
      <c r="AP43" s="31"/>
    </row>
    <row r="44" spans="1:42" s="62" customFormat="1" ht="17.25" customHeight="1" x14ac:dyDescent="0.2">
      <c r="A44" s="61" t="s">
        <v>65</v>
      </c>
      <c r="B44" s="77" t="s">
        <v>56</v>
      </c>
      <c r="C44" s="47"/>
      <c r="D44" s="48" t="str">
        <f>年度!I10</f>
        <v/>
      </c>
      <c r="E44" s="49"/>
      <c r="F44" s="47"/>
      <c r="G44" s="48">
        <f>年度!J10</f>
        <v>1</v>
      </c>
      <c r="H44" s="49"/>
      <c r="I44" s="47"/>
      <c r="J44" s="48">
        <f>年度!K10</f>
        <v>138</v>
      </c>
      <c r="K44" s="49"/>
      <c r="L44" s="47"/>
      <c r="M44" s="48">
        <f>年度!L10</f>
        <v>5480</v>
      </c>
      <c r="N44" s="49"/>
      <c r="O44" s="47"/>
      <c r="P44" s="48">
        <f>年度!M10</f>
        <v>282</v>
      </c>
      <c r="Q44" s="49"/>
      <c r="R44" s="47"/>
      <c r="S44" s="48">
        <f>年度!N10</f>
        <v>5901</v>
      </c>
      <c r="T44" s="49"/>
      <c r="U44" s="58"/>
      <c r="V44" s="61" t="s">
        <v>69</v>
      </c>
      <c r="W44" s="77" t="s">
        <v>56</v>
      </c>
      <c r="X44" s="47"/>
      <c r="Y44" s="48" t="str">
        <f>IF((年度!I7+年度!I12+年度!I17+年度!I22)=0,"",年度!I7+年度!I12+年度!I17+年度!I22)</f>
        <v/>
      </c>
      <c r="Z44" s="49"/>
      <c r="AA44" s="47"/>
      <c r="AB44" s="48" t="str">
        <f>IF((年度!J7+年度!J12+年度!J17+年度!J22)=0,"",年度!J7+年度!J12+年度!J17+年度!J22)</f>
        <v/>
      </c>
      <c r="AC44" s="49"/>
      <c r="AD44" s="47"/>
      <c r="AE44" s="48">
        <f>IF((年度!K7+年度!K12+年度!K17+年度!K22)=0,"",年度!K7+年度!K12+年度!K17+年度!K22)</f>
        <v>1</v>
      </c>
      <c r="AF44" s="49"/>
      <c r="AG44" s="47"/>
      <c r="AH44" s="48">
        <f>IF((年度!L7+年度!L12+年度!L17+年度!L22)=0,"",年度!L7+年度!L12+年度!L17+年度!L22)</f>
        <v>34</v>
      </c>
      <c r="AI44" s="49"/>
      <c r="AJ44" s="47"/>
      <c r="AK44" s="48">
        <f>IF((年度!M7+年度!M12+年度!M17+年度!M22)=0,"",年度!M7+年度!M12+年度!M17+年度!M22)</f>
        <v>160</v>
      </c>
      <c r="AL44" s="49"/>
      <c r="AM44" s="47"/>
      <c r="AN44" s="48">
        <f>IF((年度!N7+年度!N12+年度!N17+年度!N22)=0,"",年度!N7+年度!N12+年度!N17+年度!N22)</f>
        <v>195</v>
      </c>
      <c r="AO44" s="49"/>
      <c r="AP44" s="60"/>
    </row>
    <row r="45" spans="1:42" ht="17.25" customHeight="1" x14ac:dyDescent="0.2">
      <c r="A45" s="39" t="s">
        <v>66</v>
      </c>
      <c r="B45" s="78"/>
      <c r="C45" s="53" t="s">
        <v>83</v>
      </c>
      <c r="D45" s="54" t="str">
        <f>IF(D44=0,"  ",D44/S48*100)</f>
        <v xml:space="preserve">  </v>
      </c>
      <c r="E45" s="55" t="s">
        <v>84</v>
      </c>
      <c r="F45" s="53" t="s">
        <v>83</v>
      </c>
      <c r="G45" s="54">
        <f>IF(G44=0,"  ",G44/S48*100)</f>
        <v>2.5017825200455324E-3</v>
      </c>
      <c r="H45" s="55" t="s">
        <v>84</v>
      </c>
      <c r="I45" s="53" t="s">
        <v>83</v>
      </c>
      <c r="J45" s="54">
        <f>IF(J44=0,"  ",J44/S48*100)</f>
        <v>0.34524598776628351</v>
      </c>
      <c r="K45" s="55" t="s">
        <v>84</v>
      </c>
      <c r="L45" s="53" t="s">
        <v>83</v>
      </c>
      <c r="M45" s="54">
        <f>IF(M44=0,"  ",M44/S48*100)</f>
        <v>13.709768209849518</v>
      </c>
      <c r="N45" s="55" t="s">
        <v>84</v>
      </c>
      <c r="O45" s="53" t="s">
        <v>83</v>
      </c>
      <c r="P45" s="54">
        <f>IF(P44=0,"  ",P44/S48*100)</f>
        <v>0.70550267065284011</v>
      </c>
      <c r="Q45" s="55" t="s">
        <v>84</v>
      </c>
      <c r="R45" s="53" t="s">
        <v>83</v>
      </c>
      <c r="S45" s="54">
        <f>IF(S44=0,"  ",S44/S48*100)</f>
        <v>14.763018650788688</v>
      </c>
      <c r="T45" s="56" t="s">
        <v>55</v>
      </c>
      <c r="U45" s="31"/>
      <c r="V45" s="38"/>
      <c r="W45" s="78"/>
      <c r="X45" s="53" t="s">
        <v>83</v>
      </c>
      <c r="Y45" s="54" t="str">
        <f>IF(Y44=0,"  ",Y44/AN48*100)</f>
        <v xml:space="preserve">  </v>
      </c>
      <c r="Z45" s="55" t="s">
        <v>84</v>
      </c>
      <c r="AA45" s="53" t="s">
        <v>83</v>
      </c>
      <c r="AB45" s="54" t="str">
        <f>IF(AB44=0,"  ",AB44/AN48*100)</f>
        <v xml:space="preserve">  </v>
      </c>
      <c r="AC45" s="55" t="s">
        <v>84</v>
      </c>
      <c r="AD45" s="53" t="s">
        <v>83</v>
      </c>
      <c r="AE45" s="54">
        <f>IF(AE44=0,"  ",AE44/AN48*100)</f>
        <v>0.22831050228310501</v>
      </c>
      <c r="AF45" s="55" t="s">
        <v>84</v>
      </c>
      <c r="AG45" s="53" t="s">
        <v>83</v>
      </c>
      <c r="AH45" s="54">
        <f>IF(AH44=0,"  ",AH44/AN48*100)</f>
        <v>7.7625570776255701</v>
      </c>
      <c r="AI45" s="55" t="s">
        <v>84</v>
      </c>
      <c r="AJ45" s="53" t="s">
        <v>83</v>
      </c>
      <c r="AK45" s="54">
        <f>IF(AK44=0,"  ",AK44/AN48*100)</f>
        <v>36.529680365296798</v>
      </c>
      <c r="AL45" s="55" t="s">
        <v>84</v>
      </c>
      <c r="AM45" s="53" t="s">
        <v>83</v>
      </c>
      <c r="AN45" s="54">
        <f>IF(AN44=0,"  ",AN44/AN48*100)</f>
        <v>44.520547945205479</v>
      </c>
      <c r="AO45" s="56" t="s">
        <v>55</v>
      </c>
      <c r="AP45" s="31"/>
    </row>
    <row r="46" spans="1:42" s="62" customFormat="1" ht="17.25" customHeight="1" x14ac:dyDescent="0.2">
      <c r="A46" s="61" t="s">
        <v>63</v>
      </c>
      <c r="B46" s="77" t="s">
        <v>57</v>
      </c>
      <c r="C46" s="47"/>
      <c r="D46" s="48" t="str">
        <f>年度!O10</f>
        <v/>
      </c>
      <c r="E46" s="49"/>
      <c r="F46" s="47"/>
      <c r="G46" s="48" t="str">
        <f>年度!P10</f>
        <v/>
      </c>
      <c r="H46" s="49"/>
      <c r="I46" s="47"/>
      <c r="J46" s="48">
        <f>年度!Q10</f>
        <v>106</v>
      </c>
      <c r="K46" s="49"/>
      <c r="L46" s="47"/>
      <c r="M46" s="48">
        <f>年度!R10</f>
        <v>11426.5</v>
      </c>
      <c r="N46" s="49"/>
      <c r="O46" s="47"/>
      <c r="P46" s="48">
        <f>年度!S10</f>
        <v>22535</v>
      </c>
      <c r="Q46" s="49"/>
      <c r="R46" s="47"/>
      <c r="S46" s="48">
        <f>年度!T10</f>
        <v>34067.5</v>
      </c>
      <c r="T46" s="49"/>
      <c r="U46" s="60"/>
      <c r="V46" s="61" t="s">
        <v>68</v>
      </c>
      <c r="W46" s="77" t="s">
        <v>57</v>
      </c>
      <c r="X46" s="47"/>
      <c r="Y46" s="48" t="str">
        <f>IF((年度!O7+年度!O12+年度!O17+年度!O22)=0,"",年度!O7+年度!O12+年度!O17+年度!O22)</f>
        <v/>
      </c>
      <c r="Z46" s="49"/>
      <c r="AA46" s="47"/>
      <c r="AB46" s="48" t="str">
        <f>IF((年度!P7+年度!P12+年度!P17+年度!P22)=0,"",年度!P7+年度!P12+年度!P17+年度!P22)</f>
        <v/>
      </c>
      <c r="AC46" s="49"/>
      <c r="AD46" s="47"/>
      <c r="AE46" s="48" t="str">
        <f>IF((年度!Q7+年度!Q12+年度!Q17+年度!Q22)=0,"",年度!Q7+年度!Q12+年度!Q17+年度!Q22)</f>
        <v/>
      </c>
      <c r="AF46" s="49"/>
      <c r="AG46" s="47"/>
      <c r="AH46" s="48">
        <f>IF((年度!R7+年度!R12+年度!R17+年度!R22)=0,"",年度!R7+年度!R12+年度!R17+年度!R22)</f>
        <v>13</v>
      </c>
      <c r="AI46" s="49"/>
      <c r="AJ46" s="47"/>
      <c r="AK46" s="48">
        <f>IF((年度!S7+年度!S12+年度!S17+年度!S22)=0,"",年度!S7+年度!S12+年度!S17+年度!S22)</f>
        <v>197</v>
      </c>
      <c r="AL46" s="49"/>
      <c r="AM46" s="47"/>
      <c r="AN46" s="48">
        <f>IF((年度!T7+年度!T12+年度!T17+年度!T22)=0,"",年度!T7+年度!T12+年度!T17+年度!T22)</f>
        <v>210</v>
      </c>
      <c r="AO46" s="49"/>
      <c r="AP46" s="60"/>
    </row>
    <row r="47" spans="1:42" ht="17.25" customHeight="1" x14ac:dyDescent="0.2">
      <c r="A47" s="39" t="s">
        <v>67</v>
      </c>
      <c r="B47" s="78"/>
      <c r="C47" s="53" t="s">
        <v>83</v>
      </c>
      <c r="D47" s="54" t="str">
        <f>IF(D46=0,"  ",D46/S48*100)</f>
        <v xml:space="preserve">  </v>
      </c>
      <c r="E47" s="55" t="s">
        <v>84</v>
      </c>
      <c r="F47" s="53" t="s">
        <v>83</v>
      </c>
      <c r="G47" s="54" t="str">
        <f>IF(G46=0,"  ",G46/S48*100)</f>
        <v xml:space="preserve">  </v>
      </c>
      <c r="H47" s="55" t="s">
        <v>84</v>
      </c>
      <c r="I47" s="53" t="s">
        <v>83</v>
      </c>
      <c r="J47" s="54">
        <f>IF(J46=0,"  ",J46/S48*100)</f>
        <v>0.26518894712482644</v>
      </c>
      <c r="K47" s="55" t="s">
        <v>84</v>
      </c>
      <c r="L47" s="53" t="s">
        <v>83</v>
      </c>
      <c r="M47" s="54">
        <f>IF(M46=0,"  ",M46/S48*100)</f>
        <v>28.586617965300277</v>
      </c>
      <c r="N47" s="55" t="s">
        <v>84</v>
      </c>
      <c r="O47" s="53" t="s">
        <v>83</v>
      </c>
      <c r="P47" s="54">
        <f>IF(P46=0,"  ",P46/S48*100)</f>
        <v>56.377669089226082</v>
      </c>
      <c r="Q47" s="55" t="s">
        <v>84</v>
      </c>
      <c r="R47" s="53" t="s">
        <v>83</v>
      </c>
      <c r="S47" s="54">
        <f>IF(S46=0,"  ",S46/S48*100)</f>
        <v>85.229476001651179</v>
      </c>
      <c r="T47" s="56" t="s">
        <v>55</v>
      </c>
      <c r="U47" s="31"/>
      <c r="V47" s="38"/>
      <c r="W47" s="78"/>
      <c r="X47" s="53" t="s">
        <v>83</v>
      </c>
      <c r="Y47" s="54" t="str">
        <f>IF(Y46=0,"  ",Y46/AN48*100)</f>
        <v xml:space="preserve">  </v>
      </c>
      <c r="Z47" s="55" t="s">
        <v>84</v>
      </c>
      <c r="AA47" s="53" t="s">
        <v>83</v>
      </c>
      <c r="AB47" s="54" t="str">
        <f>IF(AB46=0,"  ",AB46/AN48*100)</f>
        <v xml:space="preserve">  </v>
      </c>
      <c r="AC47" s="55" t="s">
        <v>84</v>
      </c>
      <c r="AD47" s="53" t="s">
        <v>83</v>
      </c>
      <c r="AE47" s="54" t="str">
        <f>IF(AE46=0,"  ",AE46/AN48*100)</f>
        <v xml:space="preserve">  </v>
      </c>
      <c r="AF47" s="55" t="s">
        <v>84</v>
      </c>
      <c r="AG47" s="53" t="s">
        <v>83</v>
      </c>
      <c r="AH47" s="54">
        <f>IF(AH46=0,"  ",AH46/AN48*100)</f>
        <v>2.968036529680365</v>
      </c>
      <c r="AI47" s="55" t="s">
        <v>84</v>
      </c>
      <c r="AJ47" s="53" t="s">
        <v>83</v>
      </c>
      <c r="AK47" s="54">
        <f>IF(AK46=0,"  ",AK46/AN48*100)</f>
        <v>44.977168949771688</v>
      </c>
      <c r="AL47" s="55" t="s">
        <v>84</v>
      </c>
      <c r="AM47" s="53" t="s">
        <v>83</v>
      </c>
      <c r="AN47" s="54">
        <f>IF(AN46=0,"  ",AN46/AN48*100)</f>
        <v>47.945205479452049</v>
      </c>
      <c r="AO47" s="56" t="s">
        <v>55</v>
      </c>
      <c r="AP47" s="31"/>
    </row>
    <row r="48" spans="1:42" s="62" customFormat="1" ht="17.25" customHeight="1" x14ac:dyDescent="0.2">
      <c r="A48" s="61" t="s">
        <v>68</v>
      </c>
      <c r="B48" s="77" t="s">
        <v>59</v>
      </c>
      <c r="C48" s="47"/>
      <c r="D48" s="48" t="str">
        <f>IF(SUM(D42,D44,D46)=0,"",SUM(D42,D44,D46))</f>
        <v/>
      </c>
      <c r="E48" s="49"/>
      <c r="F48" s="47"/>
      <c r="G48" s="48">
        <f>IF(SUM(G42,G44,G46)=0,"",SUM(G42,G44,G46))</f>
        <v>1</v>
      </c>
      <c r="H48" s="49"/>
      <c r="I48" s="47"/>
      <c r="J48" s="48">
        <f>IF(SUM(J42,J44,J46)=0,"",SUM(J42,J44,J46))</f>
        <v>244</v>
      </c>
      <c r="K48" s="49"/>
      <c r="L48" s="47"/>
      <c r="M48" s="48">
        <f>IF(SUM(M42,M44,M46)=0,"",SUM(M42,M44,M46))</f>
        <v>16909.5</v>
      </c>
      <c r="N48" s="49"/>
      <c r="O48" s="47"/>
      <c r="P48" s="48">
        <f>IF(SUM(P42,P44,P46)=0,"",SUM(P42,P44,P46))</f>
        <v>22817</v>
      </c>
      <c r="Q48" s="49"/>
      <c r="R48" s="47"/>
      <c r="S48" s="48">
        <f>IF(SUM(S42,S44,S46)=0,"",SUM(S42,S44,S46))</f>
        <v>39971.5</v>
      </c>
      <c r="T48" s="49"/>
      <c r="U48" s="60"/>
      <c r="V48" s="61" t="s">
        <v>63</v>
      </c>
      <c r="W48" s="77" t="s">
        <v>59</v>
      </c>
      <c r="X48" s="47"/>
      <c r="Y48" s="48" t="str">
        <f>IF(SUM(Y42,Y44,Y46)=0,"",SUM(Y42,Y44,Y46))</f>
        <v/>
      </c>
      <c r="Z48" s="49"/>
      <c r="AA48" s="47"/>
      <c r="AB48" s="48">
        <f>IF(SUM(AB42,AB44,AB46)=0,"",SUM(AB42,AB44,AB46))</f>
        <v>2</v>
      </c>
      <c r="AC48" s="49"/>
      <c r="AD48" s="47"/>
      <c r="AE48" s="48">
        <f>IF(SUM(AE42,AE44,AE46)=0,"",SUM(AE42,AE44,AE46))</f>
        <v>7</v>
      </c>
      <c r="AF48" s="49"/>
      <c r="AG48" s="47"/>
      <c r="AH48" s="48">
        <f>IF(SUM(AH42,AH44,AH46)=0,"",SUM(AH42,AH44,AH46))</f>
        <v>53</v>
      </c>
      <c r="AI48" s="49"/>
      <c r="AJ48" s="47"/>
      <c r="AK48" s="48">
        <f>IF(SUM(AK42,AK44,AK46)=0,"",SUM(AK42,AK44,AK46))</f>
        <v>376</v>
      </c>
      <c r="AL48" s="49"/>
      <c r="AM48" s="47"/>
      <c r="AN48" s="48">
        <f>IF(SUM(AN42,AN44,AN46)=0,"",SUM(AN42,AN44,AN46))</f>
        <v>438</v>
      </c>
      <c r="AO48" s="49"/>
      <c r="AP48" s="60"/>
    </row>
    <row r="49" spans="1:42" ht="17.25" customHeight="1" x14ac:dyDescent="0.2">
      <c r="A49" s="43"/>
      <c r="B49" s="78"/>
      <c r="C49" s="53" t="s">
        <v>83</v>
      </c>
      <c r="D49" s="54" t="str">
        <f>IF(D48=0,"  ",D48/S48*100)</f>
        <v xml:space="preserve">  </v>
      </c>
      <c r="E49" s="55" t="s">
        <v>84</v>
      </c>
      <c r="F49" s="53" t="s">
        <v>83</v>
      </c>
      <c r="G49" s="54">
        <f>IF(G48=0,"  ",G48/S48*100)</f>
        <v>2.5017825200455324E-3</v>
      </c>
      <c r="H49" s="55" t="s">
        <v>84</v>
      </c>
      <c r="I49" s="53" t="s">
        <v>83</v>
      </c>
      <c r="J49" s="54">
        <f>IF(J48=0,"  ",J48/S48*100)</f>
        <v>0.61043493489110989</v>
      </c>
      <c r="K49" s="55" t="s">
        <v>84</v>
      </c>
      <c r="L49" s="53" t="s">
        <v>83</v>
      </c>
      <c r="M49" s="54">
        <f>IF(M48=0,"  ",M48/S48*100)</f>
        <v>42.303891522709932</v>
      </c>
      <c r="N49" s="55" t="s">
        <v>84</v>
      </c>
      <c r="O49" s="53" t="s">
        <v>83</v>
      </c>
      <c r="P49" s="54">
        <f>IF(P48=0,"  ",P48/S48*100)</f>
        <v>57.083171759878915</v>
      </c>
      <c r="Q49" s="55" t="s">
        <v>84</v>
      </c>
      <c r="R49" s="53" t="s">
        <v>83</v>
      </c>
      <c r="S49" s="54">
        <f>IF(S48=0,"  ",S48/S48*100)</f>
        <v>100</v>
      </c>
      <c r="T49" s="56" t="s">
        <v>55</v>
      </c>
      <c r="U49" s="31"/>
      <c r="V49" s="43"/>
      <c r="W49" s="78"/>
      <c r="X49" s="53" t="s">
        <v>83</v>
      </c>
      <c r="Y49" s="54" t="str">
        <f>IF(Y48=0,"  ",Y48/AN48*100)</f>
        <v xml:space="preserve">  </v>
      </c>
      <c r="Z49" s="55" t="s">
        <v>84</v>
      </c>
      <c r="AA49" s="53" t="s">
        <v>83</v>
      </c>
      <c r="AB49" s="54">
        <f>IF(AB48=0,"  ",AB48/AN48*100)</f>
        <v>0.45662100456621002</v>
      </c>
      <c r="AC49" s="55" t="s">
        <v>84</v>
      </c>
      <c r="AD49" s="53" t="s">
        <v>83</v>
      </c>
      <c r="AE49" s="54">
        <f>IF(AE48=0,"  ",AE48/AN48*100)</f>
        <v>1.5981735159817352</v>
      </c>
      <c r="AF49" s="55" t="s">
        <v>84</v>
      </c>
      <c r="AG49" s="53" t="s">
        <v>83</v>
      </c>
      <c r="AH49" s="54">
        <f>IF(AH48=0,"  ",AH48/AN48*100)</f>
        <v>12.100456621004566</v>
      </c>
      <c r="AI49" s="55" t="s">
        <v>84</v>
      </c>
      <c r="AJ49" s="53" t="s">
        <v>83</v>
      </c>
      <c r="AK49" s="54">
        <f>IF(AK48=0,"  ",AK48/AN48*100)</f>
        <v>85.844748858447488</v>
      </c>
      <c r="AL49" s="55" t="s">
        <v>84</v>
      </c>
      <c r="AM49" s="53" t="s">
        <v>83</v>
      </c>
      <c r="AN49" s="54">
        <f>IF(AN48=0,"  ",AN48/AN48*100)</f>
        <v>100</v>
      </c>
      <c r="AO49" s="56" t="s">
        <v>55</v>
      </c>
      <c r="AP49" s="31"/>
    </row>
    <row r="50" spans="1:42" x14ac:dyDescent="0.2">
      <c r="D50" s="31"/>
      <c r="E50" s="31"/>
      <c r="F50" s="31"/>
      <c r="S50" s="66"/>
      <c r="AO50" s="32"/>
      <c r="AP50" s="31"/>
    </row>
    <row r="51" spans="1:42" x14ac:dyDescent="0.2">
      <c r="D51" s="31"/>
      <c r="E51" s="31"/>
      <c r="F51" s="31"/>
    </row>
    <row r="52" spans="1:42" x14ac:dyDescent="0.2">
      <c r="D52" s="31"/>
      <c r="E52" s="31"/>
      <c r="F52" s="31"/>
      <c r="AO52" s="32"/>
      <c r="AP52" s="31"/>
    </row>
    <row r="53" spans="1:42" x14ac:dyDescent="0.2">
      <c r="D53" s="31"/>
      <c r="E53" s="31"/>
      <c r="F53" s="31"/>
      <c r="AO53" s="32"/>
    </row>
    <row r="54" spans="1:42" x14ac:dyDescent="0.2">
      <c r="D54" s="31"/>
      <c r="E54" s="31"/>
      <c r="F54" s="31"/>
      <c r="AO54" s="32"/>
    </row>
    <row r="55" spans="1:42" x14ac:dyDescent="0.2">
      <c r="AO55" s="32"/>
    </row>
    <row r="56" spans="1:42" x14ac:dyDescent="0.2">
      <c r="AO56" s="32"/>
    </row>
    <row r="57" spans="1:42" x14ac:dyDescent="0.2">
      <c r="AO57" s="32"/>
    </row>
    <row r="58" spans="1:42" x14ac:dyDescent="0.2">
      <c r="AO58" s="32"/>
    </row>
    <row r="59" spans="1:42" x14ac:dyDescent="0.2">
      <c r="AO59" s="32"/>
    </row>
    <row r="60" spans="1:42" x14ac:dyDescent="0.2">
      <c r="AO60" s="32"/>
    </row>
    <row r="61" spans="1:42" x14ac:dyDescent="0.2">
      <c r="AO61" s="32"/>
    </row>
    <row r="62" spans="1:42" x14ac:dyDescent="0.2">
      <c r="AO62" s="32"/>
    </row>
    <row r="63" spans="1:42" x14ac:dyDescent="0.2">
      <c r="AO63" s="32"/>
    </row>
    <row r="64" spans="1:42" x14ac:dyDescent="0.2">
      <c r="AO64" s="32"/>
    </row>
    <row r="65" spans="41:41" x14ac:dyDescent="0.2">
      <c r="AO65" s="32"/>
    </row>
    <row r="66" spans="41:41" x14ac:dyDescent="0.2">
      <c r="AO66" s="32"/>
    </row>
    <row r="67" spans="41:41" x14ac:dyDescent="0.2">
      <c r="AO67" s="32"/>
    </row>
    <row r="68" spans="41:41" x14ac:dyDescent="0.2">
      <c r="AO68" s="32"/>
    </row>
    <row r="69" spans="41:41" x14ac:dyDescent="0.2">
      <c r="AO69" s="32"/>
    </row>
    <row r="70" spans="41:41" x14ac:dyDescent="0.2">
      <c r="AO70" s="32"/>
    </row>
    <row r="71" spans="41:41" x14ac:dyDescent="0.2">
      <c r="AO71" s="32"/>
    </row>
    <row r="72" spans="41:41" x14ac:dyDescent="0.2">
      <c r="AO72" s="32"/>
    </row>
    <row r="73" spans="41:41" x14ac:dyDescent="0.2">
      <c r="AO73" s="32"/>
    </row>
    <row r="74" spans="41:41" x14ac:dyDescent="0.2">
      <c r="AO74" s="32"/>
    </row>
    <row r="75" spans="41:41" x14ac:dyDescent="0.2">
      <c r="AO75" s="32"/>
    </row>
    <row r="76" spans="41:41" x14ac:dyDescent="0.2">
      <c r="AO76" s="32"/>
    </row>
    <row r="77" spans="41:41" x14ac:dyDescent="0.2">
      <c r="AO77" s="32"/>
    </row>
    <row r="78" spans="41:41" x14ac:dyDescent="0.2">
      <c r="AO78" s="32"/>
    </row>
    <row r="79" spans="41:41" x14ac:dyDescent="0.2">
      <c r="AO79" s="32"/>
    </row>
    <row r="80" spans="41:41" x14ac:dyDescent="0.2">
      <c r="AO80" s="32"/>
    </row>
    <row r="81" spans="41:41" x14ac:dyDescent="0.2">
      <c r="AO81" s="32"/>
    </row>
    <row r="82" spans="41:41" x14ac:dyDescent="0.2">
      <c r="AO82" s="32"/>
    </row>
    <row r="83" spans="41:41" x14ac:dyDescent="0.2">
      <c r="AO83" s="32"/>
    </row>
    <row r="84" spans="41:41" x14ac:dyDescent="0.2">
      <c r="AO84" s="32"/>
    </row>
    <row r="85" spans="41:41" x14ac:dyDescent="0.2">
      <c r="AO85" s="32"/>
    </row>
  </sheetData>
  <mergeCells count="45">
    <mergeCell ref="W33:W34"/>
    <mergeCell ref="W17:W18"/>
    <mergeCell ref="W19:W20"/>
    <mergeCell ref="W28:W29"/>
    <mergeCell ref="W26:W27"/>
    <mergeCell ref="W44:W45"/>
    <mergeCell ref="B48:B49"/>
    <mergeCell ref="W8:W9"/>
    <mergeCell ref="W10:W11"/>
    <mergeCell ref="W12:W13"/>
    <mergeCell ref="W15:W16"/>
    <mergeCell ref="W30:W31"/>
    <mergeCell ref="W46:W47"/>
    <mergeCell ref="W48:W49"/>
    <mergeCell ref="W35:W36"/>
    <mergeCell ref="W37:W38"/>
    <mergeCell ref="W39:W40"/>
    <mergeCell ref="W42:W43"/>
    <mergeCell ref="W21:W22"/>
    <mergeCell ref="W24:W25"/>
    <mergeCell ref="B15:B16"/>
    <mergeCell ref="B17:B18"/>
    <mergeCell ref="B19:B20"/>
    <mergeCell ref="B46:B47"/>
    <mergeCell ref="B21:B22"/>
    <mergeCell ref="B24:B25"/>
    <mergeCell ref="B26:B27"/>
    <mergeCell ref="B28:B29"/>
    <mergeCell ref="B30:B31"/>
    <mergeCell ref="B33:B34"/>
    <mergeCell ref="B35:B36"/>
    <mergeCell ref="B37:B38"/>
    <mergeCell ref="B39:B40"/>
    <mergeCell ref="B42:B43"/>
    <mergeCell ref="B44:B45"/>
    <mergeCell ref="B8:B9"/>
    <mergeCell ref="Y4:AN4"/>
    <mergeCell ref="B10:B11"/>
    <mergeCell ref="B12:B13"/>
    <mergeCell ref="A6:A13"/>
    <mergeCell ref="A2:S2"/>
    <mergeCell ref="A1:AN1"/>
    <mergeCell ref="D4:S4"/>
    <mergeCell ref="B6:B7"/>
    <mergeCell ref="W6:W7"/>
  </mergeCells>
  <phoneticPr fontId="6"/>
  <pageMargins left="0.39370078740157483" right="0" top="0.59055118110236227" bottom="0.39370078740157483" header="0.51181102362204722" footer="0.51181102362204722"/>
  <pageSetup paperSize="9" scale="63" orientation="landscape" horizont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BA4C93380A7B242909D19DBB9CE2FA9" ma:contentTypeVersion="11" ma:contentTypeDescription="新しいドキュメントを作成します。" ma:contentTypeScope="" ma:versionID="0f54cf12e027fa26b8dbed6cf77742c1">
  <xsd:schema xmlns:xsd="http://www.w3.org/2001/XMLSchema" xmlns:xs="http://www.w3.org/2001/XMLSchema" xmlns:p="http://schemas.microsoft.com/office/2006/metadata/properties" xmlns:ns2="b6b56ccd-ca8c-4354-a0ab-9b1fb1ea8f02" xmlns:ns3="1e16b3f6-12d0-43a2-819c-1e343a68c0ed" targetNamespace="http://schemas.microsoft.com/office/2006/metadata/properties" ma:root="true" ma:fieldsID="ebce172496af81afe00766fc9e42f37b" ns2:_="" ns3:_="">
    <xsd:import namespace="b6b56ccd-ca8c-4354-a0ab-9b1fb1ea8f02"/>
    <xsd:import namespace="1e16b3f6-12d0-43a2-819c-1e343a68c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56ccd-ca8c-4354-a0ab-9b1fb1ea8f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625189-e2f3-4bb6-aa31-2c5ff66a0e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6b3f6-12d0-43a2-819c-1e343a68c0e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dc3c962-9110-415d-b509-fe4c38e85e77}" ma:internalName="TaxCatchAll" ma:showField="CatchAllData" ma:web="1e16b3f6-12d0-43a2-819c-1e343a68c0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e16b3f6-12d0-43a2-819c-1e343a68c0ed" xsi:nil="true"/>
    <lcf76f155ced4ddcb4097134ff3c332f xmlns="b6b56ccd-ca8c-4354-a0ab-9b1fb1ea8f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9765C9-8657-4768-A099-0F75A6BBC53D}"/>
</file>

<file path=customXml/itemProps2.xml><?xml version="1.0" encoding="utf-8"?>
<ds:datastoreItem xmlns:ds="http://schemas.openxmlformats.org/officeDocument/2006/customXml" ds:itemID="{4029CDD0-043B-4C9B-AC29-837F74926FA4}"/>
</file>

<file path=customXml/itemProps3.xml><?xml version="1.0" encoding="utf-8"?>
<ds:datastoreItem xmlns:ds="http://schemas.openxmlformats.org/officeDocument/2006/customXml" ds:itemID="{68DD44CD-DE1F-41BC-9266-E1556FEC9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年度</vt:lpstr>
      <vt:lpstr>印刷用帳票</vt:lpstr>
      <vt:lpstr>印刷用帳票!Print_Area</vt:lpstr>
    </vt:vector>
  </TitlesOfParts>
  <Company>社団法人日本食肉格付協会  １６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 MEAT GRADING ASSOSIATION</dc:creator>
  <cp:lastModifiedBy>ｳｴﾔﾏ　上山 直樹</cp:lastModifiedBy>
  <cp:lastPrinted>2019-02-28T07:13:18Z</cp:lastPrinted>
  <dcterms:created xsi:type="dcterms:W3CDTF">1997-03-28T15:42:18Z</dcterms:created>
  <dcterms:modified xsi:type="dcterms:W3CDTF">2019-02-28T07:13:22Z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0x010100ABA4C93380A7B242909D19DBB9CE2FA9</vt:lpwstr>
  </property>
</Properties>
</file>