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6"/>
  </bookViews>
  <sheets>
    <sheet name="Fish" sheetId="1" r:id="rId1"/>
    <sheet name="Mutton" sheetId="2" r:id="rId2"/>
    <sheet name="Batair" sheetId="3" r:id="rId3"/>
    <sheet name="Chi Karahi" sheetId="4" r:id="rId4"/>
    <sheet name="Wings" sheetId="7" r:id="rId5"/>
    <sheet name="Chi Bonless Handi" sheetId="5" r:id="rId6"/>
    <sheet name="Chinese Bonless Chicken" sheetId="6" r:id="rId7"/>
    <sheet name="Audit" sheetId="8" r:id="rId8"/>
    <sheet name="Sheet1" sheetId="9" r:id="rId9"/>
  </sheets>
  <definedNames>
    <definedName name="_xlnm._FilterDatabase" localSheetId="2" hidden="1">Batair!$A$1:$J$1</definedName>
    <definedName name="_xlnm._FilterDatabase" localSheetId="5" hidden="1">'Chi Bonless Handi'!$A$1:$I$1</definedName>
    <definedName name="_xlnm._FilterDatabase" localSheetId="3" hidden="1">'Chi Karahi'!$A$1:$M$32</definedName>
    <definedName name="_xlnm._FilterDatabase" localSheetId="6" hidden="1">'Chinese Bonless Chicken'!$A$1:$O$1</definedName>
    <definedName name="_xlnm._FilterDatabase" localSheetId="0" hidden="1">Fish!$A$1:$N$32</definedName>
    <definedName name="_xlnm._FilterDatabase" localSheetId="1" hidden="1">Mutton!$A$1:$O$1</definedName>
    <definedName name="_xlnm._FilterDatabase" localSheetId="4" hidden="1">Wings!$A$1:$H$1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/>
  <c r="I2"/>
  <c r="G2"/>
  <c r="F2"/>
  <c r="E2"/>
  <c r="O2"/>
  <c r="C2" i="5"/>
  <c r="K2" i="2"/>
  <c r="I2"/>
  <c r="H2"/>
  <c r="G2"/>
  <c r="C2"/>
  <c r="O2"/>
  <c r="M16" i="4" l="1"/>
  <c r="M15" l="1"/>
  <c r="M13"/>
  <c r="Q11" i="8"/>
  <c r="Q10"/>
  <c r="Q9"/>
  <c r="K11" i="2"/>
  <c r="M12" i="4"/>
  <c r="M10" l="1"/>
  <c r="K9" i="2"/>
  <c r="K10" i="1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9" l="1"/>
  <c r="M9" i="4" l="1"/>
  <c r="K8" i="1"/>
  <c r="K7" l="1"/>
  <c r="M8" i="4"/>
  <c r="M7" l="1"/>
  <c r="K6" i="1" l="1"/>
  <c r="M6" i="4" l="1"/>
  <c r="K5" i="1" l="1"/>
  <c r="M5" i="4"/>
  <c r="K4" i="1" l="1"/>
  <c r="M4" i="4"/>
  <c r="K3" i="1" l="1"/>
  <c r="M2" i="4"/>
  <c r="M3"/>
  <c r="K2" i="1" l="1"/>
  <c r="C5" i="9"/>
  <c r="Q4" i="8" l="1"/>
  <c r="L7"/>
  <c r="M15" i="5" l="1"/>
  <c r="K10" i="2" l="1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12"/>
  <c r="I4" i="4" l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2"/>
  <c r="K8" i="2" l="1"/>
  <c r="K7"/>
  <c r="I3" i="4" l="1"/>
  <c r="K6" i="2"/>
  <c r="Q15" i="1" l="1"/>
  <c r="S15" s="1"/>
  <c r="Q14"/>
  <c r="Q8"/>
  <c r="S8" s="1"/>
  <c r="S12"/>
  <c r="S13"/>
  <c r="S14"/>
  <c r="S10"/>
  <c r="S11"/>
  <c r="Q9"/>
  <c r="S9" s="1"/>
  <c r="Q10"/>
  <c r="V4"/>
  <c r="U4"/>
  <c r="T4"/>
  <c r="S4"/>
  <c r="P4"/>
  <c r="I5" i="4"/>
  <c r="K5" i="2"/>
  <c r="K3" l="1"/>
  <c r="K4"/>
  <c r="S16" i="1"/>
  <c r="S18" s="1"/>
  <c r="B3" i="2" l="1"/>
  <c r="B5" i="6" l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B3"/>
  <c r="B5" i="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B3"/>
  <c r="B5" i="7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B3"/>
  <c r="B5" i="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B3"/>
  <c r="B5" i="3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B3"/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4"/>
  <c r="E4" s="1"/>
  <c r="B3"/>
  <c r="G3" i="3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1"/>
  <c r="G32"/>
  <c r="K26" i="6" l="1"/>
  <c r="G23" i="3" l="1"/>
  <c r="E6" i="8"/>
  <c r="E7"/>
  <c r="E8"/>
  <c r="E5"/>
  <c r="E4"/>
  <c r="D32" i="7"/>
  <c r="F32" s="1"/>
  <c r="H32" s="1"/>
  <c r="D31"/>
  <c r="F31" s="1"/>
  <c r="H31" s="1"/>
  <c r="D30"/>
  <c r="F30" s="1"/>
  <c r="H30" s="1"/>
  <c r="D29"/>
  <c r="F29" s="1"/>
  <c r="H29" s="1"/>
  <c r="D28"/>
  <c r="F28" s="1"/>
  <c r="H28" s="1"/>
  <c r="D27"/>
  <c r="F27" s="1"/>
  <c r="H27" s="1"/>
  <c r="D26"/>
  <c r="F26" s="1"/>
  <c r="H26" s="1"/>
  <c r="D25"/>
  <c r="F25" s="1"/>
  <c r="H25" s="1"/>
  <c r="D24"/>
  <c r="F24" s="1"/>
  <c r="H24" s="1"/>
  <c r="D23"/>
  <c r="F23" s="1"/>
  <c r="D22"/>
  <c r="F22" s="1"/>
  <c r="H22" s="1"/>
  <c r="D21"/>
  <c r="F21" s="1"/>
  <c r="H21" s="1"/>
  <c r="D20"/>
  <c r="F20" s="1"/>
  <c r="H20" s="1"/>
  <c r="D19"/>
  <c r="F19" s="1"/>
  <c r="H19" s="1"/>
  <c r="D18"/>
  <c r="F18" s="1"/>
  <c r="H18" s="1"/>
  <c r="D17"/>
  <c r="F17" s="1"/>
  <c r="H17" s="1"/>
  <c r="D16"/>
  <c r="F16" s="1"/>
  <c r="H16" s="1"/>
  <c r="D15"/>
  <c r="F15" s="1"/>
  <c r="H15" s="1"/>
  <c r="D14"/>
  <c r="F14" s="1"/>
  <c r="H14" s="1"/>
  <c r="D13"/>
  <c r="F13" s="1"/>
  <c r="H13" s="1"/>
  <c r="D12"/>
  <c r="F12" s="1"/>
  <c r="H12" s="1"/>
  <c r="D11"/>
  <c r="F11" s="1"/>
  <c r="H11" s="1"/>
  <c r="D10"/>
  <c r="F10" s="1"/>
  <c r="H10" s="1"/>
  <c r="D9"/>
  <c r="F9" s="1"/>
  <c r="H9" s="1"/>
  <c r="D8"/>
  <c r="F8" s="1"/>
  <c r="H8" s="1"/>
  <c r="D7"/>
  <c r="F7" s="1"/>
  <c r="H7" s="1"/>
  <c r="D6"/>
  <c r="F6" s="1"/>
  <c r="H6" s="1"/>
  <c r="D5"/>
  <c r="F5" s="1"/>
  <c r="H5" s="1"/>
  <c r="D4"/>
  <c r="F4" s="1"/>
  <c r="H4" s="1"/>
  <c r="D3"/>
  <c r="F3" s="1"/>
  <c r="H3" s="1"/>
  <c r="D2"/>
  <c r="F2" s="1"/>
  <c r="H2" s="1"/>
  <c r="E11" i="8" l="1"/>
  <c r="H23" i="7"/>
  <c r="D2" i="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8"/>
  <c r="K29"/>
  <c r="K30"/>
  <c r="K31"/>
  <c r="K32"/>
  <c r="K2"/>
  <c r="L2" l="1"/>
  <c r="N2" s="1"/>
  <c r="D32"/>
  <c r="L32" s="1"/>
  <c r="N32" s="1"/>
  <c r="D31"/>
  <c r="D30"/>
  <c r="L30" s="1"/>
  <c r="N30" s="1"/>
  <c r="D29"/>
  <c r="D28"/>
  <c r="L28" s="1"/>
  <c r="N28" s="1"/>
  <c r="D27"/>
  <c r="D26"/>
  <c r="L26" s="1"/>
  <c r="N26" s="1"/>
  <c r="D25"/>
  <c r="D24"/>
  <c r="L24" s="1"/>
  <c r="N24" s="1"/>
  <c r="D23"/>
  <c r="L23" s="1"/>
  <c r="N23" s="1"/>
  <c r="D22"/>
  <c r="L22" s="1"/>
  <c r="N22" s="1"/>
  <c r="D21"/>
  <c r="D20"/>
  <c r="L20" s="1"/>
  <c r="N20" s="1"/>
  <c r="D19"/>
  <c r="D18"/>
  <c r="L18" s="1"/>
  <c r="N18" s="1"/>
  <c r="D17"/>
  <c r="D16"/>
  <c r="L16" s="1"/>
  <c r="N16" s="1"/>
  <c r="D15"/>
  <c r="D14"/>
  <c r="L14" s="1"/>
  <c r="N14" s="1"/>
  <c r="D13"/>
  <c r="D12"/>
  <c r="L12" s="1"/>
  <c r="N12" s="1"/>
  <c r="D11"/>
  <c r="D10"/>
  <c r="L10" s="1"/>
  <c r="N10" s="1"/>
  <c r="D9"/>
  <c r="D8"/>
  <c r="L8" s="1"/>
  <c r="N8" s="1"/>
  <c r="D7"/>
  <c r="D6"/>
  <c r="L6" s="1"/>
  <c r="N6" s="1"/>
  <c r="D5"/>
  <c r="D4"/>
  <c r="L4" s="1"/>
  <c r="N4" s="1"/>
  <c r="D3"/>
  <c r="D32" i="5"/>
  <c r="F32" s="1"/>
  <c r="H32" s="1"/>
  <c r="D31"/>
  <c r="F31" s="1"/>
  <c r="H31" s="1"/>
  <c r="D30"/>
  <c r="F30" s="1"/>
  <c r="H30" s="1"/>
  <c r="D29"/>
  <c r="F29" s="1"/>
  <c r="H29" s="1"/>
  <c r="D28"/>
  <c r="F28" s="1"/>
  <c r="H28" s="1"/>
  <c r="D27"/>
  <c r="F27" s="1"/>
  <c r="H27" s="1"/>
  <c r="D26"/>
  <c r="F26" s="1"/>
  <c r="H26" s="1"/>
  <c r="D25"/>
  <c r="F25" s="1"/>
  <c r="H25" s="1"/>
  <c r="D24"/>
  <c r="F24" s="1"/>
  <c r="H24" s="1"/>
  <c r="D22"/>
  <c r="F22" s="1"/>
  <c r="H22" s="1"/>
  <c r="D21"/>
  <c r="F21" s="1"/>
  <c r="H21" s="1"/>
  <c r="D20"/>
  <c r="F20" s="1"/>
  <c r="H20" s="1"/>
  <c r="D19"/>
  <c r="F19" s="1"/>
  <c r="H19" s="1"/>
  <c r="D18"/>
  <c r="F18" s="1"/>
  <c r="H18" s="1"/>
  <c r="D17"/>
  <c r="F17" s="1"/>
  <c r="H17" s="1"/>
  <c r="D16"/>
  <c r="F16" s="1"/>
  <c r="H16" s="1"/>
  <c r="D15"/>
  <c r="F15" s="1"/>
  <c r="H15" s="1"/>
  <c r="D14"/>
  <c r="F14" s="1"/>
  <c r="H14" s="1"/>
  <c r="D13"/>
  <c r="F13" s="1"/>
  <c r="H13" s="1"/>
  <c r="D12"/>
  <c r="F12" s="1"/>
  <c r="H12" s="1"/>
  <c r="D11"/>
  <c r="F11" s="1"/>
  <c r="H11" s="1"/>
  <c r="D10"/>
  <c r="F10" s="1"/>
  <c r="H10" s="1"/>
  <c r="D9"/>
  <c r="F9" s="1"/>
  <c r="H9" s="1"/>
  <c r="D8"/>
  <c r="F8" s="1"/>
  <c r="H8" s="1"/>
  <c r="D7"/>
  <c r="F7" s="1"/>
  <c r="H7" s="1"/>
  <c r="D6"/>
  <c r="F6" s="1"/>
  <c r="H6" s="1"/>
  <c r="D5"/>
  <c r="F5" s="1"/>
  <c r="H5" s="1"/>
  <c r="D4"/>
  <c r="F4" s="1"/>
  <c r="H4" s="1"/>
  <c r="D3"/>
  <c r="F3" s="1"/>
  <c r="H3" s="1"/>
  <c r="D2"/>
  <c r="F2" s="1"/>
  <c r="H2" s="1"/>
  <c r="D32" i="4"/>
  <c r="J32" s="1"/>
  <c r="L32" s="1"/>
  <c r="D31"/>
  <c r="D30"/>
  <c r="J30" s="1"/>
  <c r="L30" s="1"/>
  <c r="D29"/>
  <c r="D28"/>
  <c r="J28" s="1"/>
  <c r="L28" s="1"/>
  <c r="D27"/>
  <c r="D26"/>
  <c r="J26" s="1"/>
  <c r="L26" s="1"/>
  <c r="D25"/>
  <c r="D24"/>
  <c r="D23"/>
  <c r="D22"/>
  <c r="J22" s="1"/>
  <c r="L22" s="1"/>
  <c r="D21"/>
  <c r="D20"/>
  <c r="J20" s="1"/>
  <c r="L20" s="1"/>
  <c r="D19"/>
  <c r="D18"/>
  <c r="J18" s="1"/>
  <c r="L18" s="1"/>
  <c r="D17"/>
  <c r="D16"/>
  <c r="J16" s="1"/>
  <c r="L16" s="1"/>
  <c r="D15"/>
  <c r="D14"/>
  <c r="J14" s="1"/>
  <c r="L14" s="1"/>
  <c r="D13"/>
  <c r="D12"/>
  <c r="J12" s="1"/>
  <c r="L12" s="1"/>
  <c r="D11"/>
  <c r="D10"/>
  <c r="J10" s="1"/>
  <c r="L10" s="1"/>
  <c r="D9"/>
  <c r="D8"/>
  <c r="J8" s="1"/>
  <c r="L8" s="1"/>
  <c r="D7"/>
  <c r="D6"/>
  <c r="J6" s="1"/>
  <c r="L6" s="1"/>
  <c r="D5"/>
  <c r="D4"/>
  <c r="J4" s="1"/>
  <c r="L4" s="1"/>
  <c r="D3"/>
  <c r="D2"/>
  <c r="J2" s="1"/>
  <c r="L2" s="1"/>
  <c r="D32" i="3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3" s="1"/>
  <c r="J3" s="1"/>
  <c r="D2"/>
  <c r="D3" i="2"/>
  <c r="D4"/>
  <c r="D5"/>
  <c r="L5" s="1"/>
  <c r="N5" s="1"/>
  <c r="D6"/>
  <c r="L6" s="1"/>
  <c r="N6" s="1"/>
  <c r="D7"/>
  <c r="L7" s="1"/>
  <c r="N7" s="1"/>
  <c r="D8"/>
  <c r="L8" s="1"/>
  <c r="N8" s="1"/>
  <c r="D9"/>
  <c r="L9" s="1"/>
  <c r="N9" s="1"/>
  <c r="D10"/>
  <c r="L10" s="1"/>
  <c r="N10" s="1"/>
  <c r="D11"/>
  <c r="L11" s="1"/>
  <c r="N11" s="1"/>
  <c r="D12"/>
  <c r="L12" s="1"/>
  <c r="N12" s="1"/>
  <c r="D13"/>
  <c r="L13" s="1"/>
  <c r="N13" s="1"/>
  <c r="D14"/>
  <c r="L14" s="1"/>
  <c r="N14" s="1"/>
  <c r="D15"/>
  <c r="L15" s="1"/>
  <c r="N15" s="1"/>
  <c r="D16"/>
  <c r="L16" s="1"/>
  <c r="N16" s="1"/>
  <c r="D17"/>
  <c r="L17" s="1"/>
  <c r="N17" s="1"/>
  <c r="D18"/>
  <c r="L18" s="1"/>
  <c r="N18" s="1"/>
  <c r="D19"/>
  <c r="L19" s="1"/>
  <c r="N19" s="1"/>
  <c r="D20"/>
  <c r="L20" s="1"/>
  <c r="N20" s="1"/>
  <c r="D21"/>
  <c r="L21" s="1"/>
  <c r="N21" s="1"/>
  <c r="D22"/>
  <c r="L22" s="1"/>
  <c r="N22" s="1"/>
  <c r="D23"/>
  <c r="D24"/>
  <c r="D25"/>
  <c r="D26"/>
  <c r="D27"/>
  <c r="D28"/>
  <c r="L28" s="1"/>
  <c r="N28" s="1"/>
  <c r="D29"/>
  <c r="L29" s="1"/>
  <c r="N29" s="1"/>
  <c r="D30"/>
  <c r="L30" s="1"/>
  <c r="N30" s="1"/>
  <c r="D31"/>
  <c r="L31" s="1"/>
  <c r="N31" s="1"/>
  <c r="D32"/>
  <c r="L32" s="1"/>
  <c r="N32" s="1"/>
  <c r="D2"/>
  <c r="E2" i="1"/>
  <c r="L2" s="1"/>
  <c r="N2" s="1"/>
  <c r="E3"/>
  <c r="L3" s="1"/>
  <c r="N3" s="1"/>
  <c r="L4"/>
  <c r="N4" s="1"/>
  <c r="E5"/>
  <c r="L5" s="1"/>
  <c r="N5" s="1"/>
  <c r="E6"/>
  <c r="L6" s="1"/>
  <c r="N6" s="1"/>
  <c r="E7"/>
  <c r="L7" s="1"/>
  <c r="N7" s="1"/>
  <c r="E8"/>
  <c r="L8" s="1"/>
  <c r="N8" s="1"/>
  <c r="E9"/>
  <c r="L9" s="1"/>
  <c r="N9" s="1"/>
  <c r="E10"/>
  <c r="L10" s="1"/>
  <c r="N10" s="1"/>
  <c r="E11"/>
  <c r="L11" s="1"/>
  <c r="N11" s="1"/>
  <c r="E12"/>
  <c r="L12" s="1"/>
  <c r="N12" s="1"/>
  <c r="E13"/>
  <c r="L13" s="1"/>
  <c r="N13" s="1"/>
  <c r="E14"/>
  <c r="L14" s="1"/>
  <c r="N14" s="1"/>
  <c r="E15"/>
  <c r="L15" s="1"/>
  <c r="N15" s="1"/>
  <c r="E16"/>
  <c r="L16" s="1"/>
  <c r="N16" s="1"/>
  <c r="E17"/>
  <c r="L17" s="1"/>
  <c r="N17" s="1"/>
  <c r="E18"/>
  <c r="L18" s="1"/>
  <c r="N18" s="1"/>
  <c r="E19"/>
  <c r="L19" s="1"/>
  <c r="N19" s="1"/>
  <c r="E20"/>
  <c r="L20" s="1"/>
  <c r="N20" s="1"/>
  <c r="E21"/>
  <c r="L21" s="1"/>
  <c r="N21" s="1"/>
  <c r="E22"/>
  <c r="L22" s="1"/>
  <c r="N22" s="1"/>
  <c r="E24"/>
  <c r="L24" s="1"/>
  <c r="N24" s="1"/>
  <c r="E25"/>
  <c r="L25" s="1"/>
  <c r="N25" s="1"/>
  <c r="E26"/>
  <c r="L26" s="1"/>
  <c r="N26" s="1"/>
  <c r="E27"/>
  <c r="L27" s="1"/>
  <c r="N27" s="1"/>
  <c r="E28"/>
  <c r="E29"/>
  <c r="L29" s="1"/>
  <c r="N29" s="1"/>
  <c r="E30"/>
  <c r="L30" s="1"/>
  <c r="N30" s="1"/>
  <c r="E31"/>
  <c r="L31" s="1"/>
  <c r="N31" s="1"/>
  <c r="E32"/>
  <c r="L32" s="1"/>
  <c r="N32" s="1"/>
  <c r="E23"/>
  <c r="L23" s="1"/>
  <c r="N23" s="1"/>
  <c r="L2" i="2" l="1"/>
  <c r="N2" s="1"/>
  <c r="L4"/>
  <c r="N4" s="1"/>
  <c r="L3"/>
  <c r="N3" s="1"/>
  <c r="H20" i="3"/>
  <c r="J20" s="1"/>
  <c r="H28"/>
  <c r="J28" s="1"/>
  <c r="H8"/>
  <c r="J8" s="1"/>
  <c r="H16"/>
  <c r="J16" s="1"/>
  <c r="H32"/>
  <c r="J32" s="1"/>
  <c r="H4"/>
  <c r="J4" s="1"/>
  <c r="H12"/>
  <c r="J12" s="1"/>
  <c r="H24"/>
  <c r="J24" s="1"/>
  <c r="L28" i="1"/>
  <c r="H11" i="3"/>
  <c r="J11" s="1"/>
  <c r="H14"/>
  <c r="J14" s="1"/>
  <c r="H17"/>
  <c r="J17" s="1"/>
  <c r="H27"/>
  <c r="J27" s="1"/>
  <c r="J7" i="4"/>
  <c r="L7" s="1"/>
  <c r="J15"/>
  <c r="L15" s="1"/>
  <c r="L7" i="6"/>
  <c r="N7" s="1"/>
  <c r="L15"/>
  <c r="N15" s="1"/>
  <c r="L31"/>
  <c r="N31" s="1"/>
  <c r="G2" i="3"/>
  <c r="H2" s="1"/>
  <c r="J2" s="1"/>
  <c r="H5"/>
  <c r="J5" s="1"/>
  <c r="H15"/>
  <c r="J15" s="1"/>
  <c r="H18"/>
  <c r="J18" s="1"/>
  <c r="H21"/>
  <c r="J21" s="1"/>
  <c r="J5" i="4"/>
  <c r="L5" s="1"/>
  <c r="J13"/>
  <c r="L13" s="1"/>
  <c r="J21"/>
  <c r="L21" s="1"/>
  <c r="J24"/>
  <c r="L24" s="1"/>
  <c r="L5" i="6"/>
  <c r="N5" s="1"/>
  <c r="L13"/>
  <c r="N13" s="1"/>
  <c r="L21"/>
  <c r="N21" s="1"/>
  <c r="H6" i="3"/>
  <c r="J6" s="1"/>
  <c r="H9"/>
  <c r="J9" s="1"/>
  <c r="H19"/>
  <c r="J19" s="1"/>
  <c r="H22"/>
  <c r="J22" s="1"/>
  <c r="H25"/>
  <c r="J25" s="1"/>
  <c r="J3" i="4"/>
  <c r="L3" s="1"/>
  <c r="J11"/>
  <c r="L11" s="1"/>
  <c r="J19"/>
  <c r="L19" s="1"/>
  <c r="L3" i="6"/>
  <c r="N3" s="1"/>
  <c r="L11"/>
  <c r="N11" s="1"/>
  <c r="L19"/>
  <c r="N19" s="1"/>
  <c r="H7" i="3"/>
  <c r="J7" s="1"/>
  <c r="H10"/>
  <c r="J10" s="1"/>
  <c r="H13"/>
  <c r="J13" s="1"/>
  <c r="H23"/>
  <c r="J23" s="1"/>
  <c r="H26"/>
  <c r="J26" s="1"/>
  <c r="J9" i="4"/>
  <c r="L9" s="1"/>
  <c r="J17"/>
  <c r="L17" s="1"/>
  <c r="L9" i="6"/>
  <c r="N9" s="1"/>
  <c r="L17"/>
  <c r="N17" s="1"/>
  <c r="J27" i="4"/>
  <c r="L27" s="1"/>
  <c r="J25"/>
  <c r="L25" s="1"/>
  <c r="J23"/>
  <c r="L23" s="1"/>
  <c r="J31"/>
  <c r="L31" s="1"/>
  <c r="J29"/>
  <c r="L29" s="1"/>
  <c r="H31" i="3"/>
  <c r="J31" s="1"/>
  <c r="H30"/>
  <c r="J30" s="1"/>
  <c r="L29" i="6"/>
  <c r="N29" s="1"/>
  <c r="H29" i="3"/>
  <c r="J29" s="1"/>
  <c r="L26" i="2"/>
  <c r="N26" s="1"/>
  <c r="L25"/>
  <c r="N25" s="1"/>
  <c r="L24"/>
  <c r="N24" s="1"/>
  <c r="L27"/>
  <c r="N27" s="1"/>
  <c r="L23"/>
  <c r="N23" s="1"/>
  <c r="L25" i="6"/>
  <c r="N25" s="1"/>
  <c r="L27"/>
  <c r="N27" s="1"/>
  <c r="D23" i="5"/>
  <c r="F23" s="1"/>
  <c r="H23" s="1"/>
  <c r="N28" i="1" l="1"/>
  <c r="N33" s="1"/>
  <c r="N35" s="1"/>
</calcChain>
</file>

<file path=xl/sharedStrings.xml><?xml version="1.0" encoding="utf-8"?>
<sst xmlns="http://schemas.openxmlformats.org/spreadsheetml/2006/main" count="190" uniqueCount="128">
  <si>
    <t>O/P Stock</t>
  </si>
  <si>
    <t>Rec</t>
  </si>
  <si>
    <t>Total</t>
  </si>
  <si>
    <t>O/P Stock Chinese</t>
  </si>
  <si>
    <t>O/P Stock BBQ</t>
  </si>
  <si>
    <t>Chinese Sale</t>
  </si>
  <si>
    <t>Total Sale</t>
  </si>
  <si>
    <t>Rem Stock</t>
  </si>
  <si>
    <t>Short / Excess</t>
  </si>
  <si>
    <t xml:space="preserve"> Sale</t>
  </si>
  <si>
    <t>Physical</t>
  </si>
  <si>
    <t>Soup F 300grms</t>
  </si>
  <si>
    <t>Waistage</t>
  </si>
  <si>
    <t>Short</t>
  </si>
  <si>
    <t>S No.</t>
  </si>
  <si>
    <t>Narration</t>
  </si>
  <si>
    <t>Qty</t>
  </si>
  <si>
    <t>Status</t>
  </si>
  <si>
    <t>Bonless Fish</t>
  </si>
  <si>
    <t>Rate</t>
  </si>
  <si>
    <t>Amount</t>
  </si>
  <si>
    <t>Daily Audit Report</t>
  </si>
  <si>
    <t>Mutton</t>
  </si>
  <si>
    <t>Batair</t>
  </si>
  <si>
    <t>Ch. Karahi</t>
  </si>
  <si>
    <t>Chinese Bonless</t>
  </si>
  <si>
    <t>Total Short Amount in Just One Day:-</t>
  </si>
  <si>
    <t>Gravey 250 grms</t>
  </si>
  <si>
    <t>Chowmien 200grms</t>
  </si>
  <si>
    <t>Ind Soup 150grms</t>
  </si>
  <si>
    <t>10*0.04</t>
  </si>
  <si>
    <t>Dhaka Fish</t>
  </si>
  <si>
    <t>8*.04</t>
  </si>
  <si>
    <t>Fried Fish</t>
  </si>
  <si>
    <t>3*08</t>
  </si>
  <si>
    <t>Fried Prawns</t>
  </si>
  <si>
    <t>8*?????</t>
  </si>
  <si>
    <t>Chinese</t>
  </si>
  <si>
    <t>Bonless Chi</t>
  </si>
  <si>
    <t>Half Done</t>
  </si>
  <si>
    <t xml:space="preserve">Continental </t>
  </si>
  <si>
    <t>Bonless</t>
  </si>
  <si>
    <t>Pakistani</t>
  </si>
  <si>
    <t>Bonless Chicken</t>
  </si>
  <si>
    <t xml:space="preserve">Mutton </t>
  </si>
  <si>
    <t>Mutton Halfdone</t>
  </si>
  <si>
    <t>BBQ</t>
  </si>
  <si>
    <t>WithBone Chicken</t>
  </si>
  <si>
    <t>Fish</t>
  </si>
  <si>
    <t>Withbone Chic</t>
  </si>
  <si>
    <t>Withbone Chi H/D</t>
  </si>
  <si>
    <t>H/D Bonless Chic</t>
  </si>
  <si>
    <t>Bonless H/D</t>
  </si>
  <si>
    <t xml:space="preserve">Date:-  </t>
  </si>
  <si>
    <t>Kalmi Tikka   (Qty)</t>
  </si>
  <si>
    <t>Tikka Piece    (Qty)</t>
  </si>
  <si>
    <t>Grilled Fish Sauted large 250 Grms Per Order</t>
  </si>
  <si>
    <t>Grilled Fish Sauted Small 100 Grms</t>
  </si>
  <si>
    <t>Fish Tikka 9*.045</t>
  </si>
  <si>
    <t>BBQ F/T Sale</t>
  </si>
  <si>
    <t>BBQ Plater      2 Pax        2 Pcs</t>
  </si>
  <si>
    <t>BBQ Plater      6 Pax        6 Pcs</t>
  </si>
  <si>
    <t>Mutton Pulao  0.25 grms</t>
  </si>
  <si>
    <t>Chicken Pulao .250grms</t>
  </si>
  <si>
    <t xml:space="preserve"> Sale 500/300 grms</t>
  </si>
  <si>
    <t>Chinese Kitchen Chicken Sale &amp; Stock Register</t>
  </si>
  <si>
    <t>Pakistani Kitchen Chicken Bonless Sale &amp; Stock Register</t>
  </si>
  <si>
    <t>Pakistani Kitchen Chicken W/B Sale &amp; Stock Register</t>
  </si>
  <si>
    <t>BBQ Kitchen Batair Sale &amp; Stock Register</t>
  </si>
  <si>
    <t>Pakistani Kitchen Mutton Sale &amp; Stock Register</t>
  </si>
  <si>
    <t>Chinese Kitchen Bonless Fish Sale &amp; Stock Register</t>
  </si>
  <si>
    <t>Chi Pulao       Daig         8.3 kg</t>
  </si>
  <si>
    <t>Finger Fish     8*.035</t>
  </si>
  <si>
    <t>Fish Tikka 0.04</t>
  </si>
  <si>
    <t>Plater 6 Pax</t>
  </si>
  <si>
    <t>Finger Fish 8*.035</t>
  </si>
  <si>
    <t>Dhaka Fish 8*0.04</t>
  </si>
  <si>
    <t>Fried Fish 3*0.08</t>
  </si>
  <si>
    <t>Grilled Fish Sauted 0.250 F</t>
  </si>
  <si>
    <t>Grilled Fish Sauted 0.100 S</t>
  </si>
  <si>
    <t>Fish Tikka 9*.0</t>
  </si>
  <si>
    <t>BBQ Plater 6 Pax</t>
  </si>
  <si>
    <t>BBQ Plater 2 Pax</t>
  </si>
  <si>
    <t>Items</t>
  </si>
  <si>
    <t>Order</t>
  </si>
  <si>
    <t>Total Weight</t>
  </si>
  <si>
    <t>Total Fish Bonless Sale</t>
  </si>
  <si>
    <t>Rec Bonless Fish</t>
  </si>
  <si>
    <t>Rem Bonless Fish:-</t>
  </si>
  <si>
    <t>Bonless Fish Sale Till 04-May-24</t>
  </si>
  <si>
    <t>Short MTD</t>
  </si>
  <si>
    <t>Chi Qorma Daig 10kg</t>
  </si>
  <si>
    <t>Mutton Qorma Daig 10kg</t>
  </si>
  <si>
    <t>15 Kg Bag</t>
  </si>
  <si>
    <t>Per Kg Rate</t>
  </si>
  <si>
    <t>Flour Rate 16-05-24</t>
  </si>
  <si>
    <t>Date:- 17-05-24</t>
  </si>
  <si>
    <t>Qalmi Tikk</t>
  </si>
  <si>
    <t>Leg Bonless</t>
  </si>
  <si>
    <t>Bones</t>
  </si>
  <si>
    <t>1 Kg</t>
  </si>
  <si>
    <t>Leg Bonless from Kalmi</t>
  </si>
  <si>
    <t>Total:-</t>
  </si>
  <si>
    <t xml:space="preserve">Leg Bonless </t>
  </si>
  <si>
    <t xml:space="preserve">Kalmi Tikka </t>
  </si>
  <si>
    <t>Haq Bahoo Payables till 17 May-24</t>
  </si>
  <si>
    <t>Sheikh Farooq Sb Receivebles</t>
  </si>
  <si>
    <t>Rem Bal Haq Bahoo Chicken</t>
  </si>
  <si>
    <t>Narraition</t>
  </si>
  <si>
    <t>Amounts</t>
  </si>
  <si>
    <t>Plater Sale 6 Pax</t>
  </si>
  <si>
    <t>19-20</t>
  </si>
  <si>
    <t>Rice 150 grms</t>
  </si>
  <si>
    <t>8 kg In Staff</t>
  </si>
  <si>
    <t>Zaiqa Current Rate</t>
  </si>
  <si>
    <t>Sajid Batla Sb</t>
  </si>
  <si>
    <t>26-27</t>
  </si>
  <si>
    <t>Farooq Sb 4 Kg Mutton Sale</t>
  </si>
  <si>
    <t>Special Rec + Plater</t>
  </si>
  <si>
    <t>From Shahbaz SB House</t>
  </si>
  <si>
    <t xml:space="preserve">Chest Bonless </t>
  </si>
  <si>
    <t>Wings</t>
  </si>
  <si>
    <t>Bone</t>
  </si>
  <si>
    <t>BBQ Plater   8Pax 800grm</t>
  </si>
  <si>
    <t>Mutton Hari Mirch     .400 Grms</t>
  </si>
  <si>
    <t>BBQ Plater 4 Pax      .40grms</t>
  </si>
  <si>
    <t>Pak Sale P/O 800 grms</t>
  </si>
  <si>
    <t>Order Sale 0.800grm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</si>
</sst>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7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6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1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/>
    </xf>
    <xf numFmtId="1" fontId="11" fillId="5" borderId="3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left" vertical="center"/>
    </xf>
    <xf numFmtId="17" fontId="16" fillId="2" borderId="9" xfId="0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/>
    <xf numFmtId="0" fontId="0" fillId="2" borderId="7" xfId="0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7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12" fillId="5" borderId="3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0" fillId="11" borderId="3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4" fillId="2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2" borderId="5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V41"/>
  <sheetViews>
    <sheetView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8" customWidth="1"/>
    <col min="2" max="2" width="8.28515625" customWidth="1"/>
    <col min="3" max="3" width="10.42578125" hidden="1" customWidth="1"/>
    <col min="6" max="8" width="6.5703125" customWidth="1"/>
    <col min="11" max="11" width="10" bestFit="1" customWidth="1"/>
    <col min="16" max="16" width="26.5703125" customWidth="1"/>
    <col min="17" max="17" width="12.85546875" customWidth="1"/>
    <col min="18" max="18" width="14.28515625" customWidth="1"/>
    <col min="19" max="19" width="15.42578125" customWidth="1"/>
    <col min="20" max="20" width="14.85546875" customWidth="1"/>
  </cols>
  <sheetData>
    <row r="1" spans="1:22" ht="59.25" customHeight="1" thickBot="1">
      <c r="A1" s="23">
        <v>45444</v>
      </c>
      <c r="B1" s="24" t="s">
        <v>3</v>
      </c>
      <c r="C1" s="24" t="s">
        <v>4</v>
      </c>
      <c r="D1" s="32" t="s">
        <v>1</v>
      </c>
      <c r="E1" s="25" t="s">
        <v>2</v>
      </c>
      <c r="F1" s="24" t="s">
        <v>59</v>
      </c>
      <c r="G1" s="26" t="s">
        <v>60</v>
      </c>
      <c r="H1" s="26" t="s">
        <v>61</v>
      </c>
      <c r="I1" s="24" t="s">
        <v>5</v>
      </c>
      <c r="J1" s="24" t="s">
        <v>118</v>
      </c>
      <c r="K1" s="24" t="s">
        <v>6</v>
      </c>
      <c r="L1" s="24" t="s">
        <v>7</v>
      </c>
      <c r="M1" s="24" t="s">
        <v>10</v>
      </c>
      <c r="N1" s="36" t="s">
        <v>13</v>
      </c>
      <c r="P1" s="59" t="s">
        <v>72</v>
      </c>
      <c r="Q1" s="3" t="s">
        <v>31</v>
      </c>
      <c r="R1" s="3" t="s">
        <v>33</v>
      </c>
      <c r="S1" s="59" t="s">
        <v>56</v>
      </c>
      <c r="T1" s="59" t="s">
        <v>57</v>
      </c>
      <c r="U1" s="67" t="s">
        <v>73</v>
      </c>
      <c r="V1" s="67" t="s">
        <v>74</v>
      </c>
    </row>
    <row r="2" spans="1:22" ht="15.75">
      <c r="A2" s="4">
        <v>1</v>
      </c>
      <c r="B2" s="4">
        <v>8.3000000000000007</v>
      </c>
      <c r="C2" s="4"/>
      <c r="D2" s="33"/>
      <c r="E2" s="29">
        <f t="shared" ref="E2:E22" si="0">B2+C2+D2</f>
        <v>8.3000000000000007</v>
      </c>
      <c r="F2" s="29"/>
      <c r="G2" s="29"/>
      <c r="H2" s="29"/>
      <c r="I2" s="29"/>
      <c r="J2" s="29"/>
      <c r="K2" s="2">
        <f t="shared" ref="K2:K9" si="1">SUM(F2:J2)</f>
        <v>0</v>
      </c>
      <c r="L2" s="2">
        <f t="shared" ref="L2:L32" si="2">E2-K2</f>
        <v>8.3000000000000007</v>
      </c>
      <c r="M2" s="81"/>
      <c r="N2" s="65">
        <f>L2-M2</f>
        <v>8.3000000000000007</v>
      </c>
      <c r="P2" s="1">
        <v>3.5000000000000003E-2</v>
      </c>
      <c r="Q2" s="1" t="s">
        <v>32</v>
      </c>
      <c r="R2" s="1" t="s">
        <v>34</v>
      </c>
      <c r="S2" s="1">
        <v>0.25</v>
      </c>
      <c r="T2" s="1">
        <v>0.1</v>
      </c>
      <c r="U2" s="68">
        <v>0.04</v>
      </c>
      <c r="V2" s="68">
        <v>0.04</v>
      </c>
    </row>
    <row r="3" spans="1:22" ht="15.75">
      <c r="A3" s="1">
        <v>2</v>
      </c>
      <c r="B3" s="2">
        <f>M2</f>
        <v>0</v>
      </c>
      <c r="C3" s="1"/>
      <c r="D3" s="34"/>
      <c r="E3" s="2">
        <f t="shared" si="0"/>
        <v>0</v>
      </c>
      <c r="F3" s="2"/>
      <c r="G3" s="2"/>
      <c r="H3" s="2"/>
      <c r="I3" s="2"/>
      <c r="J3" s="2"/>
      <c r="K3" s="2">
        <f t="shared" si="1"/>
        <v>0</v>
      </c>
      <c r="L3" s="2">
        <f t="shared" si="2"/>
        <v>0</v>
      </c>
      <c r="M3" s="81"/>
      <c r="N3" s="65">
        <f t="shared" ref="N3:N32" si="3">L3-M3</f>
        <v>0</v>
      </c>
      <c r="P3">
        <v>60</v>
      </c>
      <c r="S3">
        <v>4</v>
      </c>
      <c r="T3">
        <v>2</v>
      </c>
      <c r="U3">
        <v>15</v>
      </c>
      <c r="V3">
        <v>12</v>
      </c>
    </row>
    <row r="4" spans="1:22" ht="15.75">
      <c r="A4" s="4">
        <v>3</v>
      </c>
      <c r="B4" s="2">
        <f>M3</f>
        <v>0</v>
      </c>
      <c r="C4" s="1"/>
      <c r="D4" s="34"/>
      <c r="E4" s="2">
        <f>B4+C4+D4</f>
        <v>0</v>
      </c>
      <c r="F4" s="2"/>
      <c r="G4" s="2"/>
      <c r="H4" s="2"/>
      <c r="I4" s="2"/>
      <c r="J4" s="2"/>
      <c r="K4" s="2">
        <f t="shared" si="1"/>
        <v>0</v>
      </c>
      <c r="L4" s="2">
        <f t="shared" si="2"/>
        <v>0</v>
      </c>
      <c r="M4" s="7"/>
      <c r="N4" s="65">
        <f t="shared" si="3"/>
        <v>0</v>
      </c>
      <c r="P4" s="66">
        <f>P2*P3</f>
        <v>2.1</v>
      </c>
      <c r="Q4" s="66">
        <v>0</v>
      </c>
      <c r="R4" s="66">
        <v>0</v>
      </c>
      <c r="S4" s="66">
        <f>S3*S2</f>
        <v>1</v>
      </c>
      <c r="T4" s="66">
        <f>T3*T2</f>
        <v>0.2</v>
      </c>
      <c r="U4" s="66">
        <f>U3*U2</f>
        <v>0.6</v>
      </c>
      <c r="V4" s="66">
        <f>V3*V2</f>
        <v>0.48</v>
      </c>
    </row>
    <row r="5" spans="1:22" ht="15.75">
      <c r="A5" s="1">
        <v>4</v>
      </c>
      <c r="B5" s="2">
        <f t="shared" ref="B5:B32" si="4">M4</f>
        <v>0</v>
      </c>
      <c r="C5" s="1"/>
      <c r="D5" s="34"/>
      <c r="E5" s="2">
        <f t="shared" si="0"/>
        <v>0</v>
      </c>
      <c r="F5" s="2"/>
      <c r="G5" s="2"/>
      <c r="H5" s="2"/>
      <c r="I5" s="2"/>
      <c r="J5" s="2"/>
      <c r="K5" s="2">
        <f t="shared" si="1"/>
        <v>0</v>
      </c>
      <c r="L5" s="2">
        <f t="shared" si="2"/>
        <v>0</v>
      </c>
      <c r="M5" s="7"/>
      <c r="N5" s="65">
        <f t="shared" si="3"/>
        <v>0</v>
      </c>
      <c r="P5" t="s">
        <v>58</v>
      </c>
    </row>
    <row r="6" spans="1:22" ht="15.75">
      <c r="A6" s="4">
        <v>5</v>
      </c>
      <c r="B6" s="2">
        <f t="shared" si="4"/>
        <v>0</v>
      </c>
      <c r="C6" s="1"/>
      <c r="D6" s="34"/>
      <c r="E6" s="2">
        <f t="shared" si="0"/>
        <v>0</v>
      </c>
      <c r="F6" s="2"/>
      <c r="G6" s="2"/>
      <c r="H6" s="2"/>
      <c r="I6" s="2"/>
      <c r="J6" s="2"/>
      <c r="K6" s="2">
        <f t="shared" si="1"/>
        <v>0</v>
      </c>
      <c r="L6" s="2">
        <f t="shared" si="2"/>
        <v>0</v>
      </c>
      <c r="M6" s="7"/>
      <c r="N6" s="65">
        <f t="shared" si="3"/>
        <v>0</v>
      </c>
      <c r="P6" s="107" t="s">
        <v>89</v>
      </c>
      <c r="Q6" s="107"/>
      <c r="R6" s="107"/>
      <c r="S6" s="107"/>
    </row>
    <row r="7" spans="1:22" ht="15.75">
      <c r="A7" s="1">
        <v>6</v>
      </c>
      <c r="B7" s="2">
        <f t="shared" si="4"/>
        <v>0</v>
      </c>
      <c r="C7" s="2"/>
      <c r="D7" s="80"/>
      <c r="E7" s="2">
        <f t="shared" si="0"/>
        <v>0</v>
      </c>
      <c r="F7" s="2"/>
      <c r="G7" s="2"/>
      <c r="H7" s="2"/>
      <c r="I7" s="2"/>
      <c r="J7" s="2"/>
      <c r="K7" s="2">
        <f t="shared" si="1"/>
        <v>0</v>
      </c>
      <c r="L7" s="2">
        <f t="shared" si="2"/>
        <v>0</v>
      </c>
      <c r="M7" s="7"/>
      <c r="N7" s="65">
        <f t="shared" si="3"/>
        <v>0</v>
      </c>
      <c r="P7" s="69" t="s">
        <v>83</v>
      </c>
      <c r="Q7" s="69" t="s">
        <v>16</v>
      </c>
      <c r="R7" s="69" t="s">
        <v>84</v>
      </c>
      <c r="S7" s="69" t="s">
        <v>85</v>
      </c>
    </row>
    <row r="8" spans="1:22" ht="15.75">
      <c r="A8" s="4">
        <v>7</v>
      </c>
      <c r="B8" s="2">
        <f t="shared" si="4"/>
        <v>0</v>
      </c>
      <c r="C8" s="2"/>
      <c r="D8" s="80"/>
      <c r="E8" s="2">
        <f t="shared" si="0"/>
        <v>0</v>
      </c>
      <c r="F8" s="2"/>
      <c r="G8" s="2"/>
      <c r="H8" s="2"/>
      <c r="I8" s="2"/>
      <c r="J8" s="2"/>
      <c r="K8" s="2">
        <f t="shared" si="1"/>
        <v>0</v>
      </c>
      <c r="L8" s="2">
        <f t="shared" si="2"/>
        <v>0</v>
      </c>
      <c r="M8" s="7"/>
      <c r="N8" s="65">
        <f t="shared" si="3"/>
        <v>0</v>
      </c>
      <c r="P8" t="s">
        <v>75</v>
      </c>
      <c r="Q8" s="66">
        <f>8*0.035</f>
        <v>0.28000000000000003</v>
      </c>
      <c r="R8" s="66">
        <v>1</v>
      </c>
      <c r="S8" s="66">
        <f t="shared" ref="S8:S14" si="5">Q8*R8</f>
        <v>0.28000000000000003</v>
      </c>
    </row>
    <row r="9" spans="1:22" ht="15.75">
      <c r="A9" s="1">
        <v>8</v>
      </c>
      <c r="B9" s="2">
        <f t="shared" si="4"/>
        <v>0</v>
      </c>
      <c r="C9" s="2"/>
      <c r="D9" s="80"/>
      <c r="E9" s="2">
        <f t="shared" si="0"/>
        <v>0</v>
      </c>
      <c r="F9" s="2"/>
      <c r="G9" s="2"/>
      <c r="H9" s="2"/>
      <c r="I9" s="2"/>
      <c r="J9" s="2"/>
      <c r="K9" s="2">
        <f t="shared" si="1"/>
        <v>0</v>
      </c>
      <c r="L9" s="2">
        <f t="shared" si="2"/>
        <v>0</v>
      </c>
      <c r="M9" s="7"/>
      <c r="N9" s="65">
        <f t="shared" si="3"/>
        <v>0</v>
      </c>
      <c r="P9" t="s">
        <v>76</v>
      </c>
      <c r="Q9" s="66">
        <f>8*0.04</f>
        <v>0.32</v>
      </c>
      <c r="R9" s="66"/>
      <c r="S9" s="66">
        <f t="shared" si="5"/>
        <v>0</v>
      </c>
    </row>
    <row r="10" spans="1:22" ht="15.75">
      <c r="A10" s="4">
        <v>9</v>
      </c>
      <c r="B10" s="2">
        <f t="shared" si="4"/>
        <v>0</v>
      </c>
      <c r="C10" s="2"/>
      <c r="D10" s="80"/>
      <c r="E10" s="2">
        <f t="shared" si="0"/>
        <v>0</v>
      </c>
      <c r="F10" s="2"/>
      <c r="G10" s="2"/>
      <c r="H10" s="2"/>
      <c r="I10" s="2"/>
      <c r="J10" s="2"/>
      <c r="K10" s="2">
        <f t="shared" ref="K10:K32" si="6">SUM(F10:J10)</f>
        <v>0</v>
      </c>
      <c r="L10" s="2">
        <f t="shared" si="2"/>
        <v>0</v>
      </c>
      <c r="M10" s="7"/>
      <c r="N10" s="65">
        <f t="shared" si="3"/>
        <v>0</v>
      </c>
      <c r="P10" t="s">
        <v>77</v>
      </c>
      <c r="Q10" s="66">
        <f>3*0.08</f>
        <v>0.24</v>
      </c>
      <c r="R10" s="66"/>
      <c r="S10" s="66">
        <f t="shared" si="5"/>
        <v>0</v>
      </c>
    </row>
    <row r="11" spans="1:22" ht="15.75">
      <c r="A11" s="1">
        <v>10</v>
      </c>
      <c r="B11" s="2">
        <f t="shared" si="4"/>
        <v>0</v>
      </c>
      <c r="C11" s="2"/>
      <c r="D11" s="80"/>
      <c r="E11" s="2">
        <f t="shared" si="0"/>
        <v>0</v>
      </c>
      <c r="F11" s="2"/>
      <c r="G11" s="2"/>
      <c r="H11" s="2"/>
      <c r="I11" s="2"/>
      <c r="J11" s="2"/>
      <c r="K11" s="2">
        <f t="shared" si="6"/>
        <v>0</v>
      </c>
      <c r="L11" s="2">
        <f t="shared" si="2"/>
        <v>0</v>
      </c>
      <c r="M11" s="7"/>
      <c r="N11" s="65">
        <f t="shared" si="3"/>
        <v>0</v>
      </c>
      <c r="P11" t="s">
        <v>78</v>
      </c>
      <c r="Q11" s="66">
        <v>0.25</v>
      </c>
      <c r="R11" s="66"/>
      <c r="S11" s="66">
        <f>Q11*R11</f>
        <v>0</v>
      </c>
    </row>
    <row r="12" spans="1:22" ht="15.75">
      <c r="A12" s="4">
        <v>11</v>
      </c>
      <c r="B12" s="2">
        <f t="shared" si="4"/>
        <v>0</v>
      </c>
      <c r="C12" s="1"/>
      <c r="D12" s="34"/>
      <c r="E12" s="2">
        <f t="shared" si="0"/>
        <v>0</v>
      </c>
      <c r="F12" s="2"/>
      <c r="G12" s="2"/>
      <c r="H12" s="2"/>
      <c r="I12" s="2"/>
      <c r="J12" s="2"/>
      <c r="K12" s="2">
        <f t="shared" si="6"/>
        <v>0</v>
      </c>
      <c r="L12" s="2">
        <f t="shared" si="2"/>
        <v>0</v>
      </c>
      <c r="M12" s="7"/>
      <c r="N12" s="65">
        <f t="shared" si="3"/>
        <v>0</v>
      </c>
      <c r="P12" t="s">
        <v>79</v>
      </c>
      <c r="Q12" s="66">
        <v>0.1</v>
      </c>
      <c r="R12" s="66"/>
      <c r="S12" s="66">
        <f t="shared" si="5"/>
        <v>0</v>
      </c>
    </row>
    <row r="13" spans="1:22" ht="15.75">
      <c r="A13" s="1">
        <v>12</v>
      </c>
      <c r="B13" s="2">
        <f t="shared" si="4"/>
        <v>0</v>
      </c>
      <c r="C13" s="1"/>
      <c r="D13" s="34"/>
      <c r="E13" s="2">
        <f t="shared" si="0"/>
        <v>0</v>
      </c>
      <c r="F13" s="2"/>
      <c r="G13" s="2"/>
      <c r="H13" s="2"/>
      <c r="I13" s="2"/>
      <c r="J13" s="2"/>
      <c r="K13" s="2">
        <f t="shared" si="6"/>
        <v>0</v>
      </c>
      <c r="L13" s="2">
        <f t="shared" si="2"/>
        <v>0</v>
      </c>
      <c r="M13" s="7"/>
      <c r="N13" s="65">
        <f t="shared" si="3"/>
        <v>0</v>
      </c>
      <c r="P13" t="s">
        <v>80</v>
      </c>
      <c r="Q13" s="66">
        <v>0.04</v>
      </c>
      <c r="R13" s="66"/>
      <c r="S13" s="66">
        <f t="shared" si="5"/>
        <v>0</v>
      </c>
    </row>
    <row r="14" spans="1:22" ht="15.75">
      <c r="A14" s="4">
        <v>13</v>
      </c>
      <c r="B14" s="2">
        <f t="shared" si="4"/>
        <v>0</v>
      </c>
      <c r="C14" s="1"/>
      <c r="D14" s="34"/>
      <c r="E14" s="2">
        <f t="shared" si="0"/>
        <v>0</v>
      </c>
      <c r="F14" s="2"/>
      <c r="G14" s="2"/>
      <c r="H14" s="2"/>
      <c r="I14" s="2"/>
      <c r="J14" s="2"/>
      <c r="K14" s="2">
        <f t="shared" si="6"/>
        <v>0</v>
      </c>
      <c r="L14" s="2">
        <f t="shared" si="2"/>
        <v>0</v>
      </c>
      <c r="M14" s="7"/>
      <c r="N14" s="65">
        <f t="shared" si="3"/>
        <v>0</v>
      </c>
      <c r="P14" t="s">
        <v>82</v>
      </c>
      <c r="Q14" s="66">
        <f>2*0.04</f>
        <v>0.08</v>
      </c>
      <c r="R14" s="66"/>
      <c r="S14" s="66">
        <f t="shared" si="5"/>
        <v>0</v>
      </c>
    </row>
    <row r="15" spans="1:22" ht="15.75">
      <c r="A15" s="1">
        <v>14</v>
      </c>
      <c r="B15" s="2">
        <f t="shared" si="4"/>
        <v>0</v>
      </c>
      <c r="C15" s="1"/>
      <c r="D15" s="34"/>
      <c r="E15" s="2">
        <f t="shared" si="0"/>
        <v>0</v>
      </c>
      <c r="F15" s="2"/>
      <c r="G15" s="2"/>
      <c r="H15" s="2"/>
      <c r="I15" s="2"/>
      <c r="J15" s="2"/>
      <c r="K15" s="2">
        <f t="shared" si="6"/>
        <v>0</v>
      </c>
      <c r="L15" s="2">
        <f t="shared" si="2"/>
        <v>0</v>
      </c>
      <c r="M15" s="7"/>
      <c r="N15" s="65">
        <f t="shared" si="3"/>
        <v>0</v>
      </c>
      <c r="P15" t="s">
        <v>81</v>
      </c>
      <c r="Q15" s="66">
        <f>2*0.04</f>
        <v>0.08</v>
      </c>
      <c r="R15" s="66"/>
      <c r="S15" s="66">
        <f>Q15*R15</f>
        <v>0</v>
      </c>
    </row>
    <row r="16" spans="1:22" ht="15.75">
      <c r="A16" s="4">
        <v>15</v>
      </c>
      <c r="B16" s="2">
        <f t="shared" si="4"/>
        <v>0</v>
      </c>
      <c r="C16" s="1"/>
      <c r="D16" s="34"/>
      <c r="E16" s="2">
        <f t="shared" si="0"/>
        <v>0</v>
      </c>
      <c r="F16" s="2"/>
      <c r="G16" s="2"/>
      <c r="H16" s="2"/>
      <c r="I16" s="2"/>
      <c r="J16" s="2"/>
      <c r="K16" s="2">
        <f t="shared" si="6"/>
        <v>0</v>
      </c>
      <c r="L16" s="27">
        <f t="shared" si="2"/>
        <v>0</v>
      </c>
      <c r="M16" s="7"/>
      <c r="N16" s="65">
        <f t="shared" si="3"/>
        <v>0</v>
      </c>
      <c r="P16" s="106" t="s">
        <v>86</v>
      </c>
      <c r="Q16" s="106"/>
      <c r="R16" s="106"/>
      <c r="S16" s="69">
        <f>SUM(S8:S15)</f>
        <v>0.28000000000000003</v>
      </c>
    </row>
    <row r="17" spans="1:19" ht="15.75">
      <c r="A17" s="1">
        <v>16</v>
      </c>
      <c r="B17" s="2">
        <f t="shared" si="4"/>
        <v>0</v>
      </c>
      <c r="C17" s="1"/>
      <c r="D17" s="34"/>
      <c r="E17" s="2">
        <f t="shared" si="0"/>
        <v>0</v>
      </c>
      <c r="F17" s="2"/>
      <c r="G17" s="2"/>
      <c r="H17" s="2"/>
      <c r="I17" s="2"/>
      <c r="J17" s="2"/>
      <c r="K17" s="2">
        <f t="shared" si="6"/>
        <v>0</v>
      </c>
      <c r="L17" s="27">
        <f t="shared" si="2"/>
        <v>0</v>
      </c>
      <c r="M17" s="7"/>
      <c r="N17" s="65">
        <f t="shared" si="3"/>
        <v>0</v>
      </c>
      <c r="P17" s="108" t="s">
        <v>87</v>
      </c>
      <c r="Q17" s="108"/>
      <c r="R17" s="108"/>
      <c r="S17" s="69">
        <v>24</v>
      </c>
    </row>
    <row r="18" spans="1:19" ht="15.75">
      <c r="A18" s="4">
        <v>17</v>
      </c>
      <c r="B18" s="1">
        <f t="shared" si="4"/>
        <v>0</v>
      </c>
      <c r="C18" s="1"/>
      <c r="D18" s="34"/>
      <c r="E18" s="2">
        <f t="shared" si="0"/>
        <v>0</v>
      </c>
      <c r="F18" s="2"/>
      <c r="G18" s="2"/>
      <c r="H18" s="2"/>
      <c r="I18" s="2"/>
      <c r="J18" s="2"/>
      <c r="K18" s="2">
        <f t="shared" si="6"/>
        <v>0</v>
      </c>
      <c r="L18" s="27">
        <f t="shared" si="2"/>
        <v>0</v>
      </c>
      <c r="M18" s="7"/>
      <c r="N18" s="65">
        <f t="shared" si="3"/>
        <v>0</v>
      </c>
      <c r="P18" s="109" t="s">
        <v>88</v>
      </c>
      <c r="Q18" s="110"/>
      <c r="R18" s="111"/>
      <c r="S18" s="69">
        <f>S17-S16</f>
        <v>23.72</v>
      </c>
    </row>
    <row r="19" spans="1:19" ht="15.75">
      <c r="A19" s="1">
        <v>18</v>
      </c>
      <c r="B19" s="1">
        <f t="shared" si="4"/>
        <v>0</v>
      </c>
      <c r="C19" s="1"/>
      <c r="D19" s="34"/>
      <c r="E19" s="2">
        <f t="shared" si="0"/>
        <v>0</v>
      </c>
      <c r="F19" s="2"/>
      <c r="G19" s="2"/>
      <c r="H19" s="2"/>
      <c r="I19" s="2"/>
      <c r="J19" s="2"/>
      <c r="K19" s="2">
        <f t="shared" si="6"/>
        <v>0</v>
      </c>
      <c r="L19" s="27">
        <f t="shared" si="2"/>
        <v>0</v>
      </c>
      <c r="M19" s="7"/>
      <c r="N19" s="65">
        <f t="shared" si="3"/>
        <v>0</v>
      </c>
    </row>
    <row r="20" spans="1:19" ht="15.75">
      <c r="A20" s="4">
        <v>19</v>
      </c>
      <c r="B20" s="1">
        <f t="shared" si="4"/>
        <v>0</v>
      </c>
      <c r="C20" s="1"/>
      <c r="D20" s="34"/>
      <c r="E20" s="2">
        <f t="shared" si="0"/>
        <v>0</v>
      </c>
      <c r="F20" s="2"/>
      <c r="G20" s="2"/>
      <c r="H20" s="2"/>
      <c r="I20" s="2"/>
      <c r="J20" s="2"/>
      <c r="K20" s="2">
        <f t="shared" si="6"/>
        <v>0</v>
      </c>
      <c r="L20" s="27">
        <f t="shared" si="2"/>
        <v>0</v>
      </c>
      <c r="M20" s="64"/>
      <c r="N20" s="65">
        <f t="shared" si="3"/>
        <v>0</v>
      </c>
    </row>
    <row r="21" spans="1:19" ht="15.75">
      <c r="A21" s="1">
        <v>20</v>
      </c>
      <c r="B21" s="1">
        <f t="shared" si="4"/>
        <v>0</v>
      </c>
      <c r="C21" s="1"/>
      <c r="D21" s="34"/>
      <c r="E21" s="2">
        <f t="shared" si="0"/>
        <v>0</v>
      </c>
      <c r="F21" s="2"/>
      <c r="G21" s="2"/>
      <c r="H21" s="2"/>
      <c r="I21" s="2"/>
      <c r="J21" s="2"/>
      <c r="K21" s="2">
        <f t="shared" si="6"/>
        <v>0</v>
      </c>
      <c r="L21" s="27">
        <f t="shared" si="2"/>
        <v>0</v>
      </c>
      <c r="M21" s="64"/>
      <c r="N21" s="65">
        <f t="shared" si="3"/>
        <v>0</v>
      </c>
    </row>
    <row r="22" spans="1:19" ht="15.75">
      <c r="A22" s="4">
        <v>21</v>
      </c>
      <c r="B22" s="1">
        <f t="shared" si="4"/>
        <v>0</v>
      </c>
      <c r="C22" s="1"/>
      <c r="D22" s="34"/>
      <c r="E22" s="2">
        <f t="shared" si="0"/>
        <v>0</v>
      </c>
      <c r="F22" s="2"/>
      <c r="G22" s="2"/>
      <c r="H22" s="2"/>
      <c r="I22" s="2"/>
      <c r="J22" s="2"/>
      <c r="K22" s="2">
        <f t="shared" si="6"/>
        <v>0</v>
      </c>
      <c r="L22" s="27">
        <f t="shared" si="2"/>
        <v>0</v>
      </c>
      <c r="M22" s="64"/>
      <c r="N22" s="65">
        <f t="shared" si="3"/>
        <v>0</v>
      </c>
      <c r="P22" s="13"/>
      <c r="Q22" s="13"/>
      <c r="R22" s="13"/>
    </row>
    <row r="23" spans="1:19" ht="15.75">
      <c r="A23" s="1">
        <v>22</v>
      </c>
      <c r="B23" s="1">
        <f t="shared" si="4"/>
        <v>0</v>
      </c>
      <c r="C23" s="28"/>
      <c r="D23" s="87"/>
      <c r="E23" s="27">
        <f>B23+C23+D23</f>
        <v>0</v>
      </c>
      <c r="F23" s="27"/>
      <c r="G23" s="27"/>
      <c r="H23" s="27"/>
      <c r="I23" s="27"/>
      <c r="J23" s="27"/>
      <c r="K23" s="2">
        <f t="shared" si="6"/>
        <v>0</v>
      </c>
      <c r="L23" s="27">
        <f>E23-K23</f>
        <v>0</v>
      </c>
      <c r="M23" s="64"/>
      <c r="N23" s="65">
        <f t="shared" si="3"/>
        <v>0</v>
      </c>
    </row>
    <row r="24" spans="1:19" ht="15.75">
      <c r="A24" s="4">
        <v>23</v>
      </c>
      <c r="B24" s="1">
        <f t="shared" si="4"/>
        <v>0</v>
      </c>
      <c r="C24" s="22"/>
      <c r="D24" s="80"/>
      <c r="E24" s="2">
        <f t="shared" ref="E24:E32" si="7">B24+C24+D24</f>
        <v>0</v>
      </c>
      <c r="F24" s="2"/>
      <c r="G24" s="2"/>
      <c r="H24" s="2"/>
      <c r="I24" s="2"/>
      <c r="J24" s="2"/>
      <c r="K24" s="2">
        <f t="shared" si="6"/>
        <v>0</v>
      </c>
      <c r="L24" s="27">
        <f t="shared" si="2"/>
        <v>0</v>
      </c>
      <c r="M24" s="64"/>
      <c r="N24" s="65">
        <f t="shared" si="3"/>
        <v>0</v>
      </c>
    </row>
    <row r="25" spans="1:19" ht="15.75">
      <c r="A25" s="1">
        <v>24</v>
      </c>
      <c r="B25" s="1">
        <f t="shared" si="4"/>
        <v>0</v>
      </c>
      <c r="C25" s="22"/>
      <c r="D25" s="80"/>
      <c r="E25" s="2">
        <f t="shared" si="7"/>
        <v>0</v>
      </c>
      <c r="F25" s="2"/>
      <c r="G25" s="2"/>
      <c r="H25" s="2"/>
      <c r="I25" s="2"/>
      <c r="J25" s="2"/>
      <c r="K25" s="2">
        <f t="shared" si="6"/>
        <v>0</v>
      </c>
      <c r="L25" s="27">
        <f t="shared" si="2"/>
        <v>0</v>
      </c>
      <c r="M25" s="64"/>
      <c r="N25" s="65">
        <f t="shared" si="3"/>
        <v>0</v>
      </c>
    </row>
    <row r="26" spans="1:19" ht="15.75">
      <c r="A26" s="4">
        <v>25</v>
      </c>
      <c r="B26" s="1">
        <f t="shared" si="4"/>
        <v>0</v>
      </c>
      <c r="C26" s="22"/>
      <c r="D26" s="80"/>
      <c r="E26" s="2">
        <f t="shared" si="7"/>
        <v>0</v>
      </c>
      <c r="F26" s="2"/>
      <c r="G26" s="2"/>
      <c r="H26" s="2"/>
      <c r="I26" s="2"/>
      <c r="J26" s="2"/>
      <c r="K26" s="2">
        <f t="shared" si="6"/>
        <v>0</v>
      </c>
      <c r="L26" s="27">
        <f t="shared" si="2"/>
        <v>0</v>
      </c>
      <c r="M26" s="64"/>
      <c r="N26" s="65">
        <f t="shared" si="3"/>
        <v>0</v>
      </c>
    </row>
    <row r="27" spans="1:19" ht="15.75">
      <c r="A27" s="1">
        <v>26</v>
      </c>
      <c r="B27" s="1">
        <f t="shared" si="4"/>
        <v>0</v>
      </c>
      <c r="C27" s="22"/>
      <c r="D27" s="80"/>
      <c r="E27" s="2">
        <f t="shared" si="7"/>
        <v>0</v>
      </c>
      <c r="F27" s="2"/>
      <c r="G27" s="2"/>
      <c r="H27" s="2"/>
      <c r="I27" s="2"/>
      <c r="J27" s="2"/>
      <c r="K27" s="2">
        <f t="shared" si="6"/>
        <v>0</v>
      </c>
      <c r="L27" s="27">
        <f t="shared" si="2"/>
        <v>0</v>
      </c>
      <c r="M27" s="64"/>
      <c r="N27" s="65">
        <f t="shared" si="3"/>
        <v>0</v>
      </c>
    </row>
    <row r="28" spans="1:19" ht="15.75">
      <c r="A28" s="4">
        <v>27</v>
      </c>
      <c r="B28" s="1">
        <f t="shared" si="4"/>
        <v>0</v>
      </c>
      <c r="C28" s="22"/>
      <c r="D28" s="35"/>
      <c r="E28" s="2">
        <f t="shared" si="7"/>
        <v>0</v>
      </c>
      <c r="F28" s="2"/>
      <c r="G28" s="2"/>
      <c r="H28" s="2"/>
      <c r="I28" s="2"/>
      <c r="J28" s="2"/>
      <c r="K28" s="2">
        <f t="shared" si="6"/>
        <v>0</v>
      </c>
      <c r="L28" s="27">
        <f t="shared" si="2"/>
        <v>0</v>
      </c>
      <c r="M28" s="64"/>
      <c r="N28" s="65">
        <f t="shared" si="3"/>
        <v>0</v>
      </c>
    </row>
    <row r="29" spans="1:19" ht="15.75">
      <c r="A29" s="1">
        <v>28</v>
      </c>
      <c r="B29" s="1">
        <f t="shared" si="4"/>
        <v>0</v>
      </c>
      <c r="C29" s="22"/>
      <c r="D29" s="35"/>
      <c r="E29" s="2">
        <f t="shared" si="7"/>
        <v>0</v>
      </c>
      <c r="F29" s="2"/>
      <c r="G29" s="2"/>
      <c r="H29" s="2"/>
      <c r="I29" s="2"/>
      <c r="J29" s="2"/>
      <c r="K29" s="2">
        <f t="shared" si="6"/>
        <v>0</v>
      </c>
      <c r="L29" s="27">
        <f t="shared" si="2"/>
        <v>0</v>
      </c>
      <c r="M29" s="64"/>
      <c r="N29" s="65">
        <f t="shared" si="3"/>
        <v>0</v>
      </c>
    </row>
    <row r="30" spans="1:19" ht="15.75">
      <c r="A30" s="4">
        <v>29</v>
      </c>
      <c r="B30" s="1">
        <f t="shared" si="4"/>
        <v>0</v>
      </c>
      <c r="C30" s="22"/>
      <c r="D30" s="35"/>
      <c r="E30" s="2">
        <f t="shared" si="7"/>
        <v>0</v>
      </c>
      <c r="F30" s="2"/>
      <c r="G30" s="2"/>
      <c r="H30" s="2"/>
      <c r="I30" s="2"/>
      <c r="J30" s="2"/>
      <c r="K30" s="2">
        <f t="shared" si="6"/>
        <v>0</v>
      </c>
      <c r="L30" s="27">
        <f t="shared" si="2"/>
        <v>0</v>
      </c>
      <c r="M30" s="64"/>
      <c r="N30" s="65">
        <f t="shared" si="3"/>
        <v>0</v>
      </c>
    </row>
    <row r="31" spans="1:19" ht="15.75">
      <c r="A31" s="1">
        <v>30</v>
      </c>
      <c r="B31" s="1">
        <f t="shared" si="4"/>
        <v>0</v>
      </c>
      <c r="C31" s="22"/>
      <c r="D31" s="35"/>
      <c r="E31" s="2">
        <f t="shared" si="7"/>
        <v>0</v>
      </c>
      <c r="F31" s="2"/>
      <c r="G31" s="2"/>
      <c r="H31" s="2"/>
      <c r="I31" s="2"/>
      <c r="J31" s="2"/>
      <c r="K31" s="2">
        <f t="shared" si="6"/>
        <v>0</v>
      </c>
      <c r="L31" s="27">
        <f t="shared" si="2"/>
        <v>0</v>
      </c>
      <c r="M31" s="64"/>
      <c r="N31" s="65">
        <f t="shared" si="3"/>
        <v>0</v>
      </c>
    </row>
    <row r="32" spans="1:19" ht="15.75">
      <c r="A32" s="4">
        <v>31</v>
      </c>
      <c r="B32" s="1">
        <f t="shared" si="4"/>
        <v>0</v>
      </c>
      <c r="C32" s="22"/>
      <c r="D32" s="35"/>
      <c r="E32" s="2">
        <f t="shared" si="7"/>
        <v>0</v>
      </c>
      <c r="F32" s="2"/>
      <c r="G32" s="2"/>
      <c r="H32" s="2"/>
      <c r="I32" s="2"/>
      <c r="J32" s="2"/>
      <c r="K32" s="2">
        <f t="shared" si="6"/>
        <v>0</v>
      </c>
      <c r="L32" s="27">
        <f t="shared" si="2"/>
        <v>0</v>
      </c>
      <c r="M32" s="64"/>
      <c r="N32" s="65">
        <f t="shared" si="3"/>
        <v>0</v>
      </c>
    </row>
    <row r="33" spans="1:16">
      <c r="N33" s="71">
        <f>SUM(N2:N32)</f>
        <v>8.3000000000000007</v>
      </c>
    </row>
    <row r="34" spans="1:16">
      <c r="M34" s="72" t="s">
        <v>10</v>
      </c>
    </row>
    <row r="35" spans="1:16">
      <c r="M35" s="72" t="s">
        <v>90</v>
      </c>
      <c r="N35" s="70">
        <f>N33-N34</f>
        <v>8.3000000000000007</v>
      </c>
    </row>
    <row r="36" spans="1:16" ht="15" customHeight="1">
      <c r="A36" s="105" t="s">
        <v>70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</row>
    <row r="37" spans="1:16" ht="6.75" customHeight="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</row>
    <row r="40" spans="1:16">
      <c r="P40" t="s">
        <v>35</v>
      </c>
    </row>
    <row r="41" spans="1:16">
      <c r="P41" t="s">
        <v>36</v>
      </c>
    </row>
  </sheetData>
  <autoFilter ref="A1:N32"/>
  <mergeCells count="5">
    <mergeCell ref="A36:N37"/>
    <mergeCell ref="P16:R16"/>
    <mergeCell ref="P6:S6"/>
    <mergeCell ref="P17:R17"/>
    <mergeCell ref="P18:R1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P36"/>
  <sheetViews>
    <sheetView workbookViewId="0">
      <pane ySplit="1" topLeftCell="A2" activePane="bottomLeft" state="frozen"/>
      <selection pane="bottomLeft" activeCell="M3" sqref="M3"/>
    </sheetView>
  </sheetViews>
  <sheetFormatPr defaultRowHeight="15"/>
  <cols>
    <col min="1" max="1" width="10.28515625" customWidth="1"/>
    <col min="2" max="2" width="8.42578125" customWidth="1"/>
    <col min="4" max="4" width="7.42578125" customWidth="1"/>
    <col min="5" max="5" width="8" customWidth="1"/>
    <col min="6" max="6" width="10.5703125" customWidth="1"/>
    <col min="7" max="7" width="8.5703125" customWidth="1"/>
    <col min="8" max="8" width="9.28515625" customWidth="1"/>
    <col min="9" max="9" width="10" customWidth="1"/>
    <col min="10" max="10" width="7.28515625" customWidth="1"/>
    <col min="11" max="11" width="6.5703125" customWidth="1"/>
    <col min="12" max="12" width="6.42578125" customWidth="1"/>
    <col min="13" max="13" width="7.5703125" customWidth="1"/>
  </cols>
  <sheetData>
    <row r="1" spans="1:16" ht="60.75" customHeight="1" thickBot="1">
      <c r="A1" s="73">
        <v>45444</v>
      </c>
      <c r="B1" s="74" t="s">
        <v>0</v>
      </c>
      <c r="C1" s="75" t="s">
        <v>1</v>
      </c>
      <c r="D1" s="76" t="s">
        <v>2</v>
      </c>
      <c r="E1" s="77" t="s">
        <v>126</v>
      </c>
      <c r="F1" s="77" t="s">
        <v>92</v>
      </c>
      <c r="G1" s="77" t="s">
        <v>62</v>
      </c>
      <c r="H1" s="78" t="s">
        <v>125</v>
      </c>
      <c r="I1" s="78" t="s">
        <v>124</v>
      </c>
      <c r="J1" s="78" t="s">
        <v>123</v>
      </c>
      <c r="K1" s="74" t="s">
        <v>6</v>
      </c>
      <c r="L1" s="74" t="s">
        <v>7</v>
      </c>
      <c r="M1" s="74" t="s">
        <v>10</v>
      </c>
      <c r="N1" s="79" t="s">
        <v>8</v>
      </c>
      <c r="O1" s="74" t="s">
        <v>12</v>
      </c>
    </row>
    <row r="2" spans="1:16">
      <c r="A2" s="4">
        <v>1</v>
      </c>
      <c r="B2" s="29">
        <v>26</v>
      </c>
      <c r="C2" s="60">
        <f>8.5/0.8</f>
        <v>10.625</v>
      </c>
      <c r="D2" s="4">
        <f>B2+C2</f>
        <v>36.625</v>
      </c>
      <c r="E2" s="4">
        <v>26</v>
      </c>
      <c r="F2" s="4">
        <v>0</v>
      </c>
      <c r="G2" s="22">
        <f>6*0.25/0.8</f>
        <v>1.875</v>
      </c>
      <c r="H2" s="22">
        <f>4*0.45/0.8</f>
        <v>2.25</v>
      </c>
      <c r="I2" s="4">
        <f>4*0.45/0.8</f>
        <v>2.25</v>
      </c>
      <c r="J2" s="4">
        <v>1</v>
      </c>
      <c r="K2" s="28">
        <f>J2+I2+H2+G2+E2+F2</f>
        <v>33.375</v>
      </c>
      <c r="L2" s="63">
        <f t="shared" ref="L2:L26" si="0">D2-K2</f>
        <v>3.25</v>
      </c>
      <c r="M2" s="29">
        <v>1.25</v>
      </c>
      <c r="N2" s="61">
        <f>M2-L2</f>
        <v>-2</v>
      </c>
      <c r="O2" s="4">
        <f>10*0.15</f>
        <v>1.5</v>
      </c>
    </row>
    <row r="3" spans="1:16">
      <c r="A3" s="1">
        <v>2</v>
      </c>
      <c r="B3" s="2">
        <f>M2</f>
        <v>1.25</v>
      </c>
      <c r="C3" s="38"/>
      <c r="D3" s="1">
        <f t="shared" ref="D3:D32" si="1">B3+C3</f>
        <v>1.25</v>
      </c>
      <c r="E3" s="1"/>
      <c r="F3" s="1"/>
      <c r="G3" s="22"/>
      <c r="H3" s="22"/>
      <c r="I3" s="1"/>
      <c r="J3" s="1"/>
      <c r="K3" s="28">
        <f t="shared" ref="K3:K32" si="2">J3+I3+H3+G3+E3+F3</f>
        <v>0</v>
      </c>
      <c r="L3" s="22">
        <f t="shared" si="0"/>
        <v>1.25</v>
      </c>
      <c r="M3" s="2"/>
      <c r="N3" s="62">
        <f t="shared" ref="N3:N32" si="3">M3-L3</f>
        <v>-1.25</v>
      </c>
      <c r="O3" s="1"/>
      <c r="P3" t="s">
        <v>117</v>
      </c>
    </row>
    <row r="4" spans="1:16">
      <c r="A4" s="1">
        <v>3</v>
      </c>
      <c r="B4" s="2">
        <f>M3</f>
        <v>0</v>
      </c>
      <c r="C4" s="34"/>
      <c r="D4" s="1">
        <f t="shared" si="1"/>
        <v>0</v>
      </c>
      <c r="E4" s="1"/>
      <c r="F4" s="1"/>
      <c r="G4" s="22"/>
      <c r="H4" s="22"/>
      <c r="I4" s="1"/>
      <c r="J4" s="1"/>
      <c r="K4" s="28">
        <f t="shared" si="2"/>
        <v>0</v>
      </c>
      <c r="L4" s="22">
        <f t="shared" si="0"/>
        <v>0</v>
      </c>
      <c r="M4" s="2"/>
      <c r="N4" s="62">
        <f t="shared" si="3"/>
        <v>0</v>
      </c>
      <c r="O4" s="1"/>
    </row>
    <row r="5" spans="1:16">
      <c r="A5" s="1">
        <v>4</v>
      </c>
      <c r="B5" s="2">
        <f t="shared" ref="B5:B32" si="4">M4</f>
        <v>0</v>
      </c>
      <c r="C5" s="38"/>
      <c r="D5" s="2">
        <f t="shared" si="1"/>
        <v>0</v>
      </c>
      <c r="E5" s="2"/>
      <c r="F5" s="2"/>
      <c r="G5" s="22"/>
      <c r="H5" s="22"/>
      <c r="I5" s="2"/>
      <c r="J5" s="2"/>
      <c r="K5" s="28">
        <f t="shared" si="2"/>
        <v>0</v>
      </c>
      <c r="L5" s="22">
        <f t="shared" si="0"/>
        <v>0</v>
      </c>
      <c r="M5" s="2"/>
      <c r="N5" s="42">
        <f t="shared" si="3"/>
        <v>0</v>
      </c>
      <c r="O5" s="2"/>
    </row>
    <row r="6" spans="1:16">
      <c r="A6" s="1">
        <v>5</v>
      </c>
      <c r="B6" s="2">
        <f t="shared" si="4"/>
        <v>0</v>
      </c>
      <c r="C6" s="38"/>
      <c r="D6" s="2">
        <f t="shared" si="1"/>
        <v>0</v>
      </c>
      <c r="E6" s="2"/>
      <c r="F6" s="2"/>
      <c r="G6" s="2"/>
      <c r="H6" s="2"/>
      <c r="I6" s="2"/>
      <c r="J6" s="2"/>
      <c r="K6" s="28">
        <f t="shared" si="2"/>
        <v>0</v>
      </c>
      <c r="L6" s="22">
        <f t="shared" si="0"/>
        <v>0</v>
      </c>
      <c r="M6" s="2"/>
      <c r="N6" s="42">
        <f t="shared" si="3"/>
        <v>0</v>
      </c>
      <c r="O6" s="2"/>
    </row>
    <row r="7" spans="1:16">
      <c r="A7" s="1">
        <v>6</v>
      </c>
      <c r="B7" s="2">
        <f t="shared" si="4"/>
        <v>0</v>
      </c>
      <c r="C7" s="38"/>
      <c r="D7" s="2">
        <f t="shared" si="1"/>
        <v>0</v>
      </c>
      <c r="E7" s="2"/>
      <c r="F7" s="2"/>
      <c r="G7" s="2"/>
      <c r="H7" s="2"/>
      <c r="I7" s="2"/>
      <c r="J7" s="2"/>
      <c r="K7" s="28">
        <f t="shared" si="2"/>
        <v>0</v>
      </c>
      <c r="L7" s="22">
        <f t="shared" si="0"/>
        <v>0</v>
      </c>
      <c r="M7" s="2"/>
      <c r="N7" s="42">
        <f t="shared" si="3"/>
        <v>0</v>
      </c>
      <c r="O7" s="2"/>
    </row>
    <row r="8" spans="1:16">
      <c r="A8" s="1">
        <v>7</v>
      </c>
      <c r="B8" s="2">
        <f t="shared" si="4"/>
        <v>0</v>
      </c>
      <c r="C8" s="38"/>
      <c r="D8" s="2">
        <f t="shared" si="1"/>
        <v>0</v>
      </c>
      <c r="E8" s="2"/>
      <c r="F8" s="2"/>
      <c r="G8" s="2"/>
      <c r="H8" s="2"/>
      <c r="I8" s="2"/>
      <c r="J8" s="2"/>
      <c r="K8" s="28">
        <f t="shared" si="2"/>
        <v>0</v>
      </c>
      <c r="L8" s="22">
        <f t="shared" si="0"/>
        <v>0</v>
      </c>
      <c r="M8" s="2"/>
      <c r="N8" s="42">
        <f t="shared" si="3"/>
        <v>0</v>
      </c>
      <c r="O8" s="2"/>
    </row>
    <row r="9" spans="1:16">
      <c r="A9" s="1">
        <v>8</v>
      </c>
      <c r="B9" s="2">
        <f t="shared" si="4"/>
        <v>0</v>
      </c>
      <c r="C9" s="38"/>
      <c r="D9" s="2">
        <f t="shared" si="1"/>
        <v>0</v>
      </c>
      <c r="E9" s="2"/>
      <c r="F9" s="2"/>
      <c r="G9" s="2"/>
      <c r="H9" s="2"/>
      <c r="I9" s="2"/>
      <c r="J9" s="2"/>
      <c r="K9" s="28">
        <f>J9+I9+H9+G9+E9+F9</f>
        <v>0</v>
      </c>
      <c r="L9" s="22">
        <f t="shared" si="0"/>
        <v>0</v>
      </c>
      <c r="M9" s="2"/>
      <c r="N9" s="42">
        <f t="shared" si="3"/>
        <v>0</v>
      </c>
      <c r="O9" s="2"/>
    </row>
    <row r="10" spans="1:16">
      <c r="A10" s="1">
        <v>9</v>
      </c>
      <c r="B10" s="2">
        <f t="shared" si="4"/>
        <v>0</v>
      </c>
      <c r="C10" s="38"/>
      <c r="D10" s="2">
        <f t="shared" si="1"/>
        <v>0</v>
      </c>
      <c r="E10" s="2"/>
      <c r="F10" s="2"/>
      <c r="G10" s="2"/>
      <c r="H10" s="2"/>
      <c r="I10" s="2"/>
      <c r="J10" s="2"/>
      <c r="K10" s="28">
        <f t="shared" si="2"/>
        <v>0</v>
      </c>
      <c r="L10" s="22">
        <f t="shared" si="0"/>
        <v>0</v>
      </c>
      <c r="M10" s="2"/>
      <c r="N10" s="42">
        <f t="shared" si="3"/>
        <v>0</v>
      </c>
      <c r="O10" s="2"/>
      <c r="P10" t="s">
        <v>119</v>
      </c>
    </row>
    <row r="11" spans="1:16">
      <c r="A11" s="1">
        <v>10</v>
      </c>
      <c r="B11" s="2">
        <f t="shared" si="4"/>
        <v>0</v>
      </c>
      <c r="C11" s="38"/>
      <c r="D11" s="2">
        <f t="shared" si="1"/>
        <v>0</v>
      </c>
      <c r="E11" s="2"/>
      <c r="F11" s="2"/>
      <c r="G11" s="2"/>
      <c r="H11" s="2"/>
      <c r="I11" s="2"/>
      <c r="J11" s="2"/>
      <c r="K11" s="28">
        <f>J11+I11+H11+G11+E11+F11</f>
        <v>0</v>
      </c>
      <c r="L11" s="22">
        <f t="shared" si="0"/>
        <v>0</v>
      </c>
      <c r="M11" s="2"/>
      <c r="N11" s="42">
        <f t="shared" si="3"/>
        <v>0</v>
      </c>
      <c r="O11" s="2"/>
    </row>
    <row r="12" spans="1:16">
      <c r="A12" s="1">
        <v>11</v>
      </c>
      <c r="B12" s="2">
        <f t="shared" si="4"/>
        <v>0</v>
      </c>
      <c r="C12" s="38"/>
      <c r="D12" s="2">
        <f t="shared" si="1"/>
        <v>0</v>
      </c>
      <c r="E12" s="2"/>
      <c r="F12" s="2"/>
      <c r="G12" s="2"/>
      <c r="H12" s="2"/>
      <c r="I12" s="2"/>
      <c r="J12" s="2"/>
      <c r="K12" s="28">
        <f t="shared" si="2"/>
        <v>0</v>
      </c>
      <c r="L12" s="22">
        <f t="shared" si="0"/>
        <v>0</v>
      </c>
      <c r="M12" s="2"/>
      <c r="N12" s="42">
        <f t="shared" si="3"/>
        <v>0</v>
      </c>
      <c r="O12" s="2"/>
    </row>
    <row r="13" spans="1:16">
      <c r="A13" s="1">
        <v>12</v>
      </c>
      <c r="B13" s="2">
        <f t="shared" si="4"/>
        <v>0</v>
      </c>
      <c r="C13" s="38"/>
      <c r="D13" s="2">
        <f t="shared" si="1"/>
        <v>0</v>
      </c>
      <c r="E13" s="2"/>
      <c r="F13" s="2"/>
      <c r="G13" s="2"/>
      <c r="H13" s="2"/>
      <c r="I13" s="2"/>
      <c r="J13" s="2"/>
      <c r="K13" s="28">
        <f t="shared" si="2"/>
        <v>0</v>
      </c>
      <c r="L13" s="22">
        <f t="shared" si="0"/>
        <v>0</v>
      </c>
      <c r="M13" s="2"/>
      <c r="N13" s="42">
        <f t="shared" si="3"/>
        <v>0</v>
      </c>
      <c r="O13" s="2"/>
    </row>
    <row r="14" spans="1:16">
      <c r="A14" s="1">
        <v>13</v>
      </c>
      <c r="B14" s="2">
        <f t="shared" si="4"/>
        <v>0</v>
      </c>
      <c r="C14" s="38"/>
      <c r="D14" s="2">
        <f t="shared" si="1"/>
        <v>0</v>
      </c>
      <c r="E14" s="2"/>
      <c r="F14" s="2"/>
      <c r="G14" s="2"/>
      <c r="H14" s="2"/>
      <c r="I14" s="2"/>
      <c r="J14" s="2"/>
      <c r="K14" s="28">
        <f t="shared" si="2"/>
        <v>0</v>
      </c>
      <c r="L14" s="22">
        <f t="shared" si="0"/>
        <v>0</v>
      </c>
      <c r="M14" s="2"/>
      <c r="N14" s="42">
        <f t="shared" si="3"/>
        <v>0</v>
      </c>
      <c r="O14" s="2"/>
    </row>
    <row r="15" spans="1:16">
      <c r="A15" s="1">
        <v>14</v>
      </c>
      <c r="B15" s="2">
        <f t="shared" si="4"/>
        <v>0</v>
      </c>
      <c r="C15" s="38"/>
      <c r="D15" s="2">
        <f t="shared" si="1"/>
        <v>0</v>
      </c>
      <c r="E15" s="2"/>
      <c r="F15" s="2"/>
      <c r="G15" s="2"/>
      <c r="H15" s="2"/>
      <c r="I15" s="2"/>
      <c r="J15" s="2"/>
      <c r="K15" s="28">
        <f t="shared" si="2"/>
        <v>0</v>
      </c>
      <c r="L15" s="22">
        <f t="shared" si="0"/>
        <v>0</v>
      </c>
      <c r="M15" s="2"/>
      <c r="N15" s="42">
        <f t="shared" si="3"/>
        <v>0</v>
      </c>
      <c r="O15" s="2"/>
    </row>
    <row r="16" spans="1:16">
      <c r="A16" s="1">
        <v>15</v>
      </c>
      <c r="B16" s="2">
        <f t="shared" si="4"/>
        <v>0</v>
      </c>
      <c r="C16" s="38"/>
      <c r="D16" s="2">
        <f t="shared" si="1"/>
        <v>0</v>
      </c>
      <c r="E16" s="2"/>
      <c r="F16" s="2"/>
      <c r="G16" s="2"/>
      <c r="H16" s="2"/>
      <c r="I16" s="2"/>
      <c r="J16" s="2"/>
      <c r="K16" s="28">
        <f t="shared" si="2"/>
        <v>0</v>
      </c>
      <c r="L16" s="22">
        <f t="shared" si="0"/>
        <v>0</v>
      </c>
      <c r="M16" s="2"/>
      <c r="N16" s="42">
        <f t="shared" si="3"/>
        <v>0</v>
      </c>
      <c r="O16" s="2"/>
    </row>
    <row r="17" spans="1:15">
      <c r="A17" s="1">
        <v>16</v>
      </c>
      <c r="B17" s="2">
        <f t="shared" si="4"/>
        <v>0</v>
      </c>
      <c r="C17" s="38"/>
      <c r="D17" s="2">
        <f t="shared" si="1"/>
        <v>0</v>
      </c>
      <c r="E17" s="2"/>
      <c r="F17" s="2"/>
      <c r="G17" s="2"/>
      <c r="H17" s="2"/>
      <c r="I17" s="2"/>
      <c r="J17" s="2"/>
      <c r="K17" s="28">
        <f t="shared" si="2"/>
        <v>0</v>
      </c>
      <c r="L17" s="22">
        <f t="shared" si="0"/>
        <v>0</v>
      </c>
      <c r="M17" s="2"/>
      <c r="N17" s="42">
        <f t="shared" si="3"/>
        <v>0</v>
      </c>
      <c r="O17" s="2"/>
    </row>
    <row r="18" spans="1:15">
      <c r="A18" s="1">
        <v>17</v>
      </c>
      <c r="B18" s="2">
        <f t="shared" si="4"/>
        <v>0</v>
      </c>
      <c r="C18" s="38"/>
      <c r="D18" s="2">
        <f t="shared" si="1"/>
        <v>0</v>
      </c>
      <c r="E18" s="2"/>
      <c r="F18" s="2"/>
      <c r="G18" s="2"/>
      <c r="H18" s="2"/>
      <c r="I18" s="2"/>
      <c r="J18" s="2"/>
      <c r="K18" s="28">
        <f t="shared" si="2"/>
        <v>0</v>
      </c>
      <c r="L18" s="22">
        <f t="shared" si="0"/>
        <v>0</v>
      </c>
      <c r="M18" s="2"/>
      <c r="N18" s="42">
        <f t="shared" si="3"/>
        <v>0</v>
      </c>
      <c r="O18" s="2"/>
    </row>
    <row r="19" spans="1:15">
      <c r="A19" s="1">
        <v>18</v>
      </c>
      <c r="B19" s="2">
        <f t="shared" si="4"/>
        <v>0</v>
      </c>
      <c r="C19" s="38"/>
      <c r="D19" s="2">
        <f t="shared" si="1"/>
        <v>0</v>
      </c>
      <c r="E19" s="2"/>
      <c r="F19" s="2"/>
      <c r="G19" s="2"/>
      <c r="H19" s="2"/>
      <c r="I19" s="2"/>
      <c r="J19" s="2"/>
      <c r="K19" s="28">
        <f t="shared" si="2"/>
        <v>0</v>
      </c>
      <c r="L19" s="22">
        <f t="shared" si="0"/>
        <v>0</v>
      </c>
      <c r="M19" s="2"/>
      <c r="N19" s="42">
        <f t="shared" si="3"/>
        <v>0</v>
      </c>
      <c r="O19" s="2"/>
    </row>
    <row r="20" spans="1:15">
      <c r="A20" s="1">
        <v>19</v>
      </c>
      <c r="B20" s="2">
        <f t="shared" si="4"/>
        <v>0</v>
      </c>
      <c r="C20" s="38"/>
      <c r="D20" s="2">
        <f t="shared" si="1"/>
        <v>0</v>
      </c>
      <c r="E20" s="2"/>
      <c r="F20" s="2"/>
      <c r="G20" s="2"/>
      <c r="H20" s="2"/>
      <c r="I20" s="2"/>
      <c r="J20" s="2"/>
      <c r="K20" s="28">
        <f t="shared" si="2"/>
        <v>0</v>
      </c>
      <c r="L20" s="22">
        <f t="shared" si="0"/>
        <v>0</v>
      </c>
      <c r="M20" s="2"/>
      <c r="N20" s="42">
        <f t="shared" si="3"/>
        <v>0</v>
      </c>
      <c r="O20" s="2"/>
    </row>
    <row r="21" spans="1:15">
      <c r="A21" s="1" t="s">
        <v>111</v>
      </c>
      <c r="B21" s="2">
        <f t="shared" si="4"/>
        <v>0</v>
      </c>
      <c r="C21" s="38"/>
      <c r="D21" s="2">
        <f t="shared" si="1"/>
        <v>0</v>
      </c>
      <c r="E21" s="2"/>
      <c r="F21" s="2"/>
      <c r="G21" s="2"/>
      <c r="H21" s="2"/>
      <c r="I21" s="2"/>
      <c r="J21" s="2"/>
      <c r="K21" s="28">
        <f t="shared" si="2"/>
        <v>0</v>
      </c>
      <c r="L21" s="22">
        <f t="shared" si="0"/>
        <v>0</v>
      </c>
      <c r="M21" s="2"/>
      <c r="N21" s="42">
        <f t="shared" si="3"/>
        <v>0</v>
      </c>
      <c r="O21" s="2"/>
    </row>
    <row r="22" spans="1:15">
      <c r="A22" s="1">
        <v>21</v>
      </c>
      <c r="B22" s="2">
        <f t="shared" si="4"/>
        <v>0</v>
      </c>
      <c r="C22" s="38"/>
      <c r="D22" s="2">
        <f t="shared" si="1"/>
        <v>0</v>
      </c>
      <c r="E22" s="2"/>
      <c r="F22" s="2"/>
      <c r="G22" s="2"/>
      <c r="H22" s="2"/>
      <c r="I22" s="2"/>
      <c r="J22" s="2"/>
      <c r="K22" s="28">
        <f t="shared" si="2"/>
        <v>0</v>
      </c>
      <c r="L22" s="22">
        <f t="shared" si="0"/>
        <v>0</v>
      </c>
      <c r="M22" s="2"/>
      <c r="N22" s="42">
        <f t="shared" si="3"/>
        <v>0</v>
      </c>
      <c r="O22" s="2"/>
    </row>
    <row r="23" spans="1:15">
      <c r="A23" s="3">
        <v>22</v>
      </c>
      <c r="B23" s="2">
        <f t="shared" si="4"/>
        <v>0</v>
      </c>
      <c r="C23" s="37"/>
      <c r="D23" s="27">
        <f t="shared" si="1"/>
        <v>0</v>
      </c>
      <c r="E23" s="27"/>
      <c r="F23" s="27"/>
      <c r="G23" s="27"/>
      <c r="H23" s="27"/>
      <c r="I23" s="27"/>
      <c r="J23" s="27"/>
      <c r="K23" s="28">
        <f t="shared" si="2"/>
        <v>0</v>
      </c>
      <c r="L23" s="22">
        <f t="shared" si="0"/>
        <v>0</v>
      </c>
      <c r="M23" s="27"/>
      <c r="N23" s="41">
        <f t="shared" si="3"/>
        <v>0</v>
      </c>
      <c r="O23" s="2"/>
    </row>
    <row r="24" spans="1:15">
      <c r="A24" s="1">
        <v>23</v>
      </c>
      <c r="B24" s="2">
        <f t="shared" si="4"/>
        <v>0</v>
      </c>
      <c r="C24" s="38"/>
      <c r="D24" s="2">
        <f t="shared" si="1"/>
        <v>0</v>
      </c>
      <c r="E24" s="2"/>
      <c r="F24" s="2"/>
      <c r="G24" s="2"/>
      <c r="H24" s="2"/>
      <c r="I24" s="2"/>
      <c r="J24" s="2"/>
      <c r="K24" s="28">
        <f t="shared" si="2"/>
        <v>0</v>
      </c>
      <c r="L24" s="22">
        <f t="shared" si="0"/>
        <v>0</v>
      </c>
      <c r="M24" s="2"/>
      <c r="N24" s="42">
        <f t="shared" si="3"/>
        <v>0</v>
      </c>
      <c r="O24" s="2"/>
    </row>
    <row r="25" spans="1:15">
      <c r="A25" s="3">
        <v>24</v>
      </c>
      <c r="B25" s="2">
        <f t="shared" si="4"/>
        <v>0</v>
      </c>
      <c r="C25" s="38"/>
      <c r="D25" s="2">
        <f t="shared" si="1"/>
        <v>0</v>
      </c>
      <c r="E25" s="2"/>
      <c r="F25" s="2"/>
      <c r="G25" s="2"/>
      <c r="H25" s="2"/>
      <c r="I25" s="2"/>
      <c r="J25" s="2"/>
      <c r="K25" s="28">
        <f t="shared" si="2"/>
        <v>0</v>
      </c>
      <c r="L25" s="22">
        <f t="shared" si="0"/>
        <v>0</v>
      </c>
      <c r="M25" s="2"/>
      <c r="N25" s="42">
        <f t="shared" si="3"/>
        <v>0</v>
      </c>
      <c r="O25" s="2"/>
    </row>
    <row r="26" spans="1:15">
      <c r="A26" s="1">
        <v>25</v>
      </c>
      <c r="B26" s="2">
        <f t="shared" si="4"/>
        <v>0</v>
      </c>
      <c r="C26" s="38"/>
      <c r="D26" s="2">
        <f t="shared" si="1"/>
        <v>0</v>
      </c>
      <c r="E26" s="2"/>
      <c r="F26" s="2"/>
      <c r="G26" s="2"/>
      <c r="H26" s="2"/>
      <c r="I26" s="2"/>
      <c r="J26" s="2"/>
      <c r="K26" s="28">
        <f t="shared" si="2"/>
        <v>0</v>
      </c>
      <c r="L26" s="22">
        <f t="shared" si="0"/>
        <v>0</v>
      </c>
      <c r="M26" s="2"/>
      <c r="N26" s="42">
        <f>L26-M26</f>
        <v>0</v>
      </c>
      <c r="O26" s="2"/>
    </row>
    <row r="27" spans="1:15">
      <c r="A27" s="3">
        <v>26</v>
      </c>
      <c r="B27" s="1">
        <f t="shared" si="4"/>
        <v>0</v>
      </c>
      <c r="C27" s="38"/>
      <c r="D27" s="2">
        <f t="shared" si="1"/>
        <v>0</v>
      </c>
      <c r="E27" s="2"/>
      <c r="F27" s="2"/>
      <c r="G27" s="2"/>
      <c r="H27" s="2"/>
      <c r="I27" s="2"/>
      <c r="J27" s="2"/>
      <c r="K27" s="28">
        <f t="shared" si="2"/>
        <v>0</v>
      </c>
      <c r="L27" s="22">
        <f>D27-K27</f>
        <v>0</v>
      </c>
      <c r="M27" s="2"/>
      <c r="N27" s="42">
        <f t="shared" si="3"/>
        <v>0</v>
      </c>
      <c r="O27" s="2"/>
    </row>
    <row r="28" spans="1:15">
      <c r="A28" s="1" t="s">
        <v>116</v>
      </c>
      <c r="B28" s="1">
        <f t="shared" si="4"/>
        <v>0</v>
      </c>
      <c r="C28" s="38"/>
      <c r="D28" s="2">
        <f t="shared" si="1"/>
        <v>0</v>
      </c>
      <c r="E28" s="2"/>
      <c r="F28" s="2"/>
      <c r="G28" s="2"/>
      <c r="H28" s="2"/>
      <c r="I28" s="2"/>
      <c r="J28" s="2"/>
      <c r="K28" s="28">
        <f t="shared" si="2"/>
        <v>0</v>
      </c>
      <c r="L28" s="22">
        <f t="shared" ref="L28:L32" si="5">D28-K28</f>
        <v>0</v>
      </c>
      <c r="M28" s="2"/>
      <c r="N28" s="42">
        <f t="shared" si="3"/>
        <v>0</v>
      </c>
      <c r="O28" s="2"/>
    </row>
    <row r="29" spans="1:15">
      <c r="A29" s="3">
        <v>28</v>
      </c>
      <c r="B29" s="1">
        <f t="shared" si="4"/>
        <v>0</v>
      </c>
      <c r="C29" s="38"/>
      <c r="D29" s="2">
        <f t="shared" si="1"/>
        <v>0</v>
      </c>
      <c r="E29" s="2"/>
      <c r="F29" s="2"/>
      <c r="G29" s="2"/>
      <c r="H29" s="2"/>
      <c r="I29" s="2"/>
      <c r="J29" s="2"/>
      <c r="K29" s="28">
        <f t="shared" si="2"/>
        <v>0</v>
      </c>
      <c r="L29" s="22">
        <f t="shared" si="5"/>
        <v>0</v>
      </c>
      <c r="M29" s="2"/>
      <c r="N29" s="42">
        <f t="shared" si="3"/>
        <v>0</v>
      </c>
      <c r="O29" s="2"/>
    </row>
    <row r="30" spans="1:15">
      <c r="A30" s="1">
        <v>29</v>
      </c>
      <c r="B30" s="1">
        <f t="shared" si="4"/>
        <v>0</v>
      </c>
      <c r="C30" s="38"/>
      <c r="D30" s="2">
        <f t="shared" si="1"/>
        <v>0</v>
      </c>
      <c r="E30" s="2"/>
      <c r="F30" s="2"/>
      <c r="G30" s="2"/>
      <c r="H30" s="2"/>
      <c r="I30" s="2"/>
      <c r="J30" s="2"/>
      <c r="K30" s="28">
        <f t="shared" si="2"/>
        <v>0</v>
      </c>
      <c r="L30" s="22">
        <f t="shared" si="5"/>
        <v>0</v>
      </c>
      <c r="M30" s="2"/>
      <c r="N30" s="42">
        <f t="shared" si="3"/>
        <v>0</v>
      </c>
      <c r="O30" s="2"/>
    </row>
    <row r="31" spans="1:15">
      <c r="A31" s="3">
        <v>30</v>
      </c>
      <c r="B31" s="1">
        <f t="shared" si="4"/>
        <v>0</v>
      </c>
      <c r="C31" s="38"/>
      <c r="D31" s="2">
        <f t="shared" si="1"/>
        <v>0</v>
      </c>
      <c r="E31" s="2"/>
      <c r="F31" s="2"/>
      <c r="G31" s="2"/>
      <c r="H31" s="2"/>
      <c r="I31" s="2"/>
      <c r="J31" s="2"/>
      <c r="K31" s="28">
        <f t="shared" si="2"/>
        <v>0</v>
      </c>
      <c r="L31" s="22">
        <f t="shared" si="5"/>
        <v>0</v>
      </c>
      <c r="M31" s="2"/>
      <c r="N31" s="42">
        <f t="shared" si="3"/>
        <v>0</v>
      </c>
      <c r="O31" s="2"/>
    </row>
    <row r="32" spans="1:15">
      <c r="A32" s="1">
        <v>31</v>
      </c>
      <c r="B32" s="1">
        <f t="shared" si="4"/>
        <v>0</v>
      </c>
      <c r="C32" s="38"/>
      <c r="D32" s="2">
        <f t="shared" si="1"/>
        <v>0</v>
      </c>
      <c r="E32" s="2"/>
      <c r="F32" s="2"/>
      <c r="G32" s="2"/>
      <c r="H32" s="2"/>
      <c r="I32" s="2"/>
      <c r="J32" s="2"/>
      <c r="K32" s="28">
        <f t="shared" si="2"/>
        <v>0</v>
      </c>
      <c r="L32" s="22">
        <f t="shared" si="5"/>
        <v>0</v>
      </c>
      <c r="M32" s="2"/>
      <c r="N32" s="42">
        <f t="shared" si="3"/>
        <v>0</v>
      </c>
      <c r="O32" s="2"/>
    </row>
    <row r="35" spans="1:15" ht="15" customHeight="1">
      <c r="A35" s="112" t="s">
        <v>69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</row>
    <row r="36" spans="1:15" ht="5.2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</row>
  </sheetData>
  <autoFilter ref="A1:O1"/>
  <mergeCells count="1">
    <mergeCell ref="A35:O36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J36"/>
  <sheetViews>
    <sheetView workbookViewId="0">
      <pane ySplit="1" topLeftCell="A2" activePane="bottomLeft" state="frozen"/>
      <selection pane="bottomLeft" activeCell="I2" sqref="I2:I16"/>
    </sheetView>
  </sheetViews>
  <sheetFormatPr defaultRowHeight="15"/>
  <cols>
    <col min="1" max="1" width="7.7109375" customWidth="1"/>
    <col min="2" max="2" width="8.42578125" customWidth="1"/>
    <col min="7" max="8" width="7.42578125" customWidth="1"/>
  </cols>
  <sheetData>
    <row r="1" spans="1:10" ht="47.25" customHeight="1" thickBot="1">
      <c r="A1" s="23">
        <v>45444</v>
      </c>
      <c r="B1" s="48" t="s">
        <v>0</v>
      </c>
      <c r="C1" s="45" t="s">
        <v>1</v>
      </c>
      <c r="D1" s="49" t="s">
        <v>2</v>
      </c>
      <c r="E1" s="48" t="s">
        <v>9</v>
      </c>
      <c r="F1" s="48" t="s">
        <v>110</v>
      </c>
      <c r="G1" s="48" t="s">
        <v>6</v>
      </c>
      <c r="H1" s="48" t="s">
        <v>7</v>
      </c>
      <c r="I1" s="48" t="s">
        <v>10</v>
      </c>
      <c r="J1" s="46" t="s">
        <v>8</v>
      </c>
    </row>
    <row r="2" spans="1:10">
      <c r="A2" s="4">
        <v>1</v>
      </c>
      <c r="B2" s="4">
        <v>52</v>
      </c>
      <c r="C2" s="33"/>
      <c r="D2" s="4">
        <f>B2+C2</f>
        <v>52</v>
      </c>
      <c r="E2" s="4"/>
      <c r="F2" s="4"/>
      <c r="G2" s="4">
        <f>F2+E2</f>
        <v>0</v>
      </c>
      <c r="H2" s="4">
        <f>D2-G2</f>
        <v>52</v>
      </c>
      <c r="I2" s="4"/>
      <c r="J2" s="39">
        <f>H2-I2</f>
        <v>52</v>
      </c>
    </row>
    <row r="3" spans="1:10">
      <c r="A3" s="1">
        <v>2</v>
      </c>
      <c r="B3" s="1">
        <f>I2</f>
        <v>0</v>
      </c>
      <c r="C3" s="34"/>
      <c r="D3" s="1">
        <f t="shared" ref="D3:D32" si="0">B3+C3</f>
        <v>0</v>
      </c>
      <c r="E3" s="1"/>
      <c r="F3" s="1"/>
      <c r="G3" s="4">
        <f t="shared" ref="G3:G32" si="1">F3+E3</f>
        <v>0</v>
      </c>
      <c r="H3" s="4">
        <f>D3-G3</f>
        <v>0</v>
      </c>
      <c r="I3" s="1"/>
      <c r="J3" s="39">
        <f>H3-I3</f>
        <v>0</v>
      </c>
    </row>
    <row r="4" spans="1:10">
      <c r="A4" s="4">
        <v>3</v>
      </c>
      <c r="B4" s="1">
        <f>I3</f>
        <v>0</v>
      </c>
      <c r="C4" s="34"/>
      <c r="D4" s="1">
        <f t="shared" si="0"/>
        <v>0</v>
      </c>
      <c r="E4" s="1"/>
      <c r="F4" s="1"/>
      <c r="G4" s="4">
        <f t="shared" si="1"/>
        <v>0</v>
      </c>
      <c r="H4" s="4">
        <f t="shared" ref="H4:H32" si="2">D4-G4</f>
        <v>0</v>
      </c>
      <c r="I4" s="1"/>
      <c r="J4" s="39">
        <f t="shared" ref="J4:J32" si="3">H4-I4</f>
        <v>0</v>
      </c>
    </row>
    <row r="5" spans="1:10">
      <c r="A5" s="1">
        <v>4</v>
      </c>
      <c r="B5" s="1">
        <f t="shared" ref="B5:B32" si="4">I4</f>
        <v>0</v>
      </c>
      <c r="C5" s="34"/>
      <c r="D5" s="1">
        <f t="shared" si="0"/>
        <v>0</v>
      </c>
      <c r="E5" s="1"/>
      <c r="F5" s="1"/>
      <c r="G5" s="4">
        <f t="shared" si="1"/>
        <v>0</v>
      </c>
      <c r="H5" s="4">
        <f t="shared" si="2"/>
        <v>0</v>
      </c>
      <c r="I5" s="1"/>
      <c r="J5" s="39">
        <f t="shared" si="3"/>
        <v>0</v>
      </c>
    </row>
    <row r="6" spans="1:10">
      <c r="A6" s="4">
        <v>5</v>
      </c>
      <c r="B6" s="1">
        <f t="shared" si="4"/>
        <v>0</v>
      </c>
      <c r="C6" s="34"/>
      <c r="D6" s="1">
        <f t="shared" si="0"/>
        <v>0</v>
      </c>
      <c r="E6" s="1"/>
      <c r="F6" s="1"/>
      <c r="G6" s="4">
        <f t="shared" si="1"/>
        <v>0</v>
      </c>
      <c r="H6" s="4">
        <f t="shared" si="2"/>
        <v>0</v>
      </c>
      <c r="I6" s="1"/>
      <c r="J6" s="39">
        <f t="shared" si="3"/>
        <v>0</v>
      </c>
    </row>
    <row r="7" spans="1:10">
      <c r="A7" s="1">
        <v>6</v>
      </c>
      <c r="B7" s="1">
        <f t="shared" si="4"/>
        <v>0</v>
      </c>
      <c r="C7" s="34"/>
      <c r="D7" s="1">
        <f t="shared" si="0"/>
        <v>0</v>
      </c>
      <c r="E7" s="1"/>
      <c r="F7" s="1"/>
      <c r="G7" s="4">
        <f t="shared" si="1"/>
        <v>0</v>
      </c>
      <c r="H7" s="4">
        <f t="shared" si="2"/>
        <v>0</v>
      </c>
      <c r="I7" s="1"/>
      <c r="J7" s="39">
        <f t="shared" si="3"/>
        <v>0</v>
      </c>
    </row>
    <row r="8" spans="1:10">
      <c r="A8" s="4">
        <v>7</v>
      </c>
      <c r="B8" s="1">
        <f t="shared" si="4"/>
        <v>0</v>
      </c>
      <c r="C8" s="34"/>
      <c r="D8" s="1">
        <f t="shared" si="0"/>
        <v>0</v>
      </c>
      <c r="E8" s="1"/>
      <c r="F8" s="1"/>
      <c r="G8" s="4">
        <f t="shared" si="1"/>
        <v>0</v>
      </c>
      <c r="H8" s="4">
        <f t="shared" si="2"/>
        <v>0</v>
      </c>
      <c r="I8" s="1"/>
      <c r="J8" s="39">
        <f t="shared" si="3"/>
        <v>0</v>
      </c>
    </row>
    <row r="9" spans="1:10">
      <c r="A9" s="1">
        <v>8</v>
      </c>
      <c r="B9" s="1">
        <f t="shared" si="4"/>
        <v>0</v>
      </c>
      <c r="C9" s="34"/>
      <c r="D9" s="1">
        <f t="shared" si="0"/>
        <v>0</v>
      </c>
      <c r="E9" s="1"/>
      <c r="F9" s="1"/>
      <c r="G9" s="4">
        <f t="shared" si="1"/>
        <v>0</v>
      </c>
      <c r="H9" s="4">
        <f t="shared" si="2"/>
        <v>0</v>
      </c>
      <c r="I9" s="1"/>
      <c r="J9" s="39">
        <f t="shared" si="3"/>
        <v>0</v>
      </c>
    </row>
    <row r="10" spans="1:10">
      <c r="A10" s="4">
        <v>9</v>
      </c>
      <c r="B10" s="1">
        <f t="shared" si="4"/>
        <v>0</v>
      </c>
      <c r="C10" s="34"/>
      <c r="D10" s="1">
        <f t="shared" si="0"/>
        <v>0</v>
      </c>
      <c r="E10" s="1"/>
      <c r="F10" s="1"/>
      <c r="G10" s="4">
        <f t="shared" si="1"/>
        <v>0</v>
      </c>
      <c r="H10" s="4">
        <f t="shared" si="2"/>
        <v>0</v>
      </c>
      <c r="I10" s="1"/>
      <c r="J10" s="39">
        <f t="shared" si="3"/>
        <v>0</v>
      </c>
    </row>
    <row r="11" spans="1:10">
      <c r="A11" s="1">
        <v>10</v>
      </c>
      <c r="B11" s="1">
        <f t="shared" si="4"/>
        <v>0</v>
      </c>
      <c r="C11" s="34"/>
      <c r="D11" s="1">
        <f t="shared" si="0"/>
        <v>0</v>
      </c>
      <c r="E11" s="1"/>
      <c r="F11" s="1"/>
      <c r="G11" s="4">
        <f t="shared" si="1"/>
        <v>0</v>
      </c>
      <c r="H11" s="4">
        <f t="shared" si="2"/>
        <v>0</v>
      </c>
      <c r="I11" s="1"/>
      <c r="J11" s="39">
        <f t="shared" si="3"/>
        <v>0</v>
      </c>
    </row>
    <row r="12" spans="1:10">
      <c r="A12" s="4">
        <v>11</v>
      </c>
      <c r="B12" s="1">
        <f t="shared" si="4"/>
        <v>0</v>
      </c>
      <c r="C12" s="34"/>
      <c r="D12" s="1">
        <f t="shared" si="0"/>
        <v>0</v>
      </c>
      <c r="E12" s="1"/>
      <c r="F12" s="1"/>
      <c r="G12" s="4">
        <f t="shared" si="1"/>
        <v>0</v>
      </c>
      <c r="H12" s="4">
        <f t="shared" si="2"/>
        <v>0</v>
      </c>
      <c r="I12" s="1"/>
      <c r="J12" s="39">
        <f t="shared" si="3"/>
        <v>0</v>
      </c>
    </row>
    <row r="13" spans="1:10">
      <c r="A13" s="1">
        <v>12</v>
      </c>
      <c r="B13" s="1">
        <f t="shared" si="4"/>
        <v>0</v>
      </c>
      <c r="C13" s="34"/>
      <c r="D13" s="1">
        <f t="shared" si="0"/>
        <v>0</v>
      </c>
      <c r="E13" s="1"/>
      <c r="F13" s="1"/>
      <c r="G13" s="4">
        <f t="shared" si="1"/>
        <v>0</v>
      </c>
      <c r="H13" s="4">
        <f t="shared" si="2"/>
        <v>0</v>
      </c>
      <c r="I13" s="1"/>
      <c r="J13" s="39">
        <f t="shared" si="3"/>
        <v>0</v>
      </c>
    </row>
    <row r="14" spans="1:10">
      <c r="A14" s="4">
        <v>13</v>
      </c>
      <c r="B14" s="1">
        <f t="shared" si="4"/>
        <v>0</v>
      </c>
      <c r="C14" s="34"/>
      <c r="D14" s="1">
        <f t="shared" si="0"/>
        <v>0</v>
      </c>
      <c r="E14" s="1"/>
      <c r="F14" s="1"/>
      <c r="G14" s="4">
        <f t="shared" si="1"/>
        <v>0</v>
      </c>
      <c r="H14" s="4">
        <f t="shared" si="2"/>
        <v>0</v>
      </c>
      <c r="I14" s="1"/>
      <c r="J14" s="39">
        <f t="shared" si="3"/>
        <v>0</v>
      </c>
    </row>
    <row r="15" spans="1:10">
      <c r="A15" s="1">
        <v>14</v>
      </c>
      <c r="B15" s="1">
        <f t="shared" si="4"/>
        <v>0</v>
      </c>
      <c r="C15" s="34"/>
      <c r="D15" s="1">
        <f t="shared" si="0"/>
        <v>0</v>
      </c>
      <c r="E15" s="1"/>
      <c r="F15" s="1"/>
      <c r="G15" s="4">
        <f t="shared" si="1"/>
        <v>0</v>
      </c>
      <c r="H15" s="4">
        <f t="shared" si="2"/>
        <v>0</v>
      </c>
      <c r="I15" s="1"/>
      <c r="J15" s="39">
        <f t="shared" si="3"/>
        <v>0</v>
      </c>
    </row>
    <row r="16" spans="1:10">
      <c r="A16" s="4">
        <v>15</v>
      </c>
      <c r="B16" s="1">
        <f t="shared" si="4"/>
        <v>0</v>
      </c>
      <c r="C16" s="34"/>
      <c r="D16" s="1">
        <f t="shared" si="0"/>
        <v>0</v>
      </c>
      <c r="E16" s="1"/>
      <c r="F16" s="1"/>
      <c r="G16" s="4">
        <f t="shared" si="1"/>
        <v>0</v>
      </c>
      <c r="H16" s="4">
        <f t="shared" si="2"/>
        <v>0</v>
      </c>
      <c r="I16" s="1"/>
      <c r="J16" s="39">
        <f t="shared" si="3"/>
        <v>0</v>
      </c>
    </row>
    <row r="17" spans="1:10">
      <c r="A17" s="1">
        <v>16</v>
      </c>
      <c r="B17" s="1">
        <f t="shared" si="4"/>
        <v>0</v>
      </c>
      <c r="C17" s="34"/>
      <c r="D17" s="1">
        <f t="shared" si="0"/>
        <v>0</v>
      </c>
      <c r="E17" s="1"/>
      <c r="F17" s="1"/>
      <c r="G17" s="4">
        <f t="shared" si="1"/>
        <v>0</v>
      </c>
      <c r="H17" s="4">
        <f t="shared" si="2"/>
        <v>0</v>
      </c>
      <c r="I17" s="1"/>
      <c r="J17" s="39">
        <f t="shared" si="3"/>
        <v>0</v>
      </c>
    </row>
    <row r="18" spans="1:10">
      <c r="A18" s="4">
        <v>17</v>
      </c>
      <c r="B18" s="1">
        <f t="shared" si="4"/>
        <v>0</v>
      </c>
      <c r="C18" s="34"/>
      <c r="D18" s="1">
        <f t="shared" si="0"/>
        <v>0</v>
      </c>
      <c r="E18" s="1"/>
      <c r="F18" s="1"/>
      <c r="G18" s="4">
        <f t="shared" si="1"/>
        <v>0</v>
      </c>
      <c r="H18" s="4">
        <f t="shared" si="2"/>
        <v>0</v>
      </c>
      <c r="I18" s="1"/>
      <c r="J18" s="39">
        <f t="shared" si="3"/>
        <v>0</v>
      </c>
    </row>
    <row r="19" spans="1:10">
      <c r="A19" s="1">
        <v>18</v>
      </c>
      <c r="B19" s="1">
        <f t="shared" si="4"/>
        <v>0</v>
      </c>
      <c r="C19" s="34"/>
      <c r="D19" s="1">
        <f t="shared" si="0"/>
        <v>0</v>
      </c>
      <c r="E19" s="1"/>
      <c r="F19" s="1"/>
      <c r="G19" s="4">
        <f t="shared" si="1"/>
        <v>0</v>
      </c>
      <c r="H19" s="4">
        <f t="shared" si="2"/>
        <v>0</v>
      </c>
      <c r="I19" s="1"/>
      <c r="J19" s="39">
        <f t="shared" si="3"/>
        <v>0</v>
      </c>
    </row>
    <row r="20" spans="1:10">
      <c r="A20" s="4">
        <v>19</v>
      </c>
      <c r="B20" s="1">
        <f t="shared" si="4"/>
        <v>0</v>
      </c>
      <c r="C20" s="34"/>
      <c r="D20" s="1">
        <f t="shared" si="0"/>
        <v>0</v>
      </c>
      <c r="E20" s="1"/>
      <c r="F20" s="1"/>
      <c r="G20" s="4">
        <f t="shared" si="1"/>
        <v>0</v>
      </c>
      <c r="H20" s="4">
        <f t="shared" si="2"/>
        <v>0</v>
      </c>
      <c r="I20" s="1"/>
      <c r="J20" s="39">
        <f t="shared" si="3"/>
        <v>0</v>
      </c>
    </row>
    <row r="21" spans="1:10">
      <c r="A21" s="1">
        <v>20</v>
      </c>
      <c r="B21" s="1">
        <f t="shared" si="4"/>
        <v>0</v>
      </c>
      <c r="C21" s="34"/>
      <c r="D21" s="1">
        <f t="shared" si="0"/>
        <v>0</v>
      </c>
      <c r="E21" s="1"/>
      <c r="F21" s="1"/>
      <c r="G21" s="4">
        <f t="shared" si="1"/>
        <v>0</v>
      </c>
      <c r="H21" s="4">
        <f t="shared" si="2"/>
        <v>0</v>
      </c>
      <c r="I21" s="1"/>
      <c r="J21" s="39">
        <f t="shared" si="3"/>
        <v>0</v>
      </c>
    </row>
    <row r="22" spans="1:10">
      <c r="A22" s="4">
        <v>21</v>
      </c>
      <c r="B22" s="1">
        <f t="shared" si="4"/>
        <v>0</v>
      </c>
      <c r="C22" s="34"/>
      <c r="D22" s="1">
        <f t="shared" si="0"/>
        <v>0</v>
      </c>
      <c r="E22" s="1"/>
      <c r="F22" s="1"/>
      <c r="G22" s="4">
        <f t="shared" si="1"/>
        <v>0</v>
      </c>
      <c r="H22" s="4">
        <f t="shared" si="2"/>
        <v>0</v>
      </c>
      <c r="I22" s="1"/>
      <c r="J22" s="39">
        <f t="shared" si="3"/>
        <v>0</v>
      </c>
    </row>
    <row r="23" spans="1:10">
      <c r="A23" s="1">
        <v>22</v>
      </c>
      <c r="B23" s="1">
        <f t="shared" si="4"/>
        <v>0</v>
      </c>
      <c r="C23" s="34"/>
      <c r="D23" s="1">
        <f t="shared" si="0"/>
        <v>0</v>
      </c>
      <c r="E23" s="1"/>
      <c r="F23" s="1"/>
      <c r="G23" s="4">
        <f t="shared" si="1"/>
        <v>0</v>
      </c>
      <c r="H23" s="4">
        <f t="shared" si="2"/>
        <v>0</v>
      </c>
      <c r="I23" s="1"/>
      <c r="J23" s="39">
        <f t="shared" si="3"/>
        <v>0</v>
      </c>
    </row>
    <row r="24" spans="1:10">
      <c r="A24" s="4">
        <v>23</v>
      </c>
      <c r="B24" s="1">
        <f t="shared" si="4"/>
        <v>0</v>
      </c>
      <c r="C24" s="34"/>
      <c r="D24" s="1">
        <f t="shared" si="0"/>
        <v>0</v>
      </c>
      <c r="E24" s="1"/>
      <c r="F24" s="1"/>
      <c r="G24" s="4">
        <f t="shared" si="1"/>
        <v>0</v>
      </c>
      <c r="H24" s="4">
        <f t="shared" si="2"/>
        <v>0</v>
      </c>
      <c r="I24" s="1"/>
      <c r="J24" s="39">
        <f t="shared" si="3"/>
        <v>0</v>
      </c>
    </row>
    <row r="25" spans="1:10">
      <c r="A25" s="1">
        <v>24</v>
      </c>
      <c r="B25" s="1">
        <f t="shared" si="4"/>
        <v>0</v>
      </c>
      <c r="C25" s="34"/>
      <c r="D25" s="1">
        <f t="shared" si="0"/>
        <v>0</v>
      </c>
      <c r="E25" s="1"/>
      <c r="F25" s="1"/>
      <c r="G25" s="4">
        <f t="shared" si="1"/>
        <v>0</v>
      </c>
      <c r="H25" s="4">
        <f t="shared" si="2"/>
        <v>0</v>
      </c>
      <c r="I25" s="1"/>
      <c r="J25" s="39">
        <f t="shared" si="3"/>
        <v>0</v>
      </c>
    </row>
    <row r="26" spans="1:10">
      <c r="A26" s="4">
        <v>25</v>
      </c>
      <c r="B26" s="1">
        <f t="shared" si="4"/>
        <v>0</v>
      </c>
      <c r="C26" s="34"/>
      <c r="D26" s="1">
        <f t="shared" si="0"/>
        <v>0</v>
      </c>
      <c r="E26" s="1"/>
      <c r="F26" s="1"/>
      <c r="G26" s="4">
        <f t="shared" si="1"/>
        <v>0</v>
      </c>
      <c r="H26" s="4">
        <f t="shared" si="2"/>
        <v>0</v>
      </c>
      <c r="I26" s="1"/>
      <c r="J26" s="39">
        <f t="shared" si="3"/>
        <v>0</v>
      </c>
    </row>
    <row r="27" spans="1:10">
      <c r="A27" s="1">
        <v>26</v>
      </c>
      <c r="B27" s="1">
        <f t="shared" si="4"/>
        <v>0</v>
      </c>
      <c r="C27" s="34"/>
      <c r="D27" s="1">
        <f t="shared" si="0"/>
        <v>0</v>
      </c>
      <c r="E27" s="1"/>
      <c r="F27" s="1"/>
      <c r="G27" s="4">
        <f t="shared" si="1"/>
        <v>0</v>
      </c>
      <c r="H27" s="4">
        <f t="shared" si="2"/>
        <v>0</v>
      </c>
      <c r="I27" s="1"/>
      <c r="J27" s="39">
        <f t="shared" si="3"/>
        <v>0</v>
      </c>
    </row>
    <row r="28" spans="1:10">
      <c r="A28" s="4">
        <v>27</v>
      </c>
      <c r="B28" s="1">
        <f t="shared" si="4"/>
        <v>0</v>
      </c>
      <c r="C28" s="34"/>
      <c r="D28" s="1">
        <f t="shared" si="0"/>
        <v>0</v>
      </c>
      <c r="E28" s="1"/>
      <c r="F28" s="1"/>
      <c r="G28" s="4">
        <f t="shared" si="1"/>
        <v>0</v>
      </c>
      <c r="H28" s="4">
        <f t="shared" si="2"/>
        <v>0</v>
      </c>
      <c r="I28" s="1"/>
      <c r="J28" s="39">
        <f t="shared" si="3"/>
        <v>0</v>
      </c>
    </row>
    <row r="29" spans="1:10">
      <c r="A29" s="1">
        <v>28</v>
      </c>
      <c r="B29" s="1">
        <f t="shared" si="4"/>
        <v>0</v>
      </c>
      <c r="C29" s="34"/>
      <c r="D29" s="1">
        <f t="shared" si="0"/>
        <v>0</v>
      </c>
      <c r="E29" s="1"/>
      <c r="F29" s="1"/>
      <c r="G29" s="4">
        <f t="shared" si="1"/>
        <v>0</v>
      </c>
      <c r="H29" s="4">
        <f t="shared" si="2"/>
        <v>0</v>
      </c>
      <c r="I29" s="1"/>
      <c r="J29" s="39">
        <f t="shared" si="3"/>
        <v>0</v>
      </c>
    </row>
    <row r="30" spans="1:10">
      <c r="A30" s="4">
        <v>29</v>
      </c>
      <c r="B30" s="1">
        <f t="shared" si="4"/>
        <v>0</v>
      </c>
      <c r="C30" s="34"/>
      <c r="D30" s="1">
        <f t="shared" si="0"/>
        <v>0</v>
      </c>
      <c r="E30" s="1"/>
      <c r="F30" s="1"/>
      <c r="G30" s="4">
        <f t="shared" si="1"/>
        <v>0</v>
      </c>
      <c r="H30" s="4">
        <f t="shared" si="2"/>
        <v>0</v>
      </c>
      <c r="I30" s="1"/>
      <c r="J30" s="39">
        <f t="shared" si="3"/>
        <v>0</v>
      </c>
    </row>
    <row r="31" spans="1:10">
      <c r="A31" s="1">
        <v>30</v>
      </c>
      <c r="B31" s="1">
        <f t="shared" si="4"/>
        <v>0</v>
      </c>
      <c r="C31" s="34"/>
      <c r="D31" s="1">
        <f t="shared" si="0"/>
        <v>0</v>
      </c>
      <c r="E31" s="1"/>
      <c r="F31" s="1"/>
      <c r="G31" s="4">
        <f t="shared" si="1"/>
        <v>0</v>
      </c>
      <c r="H31" s="4">
        <f t="shared" si="2"/>
        <v>0</v>
      </c>
      <c r="I31" s="1"/>
      <c r="J31" s="39">
        <f t="shared" si="3"/>
        <v>0</v>
      </c>
    </row>
    <row r="32" spans="1:10">
      <c r="A32" s="4">
        <v>31</v>
      </c>
      <c r="B32" s="1">
        <f t="shared" si="4"/>
        <v>0</v>
      </c>
      <c r="C32" s="34"/>
      <c r="D32" s="1">
        <f t="shared" si="0"/>
        <v>0</v>
      </c>
      <c r="E32" s="1"/>
      <c r="F32" s="1"/>
      <c r="G32" s="4">
        <f t="shared" si="1"/>
        <v>0</v>
      </c>
      <c r="H32" s="4">
        <f t="shared" si="2"/>
        <v>0</v>
      </c>
      <c r="I32" s="1"/>
      <c r="J32" s="39">
        <f t="shared" si="3"/>
        <v>0</v>
      </c>
    </row>
    <row r="35" spans="1:10" ht="15" customHeight="1">
      <c r="A35" s="113" t="s">
        <v>68</v>
      </c>
      <c r="B35" s="113"/>
      <c r="C35" s="113"/>
      <c r="D35" s="113"/>
      <c r="E35" s="113"/>
      <c r="F35" s="113"/>
      <c r="G35" s="113"/>
      <c r="H35" s="113"/>
      <c r="I35" s="113"/>
      <c r="J35" s="113"/>
    </row>
    <row r="36" spans="1:10" ht="6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</sheetData>
  <autoFilter ref="A1:J1"/>
  <mergeCells count="1">
    <mergeCell ref="A35:J36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N36"/>
  <sheetViews>
    <sheetView workbookViewId="0">
      <pane ySplit="1" topLeftCell="A2" activePane="bottomLeft" state="frozen"/>
      <selection pane="bottomLeft" activeCell="K2" sqref="K1:K2"/>
    </sheetView>
  </sheetViews>
  <sheetFormatPr defaultRowHeight="15"/>
  <cols>
    <col min="1" max="1" width="8.28515625" customWidth="1"/>
    <col min="2" max="2" width="9" customWidth="1"/>
    <col min="4" max="4" width="9.5703125" bestFit="1" customWidth="1"/>
    <col min="7" max="8" width="9.7109375" customWidth="1"/>
    <col min="10" max="10" width="7.42578125" customWidth="1"/>
    <col min="12" max="12" width="10.28515625" bestFit="1" customWidth="1"/>
  </cols>
  <sheetData>
    <row r="1" spans="1:13" ht="47.25" customHeight="1" thickBot="1">
      <c r="A1" s="23">
        <v>45444</v>
      </c>
      <c r="B1" s="50" t="s">
        <v>0</v>
      </c>
      <c r="C1" s="32" t="s">
        <v>1</v>
      </c>
      <c r="D1" s="51" t="s">
        <v>2</v>
      </c>
      <c r="E1" s="50" t="s">
        <v>127</v>
      </c>
      <c r="F1" s="50" t="s">
        <v>63</v>
      </c>
      <c r="G1" s="50" t="s">
        <v>71</v>
      </c>
      <c r="H1" s="50" t="s">
        <v>91</v>
      </c>
      <c r="I1" s="50" t="s">
        <v>6</v>
      </c>
      <c r="J1" s="50" t="s">
        <v>7</v>
      </c>
      <c r="K1" s="50" t="s">
        <v>10</v>
      </c>
      <c r="L1" s="50" t="s">
        <v>8</v>
      </c>
      <c r="M1" s="44" t="s">
        <v>12</v>
      </c>
    </row>
    <row r="2" spans="1:13">
      <c r="A2" s="4">
        <v>1</v>
      </c>
      <c r="B2" s="4">
        <v>33</v>
      </c>
      <c r="C2" s="33">
        <v>10</v>
      </c>
      <c r="D2" s="47">
        <f>B2+C2</f>
        <v>43</v>
      </c>
      <c r="E2" s="4">
        <v>10</v>
      </c>
      <c r="F2" s="29">
        <v>2</v>
      </c>
      <c r="G2" s="4"/>
      <c r="H2" s="4"/>
      <c r="I2" s="47">
        <f>SUM(E2:H2)</f>
        <v>12</v>
      </c>
      <c r="J2" s="47">
        <f>D2-I2</f>
        <v>31</v>
      </c>
      <c r="K2" s="4"/>
      <c r="L2" s="29">
        <f>K2-J2</f>
        <v>-31</v>
      </c>
      <c r="M2" s="42">
        <f>15*0.1</f>
        <v>1.5</v>
      </c>
    </row>
    <row r="3" spans="1:13">
      <c r="A3" s="1">
        <v>2</v>
      </c>
      <c r="B3" s="1">
        <f>K2</f>
        <v>0</v>
      </c>
      <c r="C3" s="34"/>
      <c r="D3" s="55">
        <f t="shared" ref="D3:D32" si="0">B3+C3</f>
        <v>0</v>
      </c>
      <c r="E3" s="1"/>
      <c r="F3" s="2"/>
      <c r="G3" s="4"/>
      <c r="H3" s="4"/>
      <c r="I3" s="47">
        <f t="shared" ref="I3:I32" si="1">SUM(E3:H3)</f>
        <v>0</v>
      </c>
      <c r="J3" s="47">
        <f t="shared" ref="J3:J32" si="2">D3-I3</f>
        <v>0</v>
      </c>
      <c r="K3" s="2"/>
      <c r="L3" s="2">
        <f t="shared" ref="L3:L32" si="3">K3-J3</f>
        <v>0</v>
      </c>
      <c r="M3" s="42">
        <f>25*0.1</f>
        <v>2.5</v>
      </c>
    </row>
    <row r="4" spans="1:13">
      <c r="A4" s="4">
        <v>3</v>
      </c>
      <c r="B4" s="1">
        <f>K3</f>
        <v>0</v>
      </c>
      <c r="C4" s="38"/>
      <c r="D4" s="55">
        <f t="shared" si="0"/>
        <v>0</v>
      </c>
      <c r="E4" s="1"/>
      <c r="F4" s="2"/>
      <c r="G4" s="4"/>
      <c r="H4" s="4"/>
      <c r="I4" s="47">
        <f t="shared" si="1"/>
        <v>0</v>
      </c>
      <c r="J4" s="47">
        <f t="shared" si="2"/>
        <v>0</v>
      </c>
      <c r="K4" s="1"/>
      <c r="L4" s="2">
        <f t="shared" si="3"/>
        <v>0</v>
      </c>
      <c r="M4" s="42">
        <f>15*0.1</f>
        <v>1.5</v>
      </c>
    </row>
    <row r="5" spans="1:13">
      <c r="A5" s="1">
        <v>4</v>
      </c>
      <c r="B5" s="1">
        <f t="shared" ref="B5:B32" si="4">K4</f>
        <v>0</v>
      </c>
      <c r="C5" s="38"/>
      <c r="D5" s="55">
        <f t="shared" si="0"/>
        <v>0</v>
      </c>
      <c r="E5" s="1"/>
      <c r="F5" s="2"/>
      <c r="G5" s="4"/>
      <c r="H5" s="4"/>
      <c r="I5" s="47">
        <f t="shared" si="1"/>
        <v>0</v>
      </c>
      <c r="J5" s="47">
        <f t="shared" si="2"/>
        <v>0</v>
      </c>
      <c r="K5" s="1"/>
      <c r="L5" s="2">
        <f t="shared" si="3"/>
        <v>0</v>
      </c>
      <c r="M5" s="40">
        <f>30*0.1</f>
        <v>3</v>
      </c>
    </row>
    <row r="6" spans="1:13">
      <c r="A6" s="4">
        <v>5</v>
      </c>
      <c r="B6" s="1">
        <f t="shared" si="4"/>
        <v>0</v>
      </c>
      <c r="C6" s="38"/>
      <c r="D6" s="55">
        <f t="shared" si="0"/>
        <v>0</v>
      </c>
      <c r="E6" s="1"/>
      <c r="F6" s="2"/>
      <c r="G6" s="4"/>
      <c r="H6" s="4"/>
      <c r="I6" s="47">
        <f t="shared" si="1"/>
        <v>0</v>
      </c>
      <c r="J6" s="47">
        <f t="shared" si="2"/>
        <v>0</v>
      </c>
      <c r="K6" s="1"/>
      <c r="L6" s="2">
        <f t="shared" si="3"/>
        <v>0</v>
      </c>
      <c r="M6" s="40">
        <f>60*0.1</f>
        <v>6</v>
      </c>
    </row>
    <row r="7" spans="1:13">
      <c r="A7" s="1">
        <v>6</v>
      </c>
      <c r="B7" s="1">
        <f t="shared" si="4"/>
        <v>0</v>
      </c>
      <c r="C7" s="38"/>
      <c r="D7" s="55">
        <f t="shared" si="0"/>
        <v>0</v>
      </c>
      <c r="E7" s="1"/>
      <c r="F7" s="2"/>
      <c r="G7" s="4"/>
      <c r="H7" s="4"/>
      <c r="I7" s="47">
        <f t="shared" si="1"/>
        <v>0</v>
      </c>
      <c r="J7" s="47">
        <f t="shared" si="2"/>
        <v>0</v>
      </c>
      <c r="K7" s="1"/>
      <c r="L7" s="2">
        <f t="shared" si="3"/>
        <v>0</v>
      </c>
      <c r="M7" s="40">
        <f>30*0.1</f>
        <v>3</v>
      </c>
    </row>
    <row r="8" spans="1:13">
      <c r="A8" s="4">
        <v>7</v>
      </c>
      <c r="B8" s="1">
        <f t="shared" si="4"/>
        <v>0</v>
      </c>
      <c r="C8" s="38"/>
      <c r="D8" s="55">
        <f t="shared" si="0"/>
        <v>0</v>
      </c>
      <c r="E8" s="1"/>
      <c r="F8" s="2"/>
      <c r="G8" s="4"/>
      <c r="H8" s="4"/>
      <c r="I8" s="47">
        <f t="shared" si="1"/>
        <v>0</v>
      </c>
      <c r="J8" s="47">
        <f t="shared" si="2"/>
        <v>0</v>
      </c>
      <c r="K8" s="1"/>
      <c r="L8" s="22">
        <f t="shared" si="3"/>
        <v>0</v>
      </c>
      <c r="M8" s="40">
        <f>30*0.1</f>
        <v>3</v>
      </c>
    </row>
    <row r="9" spans="1:13">
      <c r="A9" s="1">
        <v>8</v>
      </c>
      <c r="B9" s="1">
        <f t="shared" si="4"/>
        <v>0</v>
      </c>
      <c r="C9" s="38"/>
      <c r="D9" s="55">
        <f t="shared" si="0"/>
        <v>0</v>
      </c>
      <c r="E9" s="1"/>
      <c r="F9" s="2"/>
      <c r="G9" s="4"/>
      <c r="H9" s="4"/>
      <c r="I9" s="47">
        <f t="shared" si="1"/>
        <v>0</v>
      </c>
      <c r="J9" s="47">
        <f t="shared" si="2"/>
        <v>0</v>
      </c>
      <c r="K9" s="2"/>
      <c r="L9" s="22">
        <f t="shared" si="3"/>
        <v>0</v>
      </c>
      <c r="M9" s="40">
        <f>40*0.1</f>
        <v>4</v>
      </c>
    </row>
    <row r="10" spans="1:13">
      <c r="A10" s="4">
        <v>9</v>
      </c>
      <c r="B10" s="2">
        <f t="shared" si="4"/>
        <v>0</v>
      </c>
      <c r="C10" s="38"/>
      <c r="D10" s="55">
        <f t="shared" si="0"/>
        <v>0</v>
      </c>
      <c r="E10" s="1"/>
      <c r="F10" s="2"/>
      <c r="G10" s="4"/>
      <c r="H10" s="4"/>
      <c r="I10" s="47">
        <f t="shared" si="1"/>
        <v>0</v>
      </c>
      <c r="J10" s="47">
        <f t="shared" si="2"/>
        <v>0</v>
      </c>
      <c r="K10" s="2"/>
      <c r="L10" s="2">
        <f t="shared" si="3"/>
        <v>0</v>
      </c>
      <c r="M10" s="40">
        <f>30*0.1</f>
        <v>3</v>
      </c>
    </row>
    <row r="11" spans="1:13">
      <c r="A11" s="1">
        <v>10</v>
      </c>
      <c r="B11" s="2">
        <f t="shared" si="4"/>
        <v>0</v>
      </c>
      <c r="C11" s="38"/>
      <c r="D11" s="55">
        <f t="shared" si="0"/>
        <v>0</v>
      </c>
      <c r="E11" s="1"/>
      <c r="F11" s="2"/>
      <c r="G11" s="4"/>
      <c r="H11" s="4"/>
      <c r="I11" s="47">
        <f t="shared" si="1"/>
        <v>0</v>
      </c>
      <c r="J11" s="47">
        <f t="shared" si="2"/>
        <v>0</v>
      </c>
      <c r="K11" s="2"/>
      <c r="L11" s="2">
        <f t="shared" si="3"/>
        <v>0</v>
      </c>
      <c r="M11" s="40">
        <v>0</v>
      </c>
    </row>
    <row r="12" spans="1:13">
      <c r="A12" s="4">
        <v>11</v>
      </c>
      <c r="B12" s="2">
        <f t="shared" si="4"/>
        <v>0</v>
      </c>
      <c r="C12" s="38"/>
      <c r="D12" s="55">
        <f t="shared" si="0"/>
        <v>0</v>
      </c>
      <c r="E12" s="1"/>
      <c r="F12" s="2"/>
      <c r="G12" s="4"/>
      <c r="H12" s="4"/>
      <c r="I12" s="47">
        <f t="shared" si="1"/>
        <v>0</v>
      </c>
      <c r="J12" s="47">
        <f t="shared" si="2"/>
        <v>0</v>
      </c>
      <c r="K12" s="2"/>
      <c r="L12" s="2">
        <f t="shared" si="3"/>
        <v>0</v>
      </c>
      <c r="M12" s="40">
        <f>20*0.1</f>
        <v>2</v>
      </c>
    </row>
    <row r="13" spans="1:13">
      <c r="A13" s="1">
        <v>12</v>
      </c>
      <c r="B13" s="2">
        <f t="shared" si="4"/>
        <v>0</v>
      </c>
      <c r="C13" s="38"/>
      <c r="D13" s="55">
        <f t="shared" si="0"/>
        <v>0</v>
      </c>
      <c r="E13" s="1"/>
      <c r="F13" s="2"/>
      <c r="G13" s="4"/>
      <c r="H13" s="4"/>
      <c r="I13" s="47">
        <f t="shared" si="1"/>
        <v>0</v>
      </c>
      <c r="J13" s="97">
        <f t="shared" si="2"/>
        <v>0</v>
      </c>
      <c r="K13" s="99"/>
      <c r="L13" s="99">
        <f t="shared" si="3"/>
        <v>0</v>
      </c>
      <c r="M13" s="40">
        <f>10*0.1</f>
        <v>1</v>
      </c>
    </row>
    <row r="14" spans="1:13">
      <c r="A14" s="4">
        <v>13</v>
      </c>
      <c r="B14" s="2">
        <f t="shared" si="4"/>
        <v>0</v>
      </c>
      <c r="C14" s="38"/>
      <c r="D14" s="55">
        <f t="shared" si="0"/>
        <v>0</v>
      </c>
      <c r="E14" s="1"/>
      <c r="F14" s="2"/>
      <c r="G14" s="29"/>
      <c r="H14" s="4"/>
      <c r="I14" s="47">
        <f t="shared" si="1"/>
        <v>0</v>
      </c>
      <c r="J14" s="47">
        <f t="shared" si="2"/>
        <v>0</v>
      </c>
      <c r="K14" s="2"/>
      <c r="L14" s="2">
        <f t="shared" si="3"/>
        <v>0</v>
      </c>
      <c r="M14" s="40">
        <v>4</v>
      </c>
    </row>
    <row r="15" spans="1:13">
      <c r="A15" s="1">
        <v>14</v>
      </c>
      <c r="B15" s="2">
        <f t="shared" si="4"/>
        <v>0</v>
      </c>
      <c r="C15" s="38"/>
      <c r="D15" s="55">
        <f t="shared" si="0"/>
        <v>0</v>
      </c>
      <c r="E15" s="1"/>
      <c r="F15" s="2"/>
      <c r="G15" s="4"/>
      <c r="H15" s="4"/>
      <c r="I15" s="47">
        <f t="shared" si="1"/>
        <v>0</v>
      </c>
      <c r="J15" s="47">
        <f t="shared" si="2"/>
        <v>0</v>
      </c>
      <c r="K15" s="2"/>
      <c r="L15" s="2">
        <f t="shared" si="3"/>
        <v>0</v>
      </c>
      <c r="M15" s="40">
        <f>40*0.1</f>
        <v>4</v>
      </c>
    </row>
    <row r="16" spans="1:13">
      <c r="A16" s="4">
        <v>15</v>
      </c>
      <c r="B16" s="2">
        <f t="shared" si="4"/>
        <v>0</v>
      </c>
      <c r="C16" s="38"/>
      <c r="D16" s="55">
        <f t="shared" si="0"/>
        <v>0</v>
      </c>
      <c r="E16" s="1"/>
      <c r="F16" s="2"/>
      <c r="G16" s="4"/>
      <c r="H16" s="4"/>
      <c r="I16" s="47">
        <f t="shared" si="1"/>
        <v>0</v>
      </c>
      <c r="J16" s="47">
        <f t="shared" si="2"/>
        <v>0</v>
      </c>
      <c r="K16" s="1"/>
      <c r="L16" s="2">
        <f t="shared" si="3"/>
        <v>0</v>
      </c>
      <c r="M16" s="40">
        <f>25*0.1</f>
        <v>2.5</v>
      </c>
    </row>
    <row r="17" spans="1:14">
      <c r="A17" s="1">
        <v>16</v>
      </c>
      <c r="B17" s="1">
        <f t="shared" si="4"/>
        <v>0</v>
      </c>
      <c r="C17" s="34"/>
      <c r="D17" s="55">
        <f t="shared" si="0"/>
        <v>0</v>
      </c>
      <c r="E17" s="1"/>
      <c r="F17" s="2"/>
      <c r="G17" s="4"/>
      <c r="H17" s="4"/>
      <c r="I17" s="47">
        <f t="shared" si="1"/>
        <v>0</v>
      </c>
      <c r="J17" s="47">
        <f t="shared" si="2"/>
        <v>0</v>
      </c>
      <c r="K17" s="1"/>
      <c r="L17" s="2">
        <f t="shared" si="3"/>
        <v>0</v>
      </c>
      <c r="M17" s="40"/>
    </row>
    <row r="18" spans="1:14">
      <c r="A18" s="4">
        <v>17</v>
      </c>
      <c r="B18" s="1">
        <f t="shared" si="4"/>
        <v>0</v>
      </c>
      <c r="C18" s="38"/>
      <c r="D18" s="55">
        <f t="shared" si="0"/>
        <v>0</v>
      </c>
      <c r="E18" s="1"/>
      <c r="F18" s="2"/>
      <c r="G18" s="4"/>
      <c r="H18" s="4"/>
      <c r="I18" s="47">
        <f t="shared" si="1"/>
        <v>0</v>
      </c>
      <c r="J18" s="47">
        <f t="shared" si="2"/>
        <v>0</v>
      </c>
      <c r="K18" s="1"/>
      <c r="L18" s="2">
        <f t="shared" si="3"/>
        <v>0</v>
      </c>
      <c r="M18" s="40"/>
    </row>
    <row r="19" spans="1:14">
      <c r="A19" s="1">
        <v>18</v>
      </c>
      <c r="B19" s="1">
        <f t="shared" si="4"/>
        <v>0</v>
      </c>
      <c r="C19" s="34"/>
      <c r="D19" s="55">
        <f t="shared" si="0"/>
        <v>0</v>
      </c>
      <c r="E19" s="1"/>
      <c r="F19" s="2"/>
      <c r="G19" s="4"/>
      <c r="H19" s="4"/>
      <c r="I19" s="47">
        <f t="shared" si="1"/>
        <v>0</v>
      </c>
      <c r="J19" s="47">
        <f t="shared" si="2"/>
        <v>0</v>
      </c>
      <c r="K19" s="1"/>
      <c r="L19" s="1">
        <f t="shared" si="3"/>
        <v>0</v>
      </c>
      <c r="M19" s="40"/>
    </row>
    <row r="20" spans="1:14">
      <c r="A20" s="4">
        <v>19</v>
      </c>
      <c r="B20" s="1">
        <f t="shared" si="4"/>
        <v>0</v>
      </c>
      <c r="C20" s="34"/>
      <c r="D20" s="55">
        <f t="shared" si="0"/>
        <v>0</v>
      </c>
      <c r="E20" s="1"/>
      <c r="F20" s="2"/>
      <c r="G20" s="4"/>
      <c r="H20" s="4"/>
      <c r="I20" s="47">
        <f t="shared" si="1"/>
        <v>0</v>
      </c>
      <c r="J20" s="47">
        <f t="shared" si="2"/>
        <v>0</v>
      </c>
      <c r="K20" s="1"/>
      <c r="L20" s="1">
        <f t="shared" si="3"/>
        <v>0</v>
      </c>
      <c r="M20" s="40"/>
    </row>
    <row r="21" spans="1:14">
      <c r="A21" s="1">
        <v>20</v>
      </c>
      <c r="B21" s="1">
        <f t="shared" si="4"/>
        <v>0</v>
      </c>
      <c r="C21" s="34"/>
      <c r="D21" s="55">
        <f t="shared" si="0"/>
        <v>0</v>
      </c>
      <c r="E21" s="1"/>
      <c r="F21" s="1"/>
      <c r="G21" s="4"/>
      <c r="H21" s="4"/>
      <c r="I21" s="47">
        <f t="shared" si="1"/>
        <v>0</v>
      </c>
      <c r="J21" s="47">
        <f t="shared" si="2"/>
        <v>0</v>
      </c>
      <c r="K21" s="1"/>
      <c r="L21" s="1">
        <f t="shared" si="3"/>
        <v>0</v>
      </c>
      <c r="M21" s="40"/>
    </row>
    <row r="22" spans="1:14">
      <c r="A22" s="4">
        <v>21</v>
      </c>
      <c r="B22" s="1">
        <f t="shared" si="4"/>
        <v>0</v>
      </c>
      <c r="C22" s="34"/>
      <c r="D22" s="55">
        <f t="shared" si="0"/>
        <v>0</v>
      </c>
      <c r="E22" s="1"/>
      <c r="F22" s="1"/>
      <c r="G22" s="4"/>
      <c r="H22" s="4"/>
      <c r="I22" s="47">
        <f t="shared" si="1"/>
        <v>0</v>
      </c>
      <c r="J22" s="47">
        <f t="shared" si="2"/>
        <v>0</v>
      </c>
      <c r="K22" s="1"/>
      <c r="L22" s="1">
        <f t="shared" si="3"/>
        <v>0</v>
      </c>
      <c r="M22" s="40"/>
    </row>
    <row r="23" spans="1:14">
      <c r="A23" s="1">
        <v>22</v>
      </c>
      <c r="B23" s="1">
        <f t="shared" si="4"/>
        <v>0</v>
      </c>
      <c r="C23" s="38"/>
      <c r="D23" s="55">
        <f t="shared" si="0"/>
        <v>0</v>
      </c>
      <c r="E23" s="2"/>
      <c r="F23" s="2"/>
      <c r="G23" s="29"/>
      <c r="H23" s="29"/>
      <c r="I23" s="47">
        <f t="shared" si="1"/>
        <v>0</v>
      </c>
      <c r="J23" s="47">
        <f t="shared" si="2"/>
        <v>0</v>
      </c>
      <c r="K23" s="2"/>
      <c r="L23" s="8">
        <f t="shared" si="3"/>
        <v>0</v>
      </c>
      <c r="M23" s="42"/>
    </row>
    <row r="24" spans="1:14">
      <c r="A24" s="4">
        <v>23</v>
      </c>
      <c r="B24" s="1">
        <f t="shared" si="4"/>
        <v>0</v>
      </c>
      <c r="C24" s="38"/>
      <c r="D24" s="55">
        <f t="shared" si="0"/>
        <v>0</v>
      </c>
      <c r="E24" s="2"/>
      <c r="F24" s="2"/>
      <c r="G24" s="29"/>
      <c r="H24" s="29"/>
      <c r="I24" s="47">
        <f t="shared" si="1"/>
        <v>0</v>
      </c>
      <c r="J24" s="47">
        <f t="shared" si="2"/>
        <v>0</v>
      </c>
      <c r="K24" s="2"/>
      <c r="L24" s="2">
        <f t="shared" si="3"/>
        <v>0</v>
      </c>
      <c r="M24" s="42"/>
    </row>
    <row r="25" spans="1:14">
      <c r="A25" s="1">
        <v>24</v>
      </c>
      <c r="B25" s="1">
        <f t="shared" si="4"/>
        <v>0</v>
      </c>
      <c r="C25" s="38"/>
      <c r="D25" s="55">
        <f t="shared" si="0"/>
        <v>0</v>
      </c>
      <c r="E25" s="2"/>
      <c r="F25" s="2"/>
      <c r="G25" s="29"/>
      <c r="H25" s="29"/>
      <c r="I25" s="47">
        <f t="shared" si="1"/>
        <v>0</v>
      </c>
      <c r="J25" s="47">
        <f t="shared" si="2"/>
        <v>0</v>
      </c>
      <c r="K25" s="2"/>
      <c r="L25" s="2">
        <f t="shared" si="3"/>
        <v>0</v>
      </c>
      <c r="M25" s="42"/>
      <c r="N25" t="s">
        <v>113</v>
      </c>
    </row>
    <row r="26" spans="1:14">
      <c r="A26" s="4">
        <v>25</v>
      </c>
      <c r="B26" s="1">
        <f t="shared" si="4"/>
        <v>0</v>
      </c>
      <c r="C26" s="38"/>
      <c r="D26" s="55">
        <f t="shared" si="0"/>
        <v>0</v>
      </c>
      <c r="E26" s="2"/>
      <c r="F26" s="2"/>
      <c r="G26" s="29"/>
      <c r="H26" s="29"/>
      <c r="I26" s="47">
        <f t="shared" si="1"/>
        <v>0</v>
      </c>
      <c r="J26" s="47">
        <f t="shared" si="2"/>
        <v>0</v>
      </c>
      <c r="K26" s="2"/>
      <c r="L26" s="2">
        <f t="shared" si="3"/>
        <v>0</v>
      </c>
      <c r="M26" s="42"/>
    </row>
    <row r="27" spans="1:14">
      <c r="A27" s="1">
        <v>26</v>
      </c>
      <c r="B27" s="1">
        <f t="shared" si="4"/>
        <v>0</v>
      </c>
      <c r="C27" s="38"/>
      <c r="D27" s="55">
        <f t="shared" si="0"/>
        <v>0</v>
      </c>
      <c r="E27" s="2"/>
      <c r="F27" s="2"/>
      <c r="G27" s="29"/>
      <c r="H27" s="29"/>
      <c r="I27" s="47">
        <f t="shared" si="1"/>
        <v>0</v>
      </c>
      <c r="J27" s="47">
        <f t="shared" si="2"/>
        <v>0</v>
      </c>
      <c r="K27" s="2"/>
      <c r="L27" s="2">
        <f t="shared" si="3"/>
        <v>0</v>
      </c>
      <c r="M27" s="42"/>
    </row>
    <row r="28" spans="1:14">
      <c r="A28" s="4">
        <v>27</v>
      </c>
      <c r="B28" s="1">
        <f t="shared" si="4"/>
        <v>0</v>
      </c>
      <c r="C28" s="38"/>
      <c r="D28" s="55">
        <f t="shared" si="0"/>
        <v>0</v>
      </c>
      <c r="E28" s="2"/>
      <c r="F28" s="2"/>
      <c r="G28" s="29"/>
      <c r="H28" s="29"/>
      <c r="I28" s="47">
        <f t="shared" si="1"/>
        <v>0</v>
      </c>
      <c r="J28" s="47">
        <f t="shared" si="2"/>
        <v>0</v>
      </c>
      <c r="K28" s="2"/>
      <c r="L28" s="2">
        <f t="shared" si="3"/>
        <v>0</v>
      </c>
      <c r="M28" s="42"/>
    </row>
    <row r="29" spans="1:14">
      <c r="A29" s="1">
        <v>28</v>
      </c>
      <c r="B29" s="1">
        <f t="shared" si="4"/>
        <v>0</v>
      </c>
      <c r="C29" s="38"/>
      <c r="D29" s="55">
        <f t="shared" si="0"/>
        <v>0</v>
      </c>
      <c r="E29" s="2"/>
      <c r="F29" s="2"/>
      <c r="G29" s="29"/>
      <c r="H29" s="29"/>
      <c r="I29" s="47">
        <f t="shared" si="1"/>
        <v>0</v>
      </c>
      <c r="J29" s="47">
        <f t="shared" si="2"/>
        <v>0</v>
      </c>
      <c r="K29" s="2"/>
      <c r="L29" s="2">
        <f t="shared" si="3"/>
        <v>0</v>
      </c>
      <c r="M29" s="42"/>
    </row>
    <row r="30" spans="1:14">
      <c r="A30" s="4">
        <v>29</v>
      </c>
      <c r="B30" s="1">
        <f t="shared" si="4"/>
        <v>0</v>
      </c>
      <c r="C30" s="38"/>
      <c r="D30" s="55">
        <f t="shared" si="0"/>
        <v>0</v>
      </c>
      <c r="E30" s="2"/>
      <c r="F30" s="2"/>
      <c r="G30" s="29"/>
      <c r="H30" s="29"/>
      <c r="I30" s="47">
        <f t="shared" si="1"/>
        <v>0</v>
      </c>
      <c r="J30" s="47">
        <f t="shared" si="2"/>
        <v>0</v>
      </c>
      <c r="K30" s="2"/>
      <c r="L30" s="2">
        <f t="shared" si="3"/>
        <v>0</v>
      </c>
      <c r="M30" s="42"/>
    </row>
    <row r="31" spans="1:14">
      <c r="A31" s="1">
        <v>30</v>
      </c>
      <c r="B31" s="1">
        <f t="shared" si="4"/>
        <v>0</v>
      </c>
      <c r="C31" s="38"/>
      <c r="D31" s="55">
        <f t="shared" si="0"/>
        <v>0</v>
      </c>
      <c r="E31" s="2"/>
      <c r="F31" s="2"/>
      <c r="G31" s="29"/>
      <c r="H31" s="29"/>
      <c r="I31" s="47">
        <f t="shared" si="1"/>
        <v>0</v>
      </c>
      <c r="J31" s="47">
        <f t="shared" si="2"/>
        <v>0</v>
      </c>
      <c r="K31" s="2"/>
      <c r="L31" s="2">
        <f t="shared" si="3"/>
        <v>0</v>
      </c>
      <c r="M31" s="42"/>
    </row>
    <row r="32" spans="1:14">
      <c r="A32" s="4">
        <v>31</v>
      </c>
      <c r="B32" s="1">
        <f t="shared" si="4"/>
        <v>0</v>
      </c>
      <c r="C32" s="38"/>
      <c r="D32" s="55">
        <f t="shared" si="0"/>
        <v>0</v>
      </c>
      <c r="E32" s="2"/>
      <c r="F32" s="2"/>
      <c r="G32" s="29"/>
      <c r="H32" s="29"/>
      <c r="I32" s="47">
        <f t="shared" si="1"/>
        <v>0</v>
      </c>
      <c r="J32" s="47">
        <f t="shared" si="2"/>
        <v>0</v>
      </c>
      <c r="K32" s="2"/>
      <c r="L32" s="2">
        <f t="shared" si="3"/>
        <v>0</v>
      </c>
      <c r="M32" s="42"/>
    </row>
    <row r="35" spans="1:13" ht="15" customHeight="1">
      <c r="A35" s="114" t="s">
        <v>67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</row>
    <row r="36" spans="1:13" ht="5.2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</row>
  </sheetData>
  <autoFilter ref="A1:M32"/>
  <mergeCells count="1">
    <mergeCell ref="A35:M36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J32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" customWidth="1"/>
    <col min="2" max="2" width="8.42578125" customWidth="1"/>
    <col min="4" max="4" width="9.5703125" bestFit="1" customWidth="1"/>
    <col min="6" max="6" width="7.42578125" customWidth="1"/>
    <col min="8" max="8" width="10.28515625" bestFit="1" customWidth="1"/>
  </cols>
  <sheetData>
    <row r="1" spans="1:10" ht="47.25" customHeight="1" thickBot="1">
      <c r="A1" s="23">
        <v>45444</v>
      </c>
      <c r="B1" s="5" t="s">
        <v>0</v>
      </c>
      <c r="C1" s="6" t="s">
        <v>1</v>
      </c>
      <c r="D1" s="6" t="s">
        <v>2</v>
      </c>
      <c r="E1" s="5" t="s">
        <v>9</v>
      </c>
      <c r="F1" s="5" t="s">
        <v>7</v>
      </c>
      <c r="G1" s="5" t="s">
        <v>10</v>
      </c>
      <c r="H1" s="5" t="s">
        <v>8</v>
      </c>
    </row>
    <row r="2" spans="1:10">
      <c r="A2" s="4">
        <v>1</v>
      </c>
      <c r="B2" s="4"/>
      <c r="C2" s="4"/>
      <c r="D2" s="4">
        <f>B2+C2</f>
        <v>0</v>
      </c>
      <c r="E2" s="4"/>
      <c r="F2" s="4">
        <f>D2-E2</f>
        <v>0</v>
      </c>
      <c r="G2" s="4"/>
      <c r="H2" s="4">
        <f>G2-F2</f>
        <v>0</v>
      </c>
    </row>
    <row r="3" spans="1:10">
      <c r="A3" s="1">
        <v>2</v>
      </c>
      <c r="B3" s="1">
        <f>G2</f>
        <v>0</v>
      </c>
      <c r="C3" s="1"/>
      <c r="D3" s="1">
        <f t="shared" ref="D3:D32" si="0">B3+C3</f>
        <v>0</v>
      </c>
      <c r="E3" s="1"/>
      <c r="F3" s="1">
        <f t="shared" ref="F3:F32" si="1">D3-E3</f>
        <v>0</v>
      </c>
      <c r="G3" s="1"/>
      <c r="H3" s="1">
        <f t="shared" ref="H3:H32" si="2">G3-F3</f>
        <v>0</v>
      </c>
    </row>
    <row r="4" spans="1:10">
      <c r="A4" s="1">
        <v>3</v>
      </c>
      <c r="B4" s="1">
        <f>G3</f>
        <v>0</v>
      </c>
      <c r="C4" s="1"/>
      <c r="D4" s="1">
        <f t="shared" si="0"/>
        <v>0</v>
      </c>
      <c r="E4" s="1"/>
      <c r="F4" s="1">
        <f t="shared" si="1"/>
        <v>0</v>
      </c>
      <c r="G4" s="1"/>
      <c r="H4" s="1">
        <f t="shared" si="2"/>
        <v>0</v>
      </c>
    </row>
    <row r="5" spans="1:10">
      <c r="A5" s="1">
        <v>4</v>
      </c>
      <c r="B5" s="1">
        <f t="shared" ref="B5:B32" si="3">G4</f>
        <v>0</v>
      </c>
      <c r="C5" s="1"/>
      <c r="D5" s="1">
        <f t="shared" si="0"/>
        <v>0</v>
      </c>
      <c r="E5" s="1"/>
      <c r="F5" s="1">
        <f t="shared" si="1"/>
        <v>0</v>
      </c>
      <c r="G5" s="1"/>
      <c r="H5" s="1">
        <f t="shared" si="2"/>
        <v>0</v>
      </c>
    </row>
    <row r="6" spans="1:10">
      <c r="A6" s="1">
        <v>5</v>
      </c>
      <c r="B6" s="1">
        <f t="shared" si="3"/>
        <v>0</v>
      </c>
      <c r="C6" s="1"/>
      <c r="D6" s="1">
        <f t="shared" si="0"/>
        <v>0</v>
      </c>
      <c r="E6" s="1"/>
      <c r="F6" s="1">
        <f t="shared" si="1"/>
        <v>0</v>
      </c>
      <c r="G6" s="1"/>
      <c r="H6" s="1">
        <f t="shared" si="2"/>
        <v>0</v>
      </c>
      <c r="J6" t="s">
        <v>30</v>
      </c>
    </row>
    <row r="7" spans="1:10">
      <c r="A7" s="1">
        <v>6</v>
      </c>
      <c r="B7" s="1">
        <f t="shared" si="3"/>
        <v>0</v>
      </c>
      <c r="C7" s="1"/>
      <c r="D7" s="1">
        <f t="shared" si="0"/>
        <v>0</v>
      </c>
      <c r="E7" s="1"/>
      <c r="F7" s="1">
        <f t="shared" si="1"/>
        <v>0</v>
      </c>
      <c r="G7" s="1"/>
      <c r="H7" s="1">
        <f t="shared" si="2"/>
        <v>0</v>
      </c>
    </row>
    <row r="8" spans="1:10">
      <c r="A8" s="1">
        <v>7</v>
      </c>
      <c r="B8" s="1">
        <f t="shared" si="3"/>
        <v>0</v>
      </c>
      <c r="C8" s="1"/>
      <c r="D8" s="1">
        <f t="shared" si="0"/>
        <v>0</v>
      </c>
      <c r="E8" s="1"/>
      <c r="F8" s="1">
        <f t="shared" si="1"/>
        <v>0</v>
      </c>
      <c r="G8" s="1"/>
      <c r="H8" s="1">
        <f t="shared" si="2"/>
        <v>0</v>
      </c>
    </row>
    <row r="9" spans="1:10">
      <c r="A9" s="1">
        <v>8</v>
      </c>
      <c r="B9" s="1">
        <f t="shared" si="3"/>
        <v>0</v>
      </c>
      <c r="C9" s="1"/>
      <c r="D9" s="1">
        <f t="shared" si="0"/>
        <v>0</v>
      </c>
      <c r="E9" s="1"/>
      <c r="F9" s="1">
        <f t="shared" si="1"/>
        <v>0</v>
      </c>
      <c r="G9" s="1"/>
      <c r="H9" s="1">
        <f t="shared" si="2"/>
        <v>0</v>
      </c>
    </row>
    <row r="10" spans="1:10">
      <c r="A10" s="1">
        <v>9</v>
      </c>
      <c r="B10" s="1">
        <f t="shared" si="3"/>
        <v>0</v>
      </c>
      <c r="C10" s="1"/>
      <c r="D10" s="1">
        <f t="shared" si="0"/>
        <v>0</v>
      </c>
      <c r="E10" s="1"/>
      <c r="F10" s="1">
        <f t="shared" si="1"/>
        <v>0</v>
      </c>
      <c r="G10" s="1"/>
      <c r="H10" s="1">
        <f t="shared" si="2"/>
        <v>0</v>
      </c>
    </row>
    <row r="11" spans="1:10">
      <c r="A11" s="1">
        <v>10</v>
      </c>
      <c r="B11" s="1">
        <f t="shared" si="3"/>
        <v>0</v>
      </c>
      <c r="C11" s="1"/>
      <c r="D11" s="1">
        <f t="shared" si="0"/>
        <v>0</v>
      </c>
      <c r="E11" s="1"/>
      <c r="F11" s="1">
        <f t="shared" si="1"/>
        <v>0</v>
      </c>
      <c r="G11" s="1"/>
      <c r="H11" s="1">
        <f t="shared" si="2"/>
        <v>0</v>
      </c>
    </row>
    <row r="12" spans="1:10">
      <c r="A12" s="1">
        <v>11</v>
      </c>
      <c r="B12" s="1">
        <f t="shared" si="3"/>
        <v>0</v>
      </c>
      <c r="C12" s="1"/>
      <c r="D12" s="1">
        <f t="shared" si="0"/>
        <v>0</v>
      </c>
      <c r="E12" s="1"/>
      <c r="F12" s="1">
        <f t="shared" si="1"/>
        <v>0</v>
      </c>
      <c r="G12" s="1"/>
      <c r="H12" s="1">
        <f t="shared" si="2"/>
        <v>0</v>
      </c>
    </row>
    <row r="13" spans="1:10">
      <c r="A13" s="1">
        <v>12</v>
      </c>
      <c r="B13" s="1">
        <f t="shared" si="3"/>
        <v>0</v>
      </c>
      <c r="C13" s="1"/>
      <c r="D13" s="1">
        <f t="shared" si="0"/>
        <v>0</v>
      </c>
      <c r="E13" s="1"/>
      <c r="F13" s="1">
        <f t="shared" si="1"/>
        <v>0</v>
      </c>
      <c r="G13" s="1"/>
      <c r="H13" s="1">
        <f t="shared" si="2"/>
        <v>0</v>
      </c>
    </row>
    <row r="14" spans="1:10">
      <c r="A14" s="1">
        <v>13</v>
      </c>
      <c r="B14" s="1">
        <f t="shared" si="3"/>
        <v>0</v>
      </c>
      <c r="C14" s="1"/>
      <c r="D14" s="1">
        <f t="shared" si="0"/>
        <v>0</v>
      </c>
      <c r="E14" s="1"/>
      <c r="F14" s="1">
        <f t="shared" si="1"/>
        <v>0</v>
      </c>
      <c r="G14" s="1"/>
      <c r="H14" s="1">
        <f t="shared" si="2"/>
        <v>0</v>
      </c>
    </row>
    <row r="15" spans="1:10">
      <c r="A15" s="1">
        <v>14</v>
      </c>
      <c r="B15" s="1">
        <f t="shared" si="3"/>
        <v>0</v>
      </c>
      <c r="C15" s="1"/>
      <c r="D15" s="1">
        <f t="shared" si="0"/>
        <v>0</v>
      </c>
      <c r="E15" s="1"/>
      <c r="F15" s="1">
        <f t="shared" si="1"/>
        <v>0</v>
      </c>
      <c r="G15" s="1"/>
      <c r="H15" s="1">
        <f t="shared" si="2"/>
        <v>0</v>
      </c>
    </row>
    <row r="16" spans="1:10">
      <c r="A16" s="1">
        <v>15</v>
      </c>
      <c r="B16" s="1">
        <f t="shared" si="3"/>
        <v>0</v>
      </c>
      <c r="C16" s="1"/>
      <c r="D16" s="1">
        <f t="shared" si="0"/>
        <v>0</v>
      </c>
      <c r="E16" s="1"/>
      <c r="F16" s="1">
        <f t="shared" si="1"/>
        <v>0</v>
      </c>
      <c r="G16" s="1"/>
      <c r="H16" s="1">
        <f t="shared" si="2"/>
        <v>0</v>
      </c>
    </row>
    <row r="17" spans="1:8">
      <c r="A17" s="1">
        <v>16</v>
      </c>
      <c r="B17" s="1">
        <f t="shared" si="3"/>
        <v>0</v>
      </c>
      <c r="C17" s="1"/>
      <c r="D17" s="1">
        <f t="shared" si="0"/>
        <v>0</v>
      </c>
      <c r="E17" s="1"/>
      <c r="F17" s="1">
        <f t="shared" si="1"/>
        <v>0</v>
      </c>
      <c r="G17" s="1"/>
      <c r="H17" s="1">
        <f t="shared" si="2"/>
        <v>0</v>
      </c>
    </row>
    <row r="18" spans="1:8">
      <c r="A18" s="1">
        <v>17</v>
      </c>
      <c r="B18" s="1">
        <f t="shared" si="3"/>
        <v>0</v>
      </c>
      <c r="C18" s="1"/>
      <c r="D18" s="1">
        <f t="shared" si="0"/>
        <v>0</v>
      </c>
      <c r="E18" s="1"/>
      <c r="F18" s="1">
        <f t="shared" si="1"/>
        <v>0</v>
      </c>
      <c r="G18" s="1"/>
      <c r="H18" s="1">
        <f t="shared" si="2"/>
        <v>0</v>
      </c>
    </row>
    <row r="19" spans="1:8">
      <c r="A19" s="1">
        <v>18</v>
      </c>
      <c r="B19" s="1">
        <f t="shared" si="3"/>
        <v>0</v>
      </c>
      <c r="C19" s="1"/>
      <c r="D19" s="1">
        <f t="shared" si="0"/>
        <v>0</v>
      </c>
      <c r="E19" s="1"/>
      <c r="F19" s="1">
        <f t="shared" si="1"/>
        <v>0</v>
      </c>
      <c r="G19" s="1"/>
      <c r="H19" s="1">
        <f t="shared" si="2"/>
        <v>0</v>
      </c>
    </row>
    <row r="20" spans="1:8">
      <c r="A20" s="1">
        <v>19</v>
      </c>
      <c r="B20" s="1">
        <f t="shared" si="3"/>
        <v>0</v>
      </c>
      <c r="C20" s="1"/>
      <c r="D20" s="1">
        <f t="shared" si="0"/>
        <v>0</v>
      </c>
      <c r="E20" s="1"/>
      <c r="F20" s="1">
        <f t="shared" si="1"/>
        <v>0</v>
      </c>
      <c r="G20" s="1"/>
      <c r="H20" s="1">
        <f t="shared" si="2"/>
        <v>0</v>
      </c>
    </row>
    <row r="21" spans="1:8">
      <c r="A21" s="1">
        <v>20</v>
      </c>
      <c r="B21" s="1">
        <f t="shared" si="3"/>
        <v>0</v>
      </c>
      <c r="C21" s="1"/>
      <c r="D21" s="1">
        <f t="shared" si="0"/>
        <v>0</v>
      </c>
      <c r="E21" s="1"/>
      <c r="F21" s="1">
        <f t="shared" si="1"/>
        <v>0</v>
      </c>
      <c r="G21" s="1"/>
      <c r="H21" s="1">
        <f t="shared" si="2"/>
        <v>0</v>
      </c>
    </row>
    <row r="22" spans="1:8">
      <c r="A22" s="1">
        <v>21</v>
      </c>
      <c r="B22" s="1">
        <f t="shared" si="3"/>
        <v>0</v>
      </c>
      <c r="C22" s="1"/>
      <c r="D22" s="1">
        <f t="shared" si="0"/>
        <v>0</v>
      </c>
      <c r="E22" s="1"/>
      <c r="F22" s="1">
        <f t="shared" si="1"/>
        <v>0</v>
      </c>
      <c r="G22" s="1"/>
      <c r="H22" s="1">
        <f t="shared" si="2"/>
        <v>0</v>
      </c>
    </row>
    <row r="23" spans="1:8">
      <c r="A23" s="1">
        <v>22</v>
      </c>
      <c r="B23" s="1">
        <f t="shared" si="3"/>
        <v>0</v>
      </c>
      <c r="C23" s="2"/>
      <c r="D23" s="55">
        <f t="shared" si="0"/>
        <v>0</v>
      </c>
      <c r="E23" s="55"/>
      <c r="F23" s="55">
        <f t="shared" si="1"/>
        <v>0</v>
      </c>
      <c r="G23" s="55"/>
      <c r="H23" s="56">
        <f t="shared" si="2"/>
        <v>0</v>
      </c>
    </row>
    <row r="24" spans="1:8">
      <c r="A24" s="1">
        <v>23</v>
      </c>
      <c r="B24" s="1">
        <f t="shared" si="3"/>
        <v>0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</row>
    <row r="25" spans="1:8">
      <c r="A25" s="1">
        <v>24</v>
      </c>
      <c r="B25" s="1">
        <f t="shared" si="3"/>
        <v>0</v>
      </c>
      <c r="C25" s="1"/>
      <c r="D25" s="1">
        <f t="shared" si="0"/>
        <v>0</v>
      </c>
      <c r="E25" s="1"/>
      <c r="F25" s="1">
        <f t="shared" si="1"/>
        <v>0</v>
      </c>
      <c r="G25" s="1"/>
      <c r="H25" s="1">
        <f t="shared" si="2"/>
        <v>0</v>
      </c>
    </row>
    <row r="26" spans="1:8">
      <c r="A26" s="1">
        <v>25</v>
      </c>
      <c r="B26" s="1">
        <f t="shared" si="3"/>
        <v>0</v>
      </c>
      <c r="C26" s="1"/>
      <c r="D26" s="1">
        <f t="shared" si="0"/>
        <v>0</v>
      </c>
      <c r="E26" s="1"/>
      <c r="F26" s="1">
        <f t="shared" si="1"/>
        <v>0</v>
      </c>
      <c r="G26" s="1"/>
      <c r="H26" s="1">
        <f t="shared" si="2"/>
        <v>0</v>
      </c>
    </row>
    <row r="27" spans="1:8">
      <c r="A27" s="1">
        <v>26</v>
      </c>
      <c r="B27" s="1">
        <f t="shared" si="3"/>
        <v>0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</row>
    <row r="28" spans="1:8">
      <c r="A28" s="1">
        <v>27</v>
      </c>
      <c r="B28" s="1">
        <f t="shared" si="3"/>
        <v>0</v>
      </c>
      <c r="C28" s="1"/>
      <c r="D28" s="1">
        <f t="shared" si="0"/>
        <v>0</v>
      </c>
      <c r="E28" s="1"/>
      <c r="F28" s="1">
        <f t="shared" si="1"/>
        <v>0</v>
      </c>
      <c r="G28" s="1"/>
      <c r="H28" s="1">
        <f t="shared" si="2"/>
        <v>0</v>
      </c>
    </row>
    <row r="29" spans="1:8">
      <c r="A29" s="1">
        <v>28</v>
      </c>
      <c r="B29" s="1">
        <f t="shared" si="3"/>
        <v>0</v>
      </c>
      <c r="C29" s="1"/>
      <c r="D29" s="1">
        <f t="shared" si="0"/>
        <v>0</v>
      </c>
      <c r="E29" s="1"/>
      <c r="F29" s="1">
        <f t="shared" si="1"/>
        <v>0</v>
      </c>
      <c r="G29" s="1"/>
      <c r="H29" s="1">
        <f t="shared" si="2"/>
        <v>0</v>
      </c>
    </row>
    <row r="30" spans="1:8">
      <c r="A30" s="1">
        <v>29</v>
      </c>
      <c r="B30" s="1">
        <f t="shared" si="3"/>
        <v>0</v>
      </c>
      <c r="C30" s="1"/>
      <c r="D30" s="1">
        <f t="shared" si="0"/>
        <v>0</v>
      </c>
      <c r="E30" s="1"/>
      <c r="F30" s="1">
        <f t="shared" si="1"/>
        <v>0</v>
      </c>
      <c r="G30" s="1"/>
      <c r="H30" s="1">
        <f t="shared" si="2"/>
        <v>0</v>
      </c>
    </row>
    <row r="31" spans="1:8">
      <c r="A31" s="1">
        <v>30</v>
      </c>
      <c r="B31" s="1">
        <f t="shared" si="3"/>
        <v>0</v>
      </c>
      <c r="C31" s="1"/>
      <c r="D31" s="1">
        <f t="shared" si="0"/>
        <v>0</v>
      </c>
      <c r="E31" s="1"/>
      <c r="F31" s="1">
        <f t="shared" si="1"/>
        <v>0</v>
      </c>
      <c r="G31" s="1"/>
      <c r="H31" s="1">
        <f t="shared" si="2"/>
        <v>0</v>
      </c>
    </row>
    <row r="32" spans="1:8">
      <c r="A32" s="1">
        <v>31</v>
      </c>
      <c r="B32" s="1">
        <f t="shared" si="3"/>
        <v>0</v>
      </c>
      <c r="C32" s="1"/>
      <c r="D32" s="1">
        <f t="shared" si="0"/>
        <v>0</v>
      </c>
      <c r="E32" s="1"/>
      <c r="F32" s="1">
        <f t="shared" si="1"/>
        <v>0</v>
      </c>
      <c r="G32" s="1"/>
      <c r="H32" s="1">
        <f t="shared" si="2"/>
        <v>0</v>
      </c>
    </row>
  </sheetData>
  <autoFilter ref="A1:H1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36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8.140625" customWidth="1"/>
    <col min="2" max="2" width="8.42578125" customWidth="1"/>
    <col min="6" max="6" width="7.42578125" customWidth="1"/>
    <col min="12" max="12" width="18.28515625" customWidth="1"/>
    <col min="13" max="13" width="11.28515625" customWidth="1"/>
  </cols>
  <sheetData>
    <row r="1" spans="1:13" ht="47.25" customHeight="1" thickBot="1">
      <c r="A1" s="23">
        <v>45444</v>
      </c>
      <c r="B1" s="52" t="s">
        <v>0</v>
      </c>
      <c r="C1" s="32" t="s">
        <v>1</v>
      </c>
      <c r="D1" s="53" t="s">
        <v>2</v>
      </c>
      <c r="E1" s="52" t="s">
        <v>64</v>
      </c>
      <c r="F1" s="52" t="s">
        <v>7</v>
      </c>
      <c r="G1" s="52" t="s">
        <v>10</v>
      </c>
      <c r="H1" s="43" t="s">
        <v>8</v>
      </c>
      <c r="I1" s="54" t="s">
        <v>12</v>
      </c>
    </row>
    <row r="2" spans="1:13">
      <c r="A2" s="4">
        <v>1</v>
      </c>
      <c r="B2" s="4">
        <v>7.9</v>
      </c>
      <c r="C2" s="33">
        <f>4.5/0.4</f>
        <v>11.25</v>
      </c>
      <c r="D2" s="4">
        <f>B2+C2</f>
        <v>19.149999999999999</v>
      </c>
      <c r="E2" s="4">
        <v>20</v>
      </c>
      <c r="F2" s="4">
        <f>D2-E2</f>
        <v>-0.85000000000000142</v>
      </c>
      <c r="G2" s="4"/>
      <c r="H2" s="39">
        <f>G2-F2</f>
        <v>0.85000000000000142</v>
      </c>
      <c r="I2" s="30"/>
    </row>
    <row r="3" spans="1:13">
      <c r="A3" s="1">
        <v>2</v>
      </c>
      <c r="B3" s="1">
        <f>G2</f>
        <v>0</v>
      </c>
      <c r="C3" s="33"/>
      <c r="D3" s="1">
        <f t="shared" ref="D3:D32" si="0">B3+C3</f>
        <v>0</v>
      </c>
      <c r="E3" s="1"/>
      <c r="F3" s="1">
        <f t="shared" ref="F3:F32" si="1">D3-E3</f>
        <v>0</v>
      </c>
      <c r="G3" s="1"/>
      <c r="H3" s="40">
        <f t="shared" ref="H3:H32" si="2">G3-F3</f>
        <v>0</v>
      </c>
      <c r="I3" s="30"/>
    </row>
    <row r="4" spans="1:13">
      <c r="A4" s="4">
        <v>3</v>
      </c>
      <c r="B4" s="1">
        <f>G3</f>
        <v>0</v>
      </c>
      <c r="C4" s="34"/>
      <c r="D4" s="1">
        <f t="shared" si="0"/>
        <v>0</v>
      </c>
      <c r="E4" s="1"/>
      <c r="F4" s="1">
        <f t="shared" si="1"/>
        <v>0</v>
      </c>
      <c r="G4" s="1"/>
      <c r="H4" s="40">
        <f t="shared" si="2"/>
        <v>0</v>
      </c>
      <c r="I4" s="30"/>
    </row>
    <row r="5" spans="1:13">
      <c r="A5" s="1">
        <v>4</v>
      </c>
      <c r="B5" s="1">
        <f t="shared" ref="B5:B32" si="3">G4</f>
        <v>0</v>
      </c>
      <c r="C5" s="34"/>
      <c r="D5" s="1">
        <f t="shared" si="0"/>
        <v>0</v>
      </c>
      <c r="E5" s="1"/>
      <c r="F5" s="1">
        <f t="shared" si="1"/>
        <v>0</v>
      </c>
      <c r="G5" s="1"/>
      <c r="H5" s="40">
        <f t="shared" si="2"/>
        <v>0</v>
      </c>
      <c r="I5" s="30"/>
    </row>
    <row r="6" spans="1:13">
      <c r="A6" s="4">
        <v>5</v>
      </c>
      <c r="B6" s="1">
        <f t="shared" si="3"/>
        <v>0</v>
      </c>
      <c r="C6" s="34"/>
      <c r="D6" s="1">
        <f t="shared" si="0"/>
        <v>0</v>
      </c>
      <c r="E6" s="1"/>
      <c r="F6" s="1">
        <f t="shared" si="1"/>
        <v>0</v>
      </c>
      <c r="G6" s="1"/>
      <c r="H6" s="40">
        <f t="shared" si="2"/>
        <v>0</v>
      </c>
      <c r="I6" s="30"/>
    </row>
    <row r="7" spans="1:13">
      <c r="A7" s="1">
        <v>6</v>
      </c>
      <c r="B7" s="1">
        <f t="shared" si="3"/>
        <v>0</v>
      </c>
      <c r="C7" s="34"/>
      <c r="D7" s="1">
        <f t="shared" si="0"/>
        <v>0</v>
      </c>
      <c r="E7" s="1"/>
      <c r="F7" s="1">
        <f t="shared" si="1"/>
        <v>0</v>
      </c>
      <c r="G7" s="1"/>
      <c r="H7" s="40">
        <f t="shared" si="2"/>
        <v>0</v>
      </c>
      <c r="I7" s="30"/>
    </row>
    <row r="8" spans="1:13">
      <c r="A8" s="4">
        <v>7</v>
      </c>
      <c r="B8" s="1">
        <f t="shared" si="3"/>
        <v>0</v>
      </c>
      <c r="C8" s="34"/>
      <c r="D8" s="1">
        <f t="shared" si="0"/>
        <v>0</v>
      </c>
      <c r="E8" s="1"/>
      <c r="F8" s="1">
        <f t="shared" si="1"/>
        <v>0</v>
      </c>
      <c r="G8" s="1"/>
      <c r="H8" s="40">
        <f t="shared" si="2"/>
        <v>0</v>
      </c>
      <c r="I8" s="30"/>
    </row>
    <row r="9" spans="1:13">
      <c r="A9" s="1">
        <v>8</v>
      </c>
      <c r="B9" s="1">
        <f t="shared" si="3"/>
        <v>0</v>
      </c>
      <c r="C9" s="34"/>
      <c r="D9" s="1">
        <f t="shared" si="0"/>
        <v>0</v>
      </c>
      <c r="E9" s="1"/>
      <c r="F9" s="1">
        <f t="shared" si="1"/>
        <v>0</v>
      </c>
      <c r="G9" s="1"/>
      <c r="H9" s="40">
        <f t="shared" si="2"/>
        <v>0</v>
      </c>
      <c r="I9" s="30"/>
    </row>
    <row r="10" spans="1:13">
      <c r="A10" s="4">
        <v>9</v>
      </c>
      <c r="B10" s="1">
        <f t="shared" si="3"/>
        <v>0</v>
      </c>
      <c r="C10" s="34"/>
      <c r="D10" s="1">
        <f t="shared" si="0"/>
        <v>0</v>
      </c>
      <c r="E10" s="1"/>
      <c r="F10" s="1">
        <f t="shared" si="1"/>
        <v>0</v>
      </c>
      <c r="G10" s="1"/>
      <c r="H10" s="40">
        <f t="shared" si="2"/>
        <v>0</v>
      </c>
      <c r="I10" s="30"/>
    </row>
    <row r="11" spans="1:13" ht="15.75" thickBot="1">
      <c r="A11" s="1">
        <v>10</v>
      </c>
      <c r="B11" s="1">
        <f t="shared" si="3"/>
        <v>0</v>
      </c>
      <c r="C11" s="34"/>
      <c r="D11" s="1">
        <f t="shared" si="0"/>
        <v>0</v>
      </c>
      <c r="E11" s="1"/>
      <c r="F11" s="1">
        <f t="shared" si="1"/>
        <v>0</v>
      </c>
      <c r="G11" s="1"/>
      <c r="H11" s="40">
        <f t="shared" si="2"/>
        <v>0</v>
      </c>
      <c r="I11" s="30"/>
    </row>
    <row r="12" spans="1:13" ht="15.75" thickBot="1">
      <c r="A12" s="4">
        <v>11</v>
      </c>
      <c r="B12" s="1">
        <f t="shared" si="3"/>
        <v>0</v>
      </c>
      <c r="C12" s="34"/>
      <c r="D12" s="1">
        <f t="shared" si="0"/>
        <v>0</v>
      </c>
      <c r="E12" s="1"/>
      <c r="F12" s="1">
        <f t="shared" si="1"/>
        <v>0</v>
      </c>
      <c r="G12" s="1"/>
      <c r="H12" s="40">
        <f t="shared" si="2"/>
        <v>0</v>
      </c>
      <c r="I12" s="30"/>
      <c r="L12" s="116" t="s">
        <v>95</v>
      </c>
      <c r="M12" s="117"/>
    </row>
    <row r="13" spans="1:13" ht="15.75" thickBot="1">
      <c r="A13" s="1">
        <v>12</v>
      </c>
      <c r="B13" s="1">
        <f t="shared" si="3"/>
        <v>0</v>
      </c>
      <c r="C13" s="34"/>
      <c r="D13" s="1">
        <f t="shared" si="0"/>
        <v>0</v>
      </c>
      <c r="E13" s="1"/>
      <c r="F13" s="1">
        <f t="shared" si="1"/>
        <v>0</v>
      </c>
      <c r="G13" s="98"/>
      <c r="H13" s="100">
        <f t="shared" si="2"/>
        <v>0</v>
      </c>
      <c r="I13" s="101"/>
      <c r="L13" s="82" t="s">
        <v>16</v>
      </c>
      <c r="M13" s="82" t="s">
        <v>93</v>
      </c>
    </row>
    <row r="14" spans="1:13">
      <c r="A14" s="4">
        <v>13</v>
      </c>
      <c r="B14" s="1">
        <f t="shared" si="3"/>
        <v>0</v>
      </c>
      <c r="C14" s="34"/>
      <c r="D14" s="1">
        <f t="shared" si="0"/>
        <v>0</v>
      </c>
      <c r="E14" s="1"/>
      <c r="F14" s="1">
        <f t="shared" si="1"/>
        <v>0</v>
      </c>
      <c r="G14" s="1"/>
      <c r="H14" s="40">
        <f t="shared" si="2"/>
        <v>0</v>
      </c>
      <c r="I14" s="30"/>
      <c r="L14" t="s">
        <v>20</v>
      </c>
      <c r="M14" s="66">
        <v>1320</v>
      </c>
    </row>
    <row r="15" spans="1:13">
      <c r="A15" s="1">
        <v>14</v>
      </c>
      <c r="B15" s="1">
        <f t="shared" si="3"/>
        <v>0</v>
      </c>
      <c r="C15" s="34"/>
      <c r="D15" s="1">
        <f t="shared" si="0"/>
        <v>0</v>
      </c>
      <c r="E15" s="1"/>
      <c r="F15" s="1">
        <f t="shared" si="1"/>
        <v>0</v>
      </c>
      <c r="G15" s="1"/>
      <c r="H15" s="40">
        <f t="shared" si="2"/>
        <v>0</v>
      </c>
      <c r="I15" s="30"/>
      <c r="L15" t="s">
        <v>94</v>
      </c>
      <c r="M15" s="66">
        <f>M14/15</f>
        <v>88</v>
      </c>
    </row>
    <row r="16" spans="1:13">
      <c r="A16" s="4">
        <v>15</v>
      </c>
      <c r="B16" s="1">
        <f t="shared" si="3"/>
        <v>0</v>
      </c>
      <c r="C16" s="34"/>
      <c r="D16" s="1">
        <f t="shared" si="0"/>
        <v>0</v>
      </c>
      <c r="E16" s="1"/>
      <c r="F16" s="1">
        <f t="shared" si="1"/>
        <v>0</v>
      </c>
      <c r="G16" s="1"/>
      <c r="H16" s="40">
        <f t="shared" si="2"/>
        <v>0</v>
      </c>
      <c r="I16" s="30"/>
    </row>
    <row r="17" spans="1:9">
      <c r="A17" s="1">
        <v>16</v>
      </c>
      <c r="B17" s="1">
        <f t="shared" si="3"/>
        <v>0</v>
      </c>
      <c r="C17" s="34"/>
      <c r="D17" s="1">
        <f t="shared" si="0"/>
        <v>0</v>
      </c>
      <c r="E17" s="1"/>
      <c r="F17" s="1">
        <f t="shared" si="1"/>
        <v>0</v>
      </c>
      <c r="G17" s="1"/>
      <c r="H17" s="40">
        <f t="shared" si="2"/>
        <v>0</v>
      </c>
      <c r="I17" s="30"/>
    </row>
    <row r="18" spans="1:9">
      <c r="A18" s="4">
        <v>17</v>
      </c>
      <c r="B18" s="1">
        <f t="shared" si="3"/>
        <v>0</v>
      </c>
      <c r="C18" s="34"/>
      <c r="D18" s="1">
        <f t="shared" si="0"/>
        <v>0</v>
      </c>
      <c r="E18" s="1"/>
      <c r="F18" s="1">
        <f t="shared" si="1"/>
        <v>0</v>
      </c>
      <c r="G18" s="1"/>
      <c r="H18" s="40">
        <f t="shared" si="2"/>
        <v>0</v>
      </c>
      <c r="I18" s="30"/>
    </row>
    <row r="19" spans="1:9">
      <c r="A19" s="1">
        <v>18</v>
      </c>
      <c r="B19" s="1">
        <f t="shared" si="3"/>
        <v>0</v>
      </c>
      <c r="C19" s="34"/>
      <c r="D19" s="1">
        <f t="shared" si="0"/>
        <v>0</v>
      </c>
      <c r="E19" s="1"/>
      <c r="F19" s="1">
        <f t="shared" si="1"/>
        <v>0</v>
      </c>
      <c r="G19" s="1"/>
      <c r="H19" s="40">
        <f t="shared" si="2"/>
        <v>0</v>
      </c>
      <c r="I19" s="30"/>
    </row>
    <row r="20" spans="1:9">
      <c r="A20" s="4">
        <v>19</v>
      </c>
      <c r="B20" s="1">
        <f t="shared" si="3"/>
        <v>0</v>
      </c>
      <c r="C20" s="34"/>
      <c r="D20" s="1">
        <f t="shared" si="0"/>
        <v>0</v>
      </c>
      <c r="E20" s="1"/>
      <c r="F20" s="1">
        <f t="shared" si="1"/>
        <v>0</v>
      </c>
      <c r="G20" s="1"/>
      <c r="H20" s="40">
        <f t="shared" si="2"/>
        <v>0</v>
      </c>
      <c r="I20" s="30"/>
    </row>
    <row r="21" spans="1:9">
      <c r="A21" s="1">
        <v>20</v>
      </c>
      <c r="B21" s="1">
        <f t="shared" si="3"/>
        <v>0</v>
      </c>
      <c r="C21" s="34"/>
      <c r="D21" s="1">
        <f t="shared" si="0"/>
        <v>0</v>
      </c>
      <c r="E21" s="1"/>
      <c r="F21" s="1">
        <f t="shared" si="1"/>
        <v>0</v>
      </c>
      <c r="G21" s="1"/>
      <c r="H21" s="40">
        <f t="shared" si="2"/>
        <v>0</v>
      </c>
      <c r="I21" s="30"/>
    </row>
    <row r="22" spans="1:9">
      <c r="A22" s="4">
        <v>21</v>
      </c>
      <c r="B22" s="1">
        <f t="shared" si="3"/>
        <v>0</v>
      </c>
      <c r="C22" s="34"/>
      <c r="D22" s="1">
        <f t="shared" si="0"/>
        <v>0</v>
      </c>
      <c r="E22" s="1"/>
      <c r="F22" s="1">
        <f t="shared" si="1"/>
        <v>0</v>
      </c>
      <c r="G22" s="1"/>
      <c r="H22" s="40">
        <f t="shared" si="2"/>
        <v>0</v>
      </c>
      <c r="I22" s="30"/>
    </row>
    <row r="23" spans="1:9">
      <c r="A23" s="1">
        <v>22</v>
      </c>
      <c r="B23" s="1">
        <f t="shared" si="3"/>
        <v>0</v>
      </c>
      <c r="C23" s="38"/>
      <c r="D23" s="2">
        <f t="shared" si="0"/>
        <v>0</v>
      </c>
      <c r="E23" s="2"/>
      <c r="F23" s="2">
        <f t="shared" si="1"/>
        <v>0</v>
      </c>
      <c r="G23" s="2"/>
      <c r="H23" s="42">
        <f t="shared" si="2"/>
        <v>0</v>
      </c>
      <c r="I23" s="31"/>
    </row>
    <row r="24" spans="1:9">
      <c r="A24" s="4">
        <v>23</v>
      </c>
      <c r="B24" s="1">
        <f t="shared" si="3"/>
        <v>0</v>
      </c>
      <c r="C24" s="38"/>
      <c r="D24" s="2">
        <f t="shared" si="0"/>
        <v>0</v>
      </c>
      <c r="E24" s="2"/>
      <c r="F24" s="2">
        <f t="shared" si="1"/>
        <v>0</v>
      </c>
      <c r="G24" s="2"/>
      <c r="H24" s="42">
        <f t="shared" si="2"/>
        <v>0</v>
      </c>
      <c r="I24" s="31"/>
    </row>
    <row r="25" spans="1:9">
      <c r="A25" s="1">
        <v>24</v>
      </c>
      <c r="B25" s="1">
        <f t="shared" si="3"/>
        <v>0</v>
      </c>
      <c r="C25" s="38"/>
      <c r="D25" s="2">
        <f t="shared" si="0"/>
        <v>0</v>
      </c>
      <c r="E25" s="2"/>
      <c r="F25" s="2">
        <f t="shared" si="1"/>
        <v>0</v>
      </c>
      <c r="G25" s="2"/>
      <c r="H25" s="42">
        <f t="shared" si="2"/>
        <v>0</v>
      </c>
      <c r="I25" s="31"/>
    </row>
    <row r="26" spans="1:9">
      <c r="A26" s="4">
        <v>25</v>
      </c>
      <c r="B26" s="1">
        <f t="shared" si="3"/>
        <v>0</v>
      </c>
      <c r="C26" s="38"/>
      <c r="D26" s="2">
        <f t="shared" si="0"/>
        <v>0</v>
      </c>
      <c r="E26" s="2"/>
      <c r="F26" s="2">
        <f t="shared" si="1"/>
        <v>0</v>
      </c>
      <c r="G26" s="2"/>
      <c r="H26" s="42">
        <f t="shared" si="2"/>
        <v>0</v>
      </c>
      <c r="I26" s="2"/>
    </row>
    <row r="27" spans="1:9">
      <c r="A27" s="1">
        <v>26</v>
      </c>
      <c r="B27" s="1">
        <f t="shared" si="3"/>
        <v>0</v>
      </c>
      <c r="C27" s="38"/>
      <c r="D27" s="2">
        <f t="shared" si="0"/>
        <v>0</v>
      </c>
      <c r="E27" s="2"/>
      <c r="F27" s="2">
        <f t="shared" si="1"/>
        <v>0</v>
      </c>
      <c r="G27" s="2"/>
      <c r="H27" s="42">
        <f t="shared" si="2"/>
        <v>0</v>
      </c>
      <c r="I27" s="2"/>
    </row>
    <row r="28" spans="1:9">
      <c r="A28" s="4">
        <v>27</v>
      </c>
      <c r="B28" s="1">
        <f t="shared" si="3"/>
        <v>0</v>
      </c>
      <c r="C28" s="38"/>
      <c r="D28" s="2">
        <f t="shared" si="0"/>
        <v>0</v>
      </c>
      <c r="E28" s="2"/>
      <c r="F28" s="2">
        <f t="shared" si="1"/>
        <v>0</v>
      </c>
      <c r="G28" s="2"/>
      <c r="H28" s="42">
        <f t="shared" si="2"/>
        <v>0</v>
      </c>
      <c r="I28" s="2"/>
    </row>
    <row r="29" spans="1:9">
      <c r="A29" s="1">
        <v>28</v>
      </c>
      <c r="B29" s="1">
        <f t="shared" si="3"/>
        <v>0</v>
      </c>
      <c r="C29" s="38"/>
      <c r="D29" s="2">
        <f t="shared" si="0"/>
        <v>0</v>
      </c>
      <c r="E29" s="2"/>
      <c r="F29" s="2">
        <f t="shared" si="1"/>
        <v>0</v>
      </c>
      <c r="G29" s="2"/>
      <c r="H29" s="42">
        <f t="shared" si="2"/>
        <v>0</v>
      </c>
      <c r="I29" s="2"/>
    </row>
    <row r="30" spans="1:9">
      <c r="A30" s="4">
        <v>29</v>
      </c>
      <c r="B30" s="1">
        <f t="shared" si="3"/>
        <v>0</v>
      </c>
      <c r="C30" s="38"/>
      <c r="D30" s="2">
        <f t="shared" si="0"/>
        <v>0</v>
      </c>
      <c r="E30" s="2"/>
      <c r="F30" s="2">
        <f t="shared" si="1"/>
        <v>0</v>
      </c>
      <c r="G30" s="2"/>
      <c r="H30" s="42">
        <f t="shared" si="2"/>
        <v>0</v>
      </c>
      <c r="I30" s="2"/>
    </row>
    <row r="31" spans="1:9">
      <c r="A31" s="1">
        <v>30</v>
      </c>
      <c r="B31" s="1">
        <f t="shared" si="3"/>
        <v>0</v>
      </c>
      <c r="C31" s="38"/>
      <c r="D31" s="2">
        <f t="shared" si="0"/>
        <v>0</v>
      </c>
      <c r="E31" s="2"/>
      <c r="F31" s="2">
        <f t="shared" si="1"/>
        <v>0</v>
      </c>
      <c r="G31" s="2"/>
      <c r="H31" s="42">
        <f t="shared" si="2"/>
        <v>0</v>
      </c>
      <c r="I31" s="2"/>
    </row>
    <row r="32" spans="1:9">
      <c r="A32" s="4">
        <v>31</v>
      </c>
      <c r="B32" s="1">
        <f t="shared" si="3"/>
        <v>0</v>
      </c>
      <c r="C32" s="38"/>
      <c r="D32" s="2">
        <f t="shared" si="0"/>
        <v>0</v>
      </c>
      <c r="E32" s="2"/>
      <c r="F32" s="2">
        <f t="shared" si="1"/>
        <v>0</v>
      </c>
      <c r="G32" s="2"/>
      <c r="H32" s="42">
        <f t="shared" si="2"/>
        <v>0</v>
      </c>
      <c r="I32" s="2"/>
    </row>
    <row r="35" spans="1:9" ht="15" customHeight="1">
      <c r="A35" s="115" t="s">
        <v>66</v>
      </c>
      <c r="B35" s="115"/>
      <c r="C35" s="115"/>
      <c r="D35" s="115"/>
      <c r="E35" s="115"/>
      <c r="F35" s="115"/>
      <c r="G35" s="115"/>
      <c r="H35" s="115"/>
      <c r="I35" s="115"/>
    </row>
    <row r="36" spans="1:9" ht="10.5" customHeight="1">
      <c r="A36" s="115"/>
      <c r="B36" s="115"/>
      <c r="C36" s="115"/>
      <c r="D36" s="115"/>
      <c r="E36" s="115"/>
      <c r="F36" s="115"/>
      <c r="G36" s="115"/>
      <c r="H36" s="115"/>
      <c r="I36" s="115"/>
    </row>
  </sheetData>
  <autoFilter ref="A1:I1"/>
  <mergeCells count="2">
    <mergeCell ref="A35:I36"/>
    <mergeCell ref="L12:M12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T35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/>
  <cols>
    <col min="1" max="2" width="8.42578125" customWidth="1"/>
    <col min="5" max="5" width="9.28515625" customWidth="1"/>
    <col min="6" max="6" width="8.5703125" customWidth="1"/>
    <col min="7" max="7" width="10.42578125" customWidth="1"/>
    <col min="8" max="8" width="11.28515625" hidden="1" customWidth="1"/>
    <col min="9" max="9" width="10.140625" customWidth="1"/>
    <col min="10" max="10" width="7.42578125" customWidth="1"/>
    <col min="11" max="11" width="6.42578125" customWidth="1"/>
    <col min="12" max="12" width="7.42578125" customWidth="1"/>
    <col min="13" max="14" width="7.85546875" customWidth="1"/>
    <col min="15" max="15" width="9.28515625" customWidth="1"/>
    <col min="19" max="19" width="17.5703125" bestFit="1" customWidth="1"/>
    <col min="20" max="20" width="12.7109375" bestFit="1" customWidth="1"/>
  </cols>
  <sheetData>
    <row r="1" spans="1:15" ht="47.25" customHeight="1" thickBot="1">
      <c r="A1" s="88">
        <v>45444</v>
      </c>
      <c r="B1" s="89" t="s">
        <v>0</v>
      </c>
      <c r="C1" s="90" t="s">
        <v>1</v>
      </c>
      <c r="D1" s="90" t="s">
        <v>2</v>
      </c>
      <c r="E1" s="89" t="s">
        <v>29</v>
      </c>
      <c r="F1" s="89" t="s">
        <v>11</v>
      </c>
      <c r="G1" s="89" t="s">
        <v>28</v>
      </c>
      <c r="H1" s="89"/>
      <c r="I1" s="89" t="s">
        <v>27</v>
      </c>
      <c r="J1" s="89" t="s">
        <v>112</v>
      </c>
      <c r="K1" s="89" t="s">
        <v>9</v>
      </c>
      <c r="L1" s="89" t="s">
        <v>7</v>
      </c>
      <c r="M1" s="89" t="s">
        <v>10</v>
      </c>
      <c r="N1" s="91" t="s">
        <v>8</v>
      </c>
      <c r="O1" s="92" t="s">
        <v>12</v>
      </c>
    </row>
    <row r="2" spans="1:15" ht="15.75">
      <c r="A2" s="93">
        <v>1</v>
      </c>
      <c r="B2" s="93">
        <v>9</v>
      </c>
      <c r="C2" s="94">
        <v>9</v>
      </c>
      <c r="D2" s="93">
        <f>B2+C2</f>
        <v>18</v>
      </c>
      <c r="E2" s="81">
        <f>5*0.15</f>
        <v>0.75</v>
      </c>
      <c r="F2" s="81">
        <f>4*0.3</f>
        <v>1.2</v>
      </c>
      <c r="G2" s="93">
        <f>3*0.2</f>
        <v>0.60000000000000009</v>
      </c>
      <c r="H2" s="93"/>
      <c r="I2" s="93">
        <f>18*0.25</f>
        <v>4.5</v>
      </c>
      <c r="J2" s="93">
        <f>25*0.15</f>
        <v>3.75</v>
      </c>
      <c r="K2" s="93">
        <f>E2+F2+G2+H2+I2+J2</f>
        <v>10.8</v>
      </c>
      <c r="L2" s="93">
        <f>D2-K2</f>
        <v>7.1999999999999993</v>
      </c>
      <c r="M2" s="93">
        <v>3</v>
      </c>
      <c r="N2" s="95">
        <f>M2-L2</f>
        <v>-4.1999999999999993</v>
      </c>
      <c r="O2" s="55">
        <f>10*0.1</f>
        <v>1</v>
      </c>
    </row>
    <row r="3" spans="1:15" ht="15.75">
      <c r="A3" s="57">
        <v>2</v>
      </c>
      <c r="B3" s="57">
        <f>M2</f>
        <v>3</v>
      </c>
      <c r="C3" s="96"/>
      <c r="D3" s="57">
        <f t="shared" ref="D3:D32" si="0">B3+C3</f>
        <v>3</v>
      </c>
      <c r="E3" s="57"/>
      <c r="F3" s="7"/>
      <c r="G3" s="57"/>
      <c r="H3" s="57"/>
      <c r="I3" s="57"/>
      <c r="J3" s="57"/>
      <c r="K3" s="57">
        <f t="shared" ref="K3:K32" si="1">E3+F3+G3+H3+I3+J3</f>
        <v>0</v>
      </c>
      <c r="L3" s="57">
        <f t="shared" ref="L3:L32" si="2">D3-K3</f>
        <v>3</v>
      </c>
      <c r="M3" s="57"/>
      <c r="N3" s="58">
        <f t="shared" ref="N3:N32" si="3">M3-L3</f>
        <v>-3</v>
      </c>
      <c r="O3" s="55"/>
    </row>
    <row r="4" spans="1:15" ht="15.75">
      <c r="A4" s="93">
        <v>3</v>
      </c>
      <c r="B4" s="57">
        <f>M3</f>
        <v>0</v>
      </c>
      <c r="C4" s="96"/>
      <c r="D4" s="57">
        <f t="shared" si="0"/>
        <v>0</v>
      </c>
      <c r="E4" s="57"/>
      <c r="F4" s="57"/>
      <c r="G4" s="57"/>
      <c r="H4" s="57"/>
      <c r="I4" s="57"/>
      <c r="J4" s="57"/>
      <c r="K4" s="57">
        <f t="shared" si="1"/>
        <v>0</v>
      </c>
      <c r="L4" s="57">
        <f t="shared" si="2"/>
        <v>0</v>
      </c>
      <c r="M4" s="57"/>
      <c r="N4" s="58">
        <f t="shared" si="3"/>
        <v>0</v>
      </c>
      <c r="O4" s="55"/>
    </row>
    <row r="5" spans="1:15" ht="15.75">
      <c r="A5" s="57">
        <v>4</v>
      </c>
      <c r="B5" s="57">
        <f t="shared" ref="B5:B32" si="4">M4</f>
        <v>0</v>
      </c>
      <c r="C5" s="96"/>
      <c r="D5" s="57">
        <f t="shared" si="0"/>
        <v>0</v>
      </c>
      <c r="E5" s="57"/>
      <c r="F5" s="57"/>
      <c r="G5" s="57"/>
      <c r="H5" s="57"/>
      <c r="I5" s="57"/>
      <c r="J5" s="57"/>
      <c r="K5" s="57">
        <f t="shared" si="1"/>
        <v>0</v>
      </c>
      <c r="L5" s="57">
        <f t="shared" si="2"/>
        <v>0</v>
      </c>
      <c r="M5" s="57"/>
      <c r="N5" s="58">
        <f t="shared" si="3"/>
        <v>0</v>
      </c>
      <c r="O5" s="55"/>
    </row>
    <row r="6" spans="1:15" ht="15.75">
      <c r="A6" s="93">
        <v>5</v>
      </c>
      <c r="B6" s="57">
        <f t="shared" si="4"/>
        <v>0</v>
      </c>
      <c r="C6" s="96"/>
      <c r="D6" s="57">
        <f t="shared" si="0"/>
        <v>0</v>
      </c>
      <c r="E6" s="57"/>
      <c r="F6" s="57"/>
      <c r="G6" s="57"/>
      <c r="H6" s="57"/>
      <c r="I6" s="57"/>
      <c r="J6" s="57"/>
      <c r="K6" s="57">
        <f t="shared" si="1"/>
        <v>0</v>
      </c>
      <c r="L6" s="57">
        <f t="shared" si="2"/>
        <v>0</v>
      </c>
      <c r="M6" s="57"/>
      <c r="N6" s="58">
        <f t="shared" si="3"/>
        <v>0</v>
      </c>
      <c r="O6" s="55"/>
    </row>
    <row r="7" spans="1:15" ht="15.75">
      <c r="A7" s="57">
        <v>6</v>
      </c>
      <c r="B7" s="57">
        <f t="shared" si="4"/>
        <v>0</v>
      </c>
      <c r="C7" s="96"/>
      <c r="D7" s="57">
        <f t="shared" si="0"/>
        <v>0</v>
      </c>
      <c r="E7" s="57"/>
      <c r="F7" s="57"/>
      <c r="G7" s="57"/>
      <c r="H7" s="57"/>
      <c r="I7" s="57"/>
      <c r="J7" s="57"/>
      <c r="K7" s="57">
        <f t="shared" si="1"/>
        <v>0</v>
      </c>
      <c r="L7" s="57">
        <f t="shared" si="2"/>
        <v>0</v>
      </c>
      <c r="M7" s="57"/>
      <c r="N7" s="58">
        <f t="shared" si="3"/>
        <v>0</v>
      </c>
      <c r="O7" s="55"/>
    </row>
    <row r="8" spans="1:15" ht="15.75">
      <c r="A8" s="93">
        <v>7</v>
      </c>
      <c r="B8" s="57">
        <f t="shared" si="4"/>
        <v>0</v>
      </c>
      <c r="C8" s="96"/>
      <c r="D8" s="57">
        <f t="shared" si="0"/>
        <v>0</v>
      </c>
      <c r="E8" s="57"/>
      <c r="F8" s="57"/>
      <c r="G8" s="57"/>
      <c r="H8" s="57"/>
      <c r="I8" s="57"/>
      <c r="J8" s="57"/>
      <c r="K8" s="57">
        <f t="shared" si="1"/>
        <v>0</v>
      </c>
      <c r="L8" s="57">
        <f t="shared" si="2"/>
        <v>0</v>
      </c>
      <c r="M8" s="57"/>
      <c r="N8" s="58">
        <f t="shared" si="3"/>
        <v>0</v>
      </c>
      <c r="O8" s="55"/>
    </row>
    <row r="9" spans="1:15" ht="15.75">
      <c r="A9" s="57">
        <v>8</v>
      </c>
      <c r="B9" s="57">
        <f t="shared" si="4"/>
        <v>0</v>
      </c>
      <c r="C9" s="96"/>
      <c r="D9" s="57">
        <f t="shared" si="0"/>
        <v>0</v>
      </c>
      <c r="E9" s="57"/>
      <c r="F9" s="57"/>
      <c r="G9" s="57"/>
      <c r="H9" s="57"/>
      <c r="I9" s="57"/>
      <c r="J9" s="57"/>
      <c r="K9" s="57">
        <f t="shared" si="1"/>
        <v>0</v>
      </c>
      <c r="L9" s="57">
        <f t="shared" si="2"/>
        <v>0</v>
      </c>
      <c r="M9" s="57"/>
      <c r="N9" s="58">
        <f t="shared" si="3"/>
        <v>0</v>
      </c>
      <c r="O9" s="55"/>
    </row>
    <row r="10" spans="1:15" ht="15.75">
      <c r="A10" s="93">
        <v>9</v>
      </c>
      <c r="B10" s="57">
        <f t="shared" si="4"/>
        <v>0</v>
      </c>
      <c r="C10" s="96"/>
      <c r="D10" s="57">
        <f t="shared" si="0"/>
        <v>0</v>
      </c>
      <c r="E10" s="57"/>
      <c r="F10" s="57"/>
      <c r="G10" s="57"/>
      <c r="H10" s="57"/>
      <c r="I10" s="57"/>
      <c r="J10" s="57"/>
      <c r="K10" s="57">
        <f t="shared" si="1"/>
        <v>0</v>
      </c>
      <c r="L10" s="57">
        <f t="shared" si="2"/>
        <v>0</v>
      </c>
      <c r="M10" s="57"/>
      <c r="N10" s="58">
        <f t="shared" si="3"/>
        <v>0</v>
      </c>
      <c r="O10" s="2"/>
    </row>
    <row r="11" spans="1:15" ht="15.75">
      <c r="A11" s="57">
        <v>10</v>
      </c>
      <c r="B11" s="57">
        <f t="shared" si="4"/>
        <v>0</v>
      </c>
      <c r="C11" s="96"/>
      <c r="D11" s="57">
        <f t="shared" si="0"/>
        <v>0</v>
      </c>
      <c r="E11" s="57"/>
      <c r="F11" s="57"/>
      <c r="G11" s="57"/>
      <c r="H11" s="57"/>
      <c r="I11" s="57"/>
      <c r="J11" s="57"/>
      <c r="K11" s="57">
        <f t="shared" si="1"/>
        <v>0</v>
      </c>
      <c r="L11" s="57">
        <f t="shared" si="2"/>
        <v>0</v>
      </c>
      <c r="M11" s="57"/>
      <c r="N11" s="58">
        <f t="shared" si="3"/>
        <v>0</v>
      </c>
      <c r="O11" s="55"/>
    </row>
    <row r="12" spans="1:15" ht="15.75">
      <c r="A12" s="93">
        <v>11</v>
      </c>
      <c r="B12" s="57">
        <f t="shared" si="4"/>
        <v>0</v>
      </c>
      <c r="C12" s="96"/>
      <c r="D12" s="57">
        <f t="shared" si="0"/>
        <v>0</v>
      </c>
      <c r="E12" s="57"/>
      <c r="F12" s="57"/>
      <c r="G12" s="57"/>
      <c r="H12" s="57"/>
      <c r="I12" s="57"/>
      <c r="J12" s="57"/>
      <c r="K12" s="57">
        <f t="shared" si="1"/>
        <v>0</v>
      </c>
      <c r="L12" s="57">
        <f t="shared" si="2"/>
        <v>0</v>
      </c>
      <c r="M12" s="57"/>
      <c r="N12" s="58">
        <f t="shared" si="3"/>
        <v>0</v>
      </c>
      <c r="O12" s="55"/>
    </row>
    <row r="13" spans="1:15" ht="15.75">
      <c r="A13" s="57">
        <v>12</v>
      </c>
      <c r="B13" s="57">
        <f t="shared" si="4"/>
        <v>0</v>
      </c>
      <c r="C13" s="102"/>
      <c r="D13" s="57">
        <f t="shared" si="0"/>
        <v>0</v>
      </c>
      <c r="E13" s="7"/>
      <c r="F13" s="57"/>
      <c r="G13" s="7"/>
      <c r="H13" s="57"/>
      <c r="I13" s="7"/>
      <c r="J13" s="7"/>
      <c r="K13" s="57">
        <f t="shared" si="1"/>
        <v>0</v>
      </c>
      <c r="L13" s="57">
        <f t="shared" si="2"/>
        <v>0</v>
      </c>
      <c r="M13" s="57"/>
      <c r="N13" s="103">
        <f t="shared" si="3"/>
        <v>0</v>
      </c>
      <c r="O13" s="1"/>
    </row>
    <row r="14" spans="1:15" ht="15.75">
      <c r="A14" s="93">
        <v>13</v>
      </c>
      <c r="B14" s="57">
        <f t="shared" si="4"/>
        <v>0</v>
      </c>
      <c r="C14" s="96"/>
      <c r="D14" s="57">
        <f t="shared" si="0"/>
        <v>0</v>
      </c>
      <c r="E14" s="57"/>
      <c r="F14" s="57"/>
      <c r="G14" s="104"/>
      <c r="H14" s="57"/>
      <c r="I14" s="57"/>
      <c r="J14" s="57"/>
      <c r="K14" s="57">
        <f t="shared" si="1"/>
        <v>0</v>
      </c>
      <c r="L14" s="57">
        <f t="shared" si="2"/>
        <v>0</v>
      </c>
      <c r="M14" s="57"/>
      <c r="N14" s="58">
        <f t="shared" si="3"/>
        <v>0</v>
      </c>
      <c r="O14" s="55"/>
    </row>
    <row r="15" spans="1:15" ht="15.75">
      <c r="A15" s="57">
        <v>14</v>
      </c>
      <c r="B15" s="57">
        <f t="shared" si="4"/>
        <v>0</v>
      </c>
      <c r="C15" s="96"/>
      <c r="D15" s="57">
        <f t="shared" si="0"/>
        <v>0</v>
      </c>
      <c r="E15" s="57"/>
      <c r="F15" s="57"/>
      <c r="G15" s="57"/>
      <c r="H15" s="57"/>
      <c r="I15" s="57"/>
      <c r="J15" s="57"/>
      <c r="K15" s="57">
        <f t="shared" si="1"/>
        <v>0</v>
      </c>
      <c r="L15" s="57">
        <f t="shared" si="2"/>
        <v>0</v>
      </c>
      <c r="M15" s="57"/>
      <c r="N15" s="58">
        <f t="shared" si="3"/>
        <v>0</v>
      </c>
      <c r="O15" s="2"/>
    </row>
    <row r="16" spans="1:15" ht="15.75">
      <c r="A16" s="93">
        <v>15</v>
      </c>
      <c r="B16" s="57">
        <f t="shared" si="4"/>
        <v>0</v>
      </c>
      <c r="C16" s="96"/>
      <c r="D16" s="57">
        <f t="shared" si="0"/>
        <v>0</v>
      </c>
      <c r="E16" s="57"/>
      <c r="F16" s="57"/>
      <c r="G16" s="57"/>
      <c r="H16" s="57"/>
      <c r="I16" s="57"/>
      <c r="J16" s="57"/>
      <c r="K16" s="57">
        <f t="shared" si="1"/>
        <v>0</v>
      </c>
      <c r="L16" s="57">
        <f t="shared" si="2"/>
        <v>0</v>
      </c>
      <c r="M16" s="57"/>
      <c r="N16" s="58">
        <f t="shared" si="3"/>
        <v>0</v>
      </c>
      <c r="O16" s="2"/>
    </row>
    <row r="17" spans="1:20" ht="15.75">
      <c r="A17" s="57">
        <v>16</v>
      </c>
      <c r="B17" s="57">
        <f t="shared" si="4"/>
        <v>0</v>
      </c>
      <c r="C17" s="96"/>
      <c r="D17" s="57">
        <f t="shared" si="0"/>
        <v>0</v>
      </c>
      <c r="E17" s="57"/>
      <c r="F17" s="57"/>
      <c r="G17" s="57"/>
      <c r="H17" s="57"/>
      <c r="I17" s="57"/>
      <c r="J17" s="57"/>
      <c r="K17" s="57">
        <f t="shared" si="1"/>
        <v>0</v>
      </c>
      <c r="L17" s="57">
        <f t="shared" si="2"/>
        <v>0</v>
      </c>
      <c r="M17" s="57"/>
      <c r="N17" s="58">
        <f t="shared" si="3"/>
        <v>0</v>
      </c>
      <c r="O17" s="55"/>
    </row>
    <row r="18" spans="1:20" ht="15.75">
      <c r="A18" s="93">
        <v>17</v>
      </c>
      <c r="B18" s="57">
        <f t="shared" si="4"/>
        <v>0</v>
      </c>
      <c r="C18" s="96"/>
      <c r="D18" s="57">
        <f t="shared" si="0"/>
        <v>0</v>
      </c>
      <c r="E18" s="57"/>
      <c r="F18" s="57"/>
      <c r="G18" s="57"/>
      <c r="H18" s="57"/>
      <c r="I18" s="57"/>
      <c r="J18" s="57"/>
      <c r="K18" s="57">
        <f t="shared" si="1"/>
        <v>0</v>
      </c>
      <c r="L18" s="57">
        <f t="shared" si="2"/>
        <v>0</v>
      </c>
      <c r="M18" s="57"/>
      <c r="N18" s="58">
        <f t="shared" si="3"/>
        <v>0</v>
      </c>
      <c r="O18" s="55"/>
    </row>
    <row r="19" spans="1:20" ht="15.75">
      <c r="A19" s="57">
        <v>18</v>
      </c>
      <c r="B19" s="57">
        <f t="shared" si="4"/>
        <v>0</v>
      </c>
      <c r="C19" s="96"/>
      <c r="D19" s="57">
        <f t="shared" si="0"/>
        <v>0</v>
      </c>
      <c r="E19" s="57"/>
      <c r="F19" s="57"/>
      <c r="G19" s="57"/>
      <c r="H19" s="57"/>
      <c r="I19" s="57"/>
      <c r="J19" s="57"/>
      <c r="K19" s="57">
        <f t="shared" si="1"/>
        <v>0</v>
      </c>
      <c r="L19" s="57">
        <f t="shared" si="2"/>
        <v>0</v>
      </c>
      <c r="M19" s="57"/>
      <c r="N19" s="58">
        <f t="shared" si="3"/>
        <v>0</v>
      </c>
      <c r="O19" s="55"/>
    </row>
    <row r="20" spans="1:20" ht="15.75">
      <c r="A20" s="93">
        <v>19</v>
      </c>
      <c r="B20" s="57">
        <f t="shared" si="4"/>
        <v>0</v>
      </c>
      <c r="C20" s="96"/>
      <c r="D20" s="57">
        <f t="shared" si="0"/>
        <v>0</v>
      </c>
      <c r="E20" s="57"/>
      <c r="F20" s="57"/>
      <c r="G20" s="57"/>
      <c r="H20" s="57"/>
      <c r="I20" s="57"/>
      <c r="J20" s="57"/>
      <c r="K20" s="57">
        <f t="shared" si="1"/>
        <v>0</v>
      </c>
      <c r="L20" s="57">
        <f t="shared" si="2"/>
        <v>0</v>
      </c>
      <c r="M20" s="57"/>
      <c r="N20" s="58">
        <f t="shared" si="3"/>
        <v>0</v>
      </c>
      <c r="O20" s="55"/>
    </row>
    <row r="21" spans="1:20" ht="15.75">
      <c r="A21" s="57">
        <v>20</v>
      </c>
      <c r="B21" s="57">
        <f t="shared" si="4"/>
        <v>0</v>
      </c>
      <c r="C21" s="96"/>
      <c r="D21" s="57">
        <f t="shared" si="0"/>
        <v>0</v>
      </c>
      <c r="E21" s="57"/>
      <c r="F21" s="57"/>
      <c r="G21" s="57"/>
      <c r="H21" s="57"/>
      <c r="I21" s="57"/>
      <c r="J21" s="57"/>
      <c r="K21" s="57">
        <f t="shared" si="1"/>
        <v>0</v>
      </c>
      <c r="L21" s="57">
        <f t="shared" si="2"/>
        <v>0</v>
      </c>
      <c r="M21" s="57"/>
      <c r="N21" s="58">
        <f t="shared" si="3"/>
        <v>0</v>
      </c>
      <c r="O21" s="55"/>
    </row>
    <row r="22" spans="1:20" ht="15.75">
      <c r="A22" s="93">
        <v>21</v>
      </c>
      <c r="B22" s="57">
        <f t="shared" si="4"/>
        <v>0</v>
      </c>
      <c r="C22" s="96"/>
      <c r="D22" s="57">
        <f t="shared" si="0"/>
        <v>0</v>
      </c>
      <c r="E22" s="57"/>
      <c r="F22" s="57"/>
      <c r="G22" s="57"/>
      <c r="H22" s="57"/>
      <c r="I22" s="57"/>
      <c r="J22" s="57"/>
      <c r="K22" s="57">
        <f t="shared" si="1"/>
        <v>0</v>
      </c>
      <c r="L22" s="57">
        <f t="shared" si="2"/>
        <v>0</v>
      </c>
      <c r="M22" s="57"/>
      <c r="N22" s="58">
        <f t="shared" si="3"/>
        <v>0</v>
      </c>
      <c r="O22" s="55"/>
    </row>
    <row r="23" spans="1:20" ht="15.75">
      <c r="A23" s="57">
        <v>22</v>
      </c>
      <c r="B23" s="57">
        <f t="shared" si="4"/>
        <v>0</v>
      </c>
      <c r="C23" s="96"/>
      <c r="D23" s="57">
        <f t="shared" si="0"/>
        <v>0</v>
      </c>
      <c r="E23" s="57"/>
      <c r="F23" s="57"/>
      <c r="G23" s="57"/>
      <c r="H23" s="57"/>
      <c r="I23" s="57"/>
      <c r="J23" s="57"/>
      <c r="K23" s="57">
        <f t="shared" si="1"/>
        <v>0</v>
      </c>
      <c r="L23" s="57">
        <f t="shared" si="2"/>
        <v>0</v>
      </c>
      <c r="M23" s="57"/>
      <c r="N23" s="58">
        <f>M23-L23</f>
        <v>0</v>
      </c>
      <c r="O23" s="55"/>
    </row>
    <row r="24" spans="1:20" ht="15.75">
      <c r="A24" s="93">
        <v>23</v>
      </c>
      <c r="B24" s="57">
        <f t="shared" si="4"/>
        <v>0</v>
      </c>
      <c r="C24" s="96"/>
      <c r="D24" s="57">
        <f t="shared" si="0"/>
        <v>0</v>
      </c>
      <c r="E24" s="57"/>
      <c r="F24" s="57"/>
      <c r="G24" s="57"/>
      <c r="H24" s="57"/>
      <c r="I24" s="57"/>
      <c r="J24" s="57"/>
      <c r="K24" s="57">
        <f t="shared" si="1"/>
        <v>0</v>
      </c>
      <c r="L24" s="57">
        <f t="shared" si="2"/>
        <v>0</v>
      </c>
      <c r="M24" s="57"/>
      <c r="N24" s="58">
        <f t="shared" si="3"/>
        <v>0</v>
      </c>
      <c r="O24" s="55"/>
      <c r="S24" t="s">
        <v>114</v>
      </c>
      <c r="T24" t="s">
        <v>115</v>
      </c>
    </row>
    <row r="25" spans="1:20" ht="15.75">
      <c r="A25" s="57">
        <v>24</v>
      </c>
      <c r="B25" s="57">
        <f t="shared" si="4"/>
        <v>0</v>
      </c>
      <c r="C25" s="96"/>
      <c r="D25" s="57">
        <f t="shared" si="0"/>
        <v>0</v>
      </c>
      <c r="E25" s="57"/>
      <c r="F25" s="57"/>
      <c r="G25" s="57"/>
      <c r="H25" s="57"/>
      <c r="I25" s="57"/>
      <c r="J25" s="57"/>
      <c r="K25" s="57">
        <f t="shared" si="1"/>
        <v>0</v>
      </c>
      <c r="L25" s="57">
        <f t="shared" si="2"/>
        <v>0</v>
      </c>
      <c r="M25" s="57"/>
      <c r="N25" s="58">
        <f t="shared" si="3"/>
        <v>0</v>
      </c>
      <c r="O25" s="55"/>
      <c r="S25" s="66">
        <v>86</v>
      </c>
      <c r="T25" s="66">
        <v>84</v>
      </c>
    </row>
    <row r="26" spans="1:20" ht="15.75">
      <c r="A26" s="93">
        <v>25</v>
      </c>
      <c r="B26" s="57">
        <f t="shared" si="4"/>
        <v>0</v>
      </c>
      <c r="C26" s="96"/>
      <c r="D26" s="57">
        <f t="shared" si="0"/>
        <v>0</v>
      </c>
      <c r="E26" s="57"/>
      <c r="F26" s="57"/>
      <c r="G26" s="57"/>
      <c r="H26" s="57"/>
      <c r="I26" s="57"/>
      <c r="J26" s="57"/>
      <c r="K26" s="57">
        <f>SUM(F26:J26)</f>
        <v>0</v>
      </c>
      <c r="L26" s="57">
        <f t="shared" si="2"/>
        <v>0</v>
      </c>
      <c r="M26" s="57"/>
      <c r="N26" s="58">
        <f t="shared" si="3"/>
        <v>0</v>
      </c>
      <c r="O26" s="55"/>
    </row>
    <row r="27" spans="1:20" ht="15.75">
      <c r="A27" s="57">
        <v>26</v>
      </c>
      <c r="B27" s="57">
        <f t="shared" si="4"/>
        <v>0</v>
      </c>
      <c r="C27" s="96"/>
      <c r="D27" s="57">
        <f t="shared" si="0"/>
        <v>0</v>
      </c>
      <c r="E27" s="57"/>
      <c r="F27" s="57"/>
      <c r="G27" s="57"/>
      <c r="H27" s="57"/>
      <c r="I27" s="57"/>
      <c r="J27" s="57"/>
      <c r="K27" s="57">
        <f t="shared" si="1"/>
        <v>0</v>
      </c>
      <c r="L27" s="57">
        <f t="shared" si="2"/>
        <v>0</v>
      </c>
      <c r="M27" s="57"/>
      <c r="N27" s="58">
        <f t="shared" si="3"/>
        <v>0</v>
      </c>
      <c r="O27" s="55"/>
    </row>
    <row r="28" spans="1:20" ht="15.75">
      <c r="A28" s="93">
        <v>27</v>
      </c>
      <c r="B28" s="57">
        <f t="shared" si="4"/>
        <v>0</v>
      </c>
      <c r="C28" s="96"/>
      <c r="D28" s="57">
        <f t="shared" si="0"/>
        <v>0</v>
      </c>
      <c r="E28" s="57"/>
      <c r="F28" s="57"/>
      <c r="G28" s="57"/>
      <c r="H28" s="57"/>
      <c r="I28" s="57"/>
      <c r="J28" s="57"/>
      <c r="K28" s="57">
        <f t="shared" si="1"/>
        <v>0</v>
      </c>
      <c r="L28" s="57">
        <f t="shared" si="2"/>
        <v>0</v>
      </c>
      <c r="M28" s="57"/>
      <c r="N28" s="58">
        <f t="shared" si="3"/>
        <v>0</v>
      </c>
      <c r="O28" s="55"/>
    </row>
    <row r="29" spans="1:20" ht="15.75">
      <c r="A29" s="57">
        <v>28</v>
      </c>
      <c r="B29" s="57">
        <f t="shared" si="4"/>
        <v>0</v>
      </c>
      <c r="C29" s="96"/>
      <c r="D29" s="57">
        <f t="shared" si="0"/>
        <v>0</v>
      </c>
      <c r="E29" s="57"/>
      <c r="F29" s="57"/>
      <c r="G29" s="57"/>
      <c r="H29" s="57"/>
      <c r="I29" s="57"/>
      <c r="J29" s="57"/>
      <c r="K29" s="57">
        <f t="shared" si="1"/>
        <v>0</v>
      </c>
      <c r="L29" s="57">
        <f t="shared" si="2"/>
        <v>0</v>
      </c>
      <c r="M29" s="57"/>
      <c r="N29" s="58">
        <f t="shared" si="3"/>
        <v>0</v>
      </c>
      <c r="O29" s="55"/>
    </row>
    <row r="30" spans="1:20" ht="15.75">
      <c r="A30" s="93">
        <v>29</v>
      </c>
      <c r="B30" s="57">
        <f t="shared" si="4"/>
        <v>0</v>
      </c>
      <c r="C30" s="96"/>
      <c r="D30" s="57">
        <f t="shared" si="0"/>
        <v>0</v>
      </c>
      <c r="E30" s="57"/>
      <c r="F30" s="57"/>
      <c r="G30" s="57"/>
      <c r="H30" s="57"/>
      <c r="I30" s="57"/>
      <c r="J30" s="57"/>
      <c r="K30" s="57">
        <f t="shared" si="1"/>
        <v>0</v>
      </c>
      <c r="L30" s="57">
        <f t="shared" si="2"/>
        <v>0</v>
      </c>
      <c r="M30" s="57"/>
      <c r="N30" s="58">
        <f t="shared" si="3"/>
        <v>0</v>
      </c>
      <c r="O30" s="55"/>
    </row>
    <row r="31" spans="1:20" ht="15.75">
      <c r="A31" s="57">
        <v>30</v>
      </c>
      <c r="B31" s="57">
        <f t="shared" si="4"/>
        <v>0</v>
      </c>
      <c r="C31" s="96"/>
      <c r="D31" s="57">
        <f t="shared" si="0"/>
        <v>0</v>
      </c>
      <c r="E31" s="57"/>
      <c r="F31" s="57"/>
      <c r="G31" s="57"/>
      <c r="H31" s="57"/>
      <c r="I31" s="57"/>
      <c r="J31" s="57"/>
      <c r="K31" s="57">
        <f t="shared" si="1"/>
        <v>0</v>
      </c>
      <c r="L31" s="57">
        <f t="shared" si="2"/>
        <v>0</v>
      </c>
      <c r="M31" s="57"/>
      <c r="N31" s="58">
        <f t="shared" si="3"/>
        <v>0</v>
      </c>
      <c r="O31" s="55"/>
    </row>
    <row r="32" spans="1:20" ht="15.75">
      <c r="A32" s="93">
        <v>31</v>
      </c>
      <c r="B32" s="57">
        <f t="shared" si="4"/>
        <v>0</v>
      </c>
      <c r="C32" s="96"/>
      <c r="D32" s="57">
        <f t="shared" si="0"/>
        <v>0</v>
      </c>
      <c r="E32" s="57"/>
      <c r="F32" s="57"/>
      <c r="G32" s="57"/>
      <c r="H32" s="57"/>
      <c r="I32" s="57"/>
      <c r="J32" s="57"/>
      <c r="K32" s="57">
        <f t="shared" si="1"/>
        <v>0</v>
      </c>
      <c r="L32" s="57">
        <f t="shared" si="2"/>
        <v>0</v>
      </c>
      <c r="M32" s="57"/>
      <c r="N32" s="58">
        <f t="shared" si="3"/>
        <v>0</v>
      </c>
      <c r="O32" s="55"/>
    </row>
    <row r="34" spans="1:15" ht="15" customHeight="1">
      <c r="A34" s="118" t="s">
        <v>65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</row>
    <row r="35" spans="1:1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</row>
  </sheetData>
  <autoFilter ref="A1:O1"/>
  <mergeCells count="1">
    <mergeCell ref="A34:O35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3"/>
  <sheetViews>
    <sheetView workbookViewId="0">
      <selection activeCell="Q9" sqref="Q9:Q11"/>
    </sheetView>
  </sheetViews>
  <sheetFormatPr defaultRowHeight="15"/>
  <cols>
    <col min="2" max="2" width="16.7109375" customWidth="1"/>
    <col min="8" max="8" width="22.7109375" customWidth="1"/>
    <col min="9" max="9" width="7.28515625" customWidth="1"/>
    <col min="11" max="11" width="13.7109375" customWidth="1"/>
    <col min="12" max="12" width="12.85546875" customWidth="1"/>
    <col min="14" max="14" width="13.7109375" customWidth="1"/>
  </cols>
  <sheetData>
    <row r="1" spans="1:17" ht="16.5" thickBot="1">
      <c r="D1" s="127" t="s">
        <v>96</v>
      </c>
      <c r="E1" s="127"/>
      <c r="F1" s="127"/>
    </row>
    <row r="2" spans="1:17" ht="27.75" customHeight="1" thickBot="1">
      <c r="A2" s="124" t="s">
        <v>21</v>
      </c>
      <c r="B2" s="125"/>
      <c r="C2" s="125"/>
      <c r="D2" s="125"/>
      <c r="E2" s="125"/>
      <c r="F2" s="126"/>
    </row>
    <row r="3" spans="1:17" ht="15.75" thickBot="1">
      <c r="A3" s="6" t="s">
        <v>14</v>
      </c>
      <c r="B3" s="6" t="s">
        <v>15</v>
      </c>
      <c r="C3" s="6" t="s">
        <v>16</v>
      </c>
      <c r="D3" s="6" t="s">
        <v>19</v>
      </c>
      <c r="E3" s="6" t="s">
        <v>20</v>
      </c>
      <c r="F3" s="6" t="s">
        <v>17</v>
      </c>
      <c r="K3" s="119" t="s">
        <v>101</v>
      </c>
      <c r="L3" s="120"/>
      <c r="N3" s="6" t="s">
        <v>83</v>
      </c>
      <c r="O3" s="6" t="s">
        <v>16</v>
      </c>
      <c r="P3" s="6" t="s">
        <v>19</v>
      </c>
      <c r="Q3" s="6" t="s">
        <v>20</v>
      </c>
    </row>
    <row r="4" spans="1:17" ht="15.75" thickBot="1">
      <c r="A4" s="4">
        <v>1</v>
      </c>
      <c r="B4" s="10" t="s">
        <v>18</v>
      </c>
      <c r="C4" s="4"/>
      <c r="D4" s="4">
        <v>1550</v>
      </c>
      <c r="E4" s="4">
        <f>C4*D4</f>
        <v>0</v>
      </c>
      <c r="F4" s="4"/>
      <c r="K4" s="83" t="s">
        <v>97</v>
      </c>
      <c r="L4" s="84" t="s">
        <v>100</v>
      </c>
      <c r="N4" t="s">
        <v>103</v>
      </c>
      <c r="O4" s="66">
        <v>1</v>
      </c>
      <c r="P4" s="66">
        <v>640</v>
      </c>
      <c r="Q4" s="66">
        <f>O4*P4</f>
        <v>640</v>
      </c>
    </row>
    <row r="5" spans="1:17">
      <c r="A5" s="1">
        <v>2</v>
      </c>
      <c r="B5" s="9" t="s">
        <v>22</v>
      </c>
      <c r="C5" s="1"/>
      <c r="D5" s="1">
        <v>1800</v>
      </c>
      <c r="E5" s="1">
        <f>C5*D5</f>
        <v>0</v>
      </c>
      <c r="F5" s="1"/>
      <c r="K5" t="s">
        <v>99</v>
      </c>
      <c r="L5" s="66">
        <v>0.69</v>
      </c>
      <c r="N5" t="s">
        <v>104</v>
      </c>
      <c r="O5" s="66">
        <v>1</v>
      </c>
      <c r="P5" s="66">
        <v>470</v>
      </c>
      <c r="Q5" s="66">
        <v>470</v>
      </c>
    </row>
    <row r="6" spans="1:17" ht="15.75" thickBot="1">
      <c r="A6" s="1">
        <v>3</v>
      </c>
      <c r="B6" s="9" t="s">
        <v>23</v>
      </c>
      <c r="C6" s="1"/>
      <c r="D6" s="1">
        <v>90</v>
      </c>
      <c r="E6" s="1">
        <f t="shared" ref="E6:E8" si="0">C6*D6</f>
        <v>0</v>
      </c>
      <c r="F6" s="1"/>
      <c r="K6" t="s">
        <v>98</v>
      </c>
      <c r="L6" s="66">
        <v>0.31</v>
      </c>
    </row>
    <row r="7" spans="1:17" ht="15.75" thickBot="1">
      <c r="A7" s="1">
        <v>4</v>
      </c>
      <c r="B7" s="9" t="s">
        <v>24</v>
      </c>
      <c r="C7" s="1"/>
      <c r="D7" s="1">
        <v>450</v>
      </c>
      <c r="E7" s="1">
        <f t="shared" si="0"/>
        <v>0</v>
      </c>
      <c r="F7" s="1"/>
      <c r="K7" s="85" t="s">
        <v>102</v>
      </c>
      <c r="L7" s="6">
        <f>SUM(L5:L6)</f>
        <v>1</v>
      </c>
    </row>
    <row r="8" spans="1:17" ht="15.75" thickBot="1">
      <c r="A8" s="1">
        <v>5</v>
      </c>
      <c r="B8" s="9" t="s">
        <v>25</v>
      </c>
      <c r="C8" s="1"/>
      <c r="D8" s="1">
        <v>650</v>
      </c>
      <c r="E8" s="1">
        <f t="shared" si="0"/>
        <v>0</v>
      </c>
      <c r="F8" s="1"/>
      <c r="N8" s="6" t="s">
        <v>83</v>
      </c>
      <c r="O8" s="6" t="s">
        <v>16</v>
      </c>
      <c r="P8" s="6" t="s">
        <v>19</v>
      </c>
      <c r="Q8" s="6" t="s">
        <v>20</v>
      </c>
    </row>
    <row r="9" spans="1:17">
      <c r="A9" s="1">
        <v>6</v>
      </c>
      <c r="B9" s="9"/>
      <c r="C9" s="1"/>
      <c r="D9" s="1"/>
      <c r="E9" s="1"/>
      <c r="F9" s="1"/>
      <c r="N9" t="s">
        <v>120</v>
      </c>
      <c r="O9" s="66">
        <v>0.65</v>
      </c>
      <c r="P9" s="66">
        <v>480</v>
      </c>
      <c r="Q9" s="66">
        <f>O9*P9</f>
        <v>312</v>
      </c>
    </row>
    <row r="10" spans="1:17" ht="15.75" thickBot="1">
      <c r="A10" s="11">
        <v>7</v>
      </c>
      <c r="B10" s="12"/>
      <c r="C10" s="11"/>
      <c r="D10" s="11"/>
      <c r="E10" s="11"/>
      <c r="F10" s="11"/>
      <c r="N10" t="s">
        <v>121</v>
      </c>
      <c r="O10" s="66">
        <v>0.16</v>
      </c>
      <c r="P10" s="66">
        <v>480</v>
      </c>
      <c r="Q10" s="66">
        <f>O10*P10</f>
        <v>76.8</v>
      </c>
    </row>
    <row r="11" spans="1:17" ht="15.75" thickBot="1">
      <c r="A11" s="128" t="s">
        <v>26</v>
      </c>
      <c r="B11" s="129"/>
      <c r="C11" s="129"/>
      <c r="D11" s="130"/>
      <c r="E11" s="131">
        <f>E10+E9+E8+E7+E6+E5+E4</f>
        <v>0</v>
      </c>
      <c r="F11" s="132"/>
      <c r="N11" t="s">
        <v>122</v>
      </c>
      <c r="O11" s="66">
        <v>0.2</v>
      </c>
      <c r="P11" s="66">
        <v>70</v>
      </c>
      <c r="Q11" s="66">
        <f>O11*P11</f>
        <v>14</v>
      </c>
    </row>
    <row r="12" spans="1:17" ht="15.75" thickBot="1"/>
    <row r="13" spans="1:17" ht="30" customHeight="1" thickBot="1">
      <c r="H13" s="122" t="s">
        <v>53</v>
      </c>
      <c r="I13" s="123"/>
    </row>
    <row r="14" spans="1:17" ht="27.75" customHeight="1">
      <c r="H14" s="133" t="s">
        <v>37</v>
      </c>
      <c r="I14" s="133"/>
    </row>
    <row r="15" spans="1:17" ht="23.25">
      <c r="H15" s="14" t="s">
        <v>52</v>
      </c>
      <c r="I15" s="17"/>
    </row>
    <row r="16" spans="1:17" ht="23.25">
      <c r="H16" s="14" t="s">
        <v>38</v>
      </c>
      <c r="I16" s="17"/>
    </row>
    <row r="17" spans="8:9" ht="23.25">
      <c r="H17" s="15" t="s">
        <v>2</v>
      </c>
      <c r="I17" s="18"/>
    </row>
    <row r="18" spans="8:9" ht="23.25">
      <c r="H18" s="14" t="s">
        <v>18</v>
      </c>
      <c r="I18" s="17"/>
    </row>
    <row r="19" spans="8:9" ht="23.25">
      <c r="H19" s="19"/>
      <c r="I19" s="19"/>
    </row>
    <row r="20" spans="8:9" ht="23.25">
      <c r="H20" s="19"/>
      <c r="I20" s="19"/>
    </row>
    <row r="21" spans="8:9" ht="23.25">
      <c r="H21" s="121" t="s">
        <v>40</v>
      </c>
      <c r="I21" s="121"/>
    </row>
    <row r="22" spans="8:9" ht="23.25">
      <c r="H22" s="21" t="s">
        <v>41</v>
      </c>
      <c r="I22" s="17"/>
    </row>
    <row r="23" spans="8:9" ht="23.25">
      <c r="H23" s="21" t="s">
        <v>39</v>
      </c>
      <c r="I23" s="17"/>
    </row>
    <row r="24" spans="8:9" ht="23.25">
      <c r="H24" s="20" t="s">
        <v>2</v>
      </c>
      <c r="I24" s="20"/>
    </row>
    <row r="25" spans="8:9" ht="23.25">
      <c r="H25" s="19"/>
      <c r="I25" s="19"/>
    </row>
    <row r="26" spans="8:9" ht="24" customHeight="1">
      <c r="H26" s="121" t="s">
        <v>42</v>
      </c>
      <c r="I26" s="121"/>
    </row>
    <row r="27" spans="8:9" ht="31.5" customHeight="1">
      <c r="H27" s="21" t="s">
        <v>49</v>
      </c>
      <c r="I27" s="17"/>
    </row>
    <row r="28" spans="8:9" ht="31.5" customHeight="1">
      <c r="H28" s="21" t="s">
        <v>50</v>
      </c>
      <c r="I28" s="17"/>
    </row>
    <row r="29" spans="8:9" ht="23.25">
      <c r="H29" s="16" t="s">
        <v>2</v>
      </c>
      <c r="I29" s="20"/>
    </row>
    <row r="30" spans="8:9" ht="31.5" customHeight="1">
      <c r="H30" s="21" t="s">
        <v>43</v>
      </c>
      <c r="I30" s="17"/>
    </row>
    <row r="31" spans="8:9" ht="33" customHeight="1">
      <c r="H31" s="21" t="s">
        <v>51</v>
      </c>
      <c r="I31" s="17"/>
    </row>
    <row r="32" spans="8:9" ht="28.5" customHeight="1">
      <c r="H32" s="16" t="s">
        <v>2</v>
      </c>
      <c r="I32" s="20"/>
    </row>
    <row r="33" spans="8:9" ht="31.5" customHeight="1">
      <c r="H33" s="21" t="s">
        <v>44</v>
      </c>
      <c r="I33" s="17"/>
    </row>
    <row r="34" spans="8:9" ht="33" customHeight="1">
      <c r="H34" s="21" t="s">
        <v>45</v>
      </c>
      <c r="I34" s="17"/>
    </row>
    <row r="35" spans="8:9" ht="32.25" customHeight="1">
      <c r="H35" s="16" t="s">
        <v>2</v>
      </c>
      <c r="I35" s="20"/>
    </row>
    <row r="36" spans="8:9" ht="23.25">
      <c r="H36" s="19"/>
      <c r="I36" s="19"/>
    </row>
    <row r="37" spans="8:9" ht="30.75" customHeight="1">
      <c r="H37" s="121" t="s">
        <v>46</v>
      </c>
      <c r="I37" s="121"/>
    </row>
    <row r="38" spans="8:9" ht="36" customHeight="1">
      <c r="H38" s="21" t="s">
        <v>54</v>
      </c>
      <c r="I38" s="21"/>
    </row>
    <row r="39" spans="8:9" ht="32.25" customHeight="1">
      <c r="H39" s="21" t="s">
        <v>55</v>
      </c>
      <c r="I39" s="21"/>
    </row>
    <row r="40" spans="8:9" ht="34.5" customHeight="1">
      <c r="H40" s="21" t="s">
        <v>47</v>
      </c>
      <c r="I40" s="21"/>
    </row>
    <row r="41" spans="8:9" ht="18.75">
      <c r="H41" s="21" t="s">
        <v>43</v>
      </c>
      <c r="I41" s="21"/>
    </row>
    <row r="42" spans="8:9" ht="32.25" customHeight="1">
      <c r="H42" s="21" t="s">
        <v>23</v>
      </c>
      <c r="I42" s="21"/>
    </row>
    <row r="43" spans="8:9" ht="33.75" customHeight="1">
      <c r="H43" s="21" t="s">
        <v>48</v>
      </c>
      <c r="I43" s="21"/>
    </row>
  </sheetData>
  <mergeCells count="10">
    <mergeCell ref="D1:F1"/>
    <mergeCell ref="A11:D11"/>
    <mergeCell ref="E11:F11"/>
    <mergeCell ref="H14:I14"/>
    <mergeCell ref="H21:I21"/>
    <mergeCell ref="K3:L3"/>
    <mergeCell ref="H26:I26"/>
    <mergeCell ref="H37:I37"/>
    <mergeCell ref="H13:I13"/>
    <mergeCell ref="A2:F2"/>
  </mergeCells>
  <pageMargins left="0.7" right="0.7" top="0.75" bottom="0.75" header="0.3" footer="0.3"/>
  <pageSetup scale="17" fitToHeight="4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5"/>
  <sheetViews>
    <sheetView workbookViewId="0">
      <selection activeCell="G10" sqref="G10"/>
    </sheetView>
  </sheetViews>
  <sheetFormatPr defaultRowHeight="15"/>
  <cols>
    <col min="2" max="2" width="33.28515625" customWidth="1"/>
    <col min="3" max="3" width="10" customWidth="1"/>
  </cols>
  <sheetData>
    <row r="1" spans="2:3" ht="15.75" thickBot="1"/>
    <row r="2" spans="2:3" ht="15.75" thickBot="1">
      <c r="B2" s="6" t="s">
        <v>108</v>
      </c>
      <c r="C2" s="86" t="s">
        <v>109</v>
      </c>
    </row>
    <row r="3" spans="2:3">
      <c r="B3" t="s">
        <v>105</v>
      </c>
      <c r="C3">
        <v>1018265</v>
      </c>
    </row>
    <row r="4" spans="2:3" ht="15.75" thickBot="1">
      <c r="B4" t="s">
        <v>106</v>
      </c>
      <c r="C4">
        <v>369020</v>
      </c>
    </row>
    <row r="5" spans="2:3" ht="15.75" thickBot="1">
      <c r="B5" s="85" t="s">
        <v>107</v>
      </c>
      <c r="C5" s="6">
        <f>C3-C4</f>
        <v>649245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Fish</vt:lpstr>
      <vt:lpstr>Mutton</vt:lpstr>
      <vt:lpstr>Batair</vt:lpstr>
      <vt:lpstr>Chi Karahi</vt:lpstr>
      <vt:lpstr>Wings</vt:lpstr>
      <vt:lpstr>Chi Bonless Handi</vt:lpstr>
      <vt:lpstr>Chinese Bonless Chicken</vt:lpstr>
      <vt:lpstr>Audit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SKY LION</cp:lastModifiedBy>
  <cp:lastPrinted>2024-05-15T19:43:56Z</cp:lastPrinted>
  <dcterms:created xsi:type="dcterms:W3CDTF">2024-04-22T12:49:39Z</dcterms:created>
  <dcterms:modified xsi:type="dcterms:W3CDTF">2024-06-15T15:26:07Z</dcterms:modified>
</cp:coreProperties>
</file>