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nStone Doc File\Documents\My Documents\CourseProduxMaterials\NUS 2018-19\FE 5101\Production v 1.0\"/>
    </mc:Choice>
  </mc:AlternateContent>
  <bookViews>
    <workbookView xWindow="0" yWindow="0" windowWidth="17055" windowHeight="6390"/>
  </bookViews>
  <sheets>
    <sheet name="Exercis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9" i="1"/>
  <c r="I8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H8" i="1" l="1"/>
  <c r="H9" i="1" l="1"/>
  <c r="J8" i="1"/>
  <c r="H10" i="1" l="1"/>
  <c r="J9" i="1"/>
  <c r="H11" i="1" l="1"/>
  <c r="J10" i="1"/>
  <c r="H12" i="1" l="1"/>
  <c r="J11" i="1"/>
  <c r="H13" i="1" l="1"/>
  <c r="J12" i="1"/>
  <c r="H14" i="1" l="1"/>
  <c r="J13" i="1"/>
  <c r="H15" i="1" l="1"/>
  <c r="J15" i="1" s="1"/>
  <c r="J14" i="1"/>
</calcChain>
</file>

<file path=xl/sharedStrings.xml><?xml version="1.0" encoding="utf-8"?>
<sst xmlns="http://schemas.openxmlformats.org/spreadsheetml/2006/main" count="24" uniqueCount="23">
  <si>
    <t>3mo Accrual</t>
  </si>
  <si>
    <t>Accrual Period</t>
  </si>
  <si>
    <t>Market</t>
  </si>
  <si>
    <t>Implied</t>
  </si>
  <si>
    <t>Discount</t>
  </si>
  <si>
    <t>Calc Period</t>
  </si>
  <si>
    <t>Start Date</t>
  </si>
  <si>
    <t>Price</t>
  </si>
  <si>
    <t>Rate</t>
  </si>
  <si>
    <t>Act Days</t>
  </si>
  <si>
    <t>Factor</t>
  </si>
  <si>
    <t>Spot-3mo</t>
  </si>
  <si>
    <t>3 X 6</t>
  </si>
  <si>
    <t>6 X 9</t>
  </si>
  <si>
    <t>9 x 12</t>
  </si>
  <si>
    <t>12 x 15</t>
  </si>
  <si>
    <t>15 x 18</t>
  </si>
  <si>
    <t>18 x 21</t>
  </si>
  <si>
    <t>21 x 24</t>
  </si>
  <si>
    <t>FV of  $100m</t>
  </si>
  <si>
    <t>P+i Rolled over</t>
  </si>
  <si>
    <t>FV of $1</t>
  </si>
  <si>
    <t>Invested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</si>
</sst>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.000000_-;\-* #,##0.000000_-;_-* &quot;-&quot;??_-;_-@_-"/>
    <numFmt numFmtId="166" formatCode="_(* #,##0.00000_);_(* \(#,##0.00000\);_(* &quot;-&quot;??_);_(@_)"/>
    <numFmt numFmtId="175" formatCode="_-&quot;$&quot;* #,##0_-;\-&quot;$&quot;* #,##0_-;_-&quot;$&quot;* &quot;-&quot;??_-;_-@_-"/>
    <numFmt numFmtId="17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5" fontId="2" fillId="0" borderId="0" xfId="0" applyNumberFormat="1" applyFont="1"/>
    <xf numFmtId="15" fontId="0" fillId="0" borderId="0" xfId="0" applyNumberFormat="1"/>
    <xf numFmtId="175" fontId="0" fillId="0" borderId="0" xfId="2" applyNumberFormat="1" applyFont="1"/>
    <xf numFmtId="177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6"/>
  <sheetViews>
    <sheetView tabSelected="1" workbookViewId="0">
      <selection activeCell="H5" sqref="H5"/>
    </sheetView>
  </sheetViews>
  <sheetFormatPr defaultRowHeight="15" x14ac:dyDescent="0.25"/>
  <cols>
    <col min="3" max="3" width="11.42578125" bestFit="1" customWidth="1"/>
    <col min="4" max="4" width="13.28515625" bestFit="1" customWidth="1"/>
    <col min="8" max="8" width="14.28515625" bestFit="1" customWidth="1"/>
    <col min="9" max="9" width="16.28515625" bestFit="1" customWidth="1"/>
    <col min="10" max="10" width="9" bestFit="1" customWidth="1"/>
    <col min="13" max="13" width="15.28515625" bestFit="1" customWidth="1"/>
  </cols>
  <sheetData>
    <row r="5" spans="1:13" x14ac:dyDescent="0.25">
      <c r="H5" s="2" t="s">
        <v>21</v>
      </c>
    </row>
    <row r="6" spans="1:13" x14ac:dyDescent="0.25">
      <c r="C6" s="1" t="s">
        <v>0</v>
      </c>
      <c r="D6" s="1" t="s">
        <v>1</v>
      </c>
      <c r="E6" s="1" t="s">
        <v>2</v>
      </c>
      <c r="F6" s="1" t="s">
        <v>3</v>
      </c>
      <c r="G6" s="2"/>
      <c r="H6" s="1" t="s">
        <v>22</v>
      </c>
      <c r="I6" s="2" t="s">
        <v>19</v>
      </c>
      <c r="J6" s="2" t="s">
        <v>4</v>
      </c>
    </row>
    <row r="7" spans="1:13" x14ac:dyDescent="0.25"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20</v>
      </c>
      <c r="I7" s="3" t="s">
        <v>20</v>
      </c>
      <c r="J7" s="3" t="s">
        <v>10</v>
      </c>
      <c r="M7" s="13"/>
    </row>
    <row r="8" spans="1:13" x14ac:dyDescent="0.25">
      <c r="A8" s="10"/>
      <c r="C8" s="2" t="s">
        <v>11</v>
      </c>
      <c r="D8" s="4">
        <v>42998</v>
      </c>
      <c r="E8" s="5">
        <v>2.2499999999999999E-2</v>
      </c>
      <c r="F8" s="6">
        <f>E8</f>
        <v>2.2499999999999999E-2</v>
      </c>
      <c r="G8" s="2">
        <f>D9-D8</f>
        <v>91</v>
      </c>
      <c r="H8" s="7">
        <f>1+(1*F8*G8/360)</f>
        <v>1.0056875000000001</v>
      </c>
      <c r="I8" s="12">
        <f>ROUND(H8*100000000,0)</f>
        <v>100568750</v>
      </c>
      <c r="J8" s="8">
        <f>1/H8</f>
        <v>0.9943446647194083</v>
      </c>
      <c r="M8" s="13"/>
    </row>
    <row r="9" spans="1:13" x14ac:dyDescent="0.25">
      <c r="A9" s="10"/>
      <c r="C9" s="2" t="s">
        <v>12</v>
      </c>
      <c r="D9" s="4">
        <v>43089</v>
      </c>
      <c r="E9" s="9">
        <v>97.5</v>
      </c>
      <c r="F9" s="6">
        <f>(100-E9)/100</f>
        <v>2.5000000000000001E-2</v>
      </c>
      <c r="G9" s="2">
        <f t="shared" ref="G9:G15" si="0">D10-D9</f>
        <v>90</v>
      </c>
      <c r="H9" s="7">
        <f>H8+H8*(F9*G9/360)</f>
        <v>1.0119730468750001</v>
      </c>
      <c r="I9" s="12">
        <f t="shared" ref="I9:I15" si="1">ROUND(H9*100000000,0)</f>
        <v>101197305</v>
      </c>
      <c r="J9" s="8">
        <f>1/H9</f>
        <v>0.98816861090127528</v>
      </c>
      <c r="M9" s="13"/>
    </row>
    <row r="10" spans="1:13" x14ac:dyDescent="0.25">
      <c r="A10" s="10"/>
      <c r="C10" s="2" t="s">
        <v>13</v>
      </c>
      <c r="D10" s="4">
        <v>43179</v>
      </c>
      <c r="E10" s="9">
        <v>97.4</v>
      </c>
      <c r="F10" s="6">
        <f t="shared" ref="F10:F15" si="2">(100-E10)/100</f>
        <v>2.5999999999999943E-2</v>
      </c>
      <c r="G10" s="2">
        <f t="shared" si="0"/>
        <v>92</v>
      </c>
      <c r="H10" s="7">
        <f>H9+H9*(F10*G10/360)</f>
        <v>1.0186970455642361</v>
      </c>
      <c r="I10" s="12">
        <f t="shared" si="1"/>
        <v>101869705</v>
      </c>
      <c r="J10" s="8">
        <f>1/H10</f>
        <v>0.98164611780739952</v>
      </c>
      <c r="M10" s="13"/>
    </row>
    <row r="11" spans="1:13" x14ac:dyDescent="0.25">
      <c r="A11" s="10"/>
      <c r="C11" s="2" t="s">
        <v>14</v>
      </c>
      <c r="D11" s="4">
        <v>43271</v>
      </c>
      <c r="E11" s="9">
        <v>97.2</v>
      </c>
      <c r="F11" s="6">
        <f t="shared" si="2"/>
        <v>2.7999999999999973E-2</v>
      </c>
      <c r="G11" s="2">
        <f t="shared" si="0"/>
        <v>91</v>
      </c>
      <c r="H11" s="7">
        <f>H10+H10*(F11*G11/360)</f>
        <v>1.0259071568756186</v>
      </c>
      <c r="I11" s="12">
        <f t="shared" si="1"/>
        <v>102590716</v>
      </c>
      <c r="J11" s="8">
        <f>1/H11</f>
        <v>0.97474707462367416</v>
      </c>
      <c r="M11" s="13"/>
    </row>
    <row r="12" spans="1:13" x14ac:dyDescent="0.25">
      <c r="A12" s="10"/>
      <c r="C12" s="2" t="s">
        <v>15</v>
      </c>
      <c r="D12" s="4">
        <v>43362</v>
      </c>
      <c r="E12" s="9">
        <v>97.05</v>
      </c>
      <c r="F12" s="6">
        <f t="shared" si="2"/>
        <v>2.950000000000003E-2</v>
      </c>
      <c r="G12" s="2">
        <f t="shared" si="0"/>
        <v>91</v>
      </c>
      <c r="H12" s="7">
        <f>H11+H11*(F12*G12/360)</f>
        <v>1.0335572895495981</v>
      </c>
      <c r="I12" s="12">
        <f t="shared" si="1"/>
        <v>103355729</v>
      </c>
      <c r="J12" s="8">
        <f>1/H12</f>
        <v>0.96753224045836717</v>
      </c>
      <c r="M12" s="13"/>
    </row>
    <row r="13" spans="1:13" x14ac:dyDescent="0.25">
      <c r="A13" s="10"/>
      <c r="C13" s="2" t="s">
        <v>16</v>
      </c>
      <c r="D13" s="4">
        <v>43453</v>
      </c>
      <c r="E13" s="9">
        <v>96.85</v>
      </c>
      <c r="F13" s="6">
        <f t="shared" si="2"/>
        <v>3.1500000000000056E-2</v>
      </c>
      <c r="G13" s="2">
        <f t="shared" si="0"/>
        <v>91</v>
      </c>
      <c r="H13" s="7">
        <f>H12+H12*(F13*G13/360)</f>
        <v>1.0417869894676368</v>
      </c>
      <c r="I13" s="12">
        <f t="shared" si="1"/>
        <v>104178699</v>
      </c>
      <c r="J13" s="8">
        <f>1/H13</f>
        <v>0.95988912331397958</v>
      </c>
      <c r="M13" s="13"/>
    </row>
    <row r="14" spans="1:13" x14ac:dyDescent="0.25">
      <c r="A14" s="10"/>
      <c r="C14" s="2" t="s">
        <v>17</v>
      </c>
      <c r="D14" s="4">
        <v>43544</v>
      </c>
      <c r="E14" s="9">
        <v>96.6</v>
      </c>
      <c r="F14" s="6">
        <f t="shared" si="2"/>
        <v>3.4000000000000058E-2</v>
      </c>
      <c r="G14" s="2">
        <f t="shared" si="0"/>
        <v>91</v>
      </c>
      <c r="H14" s="7">
        <f>H13+H13*(F14*G14/360)</f>
        <v>1.0507405698715615</v>
      </c>
      <c r="I14" s="12">
        <f t="shared" si="1"/>
        <v>105074057</v>
      </c>
      <c r="J14" s="8">
        <f>1/H14</f>
        <v>0.95170970710899283</v>
      </c>
      <c r="M14" s="13"/>
    </row>
    <row r="15" spans="1:13" x14ac:dyDescent="0.25">
      <c r="A15" s="10"/>
      <c r="C15" s="2" t="s">
        <v>18</v>
      </c>
      <c r="D15" s="4">
        <v>43635</v>
      </c>
      <c r="E15" s="9">
        <v>96.5</v>
      </c>
      <c r="F15" s="6">
        <f t="shared" si="2"/>
        <v>3.5000000000000003E-2</v>
      </c>
      <c r="G15" s="2">
        <f t="shared" si="0"/>
        <v>91</v>
      </c>
      <c r="H15" s="7">
        <f>H14+H14*(F15*G15/360)</f>
        <v>1.0600367051911197</v>
      </c>
      <c r="I15" s="12">
        <f t="shared" si="1"/>
        <v>106003671</v>
      </c>
      <c r="J15" s="8">
        <f>1/H15</f>
        <v>0.94336356005682331</v>
      </c>
    </row>
    <row r="16" spans="1:13" x14ac:dyDescent="0.25">
      <c r="D16" s="11">
        <v>43726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2018-09-03T07:53:20Z</dcterms:created>
  <dcterms:modified xsi:type="dcterms:W3CDTF">2018-09-03T09:04:31Z</dcterms:modified>
</cp:coreProperties>
</file>