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mry Slim RLSL Template" sheetId="3" r:id="rId1"/>
    <sheet name="Metric List" sheetId="4" r:id="rId2"/>
    <sheet name="Test 30" sheetId="7" r:id="rId3"/>
  </sheets>
  <calcPr calcId="152511"/>
</workbook>
</file>

<file path=xl/calcChain.xml><?xml version="1.0" encoding="utf-8"?>
<calcChain xmlns="http://schemas.openxmlformats.org/spreadsheetml/2006/main">
  <c r="W412" i="7" l="1"/>
  <c r="W398" i="7"/>
  <c r="W384" i="7"/>
  <c r="W370" i="7"/>
  <c r="W356" i="7"/>
  <c r="W342" i="7"/>
  <c r="W328" i="7"/>
  <c r="W314" i="7"/>
  <c r="W300" i="7"/>
  <c r="W286" i="7"/>
  <c r="W287" i="7"/>
  <c r="W272" i="7"/>
  <c r="W258" i="7"/>
  <c r="W244" i="7"/>
  <c r="W230" i="7"/>
  <c r="W216" i="7"/>
  <c r="W202" i="7"/>
  <c r="W188" i="7"/>
  <c r="W174" i="7"/>
  <c r="W160" i="7"/>
  <c r="W146" i="7"/>
  <c r="W132" i="7"/>
  <c r="W118" i="7"/>
  <c r="W104" i="7"/>
  <c r="W90" i="7"/>
  <c r="W76" i="7"/>
  <c r="W62" i="7"/>
  <c r="W48" i="7"/>
  <c r="W34" i="7"/>
  <c r="W21" i="7"/>
  <c r="W20" i="7"/>
  <c r="W7" i="7"/>
  <c r="W6" i="7"/>
  <c r="W6" i="3"/>
  <c r="R422" i="7" l="1"/>
  <c r="R408" i="7"/>
  <c r="R394" i="7"/>
  <c r="R380" i="7"/>
  <c r="R366" i="7"/>
  <c r="R352" i="7"/>
  <c r="R338" i="7"/>
  <c r="R324" i="7"/>
  <c r="R310" i="7"/>
  <c r="R296" i="7"/>
  <c r="R282" i="7"/>
  <c r="R268" i="7"/>
  <c r="R254" i="7"/>
  <c r="R240" i="7"/>
  <c r="R226" i="7"/>
  <c r="R212" i="7"/>
  <c r="R198" i="7"/>
  <c r="R184" i="7"/>
  <c r="R170" i="7"/>
  <c r="R156" i="7"/>
  <c r="R142" i="7"/>
  <c r="R128" i="7"/>
  <c r="R114" i="7"/>
  <c r="R100" i="7"/>
  <c r="R86" i="7"/>
  <c r="R72" i="7"/>
  <c r="R58" i="7"/>
  <c r="R44" i="7"/>
  <c r="R30" i="7"/>
  <c r="R16" i="7"/>
  <c r="R16" i="3"/>
  <c r="AO418" i="7" l="1"/>
  <c r="AG418" i="7"/>
  <c r="AE418" i="7" s="1"/>
  <c r="Z418" i="7"/>
  <c r="F418" i="7"/>
  <c r="W418" i="7" s="1"/>
  <c r="AO404" i="7"/>
  <c r="AG404" i="7"/>
  <c r="AE404" i="7" s="1"/>
  <c r="F404" i="7"/>
  <c r="Z404" i="7" s="1"/>
  <c r="AO390" i="7"/>
  <c r="AG390" i="7"/>
  <c r="AE390" i="7" s="1"/>
  <c r="F390" i="7"/>
  <c r="Z390" i="7" s="1"/>
  <c r="AO376" i="7"/>
  <c r="AG376" i="7"/>
  <c r="AE376" i="7"/>
  <c r="F376" i="7"/>
  <c r="Z376" i="7" s="1"/>
  <c r="E376" i="7"/>
  <c r="AK376" i="7" s="1"/>
  <c r="AO362" i="7"/>
  <c r="AG362" i="7"/>
  <c r="AE362" i="7" s="1"/>
  <c r="Z362" i="7"/>
  <c r="F362" i="7"/>
  <c r="W362" i="7" s="1"/>
  <c r="AO348" i="7"/>
  <c r="AG348" i="7"/>
  <c r="AE348" i="7" s="1"/>
  <c r="Z348" i="7"/>
  <c r="F348" i="7"/>
  <c r="W348" i="7" s="1"/>
  <c r="AO334" i="7"/>
  <c r="AG334" i="7"/>
  <c r="AE334" i="7"/>
  <c r="F334" i="7"/>
  <c r="Z334" i="7" s="1"/>
  <c r="E334" i="7"/>
  <c r="AK334" i="7" s="1"/>
  <c r="AO320" i="7"/>
  <c r="AG320" i="7"/>
  <c r="AE320" i="7"/>
  <c r="F320" i="7"/>
  <c r="Z320" i="7" s="1"/>
  <c r="E320" i="7"/>
  <c r="AK320" i="7" s="1"/>
  <c r="AO306" i="7"/>
  <c r="AG306" i="7"/>
  <c r="AE306" i="7" s="1"/>
  <c r="F306" i="7"/>
  <c r="Z306" i="7" s="1"/>
  <c r="AO292" i="7"/>
  <c r="AG292" i="7"/>
  <c r="AE292" i="7"/>
  <c r="F292" i="7"/>
  <c r="Z292" i="7" s="1"/>
  <c r="E292" i="7"/>
  <c r="AK292" i="7" s="1"/>
  <c r="AO278" i="7"/>
  <c r="AG278" i="7"/>
  <c r="AE278" i="7" s="1"/>
  <c r="Z278" i="7"/>
  <c r="F278" i="7"/>
  <c r="W278" i="7" s="1"/>
  <c r="AO264" i="7"/>
  <c r="AG264" i="7"/>
  <c r="AE264" i="7"/>
  <c r="F264" i="7"/>
  <c r="Z264" i="7" s="1"/>
  <c r="E264" i="7"/>
  <c r="AK264" i="7" s="1"/>
  <c r="AO250" i="7"/>
  <c r="AG250" i="7"/>
  <c r="AE250" i="7"/>
  <c r="Z250" i="7"/>
  <c r="F250" i="7"/>
  <c r="W250" i="7" s="1"/>
  <c r="E250" i="7"/>
  <c r="AK250" i="7" s="1"/>
  <c r="AO236" i="7"/>
  <c r="AG236" i="7"/>
  <c r="AE236" i="7" s="1"/>
  <c r="F236" i="7"/>
  <c r="W236" i="7" s="1"/>
  <c r="AO222" i="7"/>
  <c r="AG222" i="7"/>
  <c r="AE222" i="7" s="1"/>
  <c r="F222" i="7"/>
  <c r="W222" i="7" s="1"/>
  <c r="AO208" i="7"/>
  <c r="AG208" i="7"/>
  <c r="AE208" i="7"/>
  <c r="F208" i="7"/>
  <c r="Z208" i="7" s="1"/>
  <c r="E208" i="7"/>
  <c r="AK208" i="7" s="1"/>
  <c r="AO194" i="7"/>
  <c r="AG194" i="7"/>
  <c r="AE194" i="7"/>
  <c r="F194" i="7"/>
  <c r="Z194" i="7" s="1"/>
  <c r="E194" i="7"/>
  <c r="AK194" i="7" s="1"/>
  <c r="AO180" i="7"/>
  <c r="AG180" i="7"/>
  <c r="AE180" i="7" s="1"/>
  <c r="F180" i="7"/>
  <c r="W180" i="7" s="1"/>
  <c r="AO166" i="7"/>
  <c r="AG166" i="7"/>
  <c r="AE166" i="7" s="1"/>
  <c r="F166" i="7"/>
  <c r="Z166" i="7" s="1"/>
  <c r="E166" i="7"/>
  <c r="AK166" i="7" s="1"/>
  <c r="AO152" i="7"/>
  <c r="AG152" i="7"/>
  <c r="AE152" i="7"/>
  <c r="F152" i="7"/>
  <c r="Z152" i="7" s="1"/>
  <c r="AO138" i="7"/>
  <c r="AG138" i="7"/>
  <c r="AE138" i="7"/>
  <c r="F138" i="7"/>
  <c r="Z138" i="7" s="1"/>
  <c r="E138" i="7"/>
  <c r="AK138" i="7" s="1"/>
  <c r="AO124" i="7"/>
  <c r="AG124" i="7"/>
  <c r="AE124" i="7"/>
  <c r="Z124" i="7"/>
  <c r="F124" i="7"/>
  <c r="W124" i="7" s="1"/>
  <c r="E124" i="7"/>
  <c r="AK124" i="7" s="1"/>
  <c r="AO110" i="7"/>
  <c r="AG110" i="7"/>
  <c r="AE110" i="7"/>
  <c r="F110" i="7"/>
  <c r="Z110" i="7" s="1"/>
  <c r="E110" i="7"/>
  <c r="AK110" i="7" s="1"/>
  <c r="AO96" i="7"/>
  <c r="AG96" i="7"/>
  <c r="AE96" i="7"/>
  <c r="Z96" i="7"/>
  <c r="F96" i="7"/>
  <c r="W96" i="7" s="1"/>
  <c r="E96" i="7"/>
  <c r="AK96" i="7" s="1"/>
  <c r="AO82" i="7"/>
  <c r="AG82" i="7"/>
  <c r="AE82" i="7" s="1"/>
  <c r="F82" i="7"/>
  <c r="W82" i="7" s="1"/>
  <c r="AO68" i="7"/>
  <c r="AG68" i="7"/>
  <c r="AE68" i="7"/>
  <c r="Z68" i="7"/>
  <c r="F68" i="7"/>
  <c r="W68" i="7" s="1"/>
  <c r="E68" i="7"/>
  <c r="AK68" i="7" s="1"/>
  <c r="AO54" i="7"/>
  <c r="AG54" i="7"/>
  <c r="AE54" i="7"/>
  <c r="Z54" i="7"/>
  <c r="F54" i="7"/>
  <c r="W54" i="7" s="1"/>
  <c r="E54" i="7"/>
  <c r="AK54" i="7" s="1"/>
  <c r="AO40" i="7"/>
  <c r="AG40" i="7"/>
  <c r="AE40" i="7"/>
  <c r="F40" i="7"/>
  <c r="Z40" i="7" s="1"/>
  <c r="E40" i="7"/>
  <c r="AK40" i="7" s="1"/>
  <c r="AO26" i="7"/>
  <c r="AG26" i="7"/>
  <c r="AE26" i="7" s="1"/>
  <c r="F26" i="7"/>
  <c r="W26" i="7" s="1"/>
  <c r="AO12" i="7"/>
  <c r="AG12" i="7"/>
  <c r="AE12" i="7" s="1"/>
  <c r="F12" i="7"/>
  <c r="W12" i="7" s="1"/>
  <c r="Z12" i="3"/>
  <c r="E418" i="7" l="1"/>
  <c r="AK418" i="7" s="1"/>
  <c r="E404" i="7"/>
  <c r="AK404" i="7" s="1"/>
  <c r="W404" i="7"/>
  <c r="E390" i="7"/>
  <c r="AK390" i="7" s="1"/>
  <c r="W390" i="7"/>
  <c r="AU376" i="7"/>
  <c r="AW376" i="7" s="1"/>
  <c r="W376" i="7"/>
  <c r="AQ376" i="7" s="1"/>
  <c r="AS376" i="7" s="1"/>
  <c r="E362" i="7"/>
  <c r="AK362" i="7" s="1"/>
  <c r="E348" i="7"/>
  <c r="AK348" i="7" s="1"/>
  <c r="AU334" i="7"/>
  <c r="AW334" i="7" s="1"/>
  <c r="AQ334" i="7"/>
  <c r="AS334" i="7" s="1"/>
  <c r="W334" i="7"/>
  <c r="AU320" i="7"/>
  <c r="AW320" i="7" s="1"/>
  <c r="W320" i="7"/>
  <c r="AQ320" i="7" s="1"/>
  <c r="AS320" i="7" s="1"/>
  <c r="E306" i="7"/>
  <c r="AK306" i="7" s="1"/>
  <c r="W306" i="7"/>
  <c r="AU292" i="7"/>
  <c r="AW292" i="7" s="1"/>
  <c r="W292" i="7"/>
  <c r="AQ292" i="7" s="1"/>
  <c r="AS292" i="7" s="1"/>
  <c r="E278" i="7"/>
  <c r="AK278" i="7" s="1"/>
  <c r="AU264" i="7"/>
  <c r="AW264" i="7" s="1"/>
  <c r="W264" i="7"/>
  <c r="AQ264" i="7" s="1"/>
  <c r="AS264" i="7" s="1"/>
  <c r="AU250" i="7"/>
  <c r="AW250" i="7" s="1"/>
  <c r="AQ250" i="7"/>
  <c r="AS250" i="7" s="1"/>
  <c r="Z236" i="7"/>
  <c r="E236" i="7"/>
  <c r="AK236" i="7" s="1"/>
  <c r="Z222" i="7"/>
  <c r="E222" i="7"/>
  <c r="AK222" i="7" s="1"/>
  <c r="AU208" i="7"/>
  <c r="AW208" i="7" s="1"/>
  <c r="W208" i="7"/>
  <c r="AQ208" i="7" s="1"/>
  <c r="AS208" i="7" s="1"/>
  <c r="AU194" i="7"/>
  <c r="AW194" i="7" s="1"/>
  <c r="W194" i="7"/>
  <c r="AQ194" i="7" s="1"/>
  <c r="AS194" i="7" s="1"/>
  <c r="Z180" i="7"/>
  <c r="E180" i="7"/>
  <c r="AK180" i="7" s="1"/>
  <c r="AU166" i="7"/>
  <c r="AW166" i="7" s="1"/>
  <c r="W166" i="7"/>
  <c r="AQ166" i="7" s="1"/>
  <c r="AS166" i="7" s="1"/>
  <c r="W152" i="7"/>
  <c r="E152" i="7"/>
  <c r="AK152" i="7" s="1"/>
  <c r="AU138" i="7"/>
  <c r="AW138" i="7" s="1"/>
  <c r="W138" i="7"/>
  <c r="AQ138" i="7" s="1"/>
  <c r="AS138" i="7" s="1"/>
  <c r="AU124" i="7"/>
  <c r="AW124" i="7" s="1"/>
  <c r="AQ124" i="7"/>
  <c r="AS124" i="7" s="1"/>
  <c r="AU110" i="7"/>
  <c r="AW110" i="7" s="1"/>
  <c r="W110" i="7"/>
  <c r="AQ110" i="7" s="1"/>
  <c r="AS110" i="7" s="1"/>
  <c r="AU96" i="7"/>
  <c r="AW96" i="7" s="1"/>
  <c r="AQ96" i="7"/>
  <c r="AS96" i="7" s="1"/>
  <c r="Z82" i="7"/>
  <c r="E82" i="7"/>
  <c r="AK82" i="7" s="1"/>
  <c r="AU68" i="7"/>
  <c r="AW68" i="7" s="1"/>
  <c r="AQ68" i="7"/>
  <c r="AS68" i="7" s="1"/>
  <c r="AU54" i="7"/>
  <c r="AW54" i="7" s="1"/>
  <c r="AQ54" i="7"/>
  <c r="AS54" i="7" s="1"/>
  <c r="AU40" i="7"/>
  <c r="AW40" i="7" s="1"/>
  <c r="W40" i="7"/>
  <c r="AQ40" i="7" s="1"/>
  <c r="AS40" i="7" s="1"/>
  <c r="Z26" i="7"/>
  <c r="E26" i="7"/>
  <c r="AK26" i="7" s="1"/>
  <c r="Z12" i="7"/>
  <c r="E12" i="7"/>
  <c r="AK12" i="7" s="1"/>
  <c r="AH11" i="7"/>
  <c r="AH11" i="3"/>
  <c r="AU418" i="7" l="1"/>
  <c r="AW418" i="7" s="1"/>
  <c r="AQ418" i="7"/>
  <c r="AS418" i="7" s="1"/>
  <c r="AU404" i="7"/>
  <c r="AW404" i="7" s="1"/>
  <c r="AQ404" i="7"/>
  <c r="AS404" i="7" s="1"/>
  <c r="AU390" i="7"/>
  <c r="AW390" i="7" s="1"/>
  <c r="AQ390" i="7"/>
  <c r="AS390" i="7" s="1"/>
  <c r="AU362" i="7"/>
  <c r="AW362" i="7" s="1"/>
  <c r="AQ362" i="7"/>
  <c r="AS362" i="7" s="1"/>
  <c r="AU348" i="7"/>
  <c r="AW348" i="7" s="1"/>
  <c r="AQ348" i="7"/>
  <c r="AS348" i="7" s="1"/>
  <c r="AU306" i="7"/>
  <c r="AW306" i="7" s="1"/>
  <c r="AQ306" i="7"/>
  <c r="AS306" i="7" s="1"/>
  <c r="AU278" i="7"/>
  <c r="AW278" i="7" s="1"/>
  <c r="AQ278" i="7"/>
  <c r="AS278" i="7" s="1"/>
  <c r="AU236" i="7"/>
  <c r="AW236" i="7" s="1"/>
  <c r="AQ236" i="7"/>
  <c r="AS236" i="7" s="1"/>
  <c r="AU222" i="7"/>
  <c r="AW222" i="7" s="1"/>
  <c r="AQ222" i="7"/>
  <c r="AS222" i="7" s="1"/>
  <c r="AU180" i="7"/>
  <c r="AW180" i="7" s="1"/>
  <c r="AQ180" i="7"/>
  <c r="AS180" i="7" s="1"/>
  <c r="AU152" i="7"/>
  <c r="AW152" i="7" s="1"/>
  <c r="AQ152" i="7"/>
  <c r="AS152" i="7" s="1"/>
  <c r="AU82" i="7"/>
  <c r="AW82" i="7" s="1"/>
  <c r="AQ82" i="7"/>
  <c r="AS82" i="7" s="1"/>
  <c r="AU26" i="7"/>
  <c r="AW26" i="7" s="1"/>
  <c r="AQ26" i="7"/>
  <c r="AS26" i="7" s="1"/>
  <c r="AU12" i="7"/>
  <c r="AW12" i="7" s="1"/>
  <c r="AQ12" i="7"/>
  <c r="AS12" i="7" s="1"/>
  <c r="AG10" i="7"/>
  <c r="AE10" i="7" s="1"/>
  <c r="F10" i="7"/>
  <c r="H10" i="7" s="1"/>
  <c r="AG10" i="3"/>
  <c r="AE10" i="3" s="1"/>
  <c r="F10" i="3"/>
  <c r="H10" i="3" s="1"/>
  <c r="M10" i="7" l="1"/>
  <c r="E10" i="7"/>
  <c r="N10" i="7"/>
  <c r="U10" i="7"/>
  <c r="M10" i="3"/>
  <c r="E10" i="3"/>
  <c r="N10" i="3"/>
  <c r="U10" i="3"/>
  <c r="AO422" i="7"/>
  <c r="T422" i="7"/>
  <c r="AO421" i="7"/>
  <c r="T421" i="7"/>
  <c r="AO420" i="7"/>
  <c r="AO419" i="7"/>
  <c r="AO417" i="7"/>
  <c r="AO415" i="7"/>
  <c r="AO414" i="7"/>
  <c r="AO413" i="7"/>
  <c r="AO412" i="7"/>
  <c r="AO411" i="7"/>
  <c r="AO410" i="7"/>
  <c r="AO409" i="7"/>
  <c r="AO408" i="7"/>
  <c r="T408" i="7"/>
  <c r="AO407" i="7"/>
  <c r="T407" i="7"/>
  <c r="AO406" i="7"/>
  <c r="AO405" i="7"/>
  <c r="AO403" i="7"/>
  <c r="AO401" i="7"/>
  <c r="AO400" i="7"/>
  <c r="AO399" i="7"/>
  <c r="AO398" i="7"/>
  <c r="AO397" i="7"/>
  <c r="AO396" i="7"/>
  <c r="AO395" i="7"/>
  <c r="AO394" i="7"/>
  <c r="T394" i="7"/>
  <c r="AO393" i="7"/>
  <c r="T393" i="7"/>
  <c r="AO392" i="7"/>
  <c r="AO391" i="7"/>
  <c r="AO389" i="7"/>
  <c r="AO387" i="7"/>
  <c r="AO386" i="7"/>
  <c r="AO385" i="7"/>
  <c r="AO384" i="7"/>
  <c r="AO383" i="7"/>
  <c r="AO382" i="7"/>
  <c r="AO381" i="7"/>
  <c r="AO380" i="7"/>
  <c r="T380" i="7"/>
  <c r="AO379" i="7"/>
  <c r="T379" i="7"/>
  <c r="AO378" i="7"/>
  <c r="AO377" i="7"/>
  <c r="AO375" i="7"/>
  <c r="AO373" i="7"/>
  <c r="AO372" i="7"/>
  <c r="AO371" i="7"/>
  <c r="AO370" i="7"/>
  <c r="AO369" i="7"/>
  <c r="AO368" i="7"/>
  <c r="AO367" i="7"/>
  <c r="AO366" i="7"/>
  <c r="T366" i="7"/>
  <c r="AO365" i="7"/>
  <c r="T365" i="7"/>
  <c r="AO364" i="7"/>
  <c r="AO363" i="7"/>
  <c r="AO361" i="7"/>
  <c r="AO359" i="7"/>
  <c r="AO358" i="7"/>
  <c r="AO357" i="7"/>
  <c r="AO356" i="7"/>
  <c r="AO355" i="7"/>
  <c r="AO354" i="7"/>
  <c r="AO353" i="7"/>
  <c r="AO352" i="7"/>
  <c r="T352" i="7"/>
  <c r="AO351" i="7"/>
  <c r="T351" i="7"/>
  <c r="AO350" i="7"/>
  <c r="AO349" i="7"/>
  <c r="AO347" i="7"/>
  <c r="AO345" i="7"/>
  <c r="AO344" i="7"/>
  <c r="AO343" i="7"/>
  <c r="AO342" i="7"/>
  <c r="AO341" i="7"/>
  <c r="AO340" i="7"/>
  <c r="AO339" i="7"/>
  <c r="AO338" i="7"/>
  <c r="T338" i="7"/>
  <c r="AO337" i="7"/>
  <c r="T337" i="7"/>
  <c r="AO336" i="7"/>
  <c r="AO335" i="7"/>
  <c r="AO333" i="7"/>
  <c r="AO331" i="7"/>
  <c r="AO330" i="7"/>
  <c r="AO329" i="7"/>
  <c r="AO328" i="7"/>
  <c r="AO327" i="7"/>
  <c r="AO326" i="7"/>
  <c r="AO325" i="7"/>
  <c r="AO324" i="7"/>
  <c r="T324" i="7"/>
  <c r="AO323" i="7"/>
  <c r="T323" i="7"/>
  <c r="AO322" i="7"/>
  <c r="AO321" i="7"/>
  <c r="AO319" i="7"/>
  <c r="AO317" i="7"/>
  <c r="AO316" i="7"/>
  <c r="AO315" i="7"/>
  <c r="AO314" i="7"/>
  <c r="AO313" i="7"/>
  <c r="AO312" i="7"/>
  <c r="AO311" i="7"/>
  <c r="AO310" i="7"/>
  <c r="T310" i="7"/>
  <c r="AO309" i="7"/>
  <c r="T309" i="7"/>
  <c r="AO308" i="7"/>
  <c r="AO307" i="7"/>
  <c r="AO305" i="7"/>
  <c r="AO303" i="7"/>
  <c r="AO302" i="7"/>
  <c r="AO301" i="7"/>
  <c r="AO300" i="7"/>
  <c r="AO299" i="7"/>
  <c r="AO298" i="7"/>
  <c r="AO297" i="7"/>
  <c r="AO296" i="7"/>
  <c r="T296" i="7"/>
  <c r="AO295" i="7"/>
  <c r="T295" i="7"/>
  <c r="AO294" i="7"/>
  <c r="AO293" i="7"/>
  <c r="AO291" i="7"/>
  <c r="AO289" i="7"/>
  <c r="AO288" i="7"/>
  <c r="AO287" i="7"/>
  <c r="AO286" i="7"/>
  <c r="AO285" i="7"/>
  <c r="AO284" i="7"/>
  <c r="AO283" i="7"/>
  <c r="AO282" i="7"/>
  <c r="T282" i="7"/>
  <c r="AO281" i="7"/>
  <c r="T281" i="7"/>
  <c r="AO280" i="7"/>
  <c r="AO279" i="7"/>
  <c r="AO277" i="7"/>
  <c r="AO275" i="7"/>
  <c r="AO274" i="7"/>
  <c r="AO273" i="7"/>
  <c r="AO272" i="7"/>
  <c r="AO271" i="7"/>
  <c r="AO270" i="7"/>
  <c r="AO269" i="7"/>
  <c r="AO268" i="7"/>
  <c r="T268" i="7"/>
  <c r="AO267" i="7"/>
  <c r="T267" i="7"/>
  <c r="AO266" i="7"/>
  <c r="AO265" i="7"/>
  <c r="AO263" i="7"/>
  <c r="AO261" i="7"/>
  <c r="AO260" i="7"/>
  <c r="AO259" i="7"/>
  <c r="AO258" i="7"/>
  <c r="AO257" i="7"/>
  <c r="AO256" i="7"/>
  <c r="AO255" i="7"/>
  <c r="AO254" i="7"/>
  <c r="T254" i="7"/>
  <c r="AO253" i="7"/>
  <c r="T253" i="7"/>
  <c r="AO252" i="7"/>
  <c r="AO251" i="7"/>
  <c r="AO249" i="7"/>
  <c r="AO247" i="7"/>
  <c r="AO246" i="7"/>
  <c r="AO245" i="7"/>
  <c r="AO244" i="7"/>
  <c r="AO243" i="7"/>
  <c r="AO242" i="7"/>
  <c r="AO241" i="7"/>
  <c r="AO240" i="7"/>
  <c r="T240" i="7"/>
  <c r="AO239" i="7"/>
  <c r="T239" i="7"/>
  <c r="AO238" i="7"/>
  <c r="AO237" i="7"/>
  <c r="AO235" i="7"/>
  <c r="AO233" i="7"/>
  <c r="AO232" i="7"/>
  <c r="AO231" i="7"/>
  <c r="AO230" i="7"/>
  <c r="AO229" i="7"/>
  <c r="AO228" i="7"/>
  <c r="AO227" i="7"/>
  <c r="AO226" i="7"/>
  <c r="T226" i="7"/>
  <c r="AO225" i="7"/>
  <c r="T225" i="7"/>
  <c r="AO224" i="7"/>
  <c r="AO223" i="7"/>
  <c r="AO221" i="7"/>
  <c r="AO219" i="7"/>
  <c r="AO218" i="7"/>
  <c r="AO217" i="7"/>
  <c r="AO216" i="7"/>
  <c r="AO215" i="7"/>
  <c r="AO214" i="7"/>
  <c r="AO213" i="7"/>
  <c r="AO212" i="7"/>
  <c r="T212" i="7"/>
  <c r="AO211" i="7"/>
  <c r="T211" i="7"/>
  <c r="AO210" i="7"/>
  <c r="AO209" i="7"/>
  <c r="AO207" i="7"/>
  <c r="AO205" i="7"/>
  <c r="AO204" i="7"/>
  <c r="AO203" i="7"/>
  <c r="AO202" i="7"/>
  <c r="AO201" i="7"/>
  <c r="AO200" i="7"/>
  <c r="AO199" i="7"/>
  <c r="AO198" i="7"/>
  <c r="T198" i="7"/>
  <c r="AO197" i="7"/>
  <c r="T197" i="7"/>
  <c r="AO196" i="7"/>
  <c r="AO195" i="7"/>
  <c r="AO193" i="7"/>
  <c r="AO191" i="7"/>
  <c r="AO190" i="7"/>
  <c r="AO189" i="7"/>
  <c r="AO188" i="7"/>
  <c r="AO187" i="7"/>
  <c r="AO186" i="7"/>
  <c r="AO185" i="7"/>
  <c r="AO184" i="7"/>
  <c r="T184" i="7"/>
  <c r="AO183" i="7"/>
  <c r="T183" i="7"/>
  <c r="AO182" i="7"/>
  <c r="AO181" i="7"/>
  <c r="AO179" i="7"/>
  <c r="AO177" i="7"/>
  <c r="AO176" i="7"/>
  <c r="AO175" i="7"/>
  <c r="AO174" i="7"/>
  <c r="AO173" i="7"/>
  <c r="AO172" i="7"/>
  <c r="AO171" i="7"/>
  <c r="AO170" i="7"/>
  <c r="T170" i="7"/>
  <c r="AO169" i="7"/>
  <c r="T169" i="7"/>
  <c r="AO168" i="7"/>
  <c r="AO167" i="7"/>
  <c r="AO165" i="7"/>
  <c r="AO163" i="7"/>
  <c r="AO162" i="7"/>
  <c r="AO161" i="7"/>
  <c r="AO160" i="7"/>
  <c r="AO159" i="7"/>
  <c r="AO158" i="7"/>
  <c r="AO157" i="7"/>
  <c r="AO156" i="7"/>
  <c r="T156" i="7"/>
  <c r="AO155" i="7"/>
  <c r="T155" i="7"/>
  <c r="AO154" i="7"/>
  <c r="AO153" i="7"/>
  <c r="AO151" i="7"/>
  <c r="AO149" i="7"/>
  <c r="AO148" i="7"/>
  <c r="AO147" i="7"/>
  <c r="AO146" i="7"/>
  <c r="AO145" i="7"/>
  <c r="AO144" i="7"/>
  <c r="AO143" i="7"/>
  <c r="AO142" i="7"/>
  <c r="T142" i="7"/>
  <c r="AO141" i="7"/>
  <c r="T141" i="7"/>
  <c r="AO140" i="7"/>
  <c r="AO139" i="7"/>
  <c r="AO137" i="7"/>
  <c r="AO135" i="7"/>
  <c r="AO134" i="7"/>
  <c r="AO133" i="7"/>
  <c r="AO132" i="7"/>
  <c r="AO131" i="7"/>
  <c r="AO130" i="7"/>
  <c r="AO129" i="7"/>
  <c r="AO128" i="7"/>
  <c r="T128" i="7"/>
  <c r="AO127" i="7"/>
  <c r="T127" i="7"/>
  <c r="AO126" i="7"/>
  <c r="AO125" i="7"/>
  <c r="AO123" i="7"/>
  <c r="AO121" i="7"/>
  <c r="AO120" i="7"/>
  <c r="AO119" i="7"/>
  <c r="AO118" i="7"/>
  <c r="AO117" i="7"/>
  <c r="AO116" i="7"/>
  <c r="AO115" i="7"/>
  <c r="AO114" i="7"/>
  <c r="T114" i="7"/>
  <c r="AO113" i="7"/>
  <c r="T113" i="7"/>
  <c r="AO112" i="7"/>
  <c r="AO111" i="7"/>
  <c r="AO109" i="7"/>
  <c r="AO107" i="7"/>
  <c r="AO106" i="7"/>
  <c r="AO105" i="7"/>
  <c r="AO104" i="7"/>
  <c r="AO103" i="7"/>
  <c r="AO102" i="7"/>
  <c r="AO101" i="7"/>
  <c r="AO100" i="7"/>
  <c r="T100" i="7"/>
  <c r="AO99" i="7"/>
  <c r="T99" i="7"/>
  <c r="AO98" i="7"/>
  <c r="AO97" i="7"/>
  <c r="AO95" i="7"/>
  <c r="AO93" i="7"/>
  <c r="AO92" i="7"/>
  <c r="AO91" i="7"/>
  <c r="AO90" i="7"/>
  <c r="AO89" i="7"/>
  <c r="AO88" i="7"/>
  <c r="AO87" i="7"/>
  <c r="AO86" i="7"/>
  <c r="T86" i="7"/>
  <c r="AO85" i="7"/>
  <c r="T85" i="7"/>
  <c r="AO84" i="7"/>
  <c r="AO83" i="7"/>
  <c r="AO81" i="7"/>
  <c r="AO79" i="7"/>
  <c r="AO78" i="7"/>
  <c r="AO77" i="7"/>
  <c r="AO76" i="7"/>
  <c r="AO75" i="7"/>
  <c r="AO74" i="7"/>
  <c r="AO73" i="7"/>
  <c r="AO72" i="7"/>
  <c r="T72" i="7"/>
  <c r="AO71" i="7"/>
  <c r="T71" i="7"/>
  <c r="AO70" i="7"/>
  <c r="AO69" i="7"/>
  <c r="AO67" i="7"/>
  <c r="AO65" i="7"/>
  <c r="AO64" i="7"/>
  <c r="AO63" i="7"/>
  <c r="AO62" i="7"/>
  <c r="AO61" i="7"/>
  <c r="AO60" i="7"/>
  <c r="AO59" i="7"/>
  <c r="AO58" i="7"/>
  <c r="T58" i="7"/>
  <c r="AO57" i="7"/>
  <c r="T57" i="7"/>
  <c r="AO56" i="7"/>
  <c r="AO55" i="7"/>
  <c r="AO53" i="7"/>
  <c r="AO51" i="7"/>
  <c r="AO50" i="7"/>
  <c r="AO49" i="7"/>
  <c r="AO48" i="7"/>
  <c r="AO47" i="7"/>
  <c r="AO46" i="7"/>
  <c r="AO45" i="7"/>
  <c r="AO44" i="7"/>
  <c r="T44" i="7"/>
  <c r="AO43" i="7"/>
  <c r="T43" i="7"/>
  <c r="AO42" i="7"/>
  <c r="AO41" i="7"/>
  <c r="AO39" i="7"/>
  <c r="AO37" i="7"/>
  <c r="AO36" i="7"/>
  <c r="AO35" i="7"/>
  <c r="AO34" i="7"/>
  <c r="AO33" i="7"/>
  <c r="AO32" i="7"/>
  <c r="AO31" i="7"/>
  <c r="AO30" i="7"/>
  <c r="T30" i="7"/>
  <c r="AO29" i="7"/>
  <c r="T29" i="7"/>
  <c r="AO28" i="7"/>
  <c r="AO27" i="7"/>
  <c r="AO25" i="7"/>
  <c r="AO23" i="7"/>
  <c r="AO22" i="7"/>
  <c r="AO21" i="7"/>
  <c r="AO20" i="7"/>
  <c r="AO19" i="7"/>
  <c r="AO18" i="7"/>
  <c r="AO17" i="7"/>
  <c r="AO16" i="7"/>
  <c r="T16" i="7"/>
  <c r="AO15" i="7"/>
  <c r="T15" i="7"/>
  <c r="AO14" i="7"/>
  <c r="AO13" i="7"/>
  <c r="AO11" i="7"/>
  <c r="AO9" i="7"/>
  <c r="AO8" i="7"/>
  <c r="AO7" i="7"/>
  <c r="AG7" i="7"/>
  <c r="AO6" i="7"/>
  <c r="AE6" i="7"/>
  <c r="AO5" i="7"/>
  <c r="AE5" i="7"/>
  <c r="AO4" i="7"/>
  <c r="AG4" i="7"/>
  <c r="AG5" i="7" s="1"/>
  <c r="AG6" i="7" s="1"/>
  <c r="AE4" i="7"/>
  <c r="Z4" i="7"/>
  <c r="M4" i="7"/>
  <c r="H4" i="7"/>
  <c r="F4" i="7"/>
  <c r="W4" i="7" s="1"/>
  <c r="AO3" i="7"/>
  <c r="AE3" i="7"/>
  <c r="Z3" i="7"/>
  <c r="W3" i="7"/>
  <c r="N3" i="7"/>
  <c r="M3" i="7"/>
  <c r="J3" i="7"/>
  <c r="H3" i="7"/>
  <c r="E3" i="7"/>
  <c r="AK3" i="7" s="1"/>
  <c r="AG5" i="3"/>
  <c r="AG6" i="3" s="1"/>
  <c r="AG7" i="3" s="1"/>
  <c r="AG8" i="3" s="1"/>
  <c r="AG9" i="3" s="1"/>
  <c r="AG11" i="3" s="1"/>
  <c r="AG12" i="3" s="1"/>
  <c r="AG13" i="3" s="1"/>
  <c r="AG14" i="3" s="1"/>
  <c r="AG15" i="3" s="1"/>
  <c r="AG16" i="3" s="1"/>
  <c r="AG4" i="3"/>
  <c r="F5" i="3"/>
  <c r="F6" i="3" s="1"/>
  <c r="F7" i="3" s="1"/>
  <c r="F8" i="3" s="1"/>
  <c r="F9" i="3" s="1"/>
  <c r="F11" i="3" s="1"/>
  <c r="F12" i="3" s="1"/>
  <c r="F13" i="3" s="1"/>
  <c r="F14" i="3" s="1"/>
  <c r="F15" i="3" s="1"/>
  <c r="F16" i="3" s="1"/>
  <c r="H5" i="3"/>
  <c r="N5" i="3"/>
  <c r="H4" i="3"/>
  <c r="M4" i="3"/>
  <c r="N4" i="3"/>
  <c r="H3" i="3"/>
  <c r="J3" i="3"/>
  <c r="M3" i="3"/>
  <c r="N3" i="3"/>
  <c r="F4" i="3"/>
  <c r="AO9" i="3"/>
  <c r="AO8" i="3"/>
  <c r="Z4" i="3"/>
  <c r="Z3" i="3"/>
  <c r="W4" i="3"/>
  <c r="W3" i="3"/>
  <c r="AK3" i="3"/>
  <c r="AQ3" i="3" s="1"/>
  <c r="AS3" i="3" s="1"/>
  <c r="AK10" i="7" l="1"/>
  <c r="AJ10" i="7"/>
  <c r="AM10" i="7" s="1"/>
  <c r="AO10" i="7" s="1"/>
  <c r="AK10" i="3"/>
  <c r="AJ10" i="3"/>
  <c r="AM10" i="3" s="1"/>
  <c r="AO10" i="3" s="1"/>
  <c r="AG8" i="7"/>
  <c r="AE7" i="7"/>
  <c r="AU3" i="7"/>
  <c r="AW3" i="7" s="1"/>
  <c r="AQ3" i="7"/>
  <c r="AS3" i="7" s="1"/>
  <c r="E4" i="7"/>
  <c r="AK4" i="7" s="1"/>
  <c r="N4" i="7"/>
  <c r="F5" i="7"/>
  <c r="M5" i="3"/>
  <c r="J5" i="3"/>
  <c r="J6" i="3"/>
  <c r="M6" i="3"/>
  <c r="N6" i="3"/>
  <c r="H6" i="3"/>
  <c r="Z5" i="3"/>
  <c r="W5" i="3"/>
  <c r="Z6" i="3"/>
  <c r="AE8" i="3"/>
  <c r="W8" i="3"/>
  <c r="W9" i="3"/>
  <c r="AU10" i="7" l="1"/>
  <c r="AW10" i="7" s="1"/>
  <c r="AQ10" i="7"/>
  <c r="AS10" i="7" s="1"/>
  <c r="AU10" i="3"/>
  <c r="AW10" i="3" s="1"/>
  <c r="AQ10" i="3"/>
  <c r="AS10" i="3" s="1"/>
  <c r="Z5" i="7"/>
  <c r="J5" i="7"/>
  <c r="W5" i="7"/>
  <c r="H5" i="7"/>
  <c r="F6" i="7"/>
  <c r="N5" i="7"/>
  <c r="M5" i="7"/>
  <c r="E5" i="7"/>
  <c r="AK5" i="7" s="1"/>
  <c r="AU4" i="7"/>
  <c r="AW4" i="7" s="1"/>
  <c r="AQ4" i="7"/>
  <c r="AS4" i="7" s="1"/>
  <c r="AG9" i="7"/>
  <c r="AE8" i="7"/>
  <c r="H7" i="3"/>
  <c r="M7" i="3"/>
  <c r="N7" i="3"/>
  <c r="W7" i="3"/>
  <c r="Z7" i="3"/>
  <c r="AE9" i="3"/>
  <c r="AU5" i="7" l="1"/>
  <c r="AW5" i="7" s="1"/>
  <c r="AQ5" i="7"/>
  <c r="AS5" i="7" s="1"/>
  <c r="AE9" i="7"/>
  <c r="Z6" i="7"/>
  <c r="J6" i="7"/>
  <c r="H6" i="7"/>
  <c r="W8" i="7"/>
  <c r="F7" i="7"/>
  <c r="N6" i="7"/>
  <c r="M6" i="7"/>
  <c r="E6" i="7"/>
  <c r="AK6" i="7" s="1"/>
  <c r="E8" i="3"/>
  <c r="AK8" i="3" s="1"/>
  <c r="AE3" i="3"/>
  <c r="T16" i="3"/>
  <c r="AG11" i="7" l="1"/>
  <c r="M7" i="7"/>
  <c r="F8" i="7"/>
  <c r="Z7" i="7"/>
  <c r="H7" i="7"/>
  <c r="W9" i="7"/>
  <c r="N7" i="7"/>
  <c r="E7" i="7"/>
  <c r="AK7" i="7" s="1"/>
  <c r="AU6" i="7"/>
  <c r="AW6" i="7" s="1"/>
  <c r="AQ6" i="7"/>
  <c r="AS6" i="7" s="1"/>
  <c r="AQ8" i="3"/>
  <c r="AS8" i="3" s="1"/>
  <c r="AU8" i="3"/>
  <c r="AW8" i="3" s="1"/>
  <c r="E9" i="3"/>
  <c r="AK9" i="3" s="1"/>
  <c r="AE4" i="3"/>
  <c r="F9" i="7" l="1"/>
  <c r="E8" i="7"/>
  <c r="AK8" i="7" s="1"/>
  <c r="AQ7" i="7"/>
  <c r="AS7" i="7" s="1"/>
  <c r="AU7" i="7"/>
  <c r="AW7" i="7" s="1"/>
  <c r="AE11" i="7"/>
  <c r="AQ9" i="3"/>
  <c r="AS9" i="3" s="1"/>
  <c r="AU9" i="3"/>
  <c r="AW9" i="3" s="1"/>
  <c r="AE5" i="3"/>
  <c r="AG13" i="7" l="1"/>
  <c r="AU8" i="7"/>
  <c r="AW8" i="7" s="1"/>
  <c r="AQ8" i="7"/>
  <c r="AS8" i="7" s="1"/>
  <c r="E9" i="7"/>
  <c r="AK9" i="7" s="1"/>
  <c r="AE6" i="3"/>
  <c r="AE7" i="3"/>
  <c r="E12" i="3"/>
  <c r="E11" i="3"/>
  <c r="E7" i="3"/>
  <c r="AK7" i="3" s="1"/>
  <c r="AQ7" i="3" s="1"/>
  <c r="E6" i="3"/>
  <c r="AK6" i="3" s="1"/>
  <c r="AQ6" i="3" s="1"/>
  <c r="E5" i="3"/>
  <c r="AK5" i="3" s="1"/>
  <c r="AQ5" i="3" s="1"/>
  <c r="E4" i="3"/>
  <c r="AK4" i="3" s="1"/>
  <c r="E3" i="3"/>
  <c r="T15" i="3"/>
  <c r="AU9" i="7" l="1"/>
  <c r="AW9" i="7" s="1"/>
  <c r="AQ9" i="7"/>
  <c r="AS9" i="7" s="1"/>
  <c r="AG14" i="7"/>
  <c r="AE13" i="7"/>
  <c r="F11" i="7"/>
  <c r="W12" i="3"/>
  <c r="AQ4" i="3"/>
  <c r="AU4" i="3"/>
  <c r="AE11" i="3"/>
  <c r="AE12" i="3"/>
  <c r="AE13" i="3"/>
  <c r="AE14" i="3"/>
  <c r="AE16" i="3"/>
  <c r="AE15" i="3"/>
  <c r="AK12" i="3"/>
  <c r="AK11" i="3"/>
  <c r="AQ11" i="3" s="1"/>
  <c r="AO16" i="3"/>
  <c r="AO15" i="3"/>
  <c r="AO14" i="3"/>
  <c r="AO13" i="3"/>
  <c r="AO11" i="3"/>
  <c r="AG15" i="7" l="1"/>
  <c r="AE14" i="7"/>
  <c r="E11" i="7"/>
  <c r="AK11" i="7" s="1"/>
  <c r="AQ12" i="3"/>
  <c r="AS12" i="3" s="1"/>
  <c r="Z13" i="3"/>
  <c r="W13" i="3"/>
  <c r="E13" i="3"/>
  <c r="AK13" i="3" s="1"/>
  <c r="AU13" i="3" s="1"/>
  <c r="AW13" i="3" s="1"/>
  <c r="AU12" i="3"/>
  <c r="AW12" i="3" s="1"/>
  <c r="AU11" i="3"/>
  <c r="AW11" i="3" s="1"/>
  <c r="AO12" i="3"/>
  <c r="AS11" i="3"/>
  <c r="AU6" i="3"/>
  <c r="AU5" i="3"/>
  <c r="AW5" i="3" s="1"/>
  <c r="AU11" i="7" l="1"/>
  <c r="AW11" i="7" s="1"/>
  <c r="AQ11" i="7"/>
  <c r="AS11" i="7" s="1"/>
  <c r="F13" i="7"/>
  <c r="AE15" i="7"/>
  <c r="AG16" i="7"/>
  <c r="AG17" i="7" s="1"/>
  <c r="AQ13" i="3"/>
  <c r="AS13" i="3" s="1"/>
  <c r="Z14" i="3"/>
  <c r="W14" i="3"/>
  <c r="E14" i="3"/>
  <c r="AK14" i="3" s="1"/>
  <c r="AO6" i="3"/>
  <c r="AO5" i="3"/>
  <c r="AS5" i="3"/>
  <c r="AS6" i="3"/>
  <c r="AU7" i="3"/>
  <c r="AW7" i="3" s="1"/>
  <c r="AS7" i="3"/>
  <c r="AW4" i="3"/>
  <c r="AS4" i="3"/>
  <c r="AO4" i="3"/>
  <c r="AU3" i="3"/>
  <c r="AW3" i="3" s="1"/>
  <c r="AO7" i="3"/>
  <c r="AO3" i="3"/>
  <c r="AW6" i="3"/>
  <c r="AG18" i="7" l="1"/>
  <c r="AE17" i="7"/>
  <c r="Z13" i="7"/>
  <c r="W13" i="7"/>
  <c r="F14" i="7"/>
  <c r="E13" i="7"/>
  <c r="AK13" i="7" s="1"/>
  <c r="AE16" i="7"/>
  <c r="AU14" i="3"/>
  <c r="AW14" i="3" s="1"/>
  <c r="AQ14" i="3"/>
  <c r="AS14" i="3" s="1"/>
  <c r="R15" i="3"/>
  <c r="E15" i="3"/>
  <c r="AK15" i="3" s="1"/>
  <c r="AG19" i="7" l="1"/>
  <c r="AE18" i="7"/>
  <c r="AU13" i="7"/>
  <c r="AW13" i="7" s="1"/>
  <c r="AQ13" i="7"/>
  <c r="AS13" i="7" s="1"/>
  <c r="Z14" i="7"/>
  <c r="W14" i="7"/>
  <c r="E14" i="7"/>
  <c r="AK14" i="7" s="1"/>
  <c r="F15" i="7"/>
  <c r="E16" i="3"/>
  <c r="AK16" i="3" s="1"/>
  <c r="AQ15" i="3"/>
  <c r="AS15" i="3" s="1"/>
  <c r="AU15" i="3"/>
  <c r="AW15" i="3" s="1"/>
  <c r="AG20" i="7" l="1"/>
  <c r="AE19" i="7"/>
  <c r="R15" i="7"/>
  <c r="F16" i="7"/>
  <c r="F17" i="7" s="1"/>
  <c r="E15" i="7"/>
  <c r="AK15" i="7" s="1"/>
  <c r="AU14" i="7"/>
  <c r="AW14" i="7" s="1"/>
  <c r="AQ14" i="7"/>
  <c r="AS14" i="7" s="1"/>
  <c r="AQ16" i="3"/>
  <c r="AS16" i="3" s="1"/>
  <c r="AU16" i="3"/>
  <c r="AW16" i="3" s="1"/>
  <c r="F18" i="7" l="1"/>
  <c r="W17" i="7"/>
  <c r="H17" i="7"/>
  <c r="N17" i="7"/>
  <c r="E17" i="7"/>
  <c r="AK17" i="7" s="1"/>
  <c r="M17" i="7"/>
  <c r="Z17" i="7"/>
  <c r="J17" i="7"/>
  <c r="AG21" i="7"/>
  <c r="AE20" i="7"/>
  <c r="AU15" i="7"/>
  <c r="AW15" i="7" s="1"/>
  <c r="AQ15" i="7"/>
  <c r="AS15" i="7" s="1"/>
  <c r="E16" i="7"/>
  <c r="AK16" i="7" s="1"/>
  <c r="AG22" i="7" l="1"/>
  <c r="AE21" i="7"/>
  <c r="AQ17" i="7"/>
  <c r="AS17" i="7" s="1"/>
  <c r="AU17" i="7"/>
  <c r="AW17" i="7" s="1"/>
  <c r="F19" i="7"/>
  <c r="Z18" i="7"/>
  <c r="M18" i="7"/>
  <c r="W18" i="7"/>
  <c r="E18" i="7"/>
  <c r="AK18" i="7" s="1"/>
  <c r="H18" i="7"/>
  <c r="N18" i="7"/>
  <c r="AU16" i="7"/>
  <c r="AW16" i="7" s="1"/>
  <c r="AQ16" i="7"/>
  <c r="AS16" i="7" s="1"/>
  <c r="AQ18" i="7" l="1"/>
  <c r="AS18" i="7" s="1"/>
  <c r="AU18" i="7"/>
  <c r="AW18" i="7" s="1"/>
  <c r="F20" i="7"/>
  <c r="Z19" i="7"/>
  <c r="M19" i="7"/>
  <c r="J19" i="7"/>
  <c r="W19" i="7"/>
  <c r="E19" i="7"/>
  <c r="AK19" i="7" s="1"/>
  <c r="H19" i="7"/>
  <c r="N19" i="7"/>
  <c r="AG23" i="7"/>
  <c r="AG24" i="7" s="1"/>
  <c r="AE24" i="7" s="1"/>
  <c r="AE22" i="7"/>
  <c r="AU19" i="7" l="1"/>
  <c r="AW19" i="7" s="1"/>
  <c r="AQ19" i="7"/>
  <c r="AS19" i="7" s="1"/>
  <c r="AE23" i="7"/>
  <c r="F21" i="7"/>
  <c r="J20" i="7"/>
  <c r="E20" i="7"/>
  <c r="AK20" i="7" s="1"/>
  <c r="M20" i="7"/>
  <c r="W22" i="7"/>
  <c r="N20" i="7"/>
  <c r="Z20" i="7"/>
  <c r="H20" i="7"/>
  <c r="AQ20" i="7" l="1"/>
  <c r="AS20" i="7" s="1"/>
  <c r="AU20" i="7"/>
  <c r="AW20" i="7" s="1"/>
  <c r="AG25" i="7"/>
  <c r="F22" i="7"/>
  <c r="E21" i="7"/>
  <c r="AK21" i="7" s="1"/>
  <c r="N21" i="7"/>
  <c r="Z21" i="7"/>
  <c r="H21" i="7"/>
  <c r="M21" i="7"/>
  <c r="W23" i="7"/>
  <c r="AE25" i="7" l="1"/>
  <c r="AU21" i="7"/>
  <c r="AW21" i="7" s="1"/>
  <c r="AQ21" i="7"/>
  <c r="AS21" i="7" s="1"/>
  <c r="F23" i="7"/>
  <c r="F24" i="7" s="1"/>
  <c r="E22" i="7"/>
  <c r="AK22" i="7" s="1"/>
  <c r="H24" i="7" l="1"/>
  <c r="N24" i="7"/>
  <c r="M24" i="7"/>
  <c r="E24" i="7"/>
  <c r="U24" i="7"/>
  <c r="AQ22" i="7"/>
  <c r="AS22" i="7" s="1"/>
  <c r="AU22" i="7"/>
  <c r="AW22" i="7" s="1"/>
  <c r="E23" i="7"/>
  <c r="AK23" i="7" s="1"/>
  <c r="AG27" i="7"/>
  <c r="AK24" i="7" l="1"/>
  <c r="AJ24" i="7"/>
  <c r="AM24" i="7" s="1"/>
  <c r="AO24" i="7" s="1"/>
  <c r="AU23" i="7"/>
  <c r="AW23" i="7" s="1"/>
  <c r="AQ23" i="7"/>
  <c r="AS23" i="7" s="1"/>
  <c r="F25" i="7"/>
  <c r="AH25" i="7" s="1"/>
  <c r="AG28" i="7"/>
  <c r="AE27" i="7"/>
  <c r="AU24" i="7" l="1"/>
  <c r="AW24" i="7" s="1"/>
  <c r="AQ24" i="7"/>
  <c r="AS24" i="7" s="1"/>
  <c r="E25" i="7"/>
  <c r="AK25" i="7" s="1"/>
  <c r="AG29" i="7"/>
  <c r="AE28" i="7"/>
  <c r="AQ25" i="7" l="1"/>
  <c r="AS25" i="7" s="1"/>
  <c r="AU25" i="7"/>
  <c r="AW25" i="7" s="1"/>
  <c r="F27" i="7"/>
  <c r="AG30" i="7"/>
  <c r="AE29" i="7"/>
  <c r="AG31" i="7" l="1"/>
  <c r="AE30" i="7"/>
  <c r="F28" i="7"/>
  <c r="Z27" i="7"/>
  <c r="W27" i="7"/>
  <c r="E27" i="7"/>
  <c r="AK27" i="7" s="1"/>
  <c r="F29" i="7" l="1"/>
  <c r="E28" i="7"/>
  <c r="AK28" i="7" s="1"/>
  <c r="Z28" i="7"/>
  <c r="W28" i="7"/>
  <c r="AU27" i="7"/>
  <c r="AW27" i="7" s="1"/>
  <c r="AQ27" i="7"/>
  <c r="AS27" i="7" s="1"/>
  <c r="AG32" i="7"/>
  <c r="AE31" i="7"/>
  <c r="AE32" i="7" l="1"/>
  <c r="AG33" i="7"/>
  <c r="AU28" i="7"/>
  <c r="AW28" i="7" s="1"/>
  <c r="AQ28" i="7"/>
  <c r="AS28" i="7" s="1"/>
  <c r="F30" i="7"/>
  <c r="R29" i="7"/>
  <c r="E29" i="7"/>
  <c r="AK29" i="7" s="1"/>
  <c r="AE33" i="7" l="1"/>
  <c r="AG34" i="7"/>
  <c r="AQ29" i="7"/>
  <c r="AS29" i="7" s="1"/>
  <c r="AU29" i="7"/>
  <c r="AW29" i="7" s="1"/>
  <c r="F31" i="7"/>
  <c r="E30" i="7"/>
  <c r="AK30" i="7" s="1"/>
  <c r="AQ30" i="7" l="1"/>
  <c r="AS30" i="7" s="1"/>
  <c r="AU30" i="7"/>
  <c r="AW30" i="7" s="1"/>
  <c r="AG35" i="7"/>
  <c r="AE34" i="7"/>
  <c r="W31" i="7"/>
  <c r="Z31" i="7"/>
  <c r="N31" i="7"/>
  <c r="F32" i="7"/>
  <c r="M31" i="7"/>
  <c r="H31" i="7"/>
  <c r="E31" i="7"/>
  <c r="AK31" i="7" s="1"/>
  <c r="J31" i="7"/>
  <c r="Z32" i="7" l="1"/>
  <c r="E32" i="7"/>
  <c r="AK32" i="7" s="1"/>
  <c r="F33" i="7"/>
  <c r="M32" i="7"/>
  <c r="H32" i="7"/>
  <c r="N32" i="7"/>
  <c r="W32" i="7"/>
  <c r="AU31" i="7"/>
  <c r="AW31" i="7" s="1"/>
  <c r="AQ31" i="7"/>
  <c r="AS31" i="7" s="1"/>
  <c r="AG36" i="7"/>
  <c r="AE35" i="7"/>
  <c r="Z33" i="7" l="1"/>
  <c r="H33" i="7"/>
  <c r="J33" i="7"/>
  <c r="M33" i="7"/>
  <c r="F34" i="7"/>
  <c r="E33" i="7"/>
  <c r="AK33" i="7" s="1"/>
  <c r="N33" i="7"/>
  <c r="W33" i="7"/>
  <c r="AG37" i="7"/>
  <c r="AG38" i="7" s="1"/>
  <c r="AE38" i="7" s="1"/>
  <c r="AE36" i="7"/>
  <c r="AU32" i="7"/>
  <c r="AW32" i="7" s="1"/>
  <c r="AQ32" i="7"/>
  <c r="AS32" i="7" s="1"/>
  <c r="AU33" i="7" l="1"/>
  <c r="AW33" i="7" s="1"/>
  <c r="AQ33" i="7"/>
  <c r="AS33" i="7" s="1"/>
  <c r="AE37" i="7"/>
  <c r="H34" i="7"/>
  <c r="M34" i="7"/>
  <c r="W36" i="7"/>
  <c r="E34" i="7"/>
  <c r="AK34" i="7" s="1"/>
  <c r="Z34" i="7"/>
  <c r="F35" i="7"/>
  <c r="J34" i="7"/>
  <c r="N34" i="7"/>
  <c r="AQ34" i="7" l="1"/>
  <c r="AS34" i="7" s="1"/>
  <c r="AU34" i="7"/>
  <c r="AW34" i="7" s="1"/>
  <c r="AG39" i="7"/>
  <c r="Z35" i="7"/>
  <c r="E35" i="7"/>
  <c r="AK35" i="7" s="1"/>
  <c r="M35" i="7"/>
  <c r="W37" i="7"/>
  <c r="H35" i="7"/>
  <c r="F36" i="7"/>
  <c r="W35" i="7"/>
  <c r="N35" i="7"/>
  <c r="E36" i="7" l="1"/>
  <c r="AK36" i="7" s="1"/>
  <c r="F37" i="7"/>
  <c r="F38" i="7" s="1"/>
  <c r="AE39" i="7"/>
  <c r="AQ35" i="7"/>
  <c r="AS35" i="7" s="1"/>
  <c r="AU35" i="7"/>
  <c r="AW35" i="7" s="1"/>
  <c r="H38" i="7" l="1"/>
  <c r="M38" i="7"/>
  <c r="E38" i="7"/>
  <c r="N38" i="7"/>
  <c r="U38" i="7"/>
  <c r="AG41" i="7"/>
  <c r="E37" i="7"/>
  <c r="AK37" i="7" s="1"/>
  <c r="AU36" i="7"/>
  <c r="AW36" i="7" s="1"/>
  <c r="AQ36" i="7"/>
  <c r="AS36" i="7" s="1"/>
  <c r="AK38" i="7" l="1"/>
  <c r="AJ38" i="7"/>
  <c r="AM38" i="7" s="1"/>
  <c r="AO38" i="7" s="1"/>
  <c r="F39" i="7"/>
  <c r="AH39" i="7" s="1"/>
  <c r="AQ37" i="7"/>
  <c r="AS37" i="7" s="1"/>
  <c r="AU37" i="7"/>
  <c r="AW37" i="7" s="1"/>
  <c r="AG42" i="7"/>
  <c r="AE41" i="7"/>
  <c r="AU38" i="7" l="1"/>
  <c r="AW38" i="7" s="1"/>
  <c r="AQ38" i="7"/>
  <c r="AS38" i="7" s="1"/>
  <c r="E39" i="7"/>
  <c r="AK39" i="7" s="1"/>
  <c r="AG43" i="7"/>
  <c r="AE42" i="7"/>
  <c r="AG44" i="7" l="1"/>
  <c r="AE43" i="7"/>
  <c r="F41" i="7"/>
  <c r="AU39" i="7"/>
  <c r="AW39" i="7" s="1"/>
  <c r="AQ39" i="7"/>
  <c r="AS39" i="7" s="1"/>
  <c r="F42" i="7" l="1"/>
  <c r="E41" i="7"/>
  <c r="AK41" i="7" s="1"/>
  <c r="Z41" i="7"/>
  <c r="W41" i="7"/>
  <c r="AG45" i="7"/>
  <c r="AE44" i="7"/>
  <c r="AQ41" i="7" l="1"/>
  <c r="AS41" i="7" s="1"/>
  <c r="AU41" i="7"/>
  <c r="AW41" i="7" s="1"/>
  <c r="AG46" i="7"/>
  <c r="AE45" i="7"/>
  <c r="W42" i="7"/>
  <c r="Z42" i="7"/>
  <c r="F43" i="7"/>
  <c r="E42" i="7"/>
  <c r="AK42" i="7" s="1"/>
  <c r="AQ42" i="7" l="1"/>
  <c r="AS42" i="7" s="1"/>
  <c r="AU42" i="7"/>
  <c r="AW42" i="7" s="1"/>
  <c r="F44" i="7"/>
  <c r="E43" i="7"/>
  <c r="AK43" i="7" s="1"/>
  <c r="R43" i="7"/>
  <c r="AG47" i="7"/>
  <c r="AE46" i="7"/>
  <c r="AU43" i="7" l="1"/>
  <c r="AW43" i="7" s="1"/>
  <c r="AQ43" i="7"/>
  <c r="AS43" i="7" s="1"/>
  <c r="F45" i="7"/>
  <c r="E44" i="7"/>
  <c r="AK44" i="7" s="1"/>
  <c r="AE47" i="7"/>
  <c r="AG48" i="7"/>
  <c r="AG49" i="7" l="1"/>
  <c r="AE48" i="7"/>
  <c r="F46" i="7"/>
  <c r="Z45" i="7"/>
  <c r="W45" i="7"/>
  <c r="J45" i="7"/>
  <c r="H45" i="7"/>
  <c r="N45" i="7"/>
  <c r="E45" i="7"/>
  <c r="AK45" i="7" s="1"/>
  <c r="M45" i="7"/>
  <c r="AU44" i="7"/>
  <c r="AW44" i="7" s="1"/>
  <c r="AQ44" i="7"/>
  <c r="AS44" i="7" s="1"/>
  <c r="W46" i="7" l="1"/>
  <c r="E46" i="7"/>
  <c r="AK46" i="7" s="1"/>
  <c r="Z46" i="7"/>
  <c r="F47" i="7"/>
  <c r="M46" i="7"/>
  <c r="H46" i="7"/>
  <c r="N46" i="7"/>
  <c r="AU45" i="7"/>
  <c r="AW45" i="7" s="1"/>
  <c r="AQ45" i="7"/>
  <c r="AS45" i="7" s="1"/>
  <c r="AG50" i="7"/>
  <c r="AE49" i="7"/>
  <c r="Z47" i="7" l="1"/>
  <c r="M47" i="7"/>
  <c r="F48" i="7"/>
  <c r="W47" i="7"/>
  <c r="N47" i="7"/>
  <c r="H47" i="7"/>
  <c r="E47" i="7"/>
  <c r="AK47" i="7" s="1"/>
  <c r="J47" i="7"/>
  <c r="AG51" i="7"/>
  <c r="AG52" i="7" s="1"/>
  <c r="AE52" i="7" s="1"/>
  <c r="AE50" i="7"/>
  <c r="AQ46" i="7"/>
  <c r="AS46" i="7" s="1"/>
  <c r="AU46" i="7"/>
  <c r="AW46" i="7" s="1"/>
  <c r="AQ47" i="7" l="1"/>
  <c r="AS47" i="7" s="1"/>
  <c r="AU47" i="7"/>
  <c r="AW47" i="7" s="1"/>
  <c r="J48" i="7"/>
  <c r="W50" i="7"/>
  <c r="M48" i="7"/>
  <c r="F49" i="7"/>
  <c r="N48" i="7"/>
  <c r="Z48" i="7"/>
  <c r="H48" i="7"/>
  <c r="E48" i="7"/>
  <c r="AK48" i="7" s="1"/>
  <c r="AE51" i="7"/>
  <c r="AU48" i="7" l="1"/>
  <c r="AW48" i="7" s="1"/>
  <c r="AQ48" i="7"/>
  <c r="AS48" i="7" s="1"/>
  <c r="M49" i="7"/>
  <c r="E49" i="7"/>
  <c r="AK49" i="7" s="1"/>
  <c r="W51" i="7"/>
  <c r="W49" i="7"/>
  <c r="Z49" i="7"/>
  <c r="F50" i="7"/>
  <c r="H49" i="7"/>
  <c r="N49" i="7"/>
  <c r="AG53" i="7"/>
  <c r="AE53" i="7" l="1"/>
  <c r="F51" i="7"/>
  <c r="F52" i="7" s="1"/>
  <c r="E50" i="7"/>
  <c r="AK50" i="7" s="1"/>
  <c r="AU49" i="7"/>
  <c r="AW49" i="7" s="1"/>
  <c r="AQ49" i="7"/>
  <c r="AS49" i="7" s="1"/>
  <c r="H52" i="7" l="1"/>
  <c r="U52" i="7"/>
  <c r="M52" i="7"/>
  <c r="E52" i="7"/>
  <c r="N52" i="7"/>
  <c r="AU50" i="7"/>
  <c r="AW50" i="7" s="1"/>
  <c r="AQ50" i="7"/>
  <c r="AS50" i="7" s="1"/>
  <c r="E51" i="7"/>
  <c r="AK51" i="7" s="1"/>
  <c r="AG55" i="7"/>
  <c r="AK52" i="7" l="1"/>
  <c r="AJ52" i="7"/>
  <c r="AM52" i="7" s="1"/>
  <c r="AO52" i="7" s="1"/>
  <c r="AU51" i="7"/>
  <c r="AW51" i="7" s="1"/>
  <c r="AQ51" i="7"/>
  <c r="AS51" i="7" s="1"/>
  <c r="F53" i="7"/>
  <c r="AH53" i="7" s="1"/>
  <c r="AG56" i="7"/>
  <c r="AE55" i="7"/>
  <c r="AU52" i="7" l="1"/>
  <c r="AW52" i="7" s="1"/>
  <c r="AQ52" i="7"/>
  <c r="AS52" i="7" s="1"/>
  <c r="E53" i="7"/>
  <c r="AK53" i="7" s="1"/>
  <c r="AG57" i="7"/>
  <c r="AE56" i="7"/>
  <c r="F55" i="7" l="1"/>
  <c r="AQ53" i="7"/>
  <c r="AS53" i="7" s="1"/>
  <c r="AU53" i="7"/>
  <c r="AW53" i="7" s="1"/>
  <c r="AE57" i="7"/>
  <c r="AG58" i="7"/>
  <c r="AE58" i="7" l="1"/>
  <c r="AG59" i="7"/>
  <c r="E55" i="7"/>
  <c r="AK55" i="7" s="1"/>
  <c r="Z55" i="7"/>
  <c r="W55" i="7"/>
  <c r="F56" i="7"/>
  <c r="AQ55" i="7" l="1"/>
  <c r="AS55" i="7" s="1"/>
  <c r="AU55" i="7"/>
  <c r="AW55" i="7" s="1"/>
  <c r="W56" i="7"/>
  <c r="F57" i="7"/>
  <c r="Z56" i="7"/>
  <c r="E56" i="7"/>
  <c r="AK56" i="7" s="1"/>
  <c r="AG60" i="7"/>
  <c r="AE59" i="7"/>
  <c r="E57" i="7" l="1"/>
  <c r="AK57" i="7" s="1"/>
  <c r="R57" i="7"/>
  <c r="F58" i="7"/>
  <c r="AG61" i="7"/>
  <c r="AE60" i="7"/>
  <c r="AU56" i="7"/>
  <c r="AW56" i="7" s="1"/>
  <c r="AQ56" i="7"/>
  <c r="AS56" i="7" s="1"/>
  <c r="AG62" i="7" l="1"/>
  <c r="AE61" i="7"/>
  <c r="F59" i="7"/>
  <c r="E58" i="7"/>
  <c r="AK58" i="7" s="1"/>
  <c r="AU57" i="7"/>
  <c r="AW57" i="7" s="1"/>
  <c r="AQ57" i="7"/>
  <c r="AS57" i="7" s="1"/>
  <c r="AU58" i="7" l="1"/>
  <c r="AW58" i="7" s="1"/>
  <c r="AQ58" i="7"/>
  <c r="AS58" i="7" s="1"/>
  <c r="W59" i="7"/>
  <c r="M59" i="7"/>
  <c r="J59" i="7"/>
  <c r="Z59" i="7"/>
  <c r="E59" i="7"/>
  <c r="AK59" i="7" s="1"/>
  <c r="F60" i="7"/>
  <c r="H59" i="7"/>
  <c r="N59" i="7"/>
  <c r="AG63" i="7"/>
  <c r="AE62" i="7"/>
  <c r="H60" i="7" l="1"/>
  <c r="F61" i="7"/>
  <c r="M60" i="7"/>
  <c r="N60" i="7"/>
  <c r="E60" i="7"/>
  <c r="AK60" i="7" s="1"/>
  <c r="Z60" i="7"/>
  <c r="W60" i="7"/>
  <c r="AG64" i="7"/>
  <c r="AE63" i="7"/>
  <c r="AQ59" i="7"/>
  <c r="AS59" i="7" s="1"/>
  <c r="AU59" i="7"/>
  <c r="AW59" i="7" s="1"/>
  <c r="AG65" i="7" l="1"/>
  <c r="AG66" i="7" s="1"/>
  <c r="AE66" i="7" s="1"/>
  <c r="AE64" i="7"/>
  <c r="H61" i="7"/>
  <c r="E61" i="7"/>
  <c r="AK61" i="7" s="1"/>
  <c r="Z61" i="7"/>
  <c r="F62" i="7"/>
  <c r="J61" i="7"/>
  <c r="N61" i="7"/>
  <c r="W61" i="7"/>
  <c r="M61" i="7"/>
  <c r="AU60" i="7"/>
  <c r="AW60" i="7" s="1"/>
  <c r="AQ60" i="7"/>
  <c r="AS60" i="7" s="1"/>
  <c r="AU61" i="7" l="1"/>
  <c r="AW61" i="7" s="1"/>
  <c r="AQ61" i="7"/>
  <c r="AS61" i="7" s="1"/>
  <c r="H62" i="7"/>
  <c r="M62" i="7"/>
  <c r="Z62" i="7"/>
  <c r="W64" i="7"/>
  <c r="E62" i="7"/>
  <c r="AK62" i="7" s="1"/>
  <c r="J62" i="7"/>
  <c r="F63" i="7"/>
  <c r="N62" i="7"/>
  <c r="AE65" i="7"/>
  <c r="AG67" i="7" l="1"/>
  <c r="AQ62" i="7"/>
  <c r="AS62" i="7" s="1"/>
  <c r="AU62" i="7"/>
  <c r="AW62" i="7" s="1"/>
  <c r="W63" i="7"/>
  <c r="N63" i="7"/>
  <c r="Z63" i="7"/>
  <c r="W65" i="7"/>
  <c r="H63" i="7"/>
  <c r="F64" i="7"/>
  <c r="M63" i="7"/>
  <c r="E63" i="7"/>
  <c r="AK63" i="7" s="1"/>
  <c r="AQ63" i="7" l="1"/>
  <c r="AS63" i="7" s="1"/>
  <c r="AU63" i="7"/>
  <c r="AW63" i="7" s="1"/>
  <c r="F65" i="7"/>
  <c r="F66" i="7" s="1"/>
  <c r="E64" i="7"/>
  <c r="AK64" i="7" s="1"/>
  <c r="AE67" i="7"/>
  <c r="H66" i="7" l="1"/>
  <c r="M66" i="7"/>
  <c r="E66" i="7"/>
  <c r="N66" i="7"/>
  <c r="U66" i="7"/>
  <c r="AU64" i="7"/>
  <c r="AW64" i="7" s="1"/>
  <c r="AQ64" i="7"/>
  <c r="AS64" i="7" s="1"/>
  <c r="E65" i="7"/>
  <c r="AK65" i="7" s="1"/>
  <c r="AG69" i="7"/>
  <c r="AJ66" i="7" l="1"/>
  <c r="AM66" i="7" s="1"/>
  <c r="AO66" i="7" s="1"/>
  <c r="AK66" i="7"/>
  <c r="F67" i="7"/>
  <c r="AH67" i="7" s="1"/>
  <c r="AU65" i="7"/>
  <c r="AW65" i="7" s="1"/>
  <c r="AQ65" i="7"/>
  <c r="AS65" i="7" s="1"/>
  <c r="AG70" i="7"/>
  <c r="AE69" i="7"/>
  <c r="AU66" i="7" l="1"/>
  <c r="AW66" i="7" s="1"/>
  <c r="AQ66" i="7"/>
  <c r="AS66" i="7" s="1"/>
  <c r="AG71" i="7"/>
  <c r="AE70" i="7"/>
  <c r="E67" i="7"/>
  <c r="AK67" i="7" s="1"/>
  <c r="AG72" i="7" l="1"/>
  <c r="AE71" i="7"/>
  <c r="AU67" i="7"/>
  <c r="AW67" i="7" s="1"/>
  <c r="AQ67" i="7"/>
  <c r="AS67" i="7" s="1"/>
  <c r="F69" i="7"/>
  <c r="F70" i="7" l="1"/>
  <c r="E69" i="7"/>
  <c r="AK69" i="7" s="1"/>
  <c r="Z69" i="7"/>
  <c r="W69" i="7"/>
  <c r="AE72" i="7"/>
  <c r="AG73" i="7"/>
  <c r="AG74" i="7" l="1"/>
  <c r="AE73" i="7"/>
  <c r="AU69" i="7"/>
  <c r="AW69" i="7" s="1"/>
  <c r="AQ69" i="7"/>
  <c r="AS69" i="7" s="1"/>
  <c r="Z70" i="7"/>
  <c r="W70" i="7"/>
  <c r="F71" i="7"/>
  <c r="E70" i="7"/>
  <c r="AK70" i="7" s="1"/>
  <c r="AU70" i="7" l="1"/>
  <c r="AW70" i="7" s="1"/>
  <c r="AQ70" i="7"/>
  <c r="AS70" i="7" s="1"/>
  <c r="E71" i="7"/>
  <c r="AK71" i="7" s="1"/>
  <c r="R71" i="7"/>
  <c r="F72" i="7"/>
  <c r="AG75" i="7"/>
  <c r="AE74" i="7"/>
  <c r="AQ71" i="7" l="1"/>
  <c r="AS71" i="7" s="1"/>
  <c r="AU71" i="7"/>
  <c r="AW71" i="7" s="1"/>
  <c r="AG76" i="7"/>
  <c r="AE75" i="7"/>
  <c r="F73" i="7"/>
  <c r="E72" i="7"/>
  <c r="AK72" i="7" s="1"/>
  <c r="AQ72" i="7" l="1"/>
  <c r="AS72" i="7" s="1"/>
  <c r="AU72" i="7"/>
  <c r="AW72" i="7" s="1"/>
  <c r="AG77" i="7"/>
  <c r="AE76" i="7"/>
  <c r="F74" i="7"/>
  <c r="W73" i="7"/>
  <c r="H73" i="7"/>
  <c r="Z73" i="7"/>
  <c r="N73" i="7"/>
  <c r="M73" i="7"/>
  <c r="E73" i="7"/>
  <c r="AK73" i="7" s="1"/>
  <c r="J73" i="7"/>
  <c r="AU73" i="7" l="1"/>
  <c r="AW73" i="7" s="1"/>
  <c r="AQ73" i="7"/>
  <c r="AS73" i="7" s="1"/>
  <c r="AG78" i="7"/>
  <c r="AE77" i="7"/>
  <c r="Z74" i="7"/>
  <c r="N74" i="7"/>
  <c r="H74" i="7"/>
  <c r="W74" i="7"/>
  <c r="M74" i="7"/>
  <c r="F75" i="7"/>
  <c r="E74" i="7"/>
  <c r="AK74" i="7" s="1"/>
  <c r="AQ74" i="7" l="1"/>
  <c r="AS74" i="7" s="1"/>
  <c r="AU74" i="7"/>
  <c r="AW74" i="7" s="1"/>
  <c r="AE78" i="7"/>
  <c r="AG79" i="7"/>
  <c r="AG80" i="7" s="1"/>
  <c r="AE80" i="7" s="1"/>
  <c r="J75" i="7"/>
  <c r="N75" i="7"/>
  <c r="W75" i="7"/>
  <c r="M75" i="7"/>
  <c r="H75" i="7"/>
  <c r="E75" i="7"/>
  <c r="AK75" i="7" s="1"/>
  <c r="Z75" i="7"/>
  <c r="F76" i="7"/>
  <c r="AE79" i="7" l="1"/>
  <c r="AQ75" i="7"/>
  <c r="AS75" i="7" s="1"/>
  <c r="AU75" i="7"/>
  <c r="AW75" i="7" s="1"/>
  <c r="N76" i="7"/>
  <c r="H76" i="7"/>
  <c r="M76" i="7"/>
  <c r="Z76" i="7"/>
  <c r="W78" i="7"/>
  <c r="E76" i="7"/>
  <c r="AK76" i="7" s="1"/>
  <c r="J76" i="7"/>
  <c r="F77" i="7"/>
  <c r="AQ76" i="7" l="1"/>
  <c r="AS76" i="7" s="1"/>
  <c r="AU76" i="7"/>
  <c r="AW76" i="7" s="1"/>
  <c r="Z77" i="7"/>
  <c r="F78" i="7"/>
  <c r="H77" i="7"/>
  <c r="N77" i="7"/>
  <c r="W77" i="7"/>
  <c r="E77" i="7"/>
  <c r="AK77" i="7" s="1"/>
  <c r="M77" i="7"/>
  <c r="W79" i="7"/>
  <c r="AG81" i="7"/>
  <c r="AU77" i="7" l="1"/>
  <c r="AW77" i="7" s="1"/>
  <c r="AQ77" i="7"/>
  <c r="AS77" i="7" s="1"/>
  <c r="F79" i="7"/>
  <c r="F80" i="7" s="1"/>
  <c r="E78" i="7"/>
  <c r="AK78" i="7" s="1"/>
  <c r="AE81" i="7"/>
  <c r="H80" i="7" l="1"/>
  <c r="E80" i="7"/>
  <c r="N80" i="7"/>
  <c r="U80" i="7"/>
  <c r="M80" i="7"/>
  <c r="E79" i="7"/>
  <c r="AK79" i="7" s="1"/>
  <c r="AU78" i="7"/>
  <c r="AW78" i="7" s="1"/>
  <c r="AQ78" i="7"/>
  <c r="AS78" i="7" s="1"/>
  <c r="AG83" i="7"/>
  <c r="AK80" i="7" l="1"/>
  <c r="AJ80" i="7"/>
  <c r="AM80" i="7" s="1"/>
  <c r="AO80" i="7" s="1"/>
  <c r="AU79" i="7"/>
  <c r="AW79" i="7" s="1"/>
  <c r="AQ79" i="7"/>
  <c r="AS79" i="7" s="1"/>
  <c r="AE83" i="7"/>
  <c r="AG84" i="7"/>
  <c r="F81" i="7"/>
  <c r="AH81" i="7" s="1"/>
  <c r="AU80" i="7" l="1"/>
  <c r="AW80" i="7" s="1"/>
  <c r="AQ80" i="7"/>
  <c r="AS80" i="7" s="1"/>
  <c r="AG85" i="7"/>
  <c r="AE84" i="7"/>
  <c r="E81" i="7"/>
  <c r="AK81" i="7" s="1"/>
  <c r="AU81" i="7" l="1"/>
  <c r="AW81" i="7" s="1"/>
  <c r="AQ81" i="7"/>
  <c r="AS81" i="7" s="1"/>
  <c r="AG86" i="7"/>
  <c r="AE85" i="7"/>
  <c r="F83" i="7"/>
  <c r="AE86" i="7" l="1"/>
  <c r="AG87" i="7"/>
  <c r="W83" i="7"/>
  <c r="F84" i="7"/>
  <c r="E83" i="7"/>
  <c r="AK83" i="7" s="1"/>
  <c r="Z83" i="7"/>
  <c r="AG88" i="7" l="1"/>
  <c r="AE87" i="7"/>
  <c r="AU83" i="7"/>
  <c r="AW83" i="7" s="1"/>
  <c r="AQ83" i="7"/>
  <c r="AS83" i="7" s="1"/>
  <c r="Z84" i="7"/>
  <c r="W84" i="7"/>
  <c r="F85" i="7"/>
  <c r="E84" i="7"/>
  <c r="AK84" i="7" s="1"/>
  <c r="AQ84" i="7" l="1"/>
  <c r="AS84" i="7" s="1"/>
  <c r="AU84" i="7"/>
  <c r="AW84" i="7" s="1"/>
  <c r="R85" i="7"/>
  <c r="F86" i="7"/>
  <c r="E85" i="7"/>
  <c r="AK85" i="7" s="1"/>
  <c r="AE88" i="7"/>
  <c r="AG89" i="7"/>
  <c r="AU85" i="7" l="1"/>
  <c r="AW85" i="7" s="1"/>
  <c r="AQ85" i="7"/>
  <c r="AS85" i="7" s="1"/>
  <c r="F87" i="7"/>
  <c r="E86" i="7"/>
  <c r="AK86" i="7" s="1"/>
  <c r="AG90" i="7"/>
  <c r="AE89" i="7"/>
  <c r="AG91" i="7" l="1"/>
  <c r="AE90" i="7"/>
  <c r="AQ86" i="7"/>
  <c r="AS86" i="7" s="1"/>
  <c r="AU86" i="7"/>
  <c r="AW86" i="7" s="1"/>
  <c r="F88" i="7"/>
  <c r="H87" i="7"/>
  <c r="Z87" i="7"/>
  <c r="W87" i="7"/>
  <c r="J87" i="7"/>
  <c r="E87" i="7"/>
  <c r="AK87" i="7" s="1"/>
  <c r="M87" i="7"/>
  <c r="N87" i="7"/>
  <c r="AQ87" i="7" l="1"/>
  <c r="AS87" i="7" s="1"/>
  <c r="AU87" i="7"/>
  <c r="AW87" i="7" s="1"/>
  <c r="H88" i="7"/>
  <c r="N88" i="7"/>
  <c r="W88" i="7"/>
  <c r="M88" i="7"/>
  <c r="E88" i="7"/>
  <c r="AK88" i="7" s="1"/>
  <c r="Z88" i="7"/>
  <c r="F89" i="7"/>
  <c r="AE91" i="7"/>
  <c r="AG92" i="7"/>
  <c r="AQ88" i="7" l="1"/>
  <c r="AS88" i="7" s="1"/>
  <c r="AU88" i="7"/>
  <c r="AW88" i="7" s="1"/>
  <c r="AG93" i="7"/>
  <c r="AG94" i="7" s="1"/>
  <c r="AE94" i="7" s="1"/>
  <c r="AE92" i="7"/>
  <c r="J89" i="7"/>
  <c r="M89" i="7"/>
  <c r="E89" i="7"/>
  <c r="AK89" i="7" s="1"/>
  <c r="F90" i="7"/>
  <c r="W89" i="7"/>
  <c r="N89" i="7"/>
  <c r="Z89" i="7"/>
  <c r="H89" i="7"/>
  <c r="J90" i="7" l="1"/>
  <c r="E90" i="7"/>
  <c r="AK90" i="7" s="1"/>
  <c r="M90" i="7"/>
  <c r="W92" i="7"/>
  <c r="F91" i="7"/>
  <c r="Z90" i="7"/>
  <c r="H90" i="7"/>
  <c r="N90" i="7"/>
  <c r="AQ89" i="7"/>
  <c r="AS89" i="7" s="1"/>
  <c r="AU89" i="7"/>
  <c r="AW89" i="7" s="1"/>
  <c r="AE93" i="7"/>
  <c r="AG95" i="7" l="1"/>
  <c r="AU90" i="7"/>
  <c r="AW90" i="7" s="1"/>
  <c r="AQ90" i="7"/>
  <c r="AS90" i="7" s="1"/>
  <c r="Z91" i="7"/>
  <c r="W91" i="7"/>
  <c r="H91" i="7"/>
  <c r="F92" i="7"/>
  <c r="W93" i="7"/>
  <c r="E91" i="7"/>
  <c r="AK91" i="7" s="1"/>
  <c r="M91" i="7"/>
  <c r="N91" i="7"/>
  <c r="F93" i="7" l="1"/>
  <c r="F94" i="7" s="1"/>
  <c r="E92" i="7"/>
  <c r="AK92" i="7" s="1"/>
  <c r="AU91" i="7"/>
  <c r="AW91" i="7" s="1"/>
  <c r="AQ91" i="7"/>
  <c r="AS91" i="7" s="1"/>
  <c r="AE95" i="7"/>
  <c r="H94" i="7" l="1"/>
  <c r="M94" i="7"/>
  <c r="E94" i="7"/>
  <c r="N94" i="7"/>
  <c r="U94" i="7"/>
  <c r="AU92" i="7"/>
  <c r="AW92" i="7" s="1"/>
  <c r="AQ92" i="7"/>
  <c r="AS92" i="7" s="1"/>
  <c r="AG97" i="7"/>
  <c r="E93" i="7"/>
  <c r="AK93" i="7" s="1"/>
  <c r="AJ94" i="7" l="1"/>
  <c r="AM94" i="7" s="1"/>
  <c r="AO94" i="7" s="1"/>
  <c r="AK94" i="7"/>
  <c r="AQ93" i="7"/>
  <c r="AS93" i="7" s="1"/>
  <c r="AU93" i="7"/>
  <c r="AW93" i="7" s="1"/>
  <c r="F95" i="7"/>
  <c r="AH95" i="7" s="1"/>
  <c r="AE97" i="7"/>
  <c r="AG98" i="7"/>
  <c r="AU94" i="7" l="1"/>
  <c r="AW94" i="7" s="1"/>
  <c r="AQ94" i="7"/>
  <c r="AS94" i="7" s="1"/>
  <c r="E95" i="7"/>
  <c r="AK95" i="7" s="1"/>
  <c r="AE98" i="7"/>
  <c r="AG99" i="7"/>
  <c r="F97" i="7" l="1"/>
  <c r="AQ95" i="7"/>
  <c r="AS95" i="7" s="1"/>
  <c r="AU95" i="7"/>
  <c r="AW95" i="7" s="1"/>
  <c r="AE99" i="7"/>
  <c r="AG100" i="7"/>
  <c r="AE100" i="7" l="1"/>
  <c r="AG101" i="7"/>
  <c r="E97" i="7"/>
  <c r="AK97" i="7" s="1"/>
  <c r="Z97" i="7"/>
  <c r="W97" i="7"/>
  <c r="F98" i="7"/>
  <c r="AU97" i="7" l="1"/>
  <c r="AW97" i="7" s="1"/>
  <c r="AQ97" i="7"/>
  <c r="AS97" i="7" s="1"/>
  <c r="F99" i="7"/>
  <c r="E98" i="7"/>
  <c r="AK98" i="7" s="1"/>
  <c r="Z98" i="7"/>
  <c r="W98" i="7"/>
  <c r="AG102" i="7"/>
  <c r="AE101" i="7"/>
  <c r="AU98" i="7" l="1"/>
  <c r="AW98" i="7" s="1"/>
  <c r="AQ98" i="7"/>
  <c r="AS98" i="7" s="1"/>
  <c r="AG103" i="7"/>
  <c r="AE102" i="7"/>
  <c r="E99" i="7"/>
  <c r="AK99" i="7" s="1"/>
  <c r="R99" i="7"/>
  <c r="F100" i="7"/>
  <c r="AU99" i="7" l="1"/>
  <c r="AW99" i="7" s="1"/>
  <c r="AQ99" i="7"/>
  <c r="AS99" i="7" s="1"/>
  <c r="F101" i="7"/>
  <c r="E100" i="7"/>
  <c r="AK100" i="7" s="1"/>
  <c r="AG104" i="7"/>
  <c r="AE103" i="7"/>
  <c r="AU100" i="7" l="1"/>
  <c r="AW100" i="7" s="1"/>
  <c r="AQ100" i="7"/>
  <c r="AS100" i="7" s="1"/>
  <c r="AG105" i="7"/>
  <c r="AE104" i="7"/>
  <c r="W101" i="7"/>
  <c r="Z101" i="7"/>
  <c r="E101" i="7"/>
  <c r="AK101" i="7" s="1"/>
  <c r="M101" i="7"/>
  <c r="J101" i="7"/>
  <c r="H101" i="7"/>
  <c r="N101" i="7"/>
  <c r="F102" i="7"/>
  <c r="W102" i="7" l="1"/>
  <c r="M102" i="7"/>
  <c r="F103" i="7"/>
  <c r="Z102" i="7"/>
  <c r="N102" i="7"/>
  <c r="H102" i="7"/>
  <c r="E102" i="7"/>
  <c r="AK102" i="7" s="1"/>
  <c r="AU101" i="7"/>
  <c r="AW101" i="7" s="1"/>
  <c r="AQ101" i="7"/>
  <c r="AS101" i="7" s="1"/>
  <c r="AE105" i="7"/>
  <c r="AG106" i="7"/>
  <c r="AQ102" i="7" l="1"/>
  <c r="AS102" i="7" s="1"/>
  <c r="AU102" i="7"/>
  <c r="AW102" i="7" s="1"/>
  <c r="W103" i="7"/>
  <c r="E103" i="7"/>
  <c r="AK103" i="7" s="1"/>
  <c r="Z103" i="7"/>
  <c r="H103" i="7"/>
  <c r="J103" i="7"/>
  <c r="F104" i="7"/>
  <c r="M103" i="7"/>
  <c r="N103" i="7"/>
  <c r="AG107" i="7"/>
  <c r="AG108" i="7" s="1"/>
  <c r="AE108" i="7" s="1"/>
  <c r="AE106" i="7"/>
  <c r="W106" i="7" l="1"/>
  <c r="H104" i="7"/>
  <c r="F105" i="7"/>
  <c r="M104" i="7"/>
  <c r="Z104" i="7"/>
  <c r="N104" i="7"/>
  <c r="E104" i="7"/>
  <c r="AK104" i="7" s="1"/>
  <c r="J104" i="7"/>
  <c r="AU103" i="7"/>
  <c r="AW103" i="7" s="1"/>
  <c r="AQ103" i="7"/>
  <c r="AS103" i="7" s="1"/>
  <c r="AE107" i="7"/>
  <c r="AG109" i="7" l="1"/>
  <c r="AU104" i="7"/>
  <c r="AW104" i="7" s="1"/>
  <c r="AQ104" i="7"/>
  <c r="AS104" i="7" s="1"/>
  <c r="W107" i="7"/>
  <c r="W105" i="7"/>
  <c r="E105" i="7"/>
  <c r="AK105" i="7" s="1"/>
  <c r="F106" i="7"/>
  <c r="Z105" i="7"/>
  <c r="N105" i="7"/>
  <c r="M105" i="7"/>
  <c r="H105" i="7"/>
  <c r="F107" i="7" l="1"/>
  <c r="F108" i="7" s="1"/>
  <c r="E106" i="7"/>
  <c r="AK106" i="7" s="1"/>
  <c r="AU105" i="7"/>
  <c r="AW105" i="7" s="1"/>
  <c r="AQ105" i="7"/>
  <c r="AS105" i="7" s="1"/>
  <c r="AE109" i="7"/>
  <c r="H108" i="7" l="1"/>
  <c r="N108" i="7"/>
  <c r="M108" i="7"/>
  <c r="E108" i="7"/>
  <c r="U108" i="7"/>
  <c r="AU106" i="7"/>
  <c r="AW106" i="7" s="1"/>
  <c r="AQ106" i="7"/>
  <c r="AS106" i="7" s="1"/>
  <c r="AG111" i="7"/>
  <c r="E107" i="7"/>
  <c r="AK107" i="7" s="1"/>
  <c r="AK108" i="7" l="1"/>
  <c r="AJ108" i="7"/>
  <c r="AM108" i="7" s="1"/>
  <c r="AO108" i="7" s="1"/>
  <c r="AU107" i="7"/>
  <c r="AW107" i="7" s="1"/>
  <c r="AQ107" i="7"/>
  <c r="AS107" i="7" s="1"/>
  <c r="AE111" i="7"/>
  <c r="AG112" i="7"/>
  <c r="F109" i="7"/>
  <c r="AH109" i="7" s="1"/>
  <c r="AU108" i="7" l="1"/>
  <c r="AW108" i="7" s="1"/>
  <c r="AQ108" i="7"/>
  <c r="AS108" i="7" s="1"/>
  <c r="AE112" i="7"/>
  <c r="AG113" i="7"/>
  <c r="E109" i="7"/>
  <c r="AK109" i="7" s="1"/>
  <c r="AE113" i="7" l="1"/>
  <c r="AG114" i="7"/>
  <c r="AQ109" i="7"/>
  <c r="AS109" i="7" s="1"/>
  <c r="AU109" i="7"/>
  <c r="AW109" i="7" s="1"/>
  <c r="F111" i="7"/>
  <c r="AE114" i="7" l="1"/>
  <c r="AG115" i="7"/>
  <c r="Z111" i="7"/>
  <c r="E111" i="7"/>
  <c r="AK111" i="7" s="1"/>
  <c r="W111" i="7"/>
  <c r="F112" i="7"/>
  <c r="E112" i="7" l="1"/>
  <c r="AK112" i="7" s="1"/>
  <c r="F113" i="7"/>
  <c r="Z112" i="7"/>
  <c r="W112" i="7"/>
  <c r="AG116" i="7"/>
  <c r="AE115" i="7"/>
  <c r="AQ111" i="7"/>
  <c r="AS111" i="7" s="1"/>
  <c r="AU111" i="7"/>
  <c r="AW111" i="7" s="1"/>
  <c r="AG117" i="7" l="1"/>
  <c r="AE116" i="7"/>
  <c r="R113" i="7"/>
  <c r="F114" i="7"/>
  <c r="E113" i="7"/>
  <c r="AK113" i="7" s="1"/>
  <c r="AU112" i="7"/>
  <c r="AW112" i="7" s="1"/>
  <c r="AQ112" i="7"/>
  <c r="AS112" i="7" s="1"/>
  <c r="F115" i="7" l="1"/>
  <c r="E114" i="7"/>
  <c r="AK114" i="7" s="1"/>
  <c r="AU113" i="7"/>
  <c r="AW113" i="7" s="1"/>
  <c r="AQ113" i="7"/>
  <c r="AS113" i="7" s="1"/>
  <c r="AE117" i="7"/>
  <c r="AG118" i="7"/>
  <c r="AG119" i="7" l="1"/>
  <c r="AE118" i="7"/>
  <c r="AQ114" i="7"/>
  <c r="AS114" i="7" s="1"/>
  <c r="AU114" i="7"/>
  <c r="AW114" i="7" s="1"/>
  <c r="F116" i="7"/>
  <c r="W115" i="7"/>
  <c r="E115" i="7"/>
  <c r="AK115" i="7" s="1"/>
  <c r="J115" i="7"/>
  <c r="H115" i="7"/>
  <c r="Z115" i="7"/>
  <c r="M115" i="7"/>
  <c r="N115" i="7"/>
  <c r="AQ115" i="7" l="1"/>
  <c r="AS115" i="7" s="1"/>
  <c r="AU115" i="7"/>
  <c r="AW115" i="7" s="1"/>
  <c r="F117" i="7"/>
  <c r="N116" i="7"/>
  <c r="H116" i="7"/>
  <c r="E116" i="7"/>
  <c r="AK116" i="7" s="1"/>
  <c r="W116" i="7"/>
  <c r="M116" i="7"/>
  <c r="Z116" i="7"/>
  <c r="AG120" i="7"/>
  <c r="AE119" i="7"/>
  <c r="M117" i="7" l="1"/>
  <c r="N117" i="7"/>
  <c r="W117" i="7"/>
  <c r="E117" i="7"/>
  <c r="AK117" i="7" s="1"/>
  <c r="Z117" i="7"/>
  <c r="H117" i="7"/>
  <c r="J117" i="7"/>
  <c r="F118" i="7"/>
  <c r="AU116" i="7"/>
  <c r="AW116" i="7" s="1"/>
  <c r="AQ116" i="7"/>
  <c r="AS116" i="7" s="1"/>
  <c r="AE120" i="7"/>
  <c r="AG121" i="7"/>
  <c r="AG122" i="7" s="1"/>
  <c r="AE122" i="7" s="1"/>
  <c r="AU117" i="7" l="1"/>
  <c r="AW117" i="7" s="1"/>
  <c r="AQ117" i="7"/>
  <c r="AS117" i="7" s="1"/>
  <c r="AE121" i="7"/>
  <c r="Z118" i="7"/>
  <c r="H118" i="7"/>
  <c r="N118" i="7"/>
  <c r="J118" i="7"/>
  <c r="M118" i="7"/>
  <c r="E118" i="7"/>
  <c r="AK118" i="7" s="1"/>
  <c r="W120" i="7"/>
  <c r="F119" i="7"/>
  <c r="AU118" i="7" l="1"/>
  <c r="AW118" i="7" s="1"/>
  <c r="AQ118" i="7"/>
  <c r="AS118" i="7" s="1"/>
  <c r="M119" i="7"/>
  <c r="N119" i="7"/>
  <c r="W121" i="7"/>
  <c r="W119" i="7"/>
  <c r="Z119" i="7"/>
  <c r="F120" i="7"/>
  <c r="H119" i="7"/>
  <c r="E119" i="7"/>
  <c r="AK119" i="7" s="1"/>
  <c r="AG123" i="7"/>
  <c r="AU119" i="7" l="1"/>
  <c r="AW119" i="7" s="1"/>
  <c r="AQ119" i="7"/>
  <c r="AS119" i="7" s="1"/>
  <c r="F121" i="7"/>
  <c r="F122" i="7" s="1"/>
  <c r="E120" i="7"/>
  <c r="AK120" i="7" s="1"/>
  <c r="AE123" i="7"/>
  <c r="H122" i="7" l="1"/>
  <c r="M122" i="7"/>
  <c r="U122" i="7"/>
  <c r="E122" i="7"/>
  <c r="N122" i="7"/>
  <c r="AQ120" i="7"/>
  <c r="AS120" i="7" s="1"/>
  <c r="AU120" i="7"/>
  <c r="AW120" i="7" s="1"/>
  <c r="AG125" i="7"/>
  <c r="E121" i="7"/>
  <c r="AK121" i="7" s="1"/>
  <c r="AK122" i="7" l="1"/>
  <c r="AJ122" i="7"/>
  <c r="AM122" i="7" s="1"/>
  <c r="AO122" i="7" s="1"/>
  <c r="F123" i="7"/>
  <c r="AH123" i="7" s="1"/>
  <c r="AE125" i="7"/>
  <c r="AG126" i="7"/>
  <c r="AQ121" i="7"/>
  <c r="AS121" i="7" s="1"/>
  <c r="AU121" i="7"/>
  <c r="AW121" i="7" s="1"/>
  <c r="AU122" i="7" l="1"/>
  <c r="AW122" i="7" s="1"/>
  <c r="AQ122" i="7"/>
  <c r="AS122" i="7" s="1"/>
  <c r="AE126" i="7"/>
  <c r="AG127" i="7"/>
  <c r="E123" i="7"/>
  <c r="AK123" i="7" s="1"/>
  <c r="F125" i="7" l="1"/>
  <c r="AG128" i="7"/>
  <c r="AE127" i="7"/>
  <c r="AU123" i="7"/>
  <c r="AW123" i="7" s="1"/>
  <c r="AQ123" i="7"/>
  <c r="AS123" i="7" s="1"/>
  <c r="W125" i="7" l="1"/>
  <c r="F126" i="7"/>
  <c r="E125" i="7"/>
  <c r="AK125" i="7" s="1"/>
  <c r="Z125" i="7"/>
  <c r="AE128" i="7"/>
  <c r="AG129" i="7"/>
  <c r="AQ125" i="7" l="1"/>
  <c r="AS125" i="7" s="1"/>
  <c r="AU125" i="7"/>
  <c r="AW125" i="7" s="1"/>
  <c r="AG130" i="7"/>
  <c r="AE129" i="7"/>
  <c r="F127" i="7"/>
  <c r="E126" i="7"/>
  <c r="AK126" i="7" s="1"/>
  <c r="Z126" i="7"/>
  <c r="W126" i="7"/>
  <c r="AQ126" i="7" l="1"/>
  <c r="AS126" i="7" s="1"/>
  <c r="AU126" i="7"/>
  <c r="AW126" i="7" s="1"/>
  <c r="F128" i="7"/>
  <c r="E127" i="7"/>
  <c r="AK127" i="7" s="1"/>
  <c r="R127" i="7"/>
  <c r="AG131" i="7"/>
  <c r="AE130" i="7"/>
  <c r="AG132" i="7" l="1"/>
  <c r="AE131" i="7"/>
  <c r="AQ127" i="7"/>
  <c r="AS127" i="7" s="1"/>
  <c r="AU127" i="7"/>
  <c r="AW127" i="7" s="1"/>
  <c r="F129" i="7"/>
  <c r="E128" i="7"/>
  <c r="AK128" i="7" s="1"/>
  <c r="AQ128" i="7" l="1"/>
  <c r="AS128" i="7" s="1"/>
  <c r="AU128" i="7"/>
  <c r="AW128" i="7" s="1"/>
  <c r="W129" i="7"/>
  <c r="J129" i="7"/>
  <c r="Z129" i="7"/>
  <c r="M129" i="7"/>
  <c r="H129" i="7"/>
  <c r="N129" i="7"/>
  <c r="E129" i="7"/>
  <c r="AK129" i="7" s="1"/>
  <c r="F130" i="7"/>
  <c r="AG133" i="7"/>
  <c r="AE132" i="7"/>
  <c r="M130" i="7" l="1"/>
  <c r="Z130" i="7"/>
  <c r="F131" i="7"/>
  <c r="H130" i="7"/>
  <c r="N130" i="7"/>
  <c r="W130" i="7"/>
  <c r="E130" i="7"/>
  <c r="AK130" i="7" s="1"/>
  <c r="AG134" i="7"/>
  <c r="AE133" i="7"/>
  <c r="AQ129" i="7"/>
  <c r="AS129" i="7" s="1"/>
  <c r="AU129" i="7"/>
  <c r="AW129" i="7" s="1"/>
  <c r="AE134" i="7" l="1"/>
  <c r="AG135" i="7"/>
  <c r="AG136" i="7" s="1"/>
  <c r="AE136" i="7" s="1"/>
  <c r="AQ130" i="7"/>
  <c r="AS130" i="7" s="1"/>
  <c r="AU130" i="7"/>
  <c r="AW130" i="7" s="1"/>
  <c r="Z131" i="7"/>
  <c r="H131" i="7"/>
  <c r="J131" i="7"/>
  <c r="E131" i="7"/>
  <c r="AK131" i="7" s="1"/>
  <c r="M131" i="7"/>
  <c r="F132" i="7"/>
  <c r="W131" i="7"/>
  <c r="N131" i="7"/>
  <c r="AU131" i="7" l="1"/>
  <c r="AW131" i="7" s="1"/>
  <c r="AQ131" i="7"/>
  <c r="AS131" i="7" s="1"/>
  <c r="J132" i="7"/>
  <c r="W134" i="7"/>
  <c r="M132" i="7"/>
  <c r="F133" i="7"/>
  <c r="N132" i="7"/>
  <c r="Z132" i="7"/>
  <c r="H132" i="7"/>
  <c r="E132" i="7"/>
  <c r="AK132" i="7" s="1"/>
  <c r="AE135" i="7"/>
  <c r="W135" i="7" l="1"/>
  <c r="W133" i="7"/>
  <c r="Z133" i="7"/>
  <c r="F134" i="7"/>
  <c r="H133" i="7"/>
  <c r="E133" i="7"/>
  <c r="AK133" i="7" s="1"/>
  <c r="M133" i="7"/>
  <c r="N133" i="7"/>
  <c r="AU132" i="7"/>
  <c r="AW132" i="7" s="1"/>
  <c r="AQ132" i="7"/>
  <c r="AS132" i="7" s="1"/>
  <c r="AG137" i="7"/>
  <c r="AE137" i="7" l="1"/>
  <c r="F135" i="7"/>
  <c r="F136" i="7" s="1"/>
  <c r="E134" i="7"/>
  <c r="AK134" i="7" s="1"/>
  <c r="AU133" i="7"/>
  <c r="AW133" i="7" s="1"/>
  <c r="AQ133" i="7"/>
  <c r="AS133" i="7" s="1"/>
  <c r="H136" i="7" l="1"/>
  <c r="U136" i="7"/>
  <c r="M136" i="7"/>
  <c r="E136" i="7"/>
  <c r="N136" i="7"/>
  <c r="AQ134" i="7"/>
  <c r="AS134" i="7" s="1"/>
  <c r="AU134" i="7"/>
  <c r="AW134" i="7" s="1"/>
  <c r="E135" i="7"/>
  <c r="AK135" i="7" s="1"/>
  <c r="AG139" i="7"/>
  <c r="AK136" i="7" l="1"/>
  <c r="AJ136" i="7"/>
  <c r="AM136" i="7" s="1"/>
  <c r="AO136" i="7" s="1"/>
  <c r="F137" i="7"/>
  <c r="AH137" i="7" s="1"/>
  <c r="AQ135" i="7"/>
  <c r="AS135" i="7" s="1"/>
  <c r="AU135" i="7"/>
  <c r="AW135" i="7" s="1"/>
  <c r="AE139" i="7"/>
  <c r="AG140" i="7"/>
  <c r="AU136" i="7" l="1"/>
  <c r="AW136" i="7" s="1"/>
  <c r="AQ136" i="7"/>
  <c r="AS136" i="7" s="1"/>
  <c r="AE140" i="7"/>
  <c r="AG141" i="7"/>
  <c r="E137" i="7"/>
  <c r="AK137" i="7" s="1"/>
  <c r="AU137" i="7" l="1"/>
  <c r="AW137" i="7" s="1"/>
  <c r="AQ137" i="7"/>
  <c r="AS137" i="7" s="1"/>
  <c r="AG142" i="7"/>
  <c r="AE141" i="7"/>
  <c r="F139" i="7"/>
  <c r="Z139" i="7" l="1"/>
  <c r="W139" i="7"/>
  <c r="E139" i="7"/>
  <c r="AK139" i="7" s="1"/>
  <c r="F140" i="7"/>
  <c r="AE142" i="7"/>
  <c r="AG143" i="7"/>
  <c r="AE143" i="7" l="1"/>
  <c r="AG144" i="7"/>
  <c r="W140" i="7"/>
  <c r="E140" i="7"/>
  <c r="AK140" i="7" s="1"/>
  <c r="F141" i="7"/>
  <c r="Z140" i="7"/>
  <c r="AU139" i="7"/>
  <c r="AW139" i="7" s="1"/>
  <c r="AQ139" i="7"/>
  <c r="AS139" i="7" s="1"/>
  <c r="AU140" i="7" l="1"/>
  <c r="AW140" i="7" s="1"/>
  <c r="AQ140" i="7"/>
  <c r="AS140" i="7" s="1"/>
  <c r="AE144" i="7"/>
  <c r="AG145" i="7"/>
  <c r="R141" i="7"/>
  <c r="E141" i="7"/>
  <c r="AK141" i="7" s="1"/>
  <c r="F142" i="7"/>
  <c r="AE145" i="7" l="1"/>
  <c r="AG146" i="7"/>
  <c r="AQ141" i="7"/>
  <c r="AS141" i="7" s="1"/>
  <c r="AU141" i="7"/>
  <c r="AW141" i="7" s="1"/>
  <c r="F143" i="7"/>
  <c r="E142" i="7"/>
  <c r="AK142" i="7" s="1"/>
  <c r="AG147" i="7" l="1"/>
  <c r="AE146" i="7"/>
  <c r="AQ142" i="7"/>
  <c r="AS142" i="7" s="1"/>
  <c r="AU142" i="7"/>
  <c r="AW142" i="7" s="1"/>
  <c r="F144" i="7"/>
  <c r="J143" i="7"/>
  <c r="M143" i="7"/>
  <c r="H143" i="7"/>
  <c r="Z143" i="7"/>
  <c r="W143" i="7"/>
  <c r="N143" i="7"/>
  <c r="E143" i="7"/>
  <c r="AK143" i="7" s="1"/>
  <c r="AU143" i="7" l="1"/>
  <c r="AW143" i="7" s="1"/>
  <c r="AQ143" i="7"/>
  <c r="AS143" i="7" s="1"/>
  <c r="F145" i="7"/>
  <c r="E144" i="7"/>
  <c r="AK144" i="7" s="1"/>
  <c r="M144" i="7"/>
  <c r="Z144" i="7"/>
  <c r="H144" i="7"/>
  <c r="N144" i="7"/>
  <c r="W144" i="7"/>
  <c r="AE147" i="7"/>
  <c r="AG148" i="7"/>
  <c r="AG149" i="7" l="1"/>
  <c r="AG150" i="7" s="1"/>
  <c r="AE150" i="7" s="1"/>
  <c r="AE148" i="7"/>
  <c r="E145" i="7"/>
  <c r="AK145" i="7" s="1"/>
  <c r="H145" i="7"/>
  <c r="Z145" i="7"/>
  <c r="F146" i="7"/>
  <c r="J145" i="7"/>
  <c r="N145" i="7"/>
  <c r="M145" i="7"/>
  <c r="W145" i="7"/>
  <c r="AQ144" i="7"/>
  <c r="AS144" i="7" s="1"/>
  <c r="AU144" i="7"/>
  <c r="AW144" i="7" s="1"/>
  <c r="AQ145" i="7" l="1"/>
  <c r="AS145" i="7" s="1"/>
  <c r="AU145" i="7"/>
  <c r="AW145" i="7" s="1"/>
  <c r="M146" i="7"/>
  <c r="W148" i="7"/>
  <c r="E146" i="7"/>
  <c r="AK146" i="7" s="1"/>
  <c r="H146" i="7"/>
  <c r="Z146" i="7"/>
  <c r="F147" i="7"/>
  <c r="J146" i="7"/>
  <c r="N146" i="7"/>
  <c r="AE149" i="7"/>
  <c r="F148" i="7" l="1"/>
  <c r="Z147" i="7"/>
  <c r="N147" i="7"/>
  <c r="H147" i="7"/>
  <c r="E147" i="7"/>
  <c r="AK147" i="7" s="1"/>
  <c r="W147" i="7"/>
  <c r="W149" i="7"/>
  <c r="M147" i="7"/>
  <c r="AQ146" i="7"/>
  <c r="AS146" i="7" s="1"/>
  <c r="AU146" i="7"/>
  <c r="AW146" i="7" s="1"/>
  <c r="AG151" i="7"/>
  <c r="AE151" i="7" l="1"/>
  <c r="AQ147" i="7"/>
  <c r="AS147" i="7" s="1"/>
  <c r="AU147" i="7"/>
  <c r="AW147" i="7" s="1"/>
  <c r="F149" i="7"/>
  <c r="F150" i="7" s="1"/>
  <c r="E148" i="7"/>
  <c r="AK148" i="7" s="1"/>
  <c r="H150" i="7" l="1"/>
  <c r="E150" i="7"/>
  <c r="N150" i="7"/>
  <c r="M150" i="7"/>
  <c r="U150" i="7"/>
  <c r="AG153" i="7"/>
  <c r="AQ148" i="7"/>
  <c r="AS148" i="7" s="1"/>
  <c r="AU148" i="7"/>
  <c r="AW148" i="7" s="1"/>
  <c r="E149" i="7"/>
  <c r="AK149" i="7" s="1"/>
  <c r="AJ150" i="7" l="1"/>
  <c r="AM150" i="7" s="1"/>
  <c r="AO150" i="7" s="1"/>
  <c r="AK150" i="7"/>
  <c r="AQ149" i="7"/>
  <c r="AS149" i="7" s="1"/>
  <c r="AU149" i="7"/>
  <c r="AW149" i="7" s="1"/>
  <c r="F151" i="7"/>
  <c r="AH151" i="7" s="1"/>
  <c r="AE153" i="7"/>
  <c r="AG154" i="7"/>
  <c r="AQ150" i="7" l="1"/>
  <c r="AS150" i="7" s="1"/>
  <c r="AU150" i="7"/>
  <c r="AW150" i="7" s="1"/>
  <c r="AE154" i="7"/>
  <c r="AG155" i="7"/>
  <c r="E151" i="7"/>
  <c r="AK151" i="7" s="1"/>
  <c r="F153" i="7" l="1"/>
  <c r="AG156" i="7"/>
  <c r="AE155" i="7"/>
  <c r="AQ151" i="7"/>
  <c r="AS151" i="7" s="1"/>
  <c r="AU151" i="7"/>
  <c r="AW151" i="7" s="1"/>
  <c r="F154" i="7" l="1"/>
  <c r="E153" i="7"/>
  <c r="AK153" i="7" s="1"/>
  <c r="Z153" i="7"/>
  <c r="W153" i="7"/>
  <c r="AE156" i="7"/>
  <c r="AG157" i="7"/>
  <c r="AQ153" i="7" l="1"/>
  <c r="AS153" i="7" s="1"/>
  <c r="AU153" i="7"/>
  <c r="AW153" i="7" s="1"/>
  <c r="F155" i="7"/>
  <c r="E154" i="7"/>
  <c r="AK154" i="7" s="1"/>
  <c r="Z154" i="7"/>
  <c r="W154" i="7"/>
  <c r="AG158" i="7"/>
  <c r="AE157" i="7"/>
  <c r="AE158" i="7" l="1"/>
  <c r="AG159" i="7"/>
  <c r="F156" i="7"/>
  <c r="E155" i="7"/>
  <c r="AK155" i="7" s="1"/>
  <c r="R155" i="7"/>
  <c r="AQ154" i="7"/>
  <c r="AS154" i="7" s="1"/>
  <c r="AU154" i="7"/>
  <c r="AW154" i="7" s="1"/>
  <c r="E156" i="7" l="1"/>
  <c r="AK156" i="7" s="1"/>
  <c r="F157" i="7"/>
  <c r="AG160" i="7"/>
  <c r="AE159" i="7"/>
  <c r="AQ155" i="7"/>
  <c r="AS155" i="7" s="1"/>
  <c r="AU155" i="7"/>
  <c r="AW155" i="7" s="1"/>
  <c r="AG161" i="7" l="1"/>
  <c r="AE160" i="7"/>
  <c r="E157" i="7"/>
  <c r="AK157" i="7" s="1"/>
  <c r="H157" i="7"/>
  <c r="Z157" i="7"/>
  <c r="F158" i="7"/>
  <c r="J157" i="7"/>
  <c r="N157" i="7"/>
  <c r="M157" i="7"/>
  <c r="W157" i="7"/>
  <c r="AQ156" i="7"/>
  <c r="AS156" i="7" s="1"/>
  <c r="AU156" i="7"/>
  <c r="AW156" i="7" s="1"/>
  <c r="AQ157" i="7" l="1"/>
  <c r="AS157" i="7" s="1"/>
  <c r="AU157" i="7"/>
  <c r="AW157" i="7" s="1"/>
  <c r="M158" i="7"/>
  <c r="F159" i="7"/>
  <c r="Z158" i="7"/>
  <c r="N158" i="7"/>
  <c r="H158" i="7"/>
  <c r="E158" i="7"/>
  <c r="AK158" i="7" s="1"/>
  <c r="W158" i="7"/>
  <c r="AE161" i="7"/>
  <c r="AG162" i="7"/>
  <c r="AQ158" i="7" l="1"/>
  <c r="AS158" i="7" s="1"/>
  <c r="AU158" i="7"/>
  <c r="AW158" i="7" s="1"/>
  <c r="M159" i="7"/>
  <c r="W159" i="7"/>
  <c r="N159" i="7"/>
  <c r="E159" i="7"/>
  <c r="AK159" i="7" s="1"/>
  <c r="H159" i="7"/>
  <c r="F160" i="7"/>
  <c r="Z159" i="7"/>
  <c r="J159" i="7"/>
  <c r="AE162" i="7"/>
  <c r="AG163" i="7"/>
  <c r="AG164" i="7" s="1"/>
  <c r="AE164" i="7" s="1"/>
  <c r="AE163" i="7" l="1"/>
  <c r="J160" i="7"/>
  <c r="M160" i="7"/>
  <c r="H160" i="7"/>
  <c r="W162" i="7"/>
  <c r="E160" i="7"/>
  <c r="AK160" i="7" s="1"/>
  <c r="F161" i="7"/>
  <c r="Z160" i="7"/>
  <c r="N160" i="7"/>
  <c r="AQ159" i="7"/>
  <c r="AS159" i="7" s="1"/>
  <c r="AU159" i="7"/>
  <c r="AW159" i="7" s="1"/>
  <c r="AQ160" i="7" l="1"/>
  <c r="AS160" i="7" s="1"/>
  <c r="AU160" i="7"/>
  <c r="AW160" i="7" s="1"/>
  <c r="N161" i="7"/>
  <c r="H161" i="7"/>
  <c r="E161" i="7"/>
  <c r="AK161" i="7" s="1"/>
  <c r="F162" i="7"/>
  <c r="W161" i="7"/>
  <c r="W163" i="7"/>
  <c r="M161" i="7"/>
  <c r="Z161" i="7"/>
  <c r="AG165" i="7"/>
  <c r="AE165" i="7" l="1"/>
  <c r="F163" i="7"/>
  <c r="F164" i="7" s="1"/>
  <c r="E162" i="7"/>
  <c r="AK162" i="7" s="1"/>
  <c r="AQ161" i="7"/>
  <c r="AS161" i="7" s="1"/>
  <c r="AU161" i="7"/>
  <c r="AW161" i="7" s="1"/>
  <c r="H164" i="7" l="1"/>
  <c r="E164" i="7"/>
  <c r="N164" i="7"/>
  <c r="M164" i="7"/>
  <c r="U164" i="7"/>
  <c r="AQ162" i="7"/>
  <c r="AS162" i="7" s="1"/>
  <c r="AU162" i="7"/>
  <c r="AW162" i="7" s="1"/>
  <c r="E163" i="7"/>
  <c r="AK163" i="7" s="1"/>
  <c r="AG167" i="7"/>
  <c r="AJ164" i="7" l="1"/>
  <c r="AM164" i="7" s="1"/>
  <c r="AO164" i="7" s="1"/>
  <c r="AK164" i="7"/>
  <c r="AQ163" i="7"/>
  <c r="AS163" i="7" s="1"/>
  <c r="AU163" i="7"/>
  <c r="AW163" i="7" s="1"/>
  <c r="AG168" i="7"/>
  <c r="AE167" i="7"/>
  <c r="F165" i="7"/>
  <c r="AH165" i="7" s="1"/>
  <c r="AU164" i="7" l="1"/>
  <c r="AW164" i="7" s="1"/>
  <c r="AQ164" i="7"/>
  <c r="AS164" i="7" s="1"/>
  <c r="E165" i="7"/>
  <c r="AK165" i="7" s="1"/>
  <c r="AE168" i="7"/>
  <c r="AG169" i="7"/>
  <c r="AE169" i="7" l="1"/>
  <c r="AG170" i="7"/>
  <c r="F167" i="7"/>
  <c r="AQ165" i="7"/>
  <c r="AS165" i="7" s="1"/>
  <c r="AU165" i="7"/>
  <c r="AW165" i="7" s="1"/>
  <c r="Z167" i="7" l="1"/>
  <c r="E167" i="7"/>
  <c r="AK167" i="7" s="1"/>
  <c r="F168" i="7"/>
  <c r="W167" i="7"/>
  <c r="AG171" i="7"/>
  <c r="AE170" i="7"/>
  <c r="F169" i="7" l="1"/>
  <c r="Z168" i="7"/>
  <c r="W168" i="7"/>
  <c r="E168" i="7"/>
  <c r="AK168" i="7" s="1"/>
  <c r="AE171" i="7"/>
  <c r="AG172" i="7"/>
  <c r="AQ167" i="7"/>
  <c r="AS167" i="7" s="1"/>
  <c r="AU167" i="7"/>
  <c r="AW167" i="7" s="1"/>
  <c r="AQ168" i="7" l="1"/>
  <c r="AS168" i="7" s="1"/>
  <c r="AU168" i="7"/>
  <c r="AW168" i="7" s="1"/>
  <c r="AE172" i="7"/>
  <c r="AG173" i="7"/>
  <c r="E169" i="7"/>
  <c r="AK169" i="7" s="1"/>
  <c r="R169" i="7"/>
  <c r="F170" i="7"/>
  <c r="AQ169" i="7" l="1"/>
  <c r="AS169" i="7" s="1"/>
  <c r="AU169" i="7"/>
  <c r="AW169" i="7" s="1"/>
  <c r="E170" i="7"/>
  <c r="AK170" i="7" s="1"/>
  <c r="F171" i="7"/>
  <c r="AE173" i="7"/>
  <c r="AG174" i="7"/>
  <c r="N171" i="7" l="1"/>
  <c r="W171" i="7"/>
  <c r="E171" i="7"/>
  <c r="AK171" i="7" s="1"/>
  <c r="Z171" i="7"/>
  <c r="F172" i="7"/>
  <c r="J171" i="7"/>
  <c r="M171" i="7"/>
  <c r="H171" i="7"/>
  <c r="AQ170" i="7"/>
  <c r="AS170" i="7" s="1"/>
  <c r="AU170" i="7"/>
  <c r="AW170" i="7" s="1"/>
  <c r="AE174" i="7"/>
  <c r="AG175" i="7"/>
  <c r="AQ171" i="7" l="1"/>
  <c r="AS171" i="7" s="1"/>
  <c r="AU171" i="7"/>
  <c r="AW171" i="7" s="1"/>
  <c r="F173" i="7"/>
  <c r="Z172" i="7"/>
  <c r="N172" i="7"/>
  <c r="H172" i="7"/>
  <c r="E172" i="7"/>
  <c r="AK172" i="7" s="1"/>
  <c r="M172" i="7"/>
  <c r="W172" i="7"/>
  <c r="AG176" i="7"/>
  <c r="AE175" i="7"/>
  <c r="AQ172" i="7" l="1"/>
  <c r="AS172" i="7" s="1"/>
  <c r="AU172" i="7"/>
  <c r="AW172" i="7" s="1"/>
  <c r="M173" i="7"/>
  <c r="W173" i="7"/>
  <c r="H173" i="7"/>
  <c r="Z173" i="7"/>
  <c r="E173" i="7"/>
  <c r="AK173" i="7" s="1"/>
  <c r="N173" i="7"/>
  <c r="F174" i="7"/>
  <c r="J173" i="7"/>
  <c r="AG177" i="7"/>
  <c r="AG178" i="7" s="1"/>
  <c r="AE178" i="7" s="1"/>
  <c r="AE176" i="7"/>
  <c r="AQ173" i="7" l="1"/>
  <c r="AS173" i="7" s="1"/>
  <c r="AU173" i="7"/>
  <c r="AW173" i="7" s="1"/>
  <c r="AE177" i="7"/>
  <c r="W176" i="7"/>
  <c r="E174" i="7"/>
  <c r="AK174" i="7" s="1"/>
  <c r="H174" i="7"/>
  <c r="F175" i="7"/>
  <c r="Z174" i="7"/>
  <c r="N174" i="7"/>
  <c r="J174" i="7"/>
  <c r="M174" i="7"/>
  <c r="E175" i="7" l="1"/>
  <c r="AK175" i="7" s="1"/>
  <c r="W177" i="7"/>
  <c r="F176" i="7"/>
  <c r="Z175" i="7"/>
  <c r="W175" i="7"/>
  <c r="N175" i="7"/>
  <c r="H175" i="7"/>
  <c r="M175" i="7"/>
  <c r="AG179" i="7"/>
  <c r="AQ174" i="7"/>
  <c r="AS174" i="7" s="1"/>
  <c r="AU174" i="7"/>
  <c r="AW174" i="7" s="1"/>
  <c r="E176" i="7" l="1"/>
  <c r="AK176" i="7" s="1"/>
  <c r="F177" i="7"/>
  <c r="F178" i="7" s="1"/>
  <c r="AE179" i="7"/>
  <c r="AQ175" i="7"/>
  <c r="AS175" i="7" s="1"/>
  <c r="AU175" i="7"/>
  <c r="AW175" i="7" s="1"/>
  <c r="H178" i="7" l="1"/>
  <c r="N178" i="7"/>
  <c r="M178" i="7"/>
  <c r="E178" i="7"/>
  <c r="U178" i="7"/>
  <c r="AG181" i="7"/>
  <c r="E177" i="7"/>
  <c r="AK177" i="7" s="1"/>
  <c r="AQ176" i="7"/>
  <c r="AS176" i="7" s="1"/>
  <c r="AU176" i="7"/>
  <c r="AW176" i="7" s="1"/>
  <c r="AK178" i="7" l="1"/>
  <c r="AJ178" i="7"/>
  <c r="AM178" i="7" s="1"/>
  <c r="AO178" i="7" s="1"/>
  <c r="F179" i="7"/>
  <c r="AH179" i="7" s="1"/>
  <c r="AQ177" i="7"/>
  <c r="AS177" i="7" s="1"/>
  <c r="AU177" i="7"/>
  <c r="AW177" i="7" s="1"/>
  <c r="AE181" i="7"/>
  <c r="AG182" i="7"/>
  <c r="AU178" i="7" l="1"/>
  <c r="AW178" i="7" s="1"/>
  <c r="AQ178" i="7"/>
  <c r="AS178" i="7" s="1"/>
  <c r="AG183" i="7"/>
  <c r="AE182" i="7"/>
  <c r="E179" i="7"/>
  <c r="AK179" i="7" s="1"/>
  <c r="AQ179" i="7" l="1"/>
  <c r="AS179" i="7" s="1"/>
  <c r="AU179" i="7"/>
  <c r="AW179" i="7" s="1"/>
  <c r="F181" i="7"/>
  <c r="AG184" i="7"/>
  <c r="AE183" i="7"/>
  <c r="F182" i="7" l="1"/>
  <c r="E181" i="7"/>
  <c r="AK181" i="7" s="1"/>
  <c r="W181" i="7"/>
  <c r="Z181" i="7"/>
  <c r="AG185" i="7"/>
  <c r="AE184" i="7"/>
  <c r="AQ181" i="7" l="1"/>
  <c r="AS181" i="7" s="1"/>
  <c r="AU181" i="7"/>
  <c r="AW181" i="7" s="1"/>
  <c r="AE185" i="7"/>
  <c r="AG186" i="7"/>
  <c r="Z182" i="7"/>
  <c r="E182" i="7"/>
  <c r="AK182" i="7" s="1"/>
  <c r="W182" i="7"/>
  <c r="F183" i="7"/>
  <c r="R183" i="7" l="1"/>
  <c r="F184" i="7"/>
  <c r="E183" i="7"/>
  <c r="AK183" i="7" s="1"/>
  <c r="AE186" i="7"/>
  <c r="AG187" i="7"/>
  <c r="AQ182" i="7"/>
  <c r="AS182" i="7" s="1"/>
  <c r="AU182" i="7"/>
  <c r="AW182" i="7" s="1"/>
  <c r="AQ183" i="7" l="1"/>
  <c r="AS183" i="7" s="1"/>
  <c r="AU183" i="7"/>
  <c r="AW183" i="7" s="1"/>
  <c r="F185" i="7"/>
  <c r="E184" i="7"/>
  <c r="AK184" i="7" s="1"/>
  <c r="AG188" i="7"/>
  <c r="AE187" i="7"/>
  <c r="AE188" i="7" l="1"/>
  <c r="AG189" i="7"/>
  <c r="AQ184" i="7"/>
  <c r="AS184" i="7" s="1"/>
  <c r="AU184" i="7"/>
  <c r="AW184" i="7" s="1"/>
  <c r="E185" i="7"/>
  <c r="AK185" i="7" s="1"/>
  <c r="F186" i="7"/>
  <c r="Z185" i="7"/>
  <c r="J185" i="7"/>
  <c r="M185" i="7"/>
  <c r="N185" i="7"/>
  <c r="H185" i="7"/>
  <c r="W185" i="7"/>
  <c r="F187" i="7" l="1"/>
  <c r="W186" i="7"/>
  <c r="N186" i="7"/>
  <c r="H186" i="7"/>
  <c r="E186" i="7"/>
  <c r="AK186" i="7" s="1"/>
  <c r="Z186" i="7"/>
  <c r="M186" i="7"/>
  <c r="AQ185" i="7"/>
  <c r="AS185" i="7" s="1"/>
  <c r="AU185" i="7"/>
  <c r="AW185" i="7" s="1"/>
  <c r="AE189" i="7"/>
  <c r="AG190" i="7"/>
  <c r="AG191" i="7" l="1"/>
  <c r="AG192" i="7" s="1"/>
  <c r="AE192" i="7" s="1"/>
  <c r="AE190" i="7"/>
  <c r="AQ186" i="7"/>
  <c r="AS186" i="7" s="1"/>
  <c r="AU186" i="7"/>
  <c r="AW186" i="7" s="1"/>
  <c r="F188" i="7"/>
  <c r="N187" i="7"/>
  <c r="W187" i="7"/>
  <c r="H187" i="7"/>
  <c r="Z187" i="7"/>
  <c r="M187" i="7"/>
  <c r="J187" i="7"/>
  <c r="E187" i="7"/>
  <c r="AK187" i="7" s="1"/>
  <c r="AQ187" i="7" l="1"/>
  <c r="AS187" i="7" s="1"/>
  <c r="AU187" i="7"/>
  <c r="AW187" i="7" s="1"/>
  <c r="H188" i="7"/>
  <c r="M188" i="7"/>
  <c r="F189" i="7"/>
  <c r="N188" i="7"/>
  <c r="Z188" i="7"/>
  <c r="W190" i="7"/>
  <c r="E188" i="7"/>
  <c r="AK188" i="7" s="1"/>
  <c r="J188" i="7"/>
  <c r="AE191" i="7"/>
  <c r="H189" i="7" l="1"/>
  <c r="N189" i="7"/>
  <c r="W189" i="7"/>
  <c r="W191" i="7"/>
  <c r="M189" i="7"/>
  <c r="E189" i="7"/>
  <c r="AK189" i="7" s="1"/>
  <c r="Z189" i="7"/>
  <c r="F190" i="7"/>
  <c r="AQ188" i="7"/>
  <c r="AS188" i="7" s="1"/>
  <c r="AU188" i="7"/>
  <c r="AW188" i="7" s="1"/>
  <c r="AG193" i="7"/>
  <c r="AE193" i="7" l="1"/>
  <c r="AQ189" i="7"/>
  <c r="AS189" i="7" s="1"/>
  <c r="AU189" i="7"/>
  <c r="AW189" i="7" s="1"/>
  <c r="E190" i="7"/>
  <c r="AK190" i="7" s="1"/>
  <c r="F191" i="7"/>
  <c r="F192" i="7" s="1"/>
  <c r="H192" i="7" l="1"/>
  <c r="M192" i="7"/>
  <c r="E192" i="7"/>
  <c r="N192" i="7"/>
  <c r="U192" i="7"/>
  <c r="E191" i="7"/>
  <c r="AK191" i="7" s="1"/>
  <c r="AG195" i="7"/>
  <c r="AQ190" i="7"/>
  <c r="AS190" i="7" s="1"/>
  <c r="AU190" i="7"/>
  <c r="AW190" i="7" s="1"/>
  <c r="AK192" i="7" l="1"/>
  <c r="AJ192" i="7"/>
  <c r="AM192" i="7" s="1"/>
  <c r="AO192" i="7" s="1"/>
  <c r="AE195" i="7"/>
  <c r="AG196" i="7"/>
  <c r="F193" i="7"/>
  <c r="AH193" i="7" s="1"/>
  <c r="AQ191" i="7"/>
  <c r="AS191" i="7" s="1"/>
  <c r="AU191" i="7"/>
  <c r="AW191" i="7" s="1"/>
  <c r="AU192" i="7" l="1"/>
  <c r="AW192" i="7" s="1"/>
  <c r="AQ192" i="7"/>
  <c r="AS192" i="7" s="1"/>
  <c r="E193" i="7"/>
  <c r="AK193" i="7" s="1"/>
  <c r="AE196" i="7"/>
  <c r="AG197" i="7"/>
  <c r="AG198" i="7" l="1"/>
  <c r="AE197" i="7"/>
  <c r="F195" i="7"/>
  <c r="AQ193" i="7"/>
  <c r="AS193" i="7" s="1"/>
  <c r="AU193" i="7"/>
  <c r="AW193" i="7" s="1"/>
  <c r="W195" i="7" l="1"/>
  <c r="F196" i="7"/>
  <c r="E195" i="7"/>
  <c r="AK195" i="7" s="1"/>
  <c r="Z195" i="7"/>
  <c r="AG199" i="7"/>
  <c r="AE198" i="7"/>
  <c r="AG200" i="7" l="1"/>
  <c r="AE199" i="7"/>
  <c r="AQ195" i="7"/>
  <c r="AS195" i="7" s="1"/>
  <c r="AU195" i="7"/>
  <c r="AW195" i="7" s="1"/>
  <c r="F197" i="7"/>
  <c r="E196" i="7"/>
  <c r="AK196" i="7" s="1"/>
  <c r="Z196" i="7"/>
  <c r="W196" i="7"/>
  <c r="AQ196" i="7" l="1"/>
  <c r="AS196" i="7" s="1"/>
  <c r="AU196" i="7"/>
  <c r="AW196" i="7" s="1"/>
  <c r="R197" i="7"/>
  <c r="E197" i="7"/>
  <c r="AK197" i="7" s="1"/>
  <c r="F198" i="7"/>
  <c r="AE200" i="7"/>
  <c r="AG201" i="7"/>
  <c r="AQ197" i="7" l="1"/>
  <c r="AS197" i="7" s="1"/>
  <c r="AU197" i="7"/>
  <c r="AW197" i="7" s="1"/>
  <c r="AE201" i="7"/>
  <c r="AG202" i="7"/>
  <c r="E198" i="7"/>
  <c r="AK198" i="7" s="1"/>
  <c r="F199" i="7"/>
  <c r="AQ198" i="7" l="1"/>
  <c r="AS198" i="7" s="1"/>
  <c r="AU198" i="7"/>
  <c r="AW198" i="7" s="1"/>
  <c r="N199" i="7"/>
  <c r="W199" i="7"/>
  <c r="M199" i="7"/>
  <c r="H199" i="7"/>
  <c r="F200" i="7"/>
  <c r="Z199" i="7"/>
  <c r="J199" i="7"/>
  <c r="E199" i="7"/>
  <c r="AK199" i="7" s="1"/>
  <c r="AE202" i="7"/>
  <c r="AG203" i="7"/>
  <c r="H200" i="7" l="1"/>
  <c r="W200" i="7"/>
  <c r="F201" i="7"/>
  <c r="M200" i="7"/>
  <c r="Z200" i="7"/>
  <c r="N200" i="7"/>
  <c r="E200" i="7"/>
  <c r="AK200" i="7" s="1"/>
  <c r="AQ199" i="7"/>
  <c r="AS199" i="7" s="1"/>
  <c r="AU199" i="7"/>
  <c r="AW199" i="7" s="1"/>
  <c r="AG204" i="7"/>
  <c r="AE203" i="7"/>
  <c r="AQ200" i="7" l="1"/>
  <c r="AS200" i="7" s="1"/>
  <c r="AU200" i="7"/>
  <c r="AW200" i="7" s="1"/>
  <c r="Z201" i="7"/>
  <c r="F202" i="7"/>
  <c r="J201" i="7"/>
  <c r="N201" i="7"/>
  <c r="M201" i="7"/>
  <c r="E201" i="7"/>
  <c r="AK201" i="7" s="1"/>
  <c r="W201" i="7"/>
  <c r="H201" i="7"/>
  <c r="AE204" i="7"/>
  <c r="AG205" i="7"/>
  <c r="AG206" i="7" s="1"/>
  <c r="AE206" i="7" s="1"/>
  <c r="AQ201" i="7" l="1"/>
  <c r="AS201" i="7" s="1"/>
  <c r="AU201" i="7"/>
  <c r="AW201" i="7" s="1"/>
  <c r="AE205" i="7"/>
  <c r="H202" i="7"/>
  <c r="M202" i="7"/>
  <c r="Z202" i="7"/>
  <c r="E202" i="7"/>
  <c r="AK202" i="7" s="1"/>
  <c r="F203" i="7"/>
  <c r="W204" i="7"/>
  <c r="J202" i="7"/>
  <c r="N202" i="7"/>
  <c r="AG207" i="7" l="1"/>
  <c r="H203" i="7"/>
  <c r="N203" i="7"/>
  <c r="E203" i="7"/>
  <c r="AK203" i="7" s="1"/>
  <c r="W203" i="7"/>
  <c r="W205" i="7"/>
  <c r="F204" i="7"/>
  <c r="M203" i="7"/>
  <c r="Z203" i="7"/>
  <c r="AQ202" i="7"/>
  <c r="AS202" i="7" s="1"/>
  <c r="AU202" i="7"/>
  <c r="AW202" i="7" s="1"/>
  <c r="AQ203" i="7" l="1"/>
  <c r="AS203" i="7" s="1"/>
  <c r="AU203" i="7"/>
  <c r="AW203" i="7" s="1"/>
  <c r="AE207" i="7"/>
  <c r="F205" i="7"/>
  <c r="F206" i="7" s="1"/>
  <c r="E204" i="7"/>
  <c r="AK204" i="7" s="1"/>
  <c r="H206" i="7" l="1"/>
  <c r="E206" i="7"/>
  <c r="N206" i="7"/>
  <c r="U206" i="7"/>
  <c r="M206" i="7"/>
  <c r="AQ204" i="7"/>
  <c r="AS204" i="7" s="1"/>
  <c r="AU204" i="7"/>
  <c r="AW204" i="7" s="1"/>
  <c r="E205" i="7"/>
  <c r="AK205" i="7" s="1"/>
  <c r="AG209" i="7"/>
  <c r="AK206" i="7" l="1"/>
  <c r="AJ206" i="7"/>
  <c r="AM206" i="7" s="1"/>
  <c r="AO206" i="7" s="1"/>
  <c r="AQ205" i="7"/>
  <c r="AS205" i="7" s="1"/>
  <c r="AU205" i="7"/>
  <c r="AW205" i="7" s="1"/>
  <c r="F207" i="7"/>
  <c r="AH207" i="7" s="1"/>
  <c r="AG210" i="7"/>
  <c r="AE209" i="7"/>
  <c r="AU206" i="7" l="1"/>
  <c r="AW206" i="7" s="1"/>
  <c r="AQ206" i="7"/>
  <c r="AS206" i="7" s="1"/>
  <c r="E207" i="7"/>
  <c r="AK207" i="7" s="1"/>
  <c r="AE210" i="7"/>
  <c r="AG211" i="7"/>
  <c r="AQ207" i="7" l="1"/>
  <c r="AS207" i="7" s="1"/>
  <c r="AU207" i="7"/>
  <c r="AW207" i="7" s="1"/>
  <c r="F209" i="7"/>
  <c r="AG212" i="7"/>
  <c r="AE211" i="7"/>
  <c r="E209" i="7" l="1"/>
  <c r="AK209" i="7" s="1"/>
  <c r="W209" i="7"/>
  <c r="F210" i="7"/>
  <c r="Z209" i="7"/>
  <c r="AG213" i="7"/>
  <c r="AE212" i="7"/>
  <c r="Z210" i="7" l="1"/>
  <c r="W210" i="7"/>
  <c r="F211" i="7"/>
  <c r="E210" i="7"/>
  <c r="AK210" i="7" s="1"/>
  <c r="AG214" i="7"/>
  <c r="AE213" i="7"/>
  <c r="AQ209" i="7"/>
  <c r="AS209" i="7" s="1"/>
  <c r="AU209" i="7"/>
  <c r="AW209" i="7" s="1"/>
  <c r="AQ210" i="7" l="1"/>
  <c r="AS210" i="7" s="1"/>
  <c r="AU210" i="7"/>
  <c r="AW210" i="7" s="1"/>
  <c r="E211" i="7"/>
  <c r="AK211" i="7" s="1"/>
  <c r="F212" i="7"/>
  <c r="R211" i="7"/>
  <c r="AE214" i="7"/>
  <c r="AG215" i="7"/>
  <c r="AQ211" i="7" l="1"/>
  <c r="AS211" i="7" s="1"/>
  <c r="AU211" i="7"/>
  <c r="AW211" i="7" s="1"/>
  <c r="AE215" i="7"/>
  <c r="AG216" i="7"/>
  <c r="F213" i="7"/>
  <c r="E212" i="7"/>
  <c r="AK212" i="7" s="1"/>
  <c r="AQ212" i="7" l="1"/>
  <c r="AS212" i="7" s="1"/>
  <c r="AU212" i="7"/>
  <c r="AW212" i="7" s="1"/>
  <c r="F214" i="7"/>
  <c r="W213" i="7"/>
  <c r="M213" i="7"/>
  <c r="E213" i="7"/>
  <c r="AK213" i="7" s="1"/>
  <c r="J213" i="7"/>
  <c r="Z213" i="7"/>
  <c r="H213" i="7"/>
  <c r="N213" i="7"/>
  <c r="AG217" i="7"/>
  <c r="AE216" i="7"/>
  <c r="AE217" i="7" l="1"/>
  <c r="AG218" i="7"/>
  <c r="Z214" i="7"/>
  <c r="N214" i="7"/>
  <c r="M214" i="7"/>
  <c r="W214" i="7"/>
  <c r="H214" i="7"/>
  <c r="E214" i="7"/>
  <c r="AK214" i="7" s="1"/>
  <c r="F215" i="7"/>
  <c r="AU213" i="7"/>
  <c r="AW213" i="7" s="1"/>
  <c r="AQ213" i="7"/>
  <c r="AS213" i="7" s="1"/>
  <c r="AQ214" i="7" l="1"/>
  <c r="AS214" i="7" s="1"/>
  <c r="AU214" i="7"/>
  <c r="AW214" i="7" s="1"/>
  <c r="AG219" i="7"/>
  <c r="AG220" i="7" s="1"/>
  <c r="AE220" i="7" s="1"/>
  <c r="AE218" i="7"/>
  <c r="W215" i="7"/>
  <c r="F216" i="7"/>
  <c r="H215" i="7"/>
  <c r="Z215" i="7"/>
  <c r="M215" i="7"/>
  <c r="J215" i="7"/>
  <c r="E215" i="7"/>
  <c r="AK215" i="7" s="1"/>
  <c r="N215" i="7"/>
  <c r="AQ215" i="7" l="1"/>
  <c r="AS215" i="7" s="1"/>
  <c r="AU215" i="7"/>
  <c r="AW215" i="7" s="1"/>
  <c r="AE219" i="7"/>
  <c r="M216" i="7"/>
  <c r="W218" i="7"/>
  <c r="N216" i="7"/>
  <c r="E216" i="7"/>
  <c r="AK216" i="7" s="1"/>
  <c r="J216" i="7"/>
  <c r="F217" i="7"/>
  <c r="H216" i="7"/>
  <c r="Z216" i="7"/>
  <c r="N217" i="7" l="1"/>
  <c r="M217" i="7"/>
  <c r="E217" i="7"/>
  <c r="AK217" i="7" s="1"/>
  <c r="W217" i="7"/>
  <c r="W219" i="7"/>
  <c r="Z217" i="7"/>
  <c r="F218" i="7"/>
  <c r="H217" i="7"/>
  <c r="AG221" i="7"/>
  <c r="AQ216" i="7"/>
  <c r="AS216" i="7" s="1"/>
  <c r="AU216" i="7"/>
  <c r="AW216" i="7" s="1"/>
  <c r="AQ217" i="7" l="1"/>
  <c r="AS217" i="7" s="1"/>
  <c r="AU217" i="7"/>
  <c r="AW217" i="7" s="1"/>
  <c r="E218" i="7"/>
  <c r="AK218" i="7" s="1"/>
  <c r="F219" i="7"/>
  <c r="F220" i="7" s="1"/>
  <c r="AE221" i="7"/>
  <c r="M220" i="7" l="1"/>
  <c r="N220" i="7"/>
  <c r="E220" i="7"/>
  <c r="U220" i="7"/>
  <c r="H220" i="7"/>
  <c r="AG223" i="7"/>
  <c r="E219" i="7"/>
  <c r="AK219" i="7" s="1"/>
  <c r="AU218" i="7"/>
  <c r="AW218" i="7" s="1"/>
  <c r="AQ218" i="7"/>
  <c r="AS218" i="7" s="1"/>
  <c r="AJ220" i="7" l="1"/>
  <c r="AM220" i="7" s="1"/>
  <c r="AO220" i="7" s="1"/>
  <c r="AK220" i="7"/>
  <c r="AQ219" i="7"/>
  <c r="AS219" i="7" s="1"/>
  <c r="AU219" i="7"/>
  <c r="AW219" i="7" s="1"/>
  <c r="F221" i="7"/>
  <c r="AH221" i="7" s="1"/>
  <c r="AE223" i="7"/>
  <c r="AG224" i="7"/>
  <c r="AU220" i="7" l="1"/>
  <c r="AW220" i="7" s="1"/>
  <c r="AQ220" i="7"/>
  <c r="AS220" i="7" s="1"/>
  <c r="AE224" i="7"/>
  <c r="AG225" i="7"/>
  <c r="E221" i="7"/>
  <c r="AK221" i="7" s="1"/>
  <c r="AQ221" i="7" l="1"/>
  <c r="AS221" i="7" s="1"/>
  <c r="AU221" i="7"/>
  <c r="AW221" i="7" s="1"/>
  <c r="F223" i="7"/>
  <c r="AE225" i="7"/>
  <c r="AG226" i="7"/>
  <c r="Z223" i="7" l="1"/>
  <c r="F224" i="7"/>
  <c r="E223" i="7"/>
  <c r="AK223" i="7" s="1"/>
  <c r="W223" i="7"/>
  <c r="AE226" i="7"/>
  <c r="AG227" i="7"/>
  <c r="AQ223" i="7" l="1"/>
  <c r="AS223" i="7" s="1"/>
  <c r="AU223" i="7"/>
  <c r="AW223" i="7" s="1"/>
  <c r="AE227" i="7"/>
  <c r="AG228" i="7"/>
  <c r="F225" i="7"/>
  <c r="Z224" i="7"/>
  <c r="E224" i="7"/>
  <c r="AK224" i="7" s="1"/>
  <c r="W224" i="7"/>
  <c r="F226" i="7" l="1"/>
  <c r="E225" i="7"/>
  <c r="AK225" i="7" s="1"/>
  <c r="R225" i="7"/>
  <c r="AE228" i="7"/>
  <c r="AG229" i="7"/>
  <c r="AU224" i="7"/>
  <c r="AW224" i="7" s="1"/>
  <c r="AQ224" i="7"/>
  <c r="AS224" i="7" s="1"/>
  <c r="AQ225" i="7" l="1"/>
  <c r="AS225" i="7" s="1"/>
  <c r="AU225" i="7"/>
  <c r="AW225" i="7" s="1"/>
  <c r="AE229" i="7"/>
  <c r="AG230" i="7"/>
  <c r="E226" i="7"/>
  <c r="AK226" i="7" s="1"/>
  <c r="F227" i="7"/>
  <c r="AE230" i="7" l="1"/>
  <c r="AG231" i="7"/>
  <c r="AQ226" i="7"/>
  <c r="AS226" i="7" s="1"/>
  <c r="AU226" i="7"/>
  <c r="AW226" i="7" s="1"/>
  <c r="J227" i="7"/>
  <c r="N227" i="7"/>
  <c r="M227" i="7"/>
  <c r="W227" i="7"/>
  <c r="E227" i="7"/>
  <c r="AK227" i="7" s="1"/>
  <c r="H227" i="7"/>
  <c r="Z227" i="7"/>
  <c r="F228" i="7"/>
  <c r="F229" i="7" l="1"/>
  <c r="Z228" i="7"/>
  <c r="N228" i="7"/>
  <c r="H228" i="7"/>
  <c r="E228" i="7"/>
  <c r="AK228" i="7" s="1"/>
  <c r="W228" i="7"/>
  <c r="M228" i="7"/>
  <c r="AG232" i="7"/>
  <c r="AE231" i="7"/>
  <c r="AQ227" i="7"/>
  <c r="AS227" i="7" s="1"/>
  <c r="AU227" i="7"/>
  <c r="AW227" i="7" s="1"/>
  <c r="AG233" i="7" l="1"/>
  <c r="AG234" i="7" s="1"/>
  <c r="AE234" i="7" s="1"/>
  <c r="AE232" i="7"/>
  <c r="AQ228" i="7"/>
  <c r="AS228" i="7" s="1"/>
  <c r="AU228" i="7"/>
  <c r="AW228" i="7" s="1"/>
  <c r="N229" i="7"/>
  <c r="J229" i="7"/>
  <c r="M229" i="7"/>
  <c r="W229" i="7"/>
  <c r="E229" i="7"/>
  <c r="AK229" i="7" s="1"/>
  <c r="H229" i="7"/>
  <c r="F230" i="7"/>
  <c r="Z229" i="7"/>
  <c r="N230" i="7" l="1"/>
  <c r="J230" i="7"/>
  <c r="M230" i="7"/>
  <c r="W232" i="7"/>
  <c r="E230" i="7"/>
  <c r="AK230" i="7" s="1"/>
  <c r="H230" i="7"/>
  <c r="Z230" i="7"/>
  <c r="F231" i="7"/>
  <c r="AQ229" i="7"/>
  <c r="AS229" i="7" s="1"/>
  <c r="AU229" i="7"/>
  <c r="AW229" i="7" s="1"/>
  <c r="AE233" i="7"/>
  <c r="AQ230" i="7" l="1"/>
  <c r="AS230" i="7" s="1"/>
  <c r="AU230" i="7"/>
  <c r="AW230" i="7" s="1"/>
  <c r="AG235" i="7"/>
  <c r="F232" i="7"/>
  <c r="Z231" i="7"/>
  <c r="N231" i="7"/>
  <c r="H231" i="7"/>
  <c r="W231" i="7"/>
  <c r="E231" i="7"/>
  <c r="AK231" i="7" s="1"/>
  <c r="W233" i="7"/>
  <c r="M231" i="7"/>
  <c r="AE235" i="7" l="1"/>
  <c r="AU231" i="7"/>
  <c r="AW231" i="7" s="1"/>
  <c r="AQ231" i="7"/>
  <c r="AS231" i="7" s="1"/>
  <c r="E232" i="7"/>
  <c r="AK232" i="7" s="1"/>
  <c r="F233" i="7"/>
  <c r="F234" i="7" s="1"/>
  <c r="M234" i="7" l="1"/>
  <c r="N234" i="7"/>
  <c r="E234" i="7"/>
  <c r="U234" i="7"/>
  <c r="H234" i="7"/>
  <c r="E233" i="7"/>
  <c r="AK233" i="7" s="1"/>
  <c r="AG237" i="7"/>
  <c r="AU232" i="7"/>
  <c r="AW232" i="7" s="1"/>
  <c r="AQ232" i="7"/>
  <c r="AS232" i="7" s="1"/>
  <c r="AK234" i="7" l="1"/>
  <c r="AJ234" i="7"/>
  <c r="AM234" i="7" s="1"/>
  <c r="AO234" i="7" s="1"/>
  <c r="AG238" i="7"/>
  <c r="AE237" i="7"/>
  <c r="AU233" i="7"/>
  <c r="AW233" i="7" s="1"/>
  <c r="AQ233" i="7"/>
  <c r="AS233" i="7" s="1"/>
  <c r="F235" i="7"/>
  <c r="AH235" i="7" s="1"/>
  <c r="AU234" i="7" l="1"/>
  <c r="AW234" i="7" s="1"/>
  <c r="AQ234" i="7"/>
  <c r="AS234" i="7" s="1"/>
  <c r="E235" i="7"/>
  <c r="AK235" i="7" s="1"/>
  <c r="AG239" i="7"/>
  <c r="AE238" i="7"/>
  <c r="AE239" i="7" l="1"/>
  <c r="AG240" i="7"/>
  <c r="F237" i="7"/>
  <c r="AU235" i="7"/>
  <c r="AW235" i="7" s="1"/>
  <c r="AQ235" i="7"/>
  <c r="AS235" i="7" s="1"/>
  <c r="Z237" i="7" l="1"/>
  <c r="W237" i="7"/>
  <c r="F238" i="7"/>
  <c r="E237" i="7"/>
  <c r="AK237" i="7" s="1"/>
  <c r="AG241" i="7"/>
  <c r="AE240" i="7"/>
  <c r="Z238" i="7" l="1"/>
  <c r="F239" i="7"/>
  <c r="W238" i="7"/>
  <c r="E238" i="7"/>
  <c r="AK238" i="7" s="1"/>
  <c r="AE241" i="7"/>
  <c r="AG242" i="7"/>
  <c r="AU237" i="7"/>
  <c r="AW237" i="7" s="1"/>
  <c r="AQ237" i="7"/>
  <c r="AS237" i="7" s="1"/>
  <c r="AQ238" i="7" l="1"/>
  <c r="AS238" i="7" s="1"/>
  <c r="AU238" i="7"/>
  <c r="AW238" i="7" s="1"/>
  <c r="AG243" i="7"/>
  <c r="AE242" i="7"/>
  <c r="F240" i="7"/>
  <c r="R239" i="7"/>
  <c r="E239" i="7"/>
  <c r="AK239" i="7" s="1"/>
  <c r="F241" i="7" l="1"/>
  <c r="E240" i="7"/>
  <c r="AK240" i="7" s="1"/>
  <c r="AU239" i="7"/>
  <c r="AW239" i="7" s="1"/>
  <c r="AQ239" i="7"/>
  <c r="AS239" i="7" s="1"/>
  <c r="AE243" i="7"/>
  <c r="AG244" i="7"/>
  <c r="AU240" i="7" l="1"/>
  <c r="AW240" i="7" s="1"/>
  <c r="AQ240" i="7"/>
  <c r="AS240" i="7" s="1"/>
  <c r="AG245" i="7"/>
  <c r="AE244" i="7"/>
  <c r="F242" i="7"/>
  <c r="W241" i="7"/>
  <c r="Z241" i="7"/>
  <c r="H241" i="7"/>
  <c r="N241" i="7"/>
  <c r="M241" i="7"/>
  <c r="J241" i="7"/>
  <c r="E241" i="7"/>
  <c r="AK241" i="7" s="1"/>
  <c r="AU241" i="7" l="1"/>
  <c r="AW241" i="7" s="1"/>
  <c r="AQ241" i="7"/>
  <c r="AS241" i="7" s="1"/>
  <c r="AG246" i="7"/>
  <c r="AE245" i="7"/>
  <c r="F243" i="7"/>
  <c r="M242" i="7"/>
  <c r="N242" i="7"/>
  <c r="Z242" i="7"/>
  <c r="E242" i="7"/>
  <c r="AK242" i="7" s="1"/>
  <c r="H242" i="7"/>
  <c r="W242" i="7"/>
  <c r="J243" i="7" l="1"/>
  <c r="M243" i="7"/>
  <c r="F244" i="7"/>
  <c r="H243" i="7"/>
  <c r="N243" i="7"/>
  <c r="E243" i="7"/>
  <c r="AK243" i="7" s="1"/>
  <c r="W243" i="7"/>
  <c r="Z243" i="7"/>
  <c r="AG247" i="7"/>
  <c r="AG248" i="7" s="1"/>
  <c r="AE248" i="7" s="1"/>
  <c r="AE246" i="7"/>
  <c r="AQ242" i="7"/>
  <c r="AS242" i="7" s="1"/>
  <c r="AU242" i="7"/>
  <c r="AW242" i="7" s="1"/>
  <c r="N244" i="7" l="1"/>
  <c r="J244" i="7"/>
  <c r="W246" i="7"/>
  <c r="H244" i="7"/>
  <c r="Z244" i="7"/>
  <c r="F245" i="7"/>
  <c r="E244" i="7"/>
  <c r="AK244" i="7" s="1"/>
  <c r="M244" i="7"/>
  <c r="AQ243" i="7"/>
  <c r="AS243" i="7" s="1"/>
  <c r="AU243" i="7"/>
  <c r="AW243" i="7" s="1"/>
  <c r="AE247" i="7"/>
  <c r="AQ244" i="7" l="1"/>
  <c r="AS244" i="7" s="1"/>
  <c r="AU244" i="7"/>
  <c r="AW244" i="7" s="1"/>
  <c r="H245" i="7"/>
  <c r="N245" i="7"/>
  <c r="F246" i="7"/>
  <c r="M245" i="7"/>
  <c r="E245" i="7"/>
  <c r="AK245" i="7" s="1"/>
  <c r="Z245" i="7"/>
  <c r="W245" i="7"/>
  <c r="W247" i="7"/>
  <c r="AG249" i="7"/>
  <c r="AU245" i="7" l="1"/>
  <c r="AW245" i="7" s="1"/>
  <c r="AQ245" i="7"/>
  <c r="AS245" i="7" s="1"/>
  <c r="AE249" i="7"/>
  <c r="E246" i="7"/>
  <c r="AK246" i="7" s="1"/>
  <c r="F247" i="7"/>
  <c r="F248" i="7" s="1"/>
  <c r="H248" i="7" l="1"/>
  <c r="N248" i="7"/>
  <c r="M248" i="7"/>
  <c r="E248" i="7"/>
  <c r="U248" i="7"/>
  <c r="E247" i="7"/>
  <c r="AK247" i="7" s="1"/>
  <c r="AG251" i="7"/>
  <c r="AU246" i="7"/>
  <c r="AW246" i="7" s="1"/>
  <c r="AQ246" i="7"/>
  <c r="AS246" i="7" s="1"/>
  <c r="AJ248" i="7" l="1"/>
  <c r="AM248" i="7" s="1"/>
  <c r="AO248" i="7" s="1"/>
  <c r="AK248" i="7"/>
  <c r="AG252" i="7"/>
  <c r="AE251" i="7"/>
  <c r="AQ247" i="7"/>
  <c r="AS247" i="7" s="1"/>
  <c r="AU247" i="7"/>
  <c r="AW247" i="7" s="1"/>
  <c r="F249" i="7"/>
  <c r="AH249" i="7" s="1"/>
  <c r="AU248" i="7" l="1"/>
  <c r="AW248" i="7" s="1"/>
  <c r="AQ248" i="7"/>
  <c r="AS248" i="7" s="1"/>
  <c r="E249" i="7"/>
  <c r="AK249" i="7" s="1"/>
  <c r="AG253" i="7"/>
  <c r="AE252" i="7"/>
  <c r="AE253" i="7" l="1"/>
  <c r="AG254" i="7"/>
  <c r="F251" i="7"/>
  <c r="AU249" i="7"/>
  <c r="AW249" i="7" s="1"/>
  <c r="AQ249" i="7"/>
  <c r="AS249" i="7" s="1"/>
  <c r="AG255" i="7" l="1"/>
  <c r="AE254" i="7"/>
  <c r="W251" i="7"/>
  <c r="F252" i="7"/>
  <c r="Z251" i="7"/>
  <c r="E251" i="7"/>
  <c r="AK251" i="7" s="1"/>
  <c r="AQ251" i="7" l="1"/>
  <c r="AS251" i="7" s="1"/>
  <c r="AU251" i="7"/>
  <c r="AW251" i="7" s="1"/>
  <c r="AE255" i="7"/>
  <c r="AG256" i="7"/>
  <c r="W252" i="7"/>
  <c r="F253" i="7"/>
  <c r="E252" i="7"/>
  <c r="AK252" i="7" s="1"/>
  <c r="Z252" i="7"/>
  <c r="R253" i="7" l="1"/>
  <c r="E253" i="7"/>
  <c r="AK253" i="7" s="1"/>
  <c r="F254" i="7"/>
  <c r="AG257" i="7"/>
  <c r="AE256" i="7"/>
  <c r="AU252" i="7"/>
  <c r="AW252" i="7" s="1"/>
  <c r="AQ252" i="7"/>
  <c r="AS252" i="7" s="1"/>
  <c r="AE257" i="7" l="1"/>
  <c r="AG258" i="7"/>
  <c r="E254" i="7"/>
  <c r="AK254" i="7" s="1"/>
  <c r="F255" i="7"/>
  <c r="AU253" i="7"/>
  <c r="AW253" i="7" s="1"/>
  <c r="AQ253" i="7"/>
  <c r="AS253" i="7" s="1"/>
  <c r="N255" i="7" l="1"/>
  <c r="W255" i="7"/>
  <c r="J255" i="7"/>
  <c r="E255" i="7"/>
  <c r="AK255" i="7" s="1"/>
  <c r="Z255" i="7"/>
  <c r="M255" i="7"/>
  <c r="F256" i="7"/>
  <c r="H255" i="7"/>
  <c r="AU254" i="7"/>
  <c r="AW254" i="7" s="1"/>
  <c r="AQ254" i="7"/>
  <c r="AS254" i="7" s="1"/>
  <c r="AE258" i="7"/>
  <c r="AG259" i="7"/>
  <c r="AU255" i="7" l="1"/>
  <c r="AW255" i="7" s="1"/>
  <c r="AQ255" i="7"/>
  <c r="AS255" i="7" s="1"/>
  <c r="AE259" i="7"/>
  <c r="AG260" i="7"/>
  <c r="W256" i="7"/>
  <c r="Z256" i="7"/>
  <c r="H256" i="7"/>
  <c r="M256" i="7"/>
  <c r="E256" i="7"/>
  <c r="AK256" i="7" s="1"/>
  <c r="F257" i="7"/>
  <c r="N256" i="7"/>
  <c r="H257" i="7" l="1"/>
  <c r="Z257" i="7"/>
  <c r="N257" i="7"/>
  <c r="F258" i="7"/>
  <c r="E257" i="7"/>
  <c r="AK257" i="7" s="1"/>
  <c r="M257" i="7"/>
  <c r="W257" i="7"/>
  <c r="J257" i="7"/>
  <c r="AG261" i="7"/>
  <c r="AG262" i="7" s="1"/>
  <c r="AE262" i="7" s="1"/>
  <c r="AE260" i="7"/>
  <c r="AU256" i="7"/>
  <c r="AW256" i="7" s="1"/>
  <c r="AQ256" i="7"/>
  <c r="AS256" i="7" s="1"/>
  <c r="M258" i="7" l="1"/>
  <c r="N258" i="7"/>
  <c r="E258" i="7"/>
  <c r="AK258" i="7" s="1"/>
  <c r="F259" i="7"/>
  <c r="J258" i="7"/>
  <c r="H258" i="7"/>
  <c r="Z258" i="7"/>
  <c r="W260" i="7"/>
  <c r="AE261" i="7"/>
  <c r="AU257" i="7"/>
  <c r="AW257" i="7" s="1"/>
  <c r="AQ257" i="7"/>
  <c r="AS257" i="7" s="1"/>
  <c r="AU258" i="7" l="1"/>
  <c r="AW258" i="7" s="1"/>
  <c r="AQ258" i="7"/>
  <c r="AS258" i="7" s="1"/>
  <c r="AG263" i="7"/>
  <c r="W261" i="7"/>
  <c r="W259" i="7"/>
  <c r="F260" i="7"/>
  <c r="M259" i="7"/>
  <c r="Z259" i="7"/>
  <c r="N259" i="7"/>
  <c r="H259" i="7"/>
  <c r="E259" i="7"/>
  <c r="AK259" i="7" s="1"/>
  <c r="AU259" i="7" l="1"/>
  <c r="AW259" i="7" s="1"/>
  <c r="AQ259" i="7"/>
  <c r="AS259" i="7" s="1"/>
  <c r="AE263" i="7"/>
  <c r="F261" i="7"/>
  <c r="F262" i="7" s="1"/>
  <c r="E260" i="7"/>
  <c r="AK260" i="7" s="1"/>
  <c r="H262" i="7" l="1"/>
  <c r="M262" i="7"/>
  <c r="N262" i="7"/>
  <c r="U262" i="7"/>
  <c r="E262" i="7"/>
  <c r="AQ260" i="7"/>
  <c r="AS260" i="7" s="1"/>
  <c r="AU260" i="7"/>
  <c r="AW260" i="7" s="1"/>
  <c r="E261" i="7"/>
  <c r="AK261" i="7" s="1"/>
  <c r="AG265" i="7"/>
  <c r="AK262" i="7" l="1"/>
  <c r="AJ262" i="7"/>
  <c r="AM262" i="7" s="1"/>
  <c r="AO262" i="7" s="1"/>
  <c r="AG266" i="7"/>
  <c r="AE265" i="7"/>
  <c r="AQ261" i="7"/>
  <c r="AS261" i="7" s="1"/>
  <c r="AU261" i="7"/>
  <c r="AW261" i="7" s="1"/>
  <c r="F263" i="7"/>
  <c r="AH263" i="7" s="1"/>
  <c r="AU262" i="7" l="1"/>
  <c r="AW262" i="7" s="1"/>
  <c r="AQ262" i="7"/>
  <c r="AS262" i="7" s="1"/>
  <c r="E263" i="7"/>
  <c r="AK263" i="7" s="1"/>
  <c r="AE266" i="7"/>
  <c r="AG267" i="7"/>
  <c r="AE267" i="7" l="1"/>
  <c r="AG268" i="7"/>
  <c r="F265" i="7"/>
  <c r="AU263" i="7"/>
  <c r="AW263" i="7" s="1"/>
  <c r="AQ263" i="7"/>
  <c r="AS263" i="7" s="1"/>
  <c r="E265" i="7" l="1"/>
  <c r="AK265" i="7" s="1"/>
  <c r="F266" i="7"/>
  <c r="Z265" i="7"/>
  <c r="W265" i="7"/>
  <c r="AE268" i="7"/>
  <c r="AG269" i="7"/>
  <c r="AG270" i="7" l="1"/>
  <c r="AE269" i="7"/>
  <c r="F267" i="7"/>
  <c r="E266" i="7"/>
  <c r="AK266" i="7" s="1"/>
  <c r="Z266" i="7"/>
  <c r="W266" i="7"/>
  <c r="AQ265" i="7"/>
  <c r="AS265" i="7" s="1"/>
  <c r="AU265" i="7"/>
  <c r="AW265" i="7" s="1"/>
  <c r="AU266" i="7" l="1"/>
  <c r="AW266" i="7" s="1"/>
  <c r="AQ266" i="7"/>
  <c r="AS266" i="7" s="1"/>
  <c r="F268" i="7"/>
  <c r="E267" i="7"/>
  <c r="AK267" i="7" s="1"/>
  <c r="R267" i="7"/>
  <c r="AE270" i="7"/>
  <c r="AG271" i="7"/>
  <c r="AU267" i="7" l="1"/>
  <c r="AW267" i="7" s="1"/>
  <c r="AQ267" i="7"/>
  <c r="AS267" i="7" s="1"/>
  <c r="AE271" i="7"/>
  <c r="AG272" i="7"/>
  <c r="E268" i="7"/>
  <c r="AK268" i="7" s="1"/>
  <c r="F269" i="7"/>
  <c r="AU268" i="7" l="1"/>
  <c r="AW268" i="7" s="1"/>
  <c r="AQ268" i="7"/>
  <c r="AS268" i="7" s="1"/>
  <c r="AG273" i="7"/>
  <c r="AE272" i="7"/>
  <c r="H269" i="7"/>
  <c r="Z269" i="7"/>
  <c r="F270" i="7"/>
  <c r="N269" i="7"/>
  <c r="J269" i="7"/>
  <c r="W269" i="7"/>
  <c r="M269" i="7"/>
  <c r="E269" i="7"/>
  <c r="AK269" i="7" s="1"/>
  <c r="AU269" i="7" l="1"/>
  <c r="AW269" i="7" s="1"/>
  <c r="AQ269" i="7"/>
  <c r="AS269" i="7" s="1"/>
  <c r="Z270" i="7"/>
  <c r="N270" i="7"/>
  <c r="F271" i="7"/>
  <c r="H270" i="7"/>
  <c r="E270" i="7"/>
  <c r="AK270" i="7" s="1"/>
  <c r="W270" i="7"/>
  <c r="M270" i="7"/>
  <c r="AG274" i="7"/>
  <c r="AE273" i="7"/>
  <c r="AQ270" i="7" l="1"/>
  <c r="AS270" i="7" s="1"/>
  <c r="AU270" i="7"/>
  <c r="AW270" i="7" s="1"/>
  <c r="AG275" i="7"/>
  <c r="AG276" i="7" s="1"/>
  <c r="AE276" i="7" s="1"/>
  <c r="AE274" i="7"/>
  <c r="H271" i="7"/>
  <c r="E271" i="7"/>
  <c r="AK271" i="7" s="1"/>
  <c r="Z271" i="7"/>
  <c r="F272" i="7"/>
  <c r="J271" i="7"/>
  <c r="N271" i="7"/>
  <c r="W271" i="7"/>
  <c r="M271" i="7"/>
  <c r="Z272" i="7" l="1"/>
  <c r="W274" i="7"/>
  <c r="E272" i="7"/>
  <c r="AK272" i="7" s="1"/>
  <c r="H272" i="7"/>
  <c r="J272" i="7"/>
  <c r="F273" i="7"/>
  <c r="N272" i="7"/>
  <c r="M272" i="7"/>
  <c r="AE275" i="7"/>
  <c r="AU271" i="7"/>
  <c r="AW271" i="7" s="1"/>
  <c r="AQ271" i="7"/>
  <c r="AS271" i="7" s="1"/>
  <c r="AU272" i="7" l="1"/>
  <c r="AW272" i="7" s="1"/>
  <c r="AQ272" i="7"/>
  <c r="AS272" i="7" s="1"/>
  <c r="H273" i="7"/>
  <c r="W275" i="7"/>
  <c r="W273" i="7"/>
  <c r="N273" i="7"/>
  <c r="Z273" i="7"/>
  <c r="M273" i="7"/>
  <c r="E273" i="7"/>
  <c r="AK273" i="7" s="1"/>
  <c r="F274" i="7"/>
  <c r="AG277" i="7"/>
  <c r="F275" i="7" l="1"/>
  <c r="F276" i="7" s="1"/>
  <c r="E274" i="7"/>
  <c r="AK274" i="7" s="1"/>
  <c r="AE277" i="7"/>
  <c r="AQ273" i="7"/>
  <c r="AS273" i="7" s="1"/>
  <c r="AU273" i="7"/>
  <c r="AW273" i="7" s="1"/>
  <c r="H276" i="7" l="1"/>
  <c r="M276" i="7"/>
  <c r="E276" i="7"/>
  <c r="N276" i="7"/>
  <c r="U276" i="7"/>
  <c r="AG279" i="7"/>
  <c r="AQ274" i="7"/>
  <c r="AS274" i="7" s="1"/>
  <c r="AU274" i="7"/>
  <c r="AW274" i="7" s="1"/>
  <c r="E275" i="7"/>
  <c r="AK275" i="7" s="1"/>
  <c r="AK276" i="7" l="1"/>
  <c r="AJ276" i="7"/>
  <c r="AM276" i="7" s="1"/>
  <c r="AO276" i="7" s="1"/>
  <c r="AQ275" i="7"/>
  <c r="AS275" i="7" s="1"/>
  <c r="AU275" i="7"/>
  <c r="AW275" i="7" s="1"/>
  <c r="F277" i="7"/>
  <c r="AH277" i="7" s="1"/>
  <c r="AG280" i="7"/>
  <c r="AE279" i="7"/>
  <c r="AU276" i="7" l="1"/>
  <c r="AW276" i="7" s="1"/>
  <c r="AQ276" i="7"/>
  <c r="AS276" i="7" s="1"/>
  <c r="E277" i="7"/>
  <c r="AK277" i="7" s="1"/>
  <c r="AE280" i="7"/>
  <c r="AG281" i="7"/>
  <c r="F279" i="7" l="1"/>
  <c r="AG282" i="7"/>
  <c r="AE281" i="7"/>
  <c r="AU277" i="7"/>
  <c r="AW277" i="7" s="1"/>
  <c r="AQ277" i="7"/>
  <c r="AS277" i="7" s="1"/>
  <c r="F280" i="7" l="1"/>
  <c r="E279" i="7"/>
  <c r="AK279" i="7" s="1"/>
  <c r="Z279" i="7"/>
  <c r="W279" i="7"/>
  <c r="AE282" i="7"/>
  <c r="AG283" i="7"/>
  <c r="AU279" i="7" l="1"/>
  <c r="AW279" i="7" s="1"/>
  <c r="AQ279" i="7"/>
  <c r="AS279" i="7" s="1"/>
  <c r="AE283" i="7"/>
  <c r="AG284" i="7"/>
  <c r="W280" i="7"/>
  <c r="Z280" i="7"/>
  <c r="F281" i="7"/>
  <c r="E280" i="7"/>
  <c r="AK280" i="7" s="1"/>
  <c r="AQ280" i="7" l="1"/>
  <c r="AS280" i="7" s="1"/>
  <c r="AU280" i="7"/>
  <c r="AW280" i="7" s="1"/>
  <c r="AG285" i="7"/>
  <c r="AE284" i="7"/>
  <c r="F282" i="7"/>
  <c r="E281" i="7"/>
  <c r="AK281" i="7" s="1"/>
  <c r="R281" i="7"/>
  <c r="AU281" i="7" l="1"/>
  <c r="AW281" i="7" s="1"/>
  <c r="AQ281" i="7"/>
  <c r="AS281" i="7" s="1"/>
  <c r="F283" i="7"/>
  <c r="E282" i="7"/>
  <c r="AK282" i="7" s="1"/>
  <c r="AG286" i="7"/>
  <c r="AE285" i="7"/>
  <c r="AQ282" i="7" l="1"/>
  <c r="AS282" i="7" s="1"/>
  <c r="AU282" i="7"/>
  <c r="AW282" i="7" s="1"/>
  <c r="AG287" i="7"/>
  <c r="AE286" i="7"/>
  <c r="M283" i="7"/>
  <c r="H283" i="7"/>
  <c r="W283" i="7"/>
  <c r="E283" i="7"/>
  <c r="AK283" i="7" s="1"/>
  <c r="N283" i="7"/>
  <c r="J283" i="7"/>
  <c r="F284" i="7"/>
  <c r="Z283" i="7"/>
  <c r="AU283" i="7" l="1"/>
  <c r="AW283" i="7" s="1"/>
  <c r="AQ283" i="7"/>
  <c r="AS283" i="7" s="1"/>
  <c r="F285" i="7"/>
  <c r="N284" i="7"/>
  <c r="Z284" i="7"/>
  <c r="E284" i="7"/>
  <c r="AK284" i="7" s="1"/>
  <c r="H284" i="7"/>
  <c r="M284" i="7"/>
  <c r="W284" i="7"/>
  <c r="AG288" i="7"/>
  <c r="AE287" i="7"/>
  <c r="AG289" i="7" l="1"/>
  <c r="AG290" i="7" s="1"/>
  <c r="AE290" i="7" s="1"/>
  <c r="AE288" i="7"/>
  <c r="AQ284" i="7"/>
  <c r="AS284" i="7" s="1"/>
  <c r="AU284" i="7"/>
  <c r="AW284" i="7" s="1"/>
  <c r="E285" i="7"/>
  <c r="AK285" i="7" s="1"/>
  <c r="Z285" i="7"/>
  <c r="N285" i="7"/>
  <c r="H285" i="7"/>
  <c r="F286" i="7"/>
  <c r="J285" i="7"/>
  <c r="M285" i="7"/>
  <c r="W285" i="7"/>
  <c r="H286" i="7" l="1"/>
  <c r="M286" i="7"/>
  <c r="W288" i="7"/>
  <c r="E286" i="7"/>
  <c r="AK286" i="7" s="1"/>
  <c r="F287" i="7"/>
  <c r="Z286" i="7"/>
  <c r="N286" i="7"/>
  <c r="J286" i="7"/>
  <c r="AU285" i="7"/>
  <c r="AW285" i="7" s="1"/>
  <c r="AQ285" i="7"/>
  <c r="AS285" i="7" s="1"/>
  <c r="AE289" i="7"/>
  <c r="AU286" i="7" l="1"/>
  <c r="AW286" i="7" s="1"/>
  <c r="AQ286" i="7"/>
  <c r="AS286" i="7" s="1"/>
  <c r="AG291" i="7"/>
  <c r="Z287" i="7"/>
  <c r="F288" i="7"/>
  <c r="H287" i="7"/>
  <c r="N287" i="7"/>
  <c r="E287" i="7"/>
  <c r="AK287" i="7" s="1"/>
  <c r="W289" i="7"/>
  <c r="M287" i="7"/>
  <c r="AE291" i="7" l="1"/>
  <c r="AU287" i="7"/>
  <c r="AW287" i="7" s="1"/>
  <c r="AQ287" i="7"/>
  <c r="AS287" i="7" s="1"/>
  <c r="F289" i="7"/>
  <c r="F290" i="7" s="1"/>
  <c r="E288" i="7"/>
  <c r="AK288" i="7" s="1"/>
  <c r="M290" i="7" l="1"/>
  <c r="E290" i="7"/>
  <c r="N290" i="7"/>
  <c r="H290" i="7"/>
  <c r="U290" i="7"/>
  <c r="AQ288" i="7"/>
  <c r="AS288" i="7" s="1"/>
  <c r="AU288" i="7"/>
  <c r="AW288" i="7" s="1"/>
  <c r="E289" i="7"/>
  <c r="AK289" i="7" s="1"/>
  <c r="AG293" i="7"/>
  <c r="AK290" i="7" l="1"/>
  <c r="AJ290" i="7"/>
  <c r="AM290" i="7" s="1"/>
  <c r="AO290" i="7" s="1"/>
  <c r="AQ289" i="7"/>
  <c r="AS289" i="7" s="1"/>
  <c r="AU289" i="7"/>
  <c r="AW289" i="7" s="1"/>
  <c r="AG294" i="7"/>
  <c r="AE293" i="7"/>
  <c r="F291" i="7"/>
  <c r="AH291" i="7" s="1"/>
  <c r="AU290" i="7" l="1"/>
  <c r="AW290" i="7" s="1"/>
  <c r="AQ290" i="7"/>
  <c r="AS290" i="7" s="1"/>
  <c r="E291" i="7"/>
  <c r="AK291" i="7" s="1"/>
  <c r="AG295" i="7"/>
  <c r="AE294" i="7"/>
  <c r="AG296" i="7" l="1"/>
  <c r="AE295" i="7"/>
  <c r="F293" i="7"/>
  <c r="AU291" i="7"/>
  <c r="AW291" i="7" s="1"/>
  <c r="AQ291" i="7"/>
  <c r="AS291" i="7" s="1"/>
  <c r="E293" i="7" l="1"/>
  <c r="AK293" i="7" s="1"/>
  <c r="Z293" i="7"/>
  <c r="W293" i="7"/>
  <c r="F294" i="7"/>
  <c r="AG297" i="7"/>
  <c r="AE296" i="7"/>
  <c r="AU293" i="7" l="1"/>
  <c r="AW293" i="7" s="1"/>
  <c r="AQ293" i="7"/>
  <c r="AS293" i="7" s="1"/>
  <c r="AE297" i="7"/>
  <c r="AG298" i="7"/>
  <c r="E294" i="7"/>
  <c r="AK294" i="7" s="1"/>
  <c r="Z294" i="7"/>
  <c r="W294" i="7"/>
  <c r="F295" i="7"/>
  <c r="AU294" i="7" l="1"/>
  <c r="AW294" i="7" s="1"/>
  <c r="AQ294" i="7"/>
  <c r="AS294" i="7" s="1"/>
  <c r="F296" i="7"/>
  <c r="E295" i="7"/>
  <c r="AK295" i="7" s="1"/>
  <c r="R295" i="7"/>
  <c r="AG299" i="7"/>
  <c r="AE298" i="7"/>
  <c r="AQ295" i="7" l="1"/>
  <c r="AS295" i="7" s="1"/>
  <c r="AU295" i="7"/>
  <c r="AW295" i="7" s="1"/>
  <c r="E296" i="7"/>
  <c r="AK296" i="7" s="1"/>
  <c r="F297" i="7"/>
  <c r="AE299" i="7"/>
  <c r="AG300" i="7"/>
  <c r="AE300" i="7" l="1"/>
  <c r="AG301" i="7"/>
  <c r="F298" i="7"/>
  <c r="Z297" i="7"/>
  <c r="N297" i="7"/>
  <c r="J297" i="7"/>
  <c r="H297" i="7"/>
  <c r="W297" i="7"/>
  <c r="M297" i="7"/>
  <c r="E297" i="7"/>
  <c r="AK297" i="7" s="1"/>
  <c r="AU296" i="7"/>
  <c r="AW296" i="7" s="1"/>
  <c r="AQ296" i="7"/>
  <c r="AS296" i="7" s="1"/>
  <c r="Z298" i="7" l="1"/>
  <c r="N298" i="7"/>
  <c r="H298" i="7"/>
  <c r="E298" i="7"/>
  <c r="AK298" i="7" s="1"/>
  <c r="W298" i="7"/>
  <c r="M298" i="7"/>
  <c r="F299" i="7"/>
  <c r="AG302" i="7"/>
  <c r="AE301" i="7"/>
  <c r="AU297" i="7"/>
  <c r="AW297" i="7" s="1"/>
  <c r="AQ297" i="7"/>
  <c r="AS297" i="7" s="1"/>
  <c r="AU298" i="7" l="1"/>
  <c r="AW298" i="7" s="1"/>
  <c r="AQ298" i="7"/>
  <c r="AS298" i="7" s="1"/>
  <c r="AG303" i="7"/>
  <c r="AG304" i="7" s="1"/>
  <c r="AE304" i="7" s="1"/>
  <c r="AE302" i="7"/>
  <c r="W299" i="7"/>
  <c r="M299" i="7"/>
  <c r="H299" i="7"/>
  <c r="E299" i="7"/>
  <c r="AK299" i="7" s="1"/>
  <c r="N299" i="7"/>
  <c r="Z299" i="7"/>
  <c r="F300" i="7"/>
  <c r="J299" i="7"/>
  <c r="AU299" i="7" l="1"/>
  <c r="AW299" i="7" s="1"/>
  <c r="AQ299" i="7"/>
  <c r="AS299" i="7" s="1"/>
  <c r="H300" i="7"/>
  <c r="E300" i="7"/>
  <c r="AK300" i="7" s="1"/>
  <c r="Z300" i="7"/>
  <c r="W302" i="7"/>
  <c r="M300" i="7"/>
  <c r="J300" i="7"/>
  <c r="F301" i="7"/>
  <c r="N300" i="7"/>
  <c r="AE303" i="7"/>
  <c r="AU300" i="7" l="1"/>
  <c r="AW300" i="7" s="1"/>
  <c r="AQ300" i="7"/>
  <c r="AS300" i="7" s="1"/>
  <c r="AG305" i="7"/>
  <c r="H301" i="7"/>
  <c r="F302" i="7"/>
  <c r="W301" i="7"/>
  <c r="N301" i="7"/>
  <c r="M301" i="7"/>
  <c r="E301" i="7"/>
  <c r="AK301" i="7" s="1"/>
  <c r="W303" i="7"/>
  <c r="Z301" i="7"/>
  <c r="AE305" i="7" l="1"/>
  <c r="AQ301" i="7"/>
  <c r="AS301" i="7" s="1"/>
  <c r="AU301" i="7"/>
  <c r="AW301" i="7" s="1"/>
  <c r="F303" i="7"/>
  <c r="F304" i="7" s="1"/>
  <c r="E302" i="7"/>
  <c r="AK302" i="7" s="1"/>
  <c r="H304" i="7" l="1"/>
  <c r="M304" i="7"/>
  <c r="E304" i="7"/>
  <c r="N304" i="7"/>
  <c r="U304" i="7"/>
  <c r="AQ302" i="7"/>
  <c r="AS302" i="7" s="1"/>
  <c r="AU302" i="7"/>
  <c r="AW302" i="7" s="1"/>
  <c r="AG307" i="7"/>
  <c r="E303" i="7"/>
  <c r="AK303" i="7" s="1"/>
  <c r="AK304" i="7" l="1"/>
  <c r="AJ304" i="7"/>
  <c r="AM304" i="7" s="1"/>
  <c r="AO304" i="7" s="1"/>
  <c r="F305" i="7"/>
  <c r="AH305" i="7" s="1"/>
  <c r="AU303" i="7"/>
  <c r="AW303" i="7" s="1"/>
  <c r="AQ303" i="7"/>
  <c r="AS303" i="7" s="1"/>
  <c r="AE307" i="7"/>
  <c r="AG308" i="7"/>
  <c r="AU304" i="7" l="1"/>
  <c r="AW304" i="7" s="1"/>
  <c r="AQ304" i="7"/>
  <c r="AS304" i="7" s="1"/>
  <c r="AG309" i="7"/>
  <c r="AE308" i="7"/>
  <c r="E305" i="7"/>
  <c r="AK305" i="7" s="1"/>
  <c r="AU305" i="7" l="1"/>
  <c r="AW305" i="7" s="1"/>
  <c r="AQ305" i="7"/>
  <c r="AS305" i="7" s="1"/>
  <c r="AE309" i="7"/>
  <c r="AG310" i="7"/>
  <c r="F307" i="7"/>
  <c r="AE310" i="7" l="1"/>
  <c r="AG311" i="7"/>
  <c r="W307" i="7"/>
  <c r="F308" i="7"/>
  <c r="E307" i="7"/>
  <c r="AK307" i="7" s="1"/>
  <c r="Z307" i="7"/>
  <c r="E308" i="7" l="1"/>
  <c r="AK308" i="7" s="1"/>
  <c r="W308" i="7"/>
  <c r="Z308" i="7"/>
  <c r="F309" i="7"/>
  <c r="AG312" i="7"/>
  <c r="AE311" i="7"/>
  <c r="AQ307" i="7"/>
  <c r="AS307" i="7" s="1"/>
  <c r="AU307" i="7"/>
  <c r="AW307" i="7" s="1"/>
  <c r="F310" i="7" l="1"/>
  <c r="E309" i="7"/>
  <c r="AK309" i="7" s="1"/>
  <c r="R309" i="7"/>
  <c r="AG313" i="7"/>
  <c r="AE312" i="7"/>
  <c r="AU308" i="7"/>
  <c r="AW308" i="7" s="1"/>
  <c r="AQ308" i="7"/>
  <c r="AS308" i="7" s="1"/>
  <c r="AG314" i="7" l="1"/>
  <c r="AE313" i="7"/>
  <c r="AU309" i="7"/>
  <c r="AW309" i="7" s="1"/>
  <c r="AQ309" i="7"/>
  <c r="AS309" i="7" s="1"/>
  <c r="F311" i="7"/>
  <c r="E310" i="7"/>
  <c r="AK310" i="7" s="1"/>
  <c r="AQ310" i="7" l="1"/>
  <c r="AS310" i="7" s="1"/>
  <c r="AU310" i="7"/>
  <c r="AW310" i="7" s="1"/>
  <c r="M311" i="7"/>
  <c r="W311" i="7"/>
  <c r="E311" i="7"/>
  <c r="AK311" i="7" s="1"/>
  <c r="H311" i="7"/>
  <c r="Z311" i="7"/>
  <c r="F312" i="7"/>
  <c r="J311" i="7"/>
  <c r="N311" i="7"/>
  <c r="AG315" i="7"/>
  <c r="AE314" i="7"/>
  <c r="AU311" i="7" l="1"/>
  <c r="AW311" i="7" s="1"/>
  <c r="AQ311" i="7"/>
  <c r="AS311" i="7" s="1"/>
  <c r="F313" i="7"/>
  <c r="Z312" i="7"/>
  <c r="N312" i="7"/>
  <c r="H312" i="7"/>
  <c r="E312" i="7"/>
  <c r="AK312" i="7" s="1"/>
  <c r="W312" i="7"/>
  <c r="M312" i="7"/>
  <c r="AG316" i="7"/>
  <c r="AE315" i="7"/>
  <c r="AQ312" i="7" l="1"/>
  <c r="AS312" i="7" s="1"/>
  <c r="AU312" i="7"/>
  <c r="AW312" i="7" s="1"/>
  <c r="F314" i="7"/>
  <c r="Z313" i="7"/>
  <c r="N313" i="7"/>
  <c r="M313" i="7"/>
  <c r="H313" i="7"/>
  <c r="J313" i="7"/>
  <c r="E313" i="7"/>
  <c r="AK313" i="7" s="1"/>
  <c r="W313" i="7"/>
  <c r="AG317" i="7"/>
  <c r="AG318" i="7" s="1"/>
  <c r="AE318" i="7" s="1"/>
  <c r="AE316" i="7"/>
  <c r="AE317" i="7" l="1"/>
  <c r="F315" i="7"/>
  <c r="N314" i="7"/>
  <c r="J314" i="7"/>
  <c r="M314" i="7"/>
  <c r="Z314" i="7"/>
  <c r="W316" i="7"/>
  <c r="E314" i="7"/>
  <c r="AK314" i="7" s="1"/>
  <c r="H314" i="7"/>
  <c r="AU313" i="7"/>
  <c r="AW313" i="7" s="1"/>
  <c r="AQ313" i="7"/>
  <c r="AS313" i="7" s="1"/>
  <c r="E315" i="7" l="1"/>
  <c r="AK315" i="7" s="1"/>
  <c r="W317" i="7"/>
  <c r="M315" i="7"/>
  <c r="F316" i="7"/>
  <c r="N315" i="7"/>
  <c r="H315" i="7"/>
  <c r="W315" i="7"/>
  <c r="Z315" i="7"/>
  <c r="AU314" i="7"/>
  <c r="AW314" i="7" s="1"/>
  <c r="AQ314" i="7"/>
  <c r="AS314" i="7" s="1"/>
  <c r="AG319" i="7"/>
  <c r="F317" i="7" l="1"/>
  <c r="F318" i="7" s="1"/>
  <c r="E316" i="7"/>
  <c r="AK316" i="7" s="1"/>
  <c r="AE319" i="7"/>
  <c r="AU315" i="7"/>
  <c r="AW315" i="7" s="1"/>
  <c r="AQ315" i="7"/>
  <c r="AS315" i="7" s="1"/>
  <c r="M318" i="7" l="1"/>
  <c r="E318" i="7"/>
  <c r="N318" i="7"/>
  <c r="H318" i="7"/>
  <c r="U318" i="7"/>
  <c r="AG321" i="7"/>
  <c r="AU316" i="7"/>
  <c r="AW316" i="7" s="1"/>
  <c r="AQ316" i="7"/>
  <c r="AS316" i="7" s="1"/>
  <c r="E317" i="7"/>
  <c r="AK317" i="7" s="1"/>
  <c r="AK318" i="7" l="1"/>
  <c r="AJ318" i="7"/>
  <c r="AM318" i="7" s="1"/>
  <c r="AO318" i="7" s="1"/>
  <c r="AQ317" i="7"/>
  <c r="AS317" i="7" s="1"/>
  <c r="AU317" i="7"/>
  <c r="AW317" i="7" s="1"/>
  <c r="AE321" i="7"/>
  <c r="AG322" i="7"/>
  <c r="F319" i="7"/>
  <c r="AH319" i="7" s="1"/>
  <c r="AU318" i="7" l="1"/>
  <c r="AW318" i="7" s="1"/>
  <c r="AQ318" i="7"/>
  <c r="AS318" i="7" s="1"/>
  <c r="AE322" i="7"/>
  <c r="AG323" i="7"/>
  <c r="E319" i="7"/>
  <c r="AK319" i="7" s="1"/>
  <c r="AG324" i="7" l="1"/>
  <c r="AE323" i="7"/>
  <c r="AQ319" i="7"/>
  <c r="AS319" i="7" s="1"/>
  <c r="AU319" i="7"/>
  <c r="AW319" i="7" s="1"/>
  <c r="F321" i="7"/>
  <c r="E321" i="7" l="1"/>
  <c r="AK321" i="7" s="1"/>
  <c r="Z321" i="7"/>
  <c r="W321" i="7"/>
  <c r="F322" i="7"/>
  <c r="AG325" i="7"/>
  <c r="AE324" i="7"/>
  <c r="F323" i="7" l="1"/>
  <c r="E322" i="7"/>
  <c r="AK322" i="7" s="1"/>
  <c r="W322" i="7"/>
  <c r="Z322" i="7"/>
  <c r="AQ321" i="7"/>
  <c r="AS321" i="7" s="1"/>
  <c r="AU321" i="7"/>
  <c r="AW321" i="7" s="1"/>
  <c r="AG326" i="7"/>
  <c r="AE325" i="7"/>
  <c r="AG327" i="7" l="1"/>
  <c r="AE326" i="7"/>
  <c r="AU322" i="7"/>
  <c r="AW322" i="7" s="1"/>
  <c r="AQ322" i="7"/>
  <c r="AS322" i="7" s="1"/>
  <c r="E323" i="7"/>
  <c r="AK323" i="7" s="1"/>
  <c r="R323" i="7"/>
  <c r="F324" i="7"/>
  <c r="F325" i="7" l="1"/>
  <c r="E324" i="7"/>
  <c r="AK324" i="7" s="1"/>
  <c r="AQ323" i="7"/>
  <c r="AS323" i="7" s="1"/>
  <c r="AU323" i="7"/>
  <c r="AW323" i="7" s="1"/>
  <c r="AG328" i="7"/>
  <c r="AE327" i="7"/>
  <c r="AQ324" i="7" l="1"/>
  <c r="AS324" i="7" s="1"/>
  <c r="AU324" i="7"/>
  <c r="AW324" i="7" s="1"/>
  <c r="AG329" i="7"/>
  <c r="AE328" i="7"/>
  <c r="F326" i="7"/>
  <c r="Z325" i="7"/>
  <c r="W325" i="7"/>
  <c r="N325" i="7"/>
  <c r="J325" i="7"/>
  <c r="M325" i="7"/>
  <c r="E325" i="7"/>
  <c r="AK325" i="7" s="1"/>
  <c r="H325" i="7"/>
  <c r="AQ325" i="7" l="1"/>
  <c r="AS325" i="7" s="1"/>
  <c r="AU325" i="7"/>
  <c r="AW325" i="7" s="1"/>
  <c r="AE329" i="7"/>
  <c r="AG330" i="7"/>
  <c r="E326" i="7"/>
  <c r="AK326" i="7" s="1"/>
  <c r="Z326" i="7"/>
  <c r="M326" i="7"/>
  <c r="W326" i="7"/>
  <c r="H326" i="7"/>
  <c r="N326" i="7"/>
  <c r="F327" i="7"/>
  <c r="AQ326" i="7" l="1"/>
  <c r="AS326" i="7" s="1"/>
  <c r="AU326" i="7"/>
  <c r="AW326" i="7" s="1"/>
  <c r="AG331" i="7"/>
  <c r="AG332" i="7" s="1"/>
  <c r="AE332" i="7" s="1"/>
  <c r="AE330" i="7"/>
  <c r="W327" i="7"/>
  <c r="N327" i="7"/>
  <c r="F328" i="7"/>
  <c r="J327" i="7"/>
  <c r="M327" i="7"/>
  <c r="H327" i="7"/>
  <c r="E327" i="7"/>
  <c r="AK327" i="7" s="1"/>
  <c r="Z327" i="7"/>
  <c r="AQ327" i="7" l="1"/>
  <c r="AS327" i="7" s="1"/>
  <c r="AU327" i="7"/>
  <c r="AW327" i="7" s="1"/>
  <c r="F329" i="7"/>
  <c r="J328" i="7"/>
  <c r="N328" i="7"/>
  <c r="Z328" i="7"/>
  <c r="H328" i="7"/>
  <c r="M328" i="7"/>
  <c r="E328" i="7"/>
  <c r="AK328" i="7" s="1"/>
  <c r="W330" i="7"/>
  <c r="AE331" i="7"/>
  <c r="AG333" i="7" l="1"/>
  <c r="Z329" i="7"/>
  <c r="F330" i="7"/>
  <c r="H329" i="7"/>
  <c r="N329" i="7"/>
  <c r="W329" i="7"/>
  <c r="E329" i="7"/>
  <c r="AK329" i="7" s="1"/>
  <c r="M329" i="7"/>
  <c r="W331" i="7"/>
  <c r="AQ328" i="7"/>
  <c r="AS328" i="7" s="1"/>
  <c r="AU328" i="7"/>
  <c r="AW328" i="7" s="1"/>
  <c r="AU329" i="7" l="1"/>
  <c r="AW329" i="7" s="1"/>
  <c r="AQ329" i="7"/>
  <c r="AS329" i="7" s="1"/>
  <c r="F331" i="7"/>
  <c r="F332" i="7" s="1"/>
  <c r="E330" i="7"/>
  <c r="AK330" i="7" s="1"/>
  <c r="AE333" i="7"/>
  <c r="H332" i="7" l="1"/>
  <c r="M332" i="7"/>
  <c r="U332" i="7"/>
  <c r="E332" i="7"/>
  <c r="N332" i="7"/>
  <c r="AU330" i="7"/>
  <c r="AW330" i="7" s="1"/>
  <c r="AQ330" i="7"/>
  <c r="AS330" i="7" s="1"/>
  <c r="AG335" i="7"/>
  <c r="E331" i="7"/>
  <c r="AK331" i="7" s="1"/>
  <c r="AK332" i="7" l="1"/>
  <c r="AJ332" i="7"/>
  <c r="AM332" i="7" s="1"/>
  <c r="AO332" i="7" s="1"/>
  <c r="F333" i="7"/>
  <c r="AH333" i="7" s="1"/>
  <c r="AU331" i="7"/>
  <c r="AW331" i="7" s="1"/>
  <c r="AQ331" i="7"/>
  <c r="AS331" i="7" s="1"/>
  <c r="AG336" i="7"/>
  <c r="AE335" i="7"/>
  <c r="AU332" i="7" l="1"/>
  <c r="AW332" i="7" s="1"/>
  <c r="AQ332" i="7"/>
  <c r="AS332" i="7" s="1"/>
  <c r="AG337" i="7"/>
  <c r="AE336" i="7"/>
  <c r="E333" i="7"/>
  <c r="AK333" i="7" s="1"/>
  <c r="AU333" i="7" l="1"/>
  <c r="AW333" i="7" s="1"/>
  <c r="AQ333" i="7"/>
  <c r="AS333" i="7" s="1"/>
  <c r="F335" i="7"/>
  <c r="AG338" i="7"/>
  <c r="AE337" i="7"/>
  <c r="AE338" i="7" l="1"/>
  <c r="AG339" i="7"/>
  <c r="F336" i="7"/>
  <c r="Z335" i="7"/>
  <c r="W335" i="7"/>
  <c r="E335" i="7"/>
  <c r="AK335" i="7" s="1"/>
  <c r="F337" i="7" l="1"/>
  <c r="Z336" i="7"/>
  <c r="E336" i="7"/>
  <c r="AK336" i="7" s="1"/>
  <c r="W336" i="7"/>
  <c r="AQ335" i="7"/>
  <c r="AS335" i="7" s="1"/>
  <c r="AU335" i="7"/>
  <c r="AW335" i="7" s="1"/>
  <c r="AG340" i="7"/>
  <c r="AE339" i="7"/>
  <c r="AG341" i="7" l="1"/>
  <c r="AE340" i="7"/>
  <c r="AQ336" i="7"/>
  <c r="AS336" i="7" s="1"/>
  <c r="AU336" i="7"/>
  <c r="AW336" i="7" s="1"/>
  <c r="F338" i="7"/>
  <c r="E337" i="7"/>
  <c r="AK337" i="7" s="1"/>
  <c r="R337" i="7"/>
  <c r="AU337" i="7" l="1"/>
  <c r="AW337" i="7" s="1"/>
  <c r="AQ337" i="7"/>
  <c r="AS337" i="7" s="1"/>
  <c r="F339" i="7"/>
  <c r="E338" i="7"/>
  <c r="AK338" i="7" s="1"/>
  <c r="AG342" i="7"/>
  <c r="AE341" i="7"/>
  <c r="AU338" i="7" l="1"/>
  <c r="AW338" i="7" s="1"/>
  <c r="AQ338" i="7"/>
  <c r="AS338" i="7" s="1"/>
  <c r="W339" i="7"/>
  <c r="M339" i="7"/>
  <c r="J339" i="7"/>
  <c r="H339" i="7"/>
  <c r="E339" i="7"/>
  <c r="AK339" i="7" s="1"/>
  <c r="F340" i="7"/>
  <c r="Z339" i="7"/>
  <c r="N339" i="7"/>
  <c r="AG343" i="7"/>
  <c r="AE342" i="7"/>
  <c r="Z340" i="7" l="1"/>
  <c r="N340" i="7"/>
  <c r="H340" i="7"/>
  <c r="E340" i="7"/>
  <c r="AK340" i="7" s="1"/>
  <c r="W340" i="7"/>
  <c r="M340" i="7"/>
  <c r="F341" i="7"/>
  <c r="AQ339" i="7"/>
  <c r="AS339" i="7" s="1"/>
  <c r="AU339" i="7"/>
  <c r="AW339" i="7" s="1"/>
  <c r="AG344" i="7"/>
  <c r="AE343" i="7"/>
  <c r="AU340" i="7" l="1"/>
  <c r="AW340" i="7" s="1"/>
  <c r="AQ340" i="7"/>
  <c r="AS340" i="7" s="1"/>
  <c r="Z341" i="7"/>
  <c r="F342" i="7"/>
  <c r="E341" i="7"/>
  <c r="AK341" i="7" s="1"/>
  <c r="J341" i="7"/>
  <c r="N341" i="7"/>
  <c r="W341" i="7"/>
  <c r="M341" i="7"/>
  <c r="H341" i="7"/>
  <c r="AG345" i="7"/>
  <c r="AG346" i="7" s="1"/>
  <c r="AE346" i="7" s="1"/>
  <c r="AE344" i="7"/>
  <c r="J342" i="7" l="1"/>
  <c r="F343" i="7"/>
  <c r="N342" i="7"/>
  <c r="H342" i="7"/>
  <c r="M342" i="7"/>
  <c r="W344" i="7"/>
  <c r="Z342" i="7"/>
  <c r="E342" i="7"/>
  <c r="AK342" i="7" s="1"/>
  <c r="AE345" i="7"/>
  <c r="AQ341" i="7"/>
  <c r="AS341" i="7" s="1"/>
  <c r="AU341" i="7"/>
  <c r="AW341" i="7" s="1"/>
  <c r="AG347" i="7" l="1"/>
  <c r="Z343" i="7"/>
  <c r="F344" i="7"/>
  <c r="H343" i="7"/>
  <c r="N343" i="7"/>
  <c r="W343" i="7"/>
  <c r="W345" i="7"/>
  <c r="M343" i="7"/>
  <c r="E343" i="7"/>
  <c r="AK343" i="7" s="1"/>
  <c r="AQ342" i="7"/>
  <c r="AS342" i="7" s="1"/>
  <c r="AU342" i="7"/>
  <c r="AW342" i="7" s="1"/>
  <c r="F345" i="7" l="1"/>
  <c r="F346" i="7" s="1"/>
  <c r="E344" i="7"/>
  <c r="AK344" i="7" s="1"/>
  <c r="AQ343" i="7"/>
  <c r="AS343" i="7" s="1"/>
  <c r="AU343" i="7"/>
  <c r="AW343" i="7" s="1"/>
  <c r="AE347" i="7"/>
  <c r="H346" i="7" l="1"/>
  <c r="E346" i="7"/>
  <c r="N346" i="7"/>
  <c r="M346" i="7"/>
  <c r="U346" i="7"/>
  <c r="AU344" i="7"/>
  <c r="AW344" i="7" s="1"/>
  <c r="AQ344" i="7"/>
  <c r="AS344" i="7" s="1"/>
  <c r="AG349" i="7"/>
  <c r="E345" i="7"/>
  <c r="AK345" i="7" s="1"/>
  <c r="AJ346" i="7" l="1"/>
  <c r="AM346" i="7" s="1"/>
  <c r="AO346" i="7" s="1"/>
  <c r="AK346" i="7"/>
  <c r="AQ345" i="7"/>
  <c r="AS345" i="7" s="1"/>
  <c r="AU345" i="7"/>
  <c r="AW345" i="7" s="1"/>
  <c r="F347" i="7"/>
  <c r="AH347" i="7" s="1"/>
  <c r="AG350" i="7"/>
  <c r="AE349" i="7"/>
  <c r="AU346" i="7" l="1"/>
  <c r="AW346" i="7" s="1"/>
  <c r="AQ346" i="7"/>
  <c r="AS346" i="7" s="1"/>
  <c r="AE350" i="7"/>
  <c r="AG351" i="7"/>
  <c r="E347" i="7"/>
  <c r="AK347" i="7" s="1"/>
  <c r="AU347" i="7" l="1"/>
  <c r="AW347" i="7" s="1"/>
  <c r="AQ347" i="7"/>
  <c r="AS347" i="7" s="1"/>
  <c r="AG352" i="7"/>
  <c r="AE351" i="7"/>
  <c r="F349" i="7"/>
  <c r="E349" i="7" l="1"/>
  <c r="AK349" i="7" s="1"/>
  <c r="Z349" i="7"/>
  <c r="F350" i="7"/>
  <c r="W349" i="7"/>
  <c r="AE352" i="7"/>
  <c r="AG353" i="7"/>
  <c r="AE353" i="7" l="1"/>
  <c r="AG354" i="7"/>
  <c r="AU349" i="7"/>
  <c r="AW349" i="7" s="1"/>
  <c r="AQ349" i="7"/>
  <c r="AS349" i="7" s="1"/>
  <c r="W350" i="7"/>
  <c r="E350" i="7"/>
  <c r="AK350" i="7" s="1"/>
  <c r="F351" i="7"/>
  <c r="Z350" i="7"/>
  <c r="AU350" i="7" l="1"/>
  <c r="AW350" i="7" s="1"/>
  <c r="AQ350" i="7"/>
  <c r="AS350" i="7" s="1"/>
  <c r="AE354" i="7"/>
  <c r="AG355" i="7"/>
  <c r="F352" i="7"/>
  <c r="R351" i="7"/>
  <c r="E351" i="7"/>
  <c r="AK351" i="7" s="1"/>
  <c r="F353" i="7" l="1"/>
  <c r="E352" i="7"/>
  <c r="AK352" i="7" s="1"/>
  <c r="AE355" i="7"/>
  <c r="AG356" i="7"/>
  <c r="AU351" i="7"/>
  <c r="AW351" i="7" s="1"/>
  <c r="AQ351" i="7"/>
  <c r="AS351" i="7" s="1"/>
  <c r="AU352" i="7" l="1"/>
  <c r="AW352" i="7" s="1"/>
  <c r="AQ352" i="7"/>
  <c r="AS352" i="7" s="1"/>
  <c r="AG357" i="7"/>
  <c r="AE356" i="7"/>
  <c r="Z353" i="7"/>
  <c r="H353" i="7"/>
  <c r="W353" i="7"/>
  <c r="E353" i="7"/>
  <c r="AK353" i="7" s="1"/>
  <c r="M353" i="7"/>
  <c r="F354" i="7"/>
  <c r="J353" i="7"/>
  <c r="N353" i="7"/>
  <c r="F355" i="7" l="1"/>
  <c r="N354" i="7"/>
  <c r="E354" i="7"/>
  <c r="AK354" i="7" s="1"/>
  <c r="M354" i="7"/>
  <c r="H354" i="7"/>
  <c r="W354" i="7"/>
  <c r="Z354" i="7"/>
  <c r="AU353" i="7"/>
  <c r="AW353" i="7" s="1"/>
  <c r="AQ353" i="7"/>
  <c r="AS353" i="7" s="1"/>
  <c r="AG358" i="7"/>
  <c r="AE357" i="7"/>
  <c r="AQ354" i="7" l="1"/>
  <c r="AS354" i="7" s="1"/>
  <c r="AU354" i="7"/>
  <c r="AW354" i="7" s="1"/>
  <c r="AG359" i="7"/>
  <c r="AG360" i="7" s="1"/>
  <c r="AE360" i="7" s="1"/>
  <c r="AE358" i="7"/>
  <c r="M355" i="7"/>
  <c r="J355" i="7"/>
  <c r="E355" i="7"/>
  <c r="AK355" i="7" s="1"/>
  <c r="F356" i="7"/>
  <c r="W355" i="7"/>
  <c r="Z355" i="7"/>
  <c r="H355" i="7"/>
  <c r="N355" i="7"/>
  <c r="Z356" i="7" l="1"/>
  <c r="F357" i="7"/>
  <c r="J356" i="7"/>
  <c r="N356" i="7"/>
  <c r="M356" i="7"/>
  <c r="W358" i="7"/>
  <c r="E356" i="7"/>
  <c r="AK356" i="7" s="1"/>
  <c r="H356" i="7"/>
  <c r="AU355" i="7"/>
  <c r="AW355" i="7" s="1"/>
  <c r="AQ355" i="7"/>
  <c r="AS355" i="7" s="1"/>
  <c r="AE359" i="7"/>
  <c r="AQ356" i="7" l="1"/>
  <c r="AS356" i="7" s="1"/>
  <c r="AU356" i="7"/>
  <c r="AW356" i="7" s="1"/>
  <c r="AG361" i="7"/>
  <c r="N357" i="7"/>
  <c r="H357" i="7"/>
  <c r="E357" i="7"/>
  <c r="AK357" i="7" s="1"/>
  <c r="W357" i="7"/>
  <c r="W359" i="7"/>
  <c r="M357" i="7"/>
  <c r="F358" i="7"/>
  <c r="Z357" i="7"/>
  <c r="F359" i="7" l="1"/>
  <c r="F360" i="7" s="1"/>
  <c r="E358" i="7"/>
  <c r="AK358" i="7" s="1"/>
  <c r="AQ357" i="7"/>
  <c r="AS357" i="7" s="1"/>
  <c r="AU357" i="7"/>
  <c r="AW357" i="7" s="1"/>
  <c r="AE361" i="7"/>
  <c r="H360" i="7" l="1"/>
  <c r="M360" i="7"/>
  <c r="E360" i="7"/>
  <c r="N360" i="7"/>
  <c r="U360" i="7"/>
  <c r="AU358" i="7"/>
  <c r="AW358" i="7" s="1"/>
  <c r="AQ358" i="7"/>
  <c r="AS358" i="7" s="1"/>
  <c r="AG363" i="7"/>
  <c r="E359" i="7"/>
  <c r="AK359" i="7" s="1"/>
  <c r="AK360" i="7" l="1"/>
  <c r="AJ360" i="7"/>
  <c r="AM360" i="7" s="1"/>
  <c r="AO360" i="7" s="1"/>
  <c r="F361" i="7"/>
  <c r="AH361" i="7" s="1"/>
  <c r="AU359" i="7"/>
  <c r="AW359" i="7" s="1"/>
  <c r="AQ359" i="7"/>
  <c r="AS359" i="7" s="1"/>
  <c r="AE363" i="7"/>
  <c r="AG364" i="7"/>
  <c r="AU360" i="7" l="1"/>
  <c r="AW360" i="7" s="1"/>
  <c r="AQ360" i="7"/>
  <c r="AS360" i="7" s="1"/>
  <c r="AE364" i="7"/>
  <c r="AG365" i="7"/>
  <c r="E361" i="7"/>
  <c r="AK361" i="7" s="1"/>
  <c r="F363" i="7" l="1"/>
  <c r="AE365" i="7"/>
  <c r="AG366" i="7"/>
  <c r="AQ361" i="7"/>
  <c r="AS361" i="7" s="1"/>
  <c r="AU361" i="7"/>
  <c r="AW361" i="7" s="1"/>
  <c r="AG367" i="7" l="1"/>
  <c r="AE366" i="7"/>
  <c r="E363" i="7"/>
  <c r="AK363" i="7" s="1"/>
  <c r="Z363" i="7"/>
  <c r="W363" i="7"/>
  <c r="F364" i="7"/>
  <c r="AQ363" i="7" l="1"/>
  <c r="AS363" i="7" s="1"/>
  <c r="AU363" i="7"/>
  <c r="AW363" i="7" s="1"/>
  <c r="E364" i="7"/>
  <c r="AK364" i="7" s="1"/>
  <c r="Z364" i="7"/>
  <c r="W364" i="7"/>
  <c r="F365" i="7"/>
  <c r="AE367" i="7"/>
  <c r="AG368" i="7"/>
  <c r="AG369" i="7" l="1"/>
  <c r="AE368" i="7"/>
  <c r="AQ364" i="7"/>
  <c r="AS364" i="7" s="1"/>
  <c r="AU364" i="7"/>
  <c r="AW364" i="7" s="1"/>
  <c r="E365" i="7"/>
  <c r="AK365" i="7" s="1"/>
  <c r="R365" i="7"/>
  <c r="F366" i="7"/>
  <c r="F367" i="7" l="1"/>
  <c r="E366" i="7"/>
  <c r="AK366" i="7" s="1"/>
  <c r="AQ365" i="7"/>
  <c r="AS365" i="7" s="1"/>
  <c r="AU365" i="7"/>
  <c r="AW365" i="7" s="1"/>
  <c r="AG370" i="7"/>
  <c r="AE369" i="7"/>
  <c r="AQ366" i="7" l="1"/>
  <c r="AS366" i="7" s="1"/>
  <c r="AU366" i="7"/>
  <c r="AW366" i="7" s="1"/>
  <c r="AE370" i="7"/>
  <c r="AG371" i="7"/>
  <c r="M367" i="7"/>
  <c r="W367" i="7"/>
  <c r="N367" i="7"/>
  <c r="E367" i="7"/>
  <c r="AK367" i="7" s="1"/>
  <c r="H367" i="7"/>
  <c r="Z367" i="7"/>
  <c r="F368" i="7"/>
  <c r="J367" i="7"/>
  <c r="AQ367" i="7" l="1"/>
  <c r="AS367" i="7" s="1"/>
  <c r="AU367" i="7"/>
  <c r="AW367" i="7" s="1"/>
  <c r="AG372" i="7"/>
  <c r="AE371" i="7"/>
  <c r="N368" i="7"/>
  <c r="H368" i="7"/>
  <c r="E368" i="7"/>
  <c r="AK368" i="7" s="1"/>
  <c r="W368" i="7"/>
  <c r="M368" i="7"/>
  <c r="F369" i="7"/>
  <c r="Z368" i="7"/>
  <c r="F370" i="7" l="1"/>
  <c r="Z369" i="7"/>
  <c r="N369" i="7"/>
  <c r="J369" i="7"/>
  <c r="E369" i="7"/>
  <c r="AK369" i="7" s="1"/>
  <c r="M369" i="7"/>
  <c r="W369" i="7"/>
  <c r="H369" i="7"/>
  <c r="AQ368" i="7"/>
  <c r="AS368" i="7" s="1"/>
  <c r="AU368" i="7"/>
  <c r="AW368" i="7" s="1"/>
  <c r="AG373" i="7"/>
  <c r="AG374" i="7" s="1"/>
  <c r="AE374" i="7" s="1"/>
  <c r="AE372" i="7"/>
  <c r="AE373" i="7" l="1"/>
  <c r="AQ369" i="7"/>
  <c r="AS369" i="7" s="1"/>
  <c r="AU369" i="7"/>
  <c r="AW369" i="7" s="1"/>
  <c r="N370" i="7"/>
  <c r="J370" i="7"/>
  <c r="M370" i="7"/>
  <c r="H370" i="7"/>
  <c r="W372" i="7"/>
  <c r="E370" i="7"/>
  <c r="AK370" i="7" s="1"/>
  <c r="F371" i="7"/>
  <c r="Z370" i="7"/>
  <c r="AQ370" i="7" l="1"/>
  <c r="AS370" i="7" s="1"/>
  <c r="AU370" i="7"/>
  <c r="AW370" i="7" s="1"/>
  <c r="AG375" i="7"/>
  <c r="W371" i="7"/>
  <c r="E371" i="7"/>
  <c r="AK371" i="7" s="1"/>
  <c r="W373" i="7"/>
  <c r="M371" i="7"/>
  <c r="F372" i="7"/>
  <c r="Z371" i="7"/>
  <c r="H371" i="7"/>
  <c r="N371" i="7"/>
  <c r="AE375" i="7" l="1"/>
  <c r="F373" i="7"/>
  <c r="F374" i="7" s="1"/>
  <c r="E372" i="7"/>
  <c r="AK372" i="7" s="1"/>
  <c r="AU371" i="7"/>
  <c r="AW371" i="7" s="1"/>
  <c r="AQ371" i="7"/>
  <c r="AS371" i="7" s="1"/>
  <c r="H374" i="7" l="1"/>
  <c r="M374" i="7"/>
  <c r="U374" i="7"/>
  <c r="E374" i="7"/>
  <c r="N374" i="7"/>
  <c r="AQ372" i="7"/>
  <c r="AS372" i="7" s="1"/>
  <c r="AU372" i="7"/>
  <c r="AW372" i="7" s="1"/>
  <c r="E373" i="7"/>
  <c r="AK373" i="7" s="1"/>
  <c r="AG377" i="7"/>
  <c r="AK374" i="7" l="1"/>
  <c r="AJ374" i="7"/>
  <c r="AM374" i="7" s="1"/>
  <c r="AO374" i="7" s="1"/>
  <c r="AQ373" i="7"/>
  <c r="AS373" i="7" s="1"/>
  <c r="AU373" i="7"/>
  <c r="AW373" i="7" s="1"/>
  <c r="AE377" i="7"/>
  <c r="AG378" i="7"/>
  <c r="F375" i="7"/>
  <c r="AH375" i="7" s="1"/>
  <c r="AU374" i="7" l="1"/>
  <c r="AW374" i="7" s="1"/>
  <c r="AQ374" i="7"/>
  <c r="AS374" i="7" s="1"/>
  <c r="E375" i="7"/>
  <c r="AK375" i="7" s="1"/>
  <c r="AG379" i="7"/>
  <c r="AE378" i="7"/>
  <c r="AG380" i="7" l="1"/>
  <c r="AE379" i="7"/>
  <c r="AQ375" i="7"/>
  <c r="AS375" i="7" s="1"/>
  <c r="AU375" i="7"/>
  <c r="AW375" i="7" s="1"/>
  <c r="F377" i="7"/>
  <c r="Z377" i="7" l="1"/>
  <c r="W377" i="7"/>
  <c r="E377" i="7"/>
  <c r="AK377" i="7" s="1"/>
  <c r="F378" i="7"/>
  <c r="AG381" i="7"/>
  <c r="AE380" i="7"/>
  <c r="AQ377" i="7" l="1"/>
  <c r="AS377" i="7" s="1"/>
  <c r="AU377" i="7"/>
  <c r="AW377" i="7" s="1"/>
  <c r="E378" i="7"/>
  <c r="AK378" i="7" s="1"/>
  <c r="Z378" i="7"/>
  <c r="F379" i="7"/>
  <c r="W378" i="7"/>
  <c r="AE381" i="7"/>
  <c r="AG382" i="7"/>
  <c r="F380" i="7" l="1"/>
  <c r="R379" i="7"/>
  <c r="E379" i="7"/>
  <c r="AK379" i="7" s="1"/>
  <c r="AG383" i="7"/>
  <c r="AE382" i="7"/>
  <c r="AU378" i="7"/>
  <c r="AW378" i="7" s="1"/>
  <c r="AQ378" i="7"/>
  <c r="AS378" i="7" s="1"/>
  <c r="AE383" i="7" l="1"/>
  <c r="AG384" i="7"/>
  <c r="AU379" i="7"/>
  <c r="AW379" i="7" s="1"/>
  <c r="AQ379" i="7"/>
  <c r="AS379" i="7" s="1"/>
  <c r="E380" i="7"/>
  <c r="AK380" i="7" s="1"/>
  <c r="F381" i="7"/>
  <c r="W381" i="7" l="1"/>
  <c r="F382" i="7"/>
  <c r="H381" i="7"/>
  <c r="Z381" i="7"/>
  <c r="M381" i="7"/>
  <c r="N381" i="7"/>
  <c r="E381" i="7"/>
  <c r="AK381" i="7" s="1"/>
  <c r="J381" i="7"/>
  <c r="AG385" i="7"/>
  <c r="AE384" i="7"/>
  <c r="AU380" i="7"/>
  <c r="AW380" i="7" s="1"/>
  <c r="AQ380" i="7"/>
  <c r="AS380" i="7" s="1"/>
  <c r="N382" i="7" l="1"/>
  <c r="Z382" i="7"/>
  <c r="E382" i="7"/>
  <c r="AK382" i="7" s="1"/>
  <c r="H382" i="7"/>
  <c r="W382" i="7"/>
  <c r="F383" i="7"/>
  <c r="M382" i="7"/>
  <c r="AU381" i="7"/>
  <c r="AW381" i="7" s="1"/>
  <c r="AQ381" i="7"/>
  <c r="AS381" i="7" s="1"/>
  <c r="AE385" i="7"/>
  <c r="AG386" i="7"/>
  <c r="AU382" i="7" l="1"/>
  <c r="AW382" i="7" s="1"/>
  <c r="AQ382" i="7"/>
  <c r="AS382" i="7" s="1"/>
  <c r="AE386" i="7"/>
  <c r="AG387" i="7"/>
  <c r="AG388" i="7" s="1"/>
  <c r="AE388" i="7" s="1"/>
  <c r="Z383" i="7"/>
  <c r="E383" i="7"/>
  <c r="AK383" i="7" s="1"/>
  <c r="W383" i="7"/>
  <c r="F384" i="7"/>
  <c r="M383" i="7"/>
  <c r="J383" i="7"/>
  <c r="N383" i="7"/>
  <c r="H383" i="7"/>
  <c r="AU383" i="7" l="1"/>
  <c r="AW383" i="7" s="1"/>
  <c r="AQ383" i="7"/>
  <c r="AS383" i="7" s="1"/>
  <c r="F385" i="7"/>
  <c r="H384" i="7"/>
  <c r="Z384" i="7"/>
  <c r="N384" i="7"/>
  <c r="E384" i="7"/>
  <c r="AK384" i="7" s="1"/>
  <c r="W386" i="7"/>
  <c r="M384" i="7"/>
  <c r="J384" i="7"/>
  <c r="AE387" i="7"/>
  <c r="AG389" i="7" l="1"/>
  <c r="AQ384" i="7"/>
  <c r="AS384" i="7" s="1"/>
  <c r="AU384" i="7"/>
  <c r="AW384" i="7" s="1"/>
  <c r="N385" i="7"/>
  <c r="W387" i="7"/>
  <c r="H385" i="7"/>
  <c r="Z385" i="7"/>
  <c r="M385" i="7"/>
  <c r="F386" i="7"/>
  <c r="W385" i="7"/>
  <c r="E385" i="7"/>
  <c r="AK385" i="7" s="1"/>
  <c r="F387" i="7" l="1"/>
  <c r="F388" i="7" s="1"/>
  <c r="E386" i="7"/>
  <c r="AK386" i="7" s="1"/>
  <c r="AQ385" i="7"/>
  <c r="AS385" i="7" s="1"/>
  <c r="AU385" i="7"/>
  <c r="AW385" i="7" s="1"/>
  <c r="AE389" i="7"/>
  <c r="H388" i="7" l="1"/>
  <c r="M388" i="7"/>
  <c r="N388" i="7"/>
  <c r="U388" i="7"/>
  <c r="E388" i="7"/>
  <c r="AQ386" i="7"/>
  <c r="AS386" i="7" s="1"/>
  <c r="AU386" i="7"/>
  <c r="AW386" i="7" s="1"/>
  <c r="AG391" i="7"/>
  <c r="E387" i="7"/>
  <c r="AK387" i="7" s="1"/>
  <c r="AK388" i="7" l="1"/>
  <c r="AJ388" i="7"/>
  <c r="AM388" i="7" s="1"/>
  <c r="AO388" i="7" s="1"/>
  <c r="AU387" i="7"/>
  <c r="AW387" i="7" s="1"/>
  <c r="AQ387" i="7"/>
  <c r="AS387" i="7" s="1"/>
  <c r="F389" i="7"/>
  <c r="AH389" i="7" s="1"/>
  <c r="AG392" i="7"/>
  <c r="AE391" i="7"/>
  <c r="AU388" i="7" l="1"/>
  <c r="AW388" i="7" s="1"/>
  <c r="AQ388" i="7"/>
  <c r="AS388" i="7" s="1"/>
  <c r="AG393" i="7"/>
  <c r="AE392" i="7"/>
  <c r="E389" i="7"/>
  <c r="AK389" i="7" s="1"/>
  <c r="AU389" i="7" l="1"/>
  <c r="AW389" i="7" s="1"/>
  <c r="AQ389" i="7"/>
  <c r="AS389" i="7" s="1"/>
  <c r="AG394" i="7"/>
  <c r="AE393" i="7"/>
  <c r="F391" i="7"/>
  <c r="W391" i="7" l="1"/>
  <c r="F392" i="7"/>
  <c r="E391" i="7"/>
  <c r="AK391" i="7" s="1"/>
  <c r="Z391" i="7"/>
  <c r="AG395" i="7"/>
  <c r="AE394" i="7"/>
  <c r="AU391" i="7" l="1"/>
  <c r="AW391" i="7" s="1"/>
  <c r="AQ391" i="7"/>
  <c r="AS391" i="7" s="1"/>
  <c r="Z392" i="7"/>
  <c r="W392" i="7"/>
  <c r="E392" i="7"/>
  <c r="AK392" i="7" s="1"/>
  <c r="F393" i="7"/>
  <c r="AG396" i="7"/>
  <c r="AE395" i="7"/>
  <c r="AQ392" i="7" l="1"/>
  <c r="AS392" i="7" s="1"/>
  <c r="AU392" i="7"/>
  <c r="AW392" i="7" s="1"/>
  <c r="AG397" i="7"/>
  <c r="AE396" i="7"/>
  <c r="R393" i="7"/>
  <c r="F394" i="7"/>
  <c r="E393" i="7"/>
  <c r="AK393" i="7" s="1"/>
  <c r="F395" i="7" l="1"/>
  <c r="E394" i="7"/>
  <c r="AK394" i="7" s="1"/>
  <c r="AQ393" i="7"/>
  <c r="AS393" i="7" s="1"/>
  <c r="AU393" i="7"/>
  <c r="AW393" i="7" s="1"/>
  <c r="AG398" i="7"/>
  <c r="AE397" i="7"/>
  <c r="AU394" i="7" l="1"/>
  <c r="AW394" i="7" s="1"/>
  <c r="AQ394" i="7"/>
  <c r="AS394" i="7" s="1"/>
  <c r="AG399" i="7"/>
  <c r="AE398" i="7"/>
  <c r="Z395" i="7"/>
  <c r="F396" i="7"/>
  <c r="M395" i="7"/>
  <c r="J395" i="7"/>
  <c r="N395" i="7"/>
  <c r="W395" i="7"/>
  <c r="H395" i="7"/>
  <c r="E395" i="7"/>
  <c r="AK395" i="7" s="1"/>
  <c r="AU395" i="7" l="1"/>
  <c r="AW395" i="7" s="1"/>
  <c r="AQ395" i="7"/>
  <c r="AS395" i="7" s="1"/>
  <c r="H396" i="7"/>
  <c r="M396" i="7"/>
  <c r="W396" i="7"/>
  <c r="F397" i="7"/>
  <c r="E396" i="7"/>
  <c r="AK396" i="7" s="1"/>
  <c r="Z396" i="7"/>
  <c r="N396" i="7"/>
  <c r="AE399" i="7"/>
  <c r="AG400" i="7"/>
  <c r="AQ396" i="7" l="1"/>
  <c r="AS396" i="7" s="1"/>
  <c r="AU396" i="7"/>
  <c r="AW396" i="7" s="1"/>
  <c r="AG401" i="7"/>
  <c r="AG402" i="7" s="1"/>
  <c r="AE402" i="7" s="1"/>
  <c r="AE400" i="7"/>
  <c r="W397" i="7"/>
  <c r="H397" i="7"/>
  <c r="M397" i="7"/>
  <c r="Z397" i="7"/>
  <c r="E397" i="7"/>
  <c r="AK397" i="7" s="1"/>
  <c r="N397" i="7"/>
  <c r="F398" i="7"/>
  <c r="J397" i="7"/>
  <c r="AU397" i="7" l="1"/>
  <c r="AW397" i="7" s="1"/>
  <c r="AQ397" i="7"/>
  <c r="AS397" i="7" s="1"/>
  <c r="F399" i="7"/>
  <c r="J398" i="7"/>
  <c r="H398" i="7"/>
  <c r="Z398" i="7"/>
  <c r="M398" i="7"/>
  <c r="N398" i="7"/>
  <c r="E398" i="7"/>
  <c r="AK398" i="7" s="1"/>
  <c r="W400" i="7"/>
  <c r="AE401" i="7"/>
  <c r="AG403" i="7" l="1"/>
  <c r="W401" i="7"/>
  <c r="W399" i="7"/>
  <c r="F400" i="7"/>
  <c r="M399" i="7"/>
  <c r="Z399" i="7"/>
  <c r="N399" i="7"/>
  <c r="H399" i="7"/>
  <c r="E399" i="7"/>
  <c r="AK399" i="7" s="1"/>
  <c r="AU398" i="7"/>
  <c r="AW398" i="7" s="1"/>
  <c r="AQ398" i="7"/>
  <c r="AS398" i="7" s="1"/>
  <c r="AE403" i="7" l="1"/>
  <c r="AU399" i="7"/>
  <c r="AW399" i="7" s="1"/>
  <c r="AQ399" i="7"/>
  <c r="AS399" i="7" s="1"/>
  <c r="E400" i="7"/>
  <c r="AK400" i="7" s="1"/>
  <c r="F401" i="7"/>
  <c r="F402" i="7" s="1"/>
  <c r="H402" i="7" l="1"/>
  <c r="N402" i="7"/>
  <c r="M402" i="7"/>
  <c r="E402" i="7"/>
  <c r="U402" i="7"/>
  <c r="E401" i="7"/>
  <c r="AK401" i="7" s="1"/>
  <c r="AU400" i="7"/>
  <c r="AW400" i="7" s="1"/>
  <c r="AQ400" i="7"/>
  <c r="AS400" i="7" s="1"/>
  <c r="AG405" i="7"/>
  <c r="AK402" i="7" l="1"/>
  <c r="AJ402" i="7"/>
  <c r="AM402" i="7" s="1"/>
  <c r="AO402" i="7" s="1"/>
  <c r="AE405" i="7"/>
  <c r="AG406" i="7"/>
  <c r="F403" i="7"/>
  <c r="AH403" i="7" s="1"/>
  <c r="AU401" i="7"/>
  <c r="AW401" i="7" s="1"/>
  <c r="AQ401" i="7"/>
  <c r="AS401" i="7" s="1"/>
  <c r="AU402" i="7" l="1"/>
  <c r="AW402" i="7" s="1"/>
  <c r="AQ402" i="7"/>
  <c r="AS402" i="7" s="1"/>
  <c r="E403" i="7"/>
  <c r="AK403" i="7" s="1"/>
  <c r="AG407" i="7"/>
  <c r="AE406" i="7"/>
  <c r="F405" i="7" l="1"/>
  <c r="AU403" i="7"/>
  <c r="AW403" i="7" s="1"/>
  <c r="AQ403" i="7"/>
  <c r="AS403" i="7" s="1"/>
  <c r="AE407" i="7"/>
  <c r="AG408" i="7"/>
  <c r="AE408" i="7" l="1"/>
  <c r="AG409" i="7"/>
  <c r="Z405" i="7"/>
  <c r="W405" i="7"/>
  <c r="F406" i="7"/>
  <c r="E405" i="7"/>
  <c r="AK405" i="7" s="1"/>
  <c r="AG410" i="7" l="1"/>
  <c r="AE409" i="7"/>
  <c r="AQ405" i="7"/>
  <c r="AS405" i="7" s="1"/>
  <c r="AU405" i="7"/>
  <c r="AW405" i="7" s="1"/>
  <c r="F407" i="7"/>
  <c r="E406" i="7"/>
  <c r="AK406" i="7" s="1"/>
  <c r="Z406" i="7"/>
  <c r="W406" i="7"/>
  <c r="AU406" i="7" l="1"/>
  <c r="AW406" i="7" s="1"/>
  <c r="AQ406" i="7"/>
  <c r="AS406" i="7" s="1"/>
  <c r="E407" i="7"/>
  <c r="AK407" i="7" s="1"/>
  <c r="R407" i="7"/>
  <c r="F408" i="7"/>
  <c r="AG411" i="7"/>
  <c r="AE410" i="7"/>
  <c r="F409" i="7" l="1"/>
  <c r="E408" i="7"/>
  <c r="AK408" i="7" s="1"/>
  <c r="AU407" i="7"/>
  <c r="AW407" i="7" s="1"/>
  <c r="AQ407" i="7"/>
  <c r="AS407" i="7" s="1"/>
  <c r="AG412" i="7"/>
  <c r="AE411" i="7"/>
  <c r="AG413" i="7" l="1"/>
  <c r="AE412" i="7"/>
  <c r="AU408" i="7"/>
  <c r="AW408" i="7" s="1"/>
  <c r="AQ408" i="7"/>
  <c r="AS408" i="7" s="1"/>
  <c r="W409" i="7"/>
  <c r="M409" i="7"/>
  <c r="H409" i="7"/>
  <c r="E409" i="7"/>
  <c r="AK409" i="7" s="1"/>
  <c r="N409" i="7"/>
  <c r="F410" i="7"/>
  <c r="Z409" i="7"/>
  <c r="J409" i="7"/>
  <c r="F411" i="7" l="1"/>
  <c r="Z410" i="7"/>
  <c r="N410" i="7"/>
  <c r="H410" i="7"/>
  <c r="E410" i="7"/>
  <c r="AK410" i="7" s="1"/>
  <c r="W410" i="7"/>
  <c r="M410" i="7"/>
  <c r="AU409" i="7"/>
  <c r="AW409" i="7" s="1"/>
  <c r="AQ409" i="7"/>
  <c r="AS409" i="7" s="1"/>
  <c r="AG414" i="7"/>
  <c r="AE413" i="7"/>
  <c r="AG415" i="7" l="1"/>
  <c r="AG416" i="7" s="1"/>
  <c r="AE416" i="7" s="1"/>
  <c r="AE414" i="7"/>
  <c r="AU410" i="7"/>
  <c r="AW410" i="7" s="1"/>
  <c r="AQ410" i="7"/>
  <c r="AS410" i="7" s="1"/>
  <c r="Z411" i="7"/>
  <c r="F412" i="7"/>
  <c r="E411" i="7"/>
  <c r="AK411" i="7" s="1"/>
  <c r="J411" i="7"/>
  <c r="N411" i="7"/>
  <c r="W411" i="7"/>
  <c r="M411" i="7"/>
  <c r="H411" i="7"/>
  <c r="AU411" i="7" l="1"/>
  <c r="AW411" i="7" s="1"/>
  <c r="AQ411" i="7"/>
  <c r="AS411" i="7" s="1"/>
  <c r="N412" i="7"/>
  <c r="H412" i="7"/>
  <c r="M412" i="7"/>
  <c r="Z412" i="7"/>
  <c r="W414" i="7"/>
  <c r="E412" i="7"/>
  <c r="AK412" i="7" s="1"/>
  <c r="J412" i="7"/>
  <c r="F413" i="7"/>
  <c r="AE415" i="7"/>
  <c r="AU412" i="7" l="1"/>
  <c r="AW412" i="7" s="1"/>
  <c r="AQ412" i="7"/>
  <c r="AS412" i="7" s="1"/>
  <c r="H413" i="7"/>
  <c r="W413" i="7"/>
  <c r="W415" i="7"/>
  <c r="M413" i="7"/>
  <c r="E413" i="7"/>
  <c r="AK413" i="7" s="1"/>
  <c r="Z413" i="7"/>
  <c r="F414" i="7"/>
  <c r="N413" i="7"/>
  <c r="AG417" i="7"/>
  <c r="AE417" i="7" l="1"/>
  <c r="F415" i="7"/>
  <c r="F416" i="7" s="1"/>
  <c r="E414" i="7"/>
  <c r="AK414" i="7" s="1"/>
  <c r="AQ413" i="7"/>
  <c r="AS413" i="7" s="1"/>
  <c r="AU413" i="7"/>
  <c r="AW413" i="7" s="1"/>
  <c r="M416" i="7" l="1"/>
  <c r="N416" i="7"/>
  <c r="E416" i="7"/>
  <c r="U416" i="7"/>
  <c r="H416" i="7"/>
  <c r="AU414" i="7"/>
  <c r="AW414" i="7" s="1"/>
  <c r="AQ414" i="7"/>
  <c r="AS414" i="7" s="1"/>
  <c r="E415" i="7"/>
  <c r="AK415" i="7" s="1"/>
  <c r="AG419" i="7"/>
  <c r="AK416" i="7" l="1"/>
  <c r="AJ416" i="7"/>
  <c r="AM416" i="7" s="1"/>
  <c r="AO416" i="7" s="1"/>
  <c r="AU415" i="7"/>
  <c r="AW415" i="7" s="1"/>
  <c r="AQ415" i="7"/>
  <c r="AS415" i="7" s="1"/>
  <c r="AG420" i="7"/>
  <c r="AE419" i="7"/>
  <c r="F417" i="7"/>
  <c r="AH417" i="7" s="1"/>
  <c r="AU416" i="7" l="1"/>
  <c r="AW416" i="7" s="1"/>
  <c r="AQ416" i="7"/>
  <c r="AS416" i="7" s="1"/>
  <c r="AG421" i="7"/>
  <c r="AE420" i="7"/>
  <c r="E417" i="7"/>
  <c r="AK417" i="7" s="1"/>
  <c r="F419" i="7" l="1"/>
  <c r="AE421" i="7"/>
  <c r="AG422" i="7"/>
  <c r="AE422" i="7" s="1"/>
  <c r="AU417" i="7"/>
  <c r="AW417" i="7" s="1"/>
  <c r="AQ417" i="7"/>
  <c r="AS417" i="7" s="1"/>
  <c r="E419" i="7" l="1"/>
  <c r="AK419" i="7" s="1"/>
  <c r="Z419" i="7"/>
  <c r="W419" i="7"/>
  <c r="F420" i="7"/>
  <c r="AU419" i="7" l="1"/>
  <c r="AW419" i="7" s="1"/>
  <c r="AQ419" i="7"/>
  <c r="AS419" i="7" s="1"/>
  <c r="W420" i="7"/>
  <c r="E420" i="7"/>
  <c r="AK420" i="7" s="1"/>
  <c r="Z420" i="7"/>
  <c r="F421" i="7"/>
  <c r="AQ420" i="7" l="1"/>
  <c r="AS420" i="7" s="1"/>
  <c r="AU420" i="7"/>
  <c r="AW420" i="7" s="1"/>
  <c r="R421" i="7"/>
  <c r="F422" i="7"/>
  <c r="E421" i="7"/>
  <c r="AK421" i="7" s="1"/>
  <c r="E422" i="7" l="1"/>
  <c r="AK422" i="7" s="1"/>
  <c r="AQ421" i="7"/>
  <c r="AS421" i="7" s="1"/>
  <c r="AU421" i="7"/>
  <c r="AW421" i="7" s="1"/>
  <c r="AU422" i="7" l="1"/>
  <c r="AW422" i="7" s="1"/>
  <c r="AQ422" i="7"/>
  <c r="AS422" i="7" s="1"/>
</calcChain>
</file>

<file path=xl/sharedStrings.xml><?xml version="1.0" encoding="utf-8"?>
<sst xmlns="http://schemas.openxmlformats.org/spreadsheetml/2006/main" count="13399" uniqueCount="251">
  <si>
    <t>Variables</t>
  </si>
  <si>
    <t>Output</t>
  </si>
  <si>
    <t>STEP</t>
  </si>
  <si>
    <t>GRID</t>
  </si>
  <si>
    <t>WIDGET</t>
  </si>
  <si>
    <t>Test Validation</t>
  </si>
  <si>
    <t>Test Results</t>
  </si>
  <si>
    <t>Dashboard</t>
  </si>
  <si>
    <t>RL/SL</t>
  </si>
  <si>
    <t>Calculated</t>
  </si>
  <si>
    <t>Metric</t>
  </si>
  <si>
    <t>Metric Num</t>
  </si>
  <si>
    <t>Metric Short Name</t>
  </si>
  <si>
    <t>Metric Value</t>
  </si>
  <si>
    <t>Attrition (Core + MC)</t>
  </si>
  <si>
    <t>YTD_Attainment_Pct</t>
  </si>
  <si>
    <t>YTD_Metric</t>
  </si>
  <si>
    <t>YTD</t>
  </si>
  <si>
    <t>Filter Text 1</t>
  </si>
  <si>
    <t>DataSet</t>
  </si>
  <si>
    <t>Step Object Name</t>
  </si>
  <si>
    <t>Widget Object Name</t>
  </si>
  <si>
    <t>Measure Field</t>
  </si>
  <si>
    <t>Measure</t>
  </si>
  <si>
    <t>Measure Short Name</t>
  </si>
  <si>
    <t>Number Color</t>
  </si>
  <si>
    <t>Number Size</t>
  </si>
  <si>
    <t>Title Color</t>
  </si>
  <si>
    <t>Title Size</t>
  </si>
  <si>
    <t>Title Text</t>
  </si>
  <si>
    <t>Text Alignement</t>
  </si>
  <si>
    <t>#335779</t>
  </si>
  <si>
    <t>24</t>
  </si>
  <si>
    <t>center</t>
  </si>
  <si>
    <t>14</t>
  </si>
  <si>
    <t>Colspan</t>
  </si>
  <si>
    <t>Column</t>
  </si>
  <si>
    <t>Row</t>
  </si>
  <si>
    <t>Rowspan</t>
  </si>
  <si>
    <t>Widget Style</t>
  </si>
  <si>
    <t>3</t>
  </si>
  <si>
    <t>4</t>
  </si>
  <si>
    <t>1</t>
  </si>
  <si>
    <t>0</t>
  </si>
  <si>
    <t>2</t>
  </si>
  <si>
    <t>{"borderEdges": []}</t>
  </si>
  <si>
    <t>Type</t>
  </si>
  <si>
    <t>Scorecard</t>
  </si>
  <si>
    <t>18</t>
  </si>
  <si>
    <t>10</t>
  </si>
  <si>
    <t>Annual_Target_Metric</t>
  </si>
  <si>
    <t>Change_in_YTD_MoM_Metric</t>
  </si>
  <si>
    <t>Change_in_Attainment_MoM_Pct</t>
  </si>
  <si>
    <t>YTD_A</t>
  </si>
  <si>
    <t>Target</t>
  </si>
  <si>
    <t>YTD_A_MoM</t>
  </si>
  <si>
    <t>YTD_MoM</t>
  </si>
  <si>
    <t>Annual Target</t>
  </si>
  <si>
    <t>YTD Attainment</t>
  </si>
  <si>
    <t>5</t>
  </si>
  <si>
    <t>6</t>
  </si>
  <si>
    <t>11</t>
  </si>
  <si>
    <t>12</t>
  </si>
  <si>
    <t>#</t>
  </si>
  <si>
    <t>Is Current Month</t>
  </si>
  <si>
    <t>Region</t>
  </si>
  <si>
    <t>01</t>
  </si>
  <si>
    <t>Current Snapshot</t>
  </si>
  <si>
    <t xml:space="preserve">$163.09 </t>
  </si>
  <si>
    <t>44.79%</t>
  </si>
  <si>
    <t xml:space="preserve">$73.04 </t>
  </si>
  <si>
    <t>AMER CMRCL + HLS (R)</t>
  </si>
  <si>
    <t>02</t>
  </si>
  <si>
    <t>EWS Growth</t>
  </si>
  <si>
    <t>7.46%</t>
  </si>
  <si>
    <t>45.70%</t>
  </si>
  <si>
    <t>3.41%</t>
  </si>
  <si>
    <t>03</t>
  </si>
  <si>
    <t>Cloud Services Bookings</t>
  </si>
  <si>
    <t xml:space="preserve">$97.44 </t>
  </si>
  <si>
    <t>31.60%</t>
  </si>
  <si>
    <t xml:space="preserve">$30.76 </t>
  </si>
  <si>
    <t>04</t>
  </si>
  <si>
    <t>Billable Project Util &amp; Advisory Heads Deployed</t>
  </si>
  <si>
    <t>100%</t>
  </si>
  <si>
    <t>105%</t>
  </si>
  <si>
    <t>05</t>
  </si>
  <si>
    <t>KPI</t>
  </si>
  <si>
    <t>Premier ACV Attach %</t>
  </si>
  <si>
    <t>86.50%</t>
  </si>
  <si>
    <t>87.50%</t>
  </si>
  <si>
    <t>75.60%</t>
  </si>
  <si>
    <t>06</t>
  </si>
  <si>
    <t>Customer Engagement</t>
  </si>
  <si>
    <t>35.90%</t>
  </si>
  <si>
    <t>108.30%</t>
  </si>
  <si>
    <t>38.90%</t>
  </si>
  <si>
    <t>07</t>
  </si>
  <si>
    <t>Accelerator Attach Rate</t>
  </si>
  <si>
    <t>25.00%</t>
  </si>
  <si>
    <t>61.60%</t>
  </si>
  <si>
    <t>15.40%</t>
  </si>
  <si>
    <t>08</t>
  </si>
  <si>
    <t>Qualified Opps</t>
  </si>
  <si>
    <t>879</t>
  </si>
  <si>
    <t>39.80%</t>
  </si>
  <si>
    <t>350</t>
  </si>
  <si>
    <t>09</t>
  </si>
  <si>
    <t>Success Survey Score</t>
  </si>
  <si>
    <t>40.00%</t>
  </si>
  <si>
    <t>0.00%</t>
  </si>
  <si>
    <t>-</t>
  </si>
  <si>
    <t>License Utilization</t>
  </si>
  <si>
    <t>88.20%</t>
  </si>
  <si>
    <t>100.50%</t>
  </si>
  <si>
    <t>88.70%</t>
  </si>
  <si>
    <t>Design Services Revenue</t>
  </si>
  <si>
    <t xml:space="preserve">$24.24 </t>
  </si>
  <si>
    <t>38.70%</t>
  </si>
  <si>
    <t xml:space="preserve">$9.38 </t>
  </si>
  <si>
    <t>Compass Reviews</t>
  </si>
  <si>
    <t>100.00%</t>
  </si>
  <si>
    <t>13</t>
  </si>
  <si>
    <t>Employee Learning Paths</t>
  </si>
  <si>
    <t>95.60%</t>
  </si>
  <si>
    <t>96%</t>
  </si>
  <si>
    <t>Partner Co-sell ACV</t>
  </si>
  <si>
    <t xml:space="preserve">$285.06 </t>
  </si>
  <si>
    <t>21.80%</t>
  </si>
  <si>
    <t xml:space="preserve">$62.05 </t>
  </si>
  <si>
    <t>15</t>
  </si>
  <si>
    <t>Qualifier</t>
  </si>
  <si>
    <t>Contract Term Length</t>
  </si>
  <si>
    <t>105.80%</t>
  </si>
  <si>
    <t>25</t>
  </si>
  <si>
    <t>16</t>
  </si>
  <si>
    <t>Commerce Cloud GMV</t>
  </si>
  <si>
    <t xml:space="preserve">$13,204 </t>
  </si>
  <si>
    <t>37.50%</t>
  </si>
  <si>
    <t xml:space="preserve">$4,946 </t>
  </si>
  <si>
    <t>17</t>
  </si>
  <si>
    <t>Customer Stories Documented</t>
  </si>
  <si>
    <t>23</t>
  </si>
  <si>
    <t>17.40%</t>
  </si>
  <si>
    <t>Lightning Adoption</t>
  </si>
  <si>
    <t>5.80%</t>
  </si>
  <si>
    <t>62.80%</t>
  </si>
  <si>
    <t>3.60%</t>
  </si>
  <si>
    <t>19</t>
  </si>
  <si>
    <t>Mobile Adoption</t>
  </si>
  <si>
    <t>18.90%</t>
  </si>
  <si>
    <t>95.80%</t>
  </si>
  <si>
    <t>18.10%</t>
  </si>
  <si>
    <t>20</t>
  </si>
  <si>
    <t>Chatter Adoption</t>
  </si>
  <si>
    <t>23.30%</t>
  </si>
  <si>
    <t>89.80%</t>
  </si>
  <si>
    <t>20.90%</t>
  </si>
  <si>
    <t>21</t>
  </si>
  <si>
    <t>Ignite Follow-ups</t>
  </si>
  <si>
    <t>22</t>
  </si>
  <si>
    <t>Project/Advisory CSAT</t>
  </si>
  <si>
    <t>9</t>
  </si>
  <si>
    <t>104.00%</t>
  </si>
  <si>
    <t>9.36</t>
  </si>
  <si>
    <t>Object</t>
  </si>
  <si>
    <t>Chart</t>
  </si>
  <si>
    <t>Status</t>
  </si>
  <si>
    <t>Metric Name</t>
  </si>
  <si>
    <t>Metric Type</t>
  </si>
  <si>
    <t>Metric As of Date</t>
  </si>
  <si>
    <t>Help Link</t>
  </si>
  <si>
    <t>Explorer Link</t>
  </si>
  <si>
    <t>Step_</t>
  </si>
  <si>
    <t>Filter Text 2</t>
  </si>
  <si>
    <t>Row Number</t>
  </si>
  <si>
    <t>Ref Metric Name</t>
  </si>
  <si>
    <t>"datasets": [{"id": "0Fb0M000000TOvJSAW", "label": "[POC DATA] FY18 CSG RL/SL/PL Metric Scorecard", "name": "POC_DATA_FY18_CSG_RL_SL_PL_Metric_Scorecard", "url": "/services/data/v41.0/wave/datasets/0Fb0M000000TOvJSAW"}]</t>
  </si>
  <si>
    <t>avg_YTD_Attainment_Pct</t>
  </si>
  <si>
    <t>7</t>
  </si>
  <si>
    <t>{"backgroundColor": "#FFFFFF", "borderColor": "#FFFFFF", "borderEdges": [], "borderRadius": 0, "borderWidth": 1}</t>
  </si>
  <si>
    <t>43</t>
  </si>
  <si>
    <t>Link</t>
  </si>
  <si>
    <t>--</t>
  </si>
  <si>
    <t>Include State</t>
  </si>
  <si>
    <t>(i)</t>
  </si>
  <si>
    <t>left</t>
  </si>
  <si>
    <t>#091A3E</t>
  </si>
  <si>
    <t>Parameters 1</t>
  </si>
  <si>
    <t>Parameters 2</t>
  </si>
  <si>
    <t>Goups Value</t>
  </si>
  <si>
    <t>["Month_Number"]</t>
  </si>
  <si>
    <t>Row Base</t>
  </si>
  <si>
    <t>27</t>
  </si>
  <si>
    <t>28</t>
  </si>
  <si>
    <t>29</t>
  </si>
  <si>
    <t>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</t>
  </si>
  <si>
    <t>Tooltip</t>
  </si>
  <si>
    <t>View metric specific detail dashboard</t>
  </si>
  <si>
    <t>View metric specific definition page</t>
  </si>
  <si>
    <t>Filter Text 3</t>
  </si>
  <si>
    <t>EXPLORE</t>
  </si>
  <si>
    <t>right</t>
  </si>
  <si>
    <t>"Status_Box_001": {"parameters": {"fontSize": 10, "text": "", "textAlignment": "center", "textColor": "#091A3E"}, "type": "text"},</t>
  </si>
  <si>
    <t>34</t>
  </si>
  <si>
    <t>{"borderColor": "#FFFFFF", "borderEdges": [], "borderWidth": 1}</t>
  </si>
  <si>
    <t>"Type_Name_001": {"parameters": {"fontSize": 12, "text": "{{coalesce(cell(BIG_TEST_9.result, 0, \"Type\"), \"Error\").asString()}} Metric", "textAlignment": "left", "textColor": "{{coalesce(cell(BIG_TEST_9.result, 0, \"Text_Color_2\"), \"#FFFFFF\").asString()}}"}, "type": "text"},</t>
  </si>
  <si>
    <t>#16325C</t>
  </si>
  <si>
    <t>"Help_Link_001":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t>
  </si>
  <si>
    <t>"As_Of_Date_Name_001": {"parameters": {"fontSize": 12, "text": "As of {{coalesce(cell(BIG_TEST_9.result, 0, \"As_of_Date\"), \"Error\").asString()}}", "textAlignment": "right", "textColor": "{{coalesce(cell(BIG_TEST_9.result, 0, \"Text_Color_2\"), \"#FFFFFF\").asString()}}"}, "type": "text"},</t>
  </si>
  <si>
    <t>["Is_Current_Month", "{{coalesce(column(Is_Current_Month_1.selection,[\"Is_Current_Month\"]), \"Error\").asObject()}}", "in"]</t>
  </si>
  <si>
    <t>"text_YTD_MoM_001": {"type": "text", "parameters": {"text": "{{coalesce(cell(BIG_TEST_9.result, 0, \"number_YTD_MoM_Formatted\"), \"--\").asString()}}", "textAlignment": "center", "textColor": "{{coalesce(cell(BIG_TEST_9.result, 0, \"Color\"), \"#FFFFFF\").asString()}}", "fontSize": 14}},</t>
  </si>
  <si>
    <t>Δ MoM</t>
  </si>
  <si>
    <t>"text_YTD_A_001": {"type": "text", "parameters": {"text": "{{coalesce(cell(BIG_TEST_9.result, 0, \"number_YTD_A_Formatted\"), \"--\").asString()}}", "textAlignment": "center", "textColor": "{{coalesce(cell(BIG_TEST_9.result, 0, \"Text_Color_1\"), \"#FFFFFF\").asString()}}", "fontSize": 18}},</t>
  </si>
  <si>
    <t>"text_YTD_A_MoM_001": {"type": "text", "parameters": {"text": "{{coalesce(cell(BIG_TEST_9.result, 0, \"number_YTD_A_MoM_Formatted\"), \"--\").asString()}}", "textAlignment": "center", "textColor": "{{coalesce(cell(BIG_TEST_9.result, 0, \"Color\"), \"#FFFFFF\").asString()}}", "fontSize": 14}},</t>
  </si>
  <si>
    <t>"text_cmom_a_001": {"type": "text", "parameters": {"text": "Δ MoM", "textAlignment": "center", "textColor": "{{coalesce(cell(BIG_TEST_9.result, 0, \"Text_Color_1\"), \"#FFFFFF\").asString()}}", "fontSize": 10}},</t>
  </si>
  <si>
    <t>"text_cmom_b_001": {"type": "text", "parameters": {"text": "Δ MoM", "textAlignment": "center", "textColor": "{{coalesce(cell(BIG_TEST_9.result, 0, \"Text_Color_1\"), \"#FFFFFF\").asString()}}", "fontSize": 10}},</t>
  </si>
  <si>
    <t>"text_Target_001": {"type": "text", "parameters": {"text": "{{coalesce(cell(BIG_TEST_9.result, 0, \"number_Target_Formatted\"), \"--\").asString()}}", "textAlignment": "center", "textColor": "{{coalesce(cell(BIG_TEST_9.result, 0, \"Text_Color_1\"), \"#FFFFFF\").asString()}}", "fontSize": 18}},</t>
  </si>
  <si>
    <t>"text_YTD_001": {"type": "text", "parameters": {"text": "{{coalesce(cell(BIG_TEST_9.result, 0, \"number_YTD_Formatted\"), \"--\").asString()}}", "textAlignment": "center", "textColor": "{{coalesce(cell(BIG_TEST_9.result, 0, \"Text_Color_1\"), \"#FFFFFF\").asString()}}", "fontSize": 18}},</t>
  </si>
  <si>
    <t>{"borderEdges": [], "backgroundColor": "#FFFFFF", "borderColor": "#FFFFFF", "borderRadius": 0, "borderWidth": 1}</t>
  </si>
  <si>
    <t>{"colspan": 3, "column": 22, "name": "text_cmom_a_001", "row": 30, "rowspan": 2, "widgetStyle": {"borderEdges": [], "backgroundColor": "#FFFFFF", "borderColor": "#FFFFFF", "borderRadius": 0, "borderWidth": 1}},</t>
  </si>
  <si>
    <t>{"colspan": 3, "column": 29, "name": "text_cmom_b_001", "row": 30, "rowspan": 2, "widgetStyle": {"borderEdges": [], "backgroundColor": "#FFFFFF", "borderColor": "#FFFFFF", "borderRadius": 0, "borderWidth": 1}},</t>
  </si>
  <si>
    <t>{"colspan": 1, "column": 1, "name": "Status_Box_001", "row": 27, "rowspan": 5, "widgetStyle": {"backgroundColor": "{{coalesce(cell(BIG_TEST_9.result, 0, \"Colorization_Hex_Code\"), \"#FFFFFF\").asString()}}", "borderColor": "#FFFFFF", "borderEdges": ["top","bottom"], "borderRadius": 0, "borderWidth": 4}},</t>
  </si>
  <si>
    <t>{"colspan": 11, "column": 2, "name": "Metric_Name_001", "row": 27, "rowspan": 3, "widgetStyle": {"borderColor": "#FFFFFF", "borderEdges": [], "borderWidth": 1}},</t>
  </si>
  <si>
    <t>{"colspan": 7, "column": 2, "name": "Type_Name_001", "row": 30, "rowspan": 2, "widgetStyle": {"backgroundColor": "#FFFFFF", "borderColor": "#FFFFFF", "borderEdges": [], "borderRadius": 0, "borderWidth": 1}},</t>
  </si>
  <si>
    <t>{"colspan": 6, "column": 9, "name": "As_Of_Date_Name_001", "row": 30, "rowspan": 2, "widgetStyle": {"borderEdges": []}},</t>
  </si>
  <si>
    <t>{"colspan": 2, "column": 13, "name": "Help_Link_001", "row": 27, "rowspan": 3, "widgetStyle": {"backgroundColor": "#FFFFFF", "borderColor": "#FFFFFF", "borderEdges": [], "borderRadius": 0, "borderWidth": 1}},</t>
  </si>
  <si>
    <t>{"borderEdges": ["bottom"], "backgroundColor": "#FFFFFF", "borderColor": "#C5D3E0", "borderRadius": 0, "borderWidth": 1}</t>
  </si>
  <si>
    <t>{"colspan": 5, "column": 29, "name": "text_YTD_A_001", "row": 27, "rowspan": 3, "widgetStyle": {"borderEdges": ["bottom"], "backgroundColor": "#FFFFFF", "borderColor": "#C5D3E0", "borderRadius": 0, "borderWidth": 1}},</t>
  </si>
  <si>
    <t>{"colspan": 2, "column": 32, "name": "text_YTD_A_MoM_001", "row": 30, "rowspan": 2, "widgetStyle": {"borderEdges": [], "backgroundColor": "#FFFFFF", "borderColor": "#FFFFFF", "borderRadius": 0, "borderWidth": 1}},</t>
  </si>
  <si>
    <t>{"colspan": 2, "column": 25, "name": "text_YTD_MoM_001", "row": 30, "rowspan": 2, "widgetStyle": {"borderEdges": [], "backgroundColor": "#FFFFFF", "borderColor": "#FFFFFF", "borderRadius": 0, "borderWidth": 1}},</t>
  </si>
  <si>
    <t>{"colspan": 5, "column": 22, "name": "text_YTD_001", "row": 27, "rowspan": 3, "widgetStyle": {"borderEdges": ["bottom"], "backgroundColor": "#FFFFFF", "borderColor": "#C5D3E0", "borderRadius": 0, "borderWidth": 1}},</t>
  </si>
  <si>
    <t>{"colspan": 4, "column": 16, "name": "text_Target_001", "row": 27, "rowspan": 3, "widgetStyle": {"borderEdges": [], "backgroundColor": "#FFFFFF", "borderColor": "#FFFFFF", "borderRadius": 0, "borderWidth": 1}},</t>
  </si>
  <si>
    <t>"Step_Trend_001":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0, \"Metric\"), \"Error\").asString()}}"], "in"], ["Region", ["{{coalesce(cell(BIG_TEST_9.result, 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t>
  </si>
  <si>
    <t>{"colspan": 7, "column": 34, "name": "chart_Trend_001", "row": 27, "rowspan": 5, "widgetStyle": {"backgroundColor": "#FFFFFF", "borderColor": "#FFFFFF", "borderEdges": [], "borderRadius": 0, "borderWidth": 1}},</t>
  </si>
  <si>
    <t>{"backgroundColor": "#E3EBF3", "borderColor": "#FFFFFF", "borderEdges": ["all"], "borderRadius": 8, "borderWidth": 4}</t>
  </si>
  <si>
    <t>{"colspan": 4, "column": 43, "name": "Explore_Link_001", "row": 28, "rowspan": 3, "widgetStyle": {"backgroundColor": "#E3EBF3", "borderColor": "#FFFFFF", "borderEdges": ["all"], "borderRadius": 8, "borderWidth": 4}},</t>
  </si>
  <si>
    <t>31</t>
  </si>
  <si>
    <t>"chart_Trend_001":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t>
  </si>
  <si>
    <t>"autoFitMode": "fit", "axisMode": "sync", "visualizationType": "line", "exploreLink": true, "measureAxis1": {"sqrtScale": true, "showTitle": false, "showAxis": true, "title": "", "customDomain": {"showDomain": true, "low": 0, "high": 199}}, "theme": "wave", "step":</t>
  </si>
  <si>
    <t>{"colspan": 3, "column": 31, "name": "text_YTD_A_MoM_001", "row": 30, "rowspan": 2, "widgetStyle": {"borderEdges": [], "backgroundColor": "#FFFFFF", "borderColor": "#FFFFFF", "borderRadius": 0, "borderWidth": 1}},</t>
  </si>
  <si>
    <t>{"colspan": 3, "column": 21, "name": "text_cmom_a_001", "row": 30, "rowspan": 2, "widgetStyle": {"borderEdges": [], "backgroundColor": "#FFFFFF", "borderColor": "#FFFFFF", "borderRadius": 0, "borderWidth": 1}},</t>
  </si>
  <si>
    <t>{"colspan": 3, "column": 28, "name": "text_cmom_b_001", "row": 30, "rowspan": 2, "widgetStyle": {"borderEdges": [], "backgroundColor": "#FFFFFF", "borderColor": "#FFFFFF", "borderRadius": 0, "borderWidth": 1}},</t>
  </si>
  <si>
    <t>{"colspan": 3, "column": 24, "name": "text_YTD_MoM_001", "row": 30, "rowspan": 2, "widgetStyle": {"borderEdges": [], "backgroundColor": "#FFFFFF", "borderColor": "#FFFFFF", "borderRadius": 0, "borderWidth": 1}},</t>
  </si>
  <si>
    <t>"text_YTD_A_MoM_001": {"type": "text", "parameters": {"text": "{{coalesce(cell(BIG_TEST_9.result, 0, \"number_YTD_A_MoM_Formatted\"), \"--\").asString()}}", "textAlignment": "right", "textColor": "{{coalesce(cell(BIG_TEST_9.result, 0, \"Color\"), \"#FFFFFF\").asString()}}", "fontSize": 14}},</t>
  </si>
  <si>
    <t>"text_cmom_a_001": {"type": "text", "parameters": {"text": "Δ MoM", "textAlignment": "right", "textColor": "{{coalesce(cell(BIG_TEST_9.result, 0, \"Text_Color_1\"), \"#FFFFFF\").asString()}}", "fontSize": 10}},</t>
  </si>
  <si>
    <t>"text_cmom_b_001": {"type": "text", "parameters": {"text": "Δ MoM", "textAlignment": "right", "textColor": "{{coalesce(cell(BIG_TEST_9.result, 0, \"Text_Color_1\"), \"#FFFFFF\").asString()}}", "fontSize": 10}},</t>
  </si>
  <si>
    <t>{"colspan": 1, "column": 1, "name": "Status_Box_001", "row": 27, "rowspan": 5, "widgetStyle": {"backgroundColor": "{{coalesce(cell(BIG_TEST_9.result, 0, \"Colorization_Hex_Code\"), \"#FFFFFF\").asString()}}", "borderColor": "#FFFFFF", "borderEdges": ["top","left","bottom"], "borderRadius": 0, "borderWidth": 4}},</t>
  </si>
  <si>
    <t>"Metric_Name_001": {"parameters": {"fontSize": 14, "text": "{{coalesce(cell(BIG_TEST_9.result, 0, \"Metric_Short\"), \"Error\").asString()}}", "textAlignment": "left", "textColor": "{{coalesce(cell(BIG_TEST_9.result, 0, \"Text_Color_1\"), \"#FFFFFF\").asString()}}"}, "type": "text"},</t>
  </si>
  <si>
    <t>"Explore_Link_001":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t>
  </si>
  <si>
    <t>"text_YTD_MoM_001": {"type": "text", "parameters": {"text": "{{coalesce(cell(BIG_TEST_9.result, 0, \"number_YTD_MoM_Formatted\"), \"--\").asString()}}", "textAlignment": "right", "textColor": "{{coalesce(cell(BIG_TEST_9.result, 0, \"Color_2\"), \"#FFFFFF\").asString()}}", "fontSize": 14}},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</si>
</sst>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2" borderId="0" xfId="0" applyNumberFormat="1" applyFill="1"/>
    <xf numFmtId="49" fontId="0" fillId="2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 wrapText="1"/>
    </xf>
    <xf numFmtId="0" fontId="0" fillId="5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/>
    <xf numFmtId="49" fontId="0" fillId="6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 applyProtection="1"/>
    <xf numFmtId="0" fontId="0" fillId="7" borderId="0" xfId="0" applyFill="1"/>
    <xf numFmtId="0" fontId="0" fillId="4" borderId="1" xfId="0" applyNumberFormat="1" applyFill="1" applyBorder="1" applyAlignment="1">
      <alignment horizontal="left" vertical="center" wrapText="1"/>
    </xf>
    <xf numFmtId="0" fontId="0" fillId="5" borderId="1" xfId="0" applyNumberFormat="1" applyFill="1" applyBorder="1" applyAlignment="1">
      <alignment horizontal="left" vertical="center" wrapText="1"/>
    </xf>
    <xf numFmtId="0" fontId="0" fillId="6" borderId="1" xfId="0" applyNumberFormat="1" applyFill="1" applyBorder="1" applyAlignment="1">
      <alignment horizontal="left" vertical="center" wrapText="1"/>
    </xf>
    <xf numFmtId="0" fontId="0" fillId="5" borderId="1" xfId="0" quotePrefix="1" applyNumberFormat="1" applyFill="1" applyBorder="1" applyAlignment="1">
      <alignment horizontal="left" vertical="center"/>
    </xf>
    <xf numFmtId="0" fontId="0" fillId="2" borderId="1" xfId="0" quotePrefix="1" applyNumberFormat="1" applyFill="1" applyBorder="1" applyAlignment="1">
      <alignment horizontal="left" vertical="center" wrapText="1"/>
    </xf>
    <xf numFmtId="0" fontId="0" fillId="4" borderId="1" xfId="0" quotePrefix="1" applyNumberFormat="1" applyFill="1" applyBorder="1" applyAlignment="1">
      <alignment horizontal="left" vertical="center"/>
    </xf>
    <xf numFmtId="0" fontId="0" fillId="4" borderId="1" xfId="0" quotePrefix="1" applyNumberFormat="1" applyFill="1" applyBorder="1" applyAlignment="1">
      <alignment horizontal="left" vertical="center" wrapText="1"/>
    </xf>
    <xf numFmtId="49" fontId="0" fillId="8" borderId="1" xfId="0" applyNumberForma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left" vertical="center"/>
    </xf>
    <xf numFmtId="0" fontId="0" fillId="10" borderId="0" xfId="0" applyNumberFormat="1" applyFill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0" fillId="9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49" fontId="0" fillId="11" borderId="1" xfId="0" applyNumberFormat="1" applyFill="1" applyBorder="1" applyAlignment="1">
      <alignment horizontal="left" vertical="center" wrapText="1"/>
    </xf>
    <xf numFmtId="49" fontId="1" fillId="0" borderId="1" xfId="0" applyNumberFormat="1" applyFont="1" applyFill="1" applyBorder="1"/>
    <xf numFmtId="2" fontId="0" fillId="0" borderId="0" xfId="0" applyNumberFormat="1" applyFill="1"/>
    <xf numFmtId="49" fontId="0" fillId="0" borderId="0" xfId="0" applyNumberFormat="1" applyFill="1"/>
    <xf numFmtId="49" fontId="1" fillId="3" borderId="2" xfId="0" applyNumberFormat="1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tabSelected="1" workbookViewId="0">
      <pane xSplit="5" ySplit="2" topLeftCell="T3" activePane="bottomRight" state="frozen"/>
      <selection pane="topRight" activeCell="E1" sqref="E1"/>
      <selection pane="bottomLeft" activeCell="A3" sqref="A3"/>
      <selection pane="bottomRight" activeCell="W6" sqref="W6:W7"/>
    </sheetView>
  </sheetViews>
  <sheetFormatPr defaultRowHeight="14.4" outlineLevelCol="1" x14ac:dyDescent="0.3"/>
  <cols>
    <col min="1" max="1" width="8.88671875" style="1"/>
    <col min="2" max="2" width="10.109375" style="3" bestFit="1" customWidth="1"/>
    <col min="3" max="3" width="9.33203125" style="3" bestFit="1" customWidth="1"/>
    <col min="4" max="4" width="15" style="3" customWidth="1"/>
    <col min="5" max="5" width="10.6640625" style="1" bestFit="1" customWidth="1"/>
    <col min="6" max="6" width="12" style="1" bestFit="1" customWidth="1"/>
    <col min="7" max="7" width="16.5546875" style="1" bestFit="1" customWidth="1"/>
    <col min="8" max="8" width="28.6640625" style="1" customWidth="1"/>
    <col min="9" max="9" width="27.6640625" style="1" customWidth="1"/>
    <col min="10" max="10" width="29" style="1" bestFit="1" customWidth="1"/>
    <col min="11" max="11" width="29" style="1" customWidth="1"/>
    <col min="12" max="12" width="20.44140625" style="1" customWidth="1"/>
    <col min="13" max="14" width="27.21875" style="1" customWidth="1"/>
    <col min="15" max="15" width="27.5546875" style="1" customWidth="1"/>
    <col min="16" max="16" width="53.33203125" style="1" customWidth="1"/>
    <col min="17" max="17" width="33.44140625" style="1" bestFit="1" customWidth="1"/>
    <col min="18" max="20" width="48.88671875" style="1" customWidth="1"/>
    <col min="21" max="21" width="29.44140625" style="1" customWidth="1"/>
    <col min="22" max="22" width="11.109375" style="1" bestFit="1" customWidth="1"/>
    <col min="23" max="23" width="27.109375" style="1" customWidth="1"/>
    <col min="24" max="24" width="8.109375" style="1" bestFit="1" customWidth="1"/>
    <col min="25" max="25" width="14.21875" style="1" bestFit="1" customWidth="1"/>
    <col min="26" max="26" width="29.6640625" style="1" customWidth="1"/>
    <col min="27" max="28" width="36.6640625" style="1" customWidth="1"/>
    <col min="29" max="29" width="7.44140625" style="1" bestFit="1" customWidth="1"/>
    <col min="30" max="30" width="7.21875" style="1" bestFit="1" customWidth="1"/>
    <col min="31" max="31" width="4.6640625" style="1" bestFit="1" customWidth="1"/>
    <col min="32" max="32" width="8.44140625" style="1" bestFit="1" customWidth="1"/>
    <col min="33" max="33" width="9" style="1" bestFit="1" customWidth="1"/>
    <col min="34" max="34" width="36.77734375" style="1" customWidth="1"/>
    <col min="35" max="35" width="3.33203125" style="1" customWidth="1"/>
    <col min="36" max="36" width="23.88671875" style="1" bestFit="1" customWidth="1"/>
    <col min="37" max="37" width="23.6640625" style="1" bestFit="1" customWidth="1"/>
    <col min="38" max="38" width="3.109375" style="1" customWidth="1"/>
    <col min="39" max="40" width="61.21875" style="1" customWidth="1" outlineLevel="1"/>
    <col min="41" max="41" width="14.77734375" style="1" customWidth="1"/>
    <col min="42" max="42" width="2.77734375" style="1" customWidth="1"/>
    <col min="43" max="44" width="68.77734375" style="1" customWidth="1" outlineLevel="1"/>
    <col min="45" max="45" width="14.77734375" style="1" customWidth="1"/>
    <col min="46" max="46" width="2.88671875" style="1" customWidth="1"/>
    <col min="47" max="48" width="45.109375" style="1" customWidth="1" outlineLevel="1"/>
    <col min="49" max="49" width="10.6640625" style="1" bestFit="1" customWidth="1"/>
    <col min="50" max="16384" width="8.88671875" style="1"/>
  </cols>
  <sheetData>
    <row r="1" spans="1:49" s="15" customFormat="1" ht="15" thickBot="1" x14ac:dyDescent="0.35">
      <c r="B1" s="15" t="s">
        <v>7</v>
      </c>
      <c r="C1" s="15" t="s">
        <v>46</v>
      </c>
      <c r="D1" s="15" t="s">
        <v>165</v>
      </c>
      <c r="E1" s="37" t="s">
        <v>0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9"/>
      <c r="AJ1" s="37" t="s">
        <v>9</v>
      </c>
      <c r="AK1" s="39"/>
      <c r="AM1" s="37" t="s">
        <v>2</v>
      </c>
      <c r="AN1" s="38"/>
      <c r="AO1" s="39"/>
      <c r="AQ1" s="37" t="s">
        <v>4</v>
      </c>
      <c r="AR1" s="38"/>
      <c r="AS1" s="39"/>
      <c r="AU1" s="37" t="s">
        <v>3</v>
      </c>
      <c r="AV1" s="38"/>
      <c r="AW1" s="39"/>
    </row>
    <row r="2" spans="1:49" s="15" customFormat="1" ht="15" thickBot="1" x14ac:dyDescent="0.35">
      <c r="E2" s="15" t="s">
        <v>11</v>
      </c>
      <c r="F2" s="15" t="s">
        <v>175</v>
      </c>
      <c r="G2" s="15" t="s">
        <v>12</v>
      </c>
      <c r="H2" s="15" t="s">
        <v>13</v>
      </c>
      <c r="I2" s="15" t="s">
        <v>190</v>
      </c>
      <c r="J2" s="15" t="s">
        <v>23</v>
      </c>
      <c r="K2" s="15" t="s">
        <v>176</v>
      </c>
      <c r="L2" s="15" t="s">
        <v>24</v>
      </c>
      <c r="M2" s="15" t="s">
        <v>18</v>
      </c>
      <c r="N2" s="15" t="s">
        <v>174</v>
      </c>
      <c r="O2" s="15" t="s">
        <v>200</v>
      </c>
      <c r="P2" s="15" t="s">
        <v>19</v>
      </c>
      <c r="Q2" s="15" t="s">
        <v>22</v>
      </c>
      <c r="R2" s="15" t="s">
        <v>182</v>
      </c>
      <c r="S2" s="15" t="s">
        <v>197</v>
      </c>
      <c r="T2" s="15" t="s">
        <v>184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30</v>
      </c>
      <c r="Z2" s="15" t="s">
        <v>29</v>
      </c>
      <c r="AA2" s="15" t="s">
        <v>188</v>
      </c>
      <c r="AB2" s="15" t="s">
        <v>189</v>
      </c>
      <c r="AC2" s="15" t="s">
        <v>35</v>
      </c>
      <c r="AD2" s="15" t="s">
        <v>36</v>
      </c>
      <c r="AE2" s="15" t="s">
        <v>37</v>
      </c>
      <c r="AF2" s="15" t="s">
        <v>38</v>
      </c>
      <c r="AG2" s="15" t="s">
        <v>192</v>
      </c>
      <c r="AH2" s="15" t="s">
        <v>39</v>
      </c>
      <c r="AJ2" s="15" t="s">
        <v>20</v>
      </c>
      <c r="AK2" s="15" t="s">
        <v>21</v>
      </c>
      <c r="AM2" s="15" t="s">
        <v>1</v>
      </c>
      <c r="AN2" s="15" t="s">
        <v>5</v>
      </c>
      <c r="AO2" s="15" t="s">
        <v>6</v>
      </c>
      <c r="AQ2" s="15" t="s">
        <v>1</v>
      </c>
      <c r="AR2" s="15" t="s">
        <v>5</v>
      </c>
      <c r="AS2" s="15" t="s">
        <v>6</v>
      </c>
      <c r="AU2" s="15" t="s">
        <v>1</v>
      </c>
      <c r="AV2" s="15" t="s">
        <v>5</v>
      </c>
      <c r="AW2" s="15" t="s">
        <v>6</v>
      </c>
    </row>
    <row r="3" spans="1:49" s="4" customFormat="1" ht="72.599999999999994" thickBot="1" x14ac:dyDescent="0.35">
      <c r="A3" s="29">
        <v>1</v>
      </c>
      <c r="B3" s="14" t="s">
        <v>8</v>
      </c>
      <c r="C3" s="14" t="s">
        <v>47</v>
      </c>
      <c r="D3" s="14" t="s">
        <v>10</v>
      </c>
      <c r="E3" s="11" t="str">
        <f>CONCATENATE("_",TEXT(F3+1,"000"))</f>
        <v>_001</v>
      </c>
      <c r="F3" s="27" t="s">
        <v>43</v>
      </c>
      <c r="G3" s="5" t="s">
        <v>173</v>
      </c>
      <c r="H3" s="20" t="str">
        <f>CONCATENATE("{{coalesce(cell(BIG_TEST_9.result, ", $F3,", \""Metric\""), \""Error\"").asString()}}")</f>
        <v>{{coalesce(cell(BIG_TEST_9.result, 0, \"Metric\"), \"Error\").asString()}}</v>
      </c>
      <c r="I3" s="26" t="s">
        <v>183</v>
      </c>
      <c r="J3" s="20" t="str">
        <f>CONCATENATE("{{coalesce(cell(BIG_TEST_9.result, ", $F3,", \""YTD_Dynamic\""), \""Error\"").asString()}}")</f>
        <v>{{coalesce(cell(BIG_TEST_9.result, 0, \"YTD_Dynamic\"), \"Error\").asString()}}</v>
      </c>
      <c r="K3" s="6" t="s">
        <v>16</v>
      </c>
      <c r="L3" s="5" t="s">
        <v>17</v>
      </c>
      <c r="M3" s="20" t="str">
        <f t="shared" ref="M3:M7" si="0">CONCATENATE("[""Metric"", [""{{coalesce(cell(BIG_TEST_9.result, ", $F3,", \""Metric\""), \""Error\"").asString()}}""], ""in""]")</f>
        <v>["Metric", ["{{coalesce(cell(BIG_TEST_9.result, 0, \"Metric\"), \"Error\").asString()}}"], "in"]</v>
      </c>
      <c r="N3" s="20" t="str">
        <f t="shared" ref="N3:N6" si="1">CONCATENATE("[""Region"", [""{{coalesce(cell(BIG_TEST_9.result, ", $F3,", \""Region\""), \""Error\"").asString()}}""], ""in""]")</f>
        <v>["Region", ["{{coalesce(cell(BIG_TEST_9.result, 0, \"Region\"), \"Error\").asString()}}"], "in"]</v>
      </c>
      <c r="O3" s="6" t="s">
        <v>210</v>
      </c>
      <c r="P3" s="6" t="s">
        <v>177</v>
      </c>
      <c r="Q3" s="23" t="s">
        <v>183</v>
      </c>
      <c r="R3" s="23" t="s">
        <v>183</v>
      </c>
      <c r="S3" s="23" t="s">
        <v>183</v>
      </c>
      <c r="T3" s="23" t="s">
        <v>183</v>
      </c>
      <c r="U3" s="23" t="s">
        <v>183</v>
      </c>
      <c r="V3" s="23" t="s">
        <v>183</v>
      </c>
      <c r="W3" s="21" t="str">
        <f>CONCATENATE("{{coalesce(cell(BIG_TEST_9.result, ", $F3,", \""Text_Color_1\""), \""#FFFFFF\"").asString()}}")</f>
        <v>{{coalesce(cell(BIG_TEST_9.result, 0, \"Text_Color_1\"), \"#FFFFFF\").asString()}}</v>
      </c>
      <c r="X3" s="8" t="s">
        <v>48</v>
      </c>
      <c r="Y3" s="8" t="s">
        <v>33</v>
      </c>
      <c r="Z3" s="21" t="str">
        <f>CONCATENATE("{{coalesce(cell(BIG_TEST_9.result, ", $F3,", \""number_YTD_Formatted\""), \""--\"").asString()}}")</f>
        <v>{{coalesce(cell(BIG_TEST_9.result, 0, \"number_YTD_Formatted\"), \"--\").asString()}}</v>
      </c>
      <c r="AA3" s="23" t="s">
        <v>183</v>
      </c>
      <c r="AB3" s="23" t="s">
        <v>183</v>
      </c>
      <c r="AC3" s="9" t="s">
        <v>59</v>
      </c>
      <c r="AD3" s="9" t="s">
        <v>160</v>
      </c>
      <c r="AE3" s="9" t="str">
        <f>AG3</f>
        <v>27</v>
      </c>
      <c r="AF3" s="9" t="s">
        <v>40</v>
      </c>
      <c r="AG3" s="27" t="s">
        <v>193</v>
      </c>
      <c r="AH3" s="16" t="s">
        <v>227</v>
      </c>
      <c r="AI3" s="10"/>
      <c r="AJ3" s="25" t="s">
        <v>183</v>
      </c>
      <c r="AK3" s="7" t="str">
        <f>CONCATENATE("text_",L3,E3)</f>
        <v>text_YTD_001</v>
      </c>
      <c r="AL3" s="10"/>
      <c r="AM3" s="24" t="s">
        <v>183</v>
      </c>
      <c r="AN3" s="24" t="s">
        <v>183</v>
      </c>
      <c r="AO3" s="13" t="str">
        <f>IF(AM3=AN3,"PASS","FAIL")</f>
        <v>PASS</v>
      </c>
      <c r="AP3" s="13"/>
      <c r="AQ3" s="12" t="str">
        <f>CONCATENATE("""",AK3,""": {""type"": ""text"", ""parameters"": {""text"": """, Z3, """, ""textAlignment"": """, Y3, """, ""textColor"": """, W3, """, ""fontSize"": ",X3,"}},")</f>
        <v>"text_YTD_001": {"type": "text", "parameters": {"text": "{{coalesce(cell(BIG_TEST_9.result, 0, \"number_YTD_Formatted\"), \"--\").asString()}}", "textAlignment": "center", "textColor": "{{coalesce(cell(BIG_TEST_9.result, 0, \"Text_Color_1\"), \"#FFFFFF\").asString()}}", "fontSize": 18}},</v>
      </c>
      <c r="AR3" s="17" t="s">
        <v>218</v>
      </c>
      <c r="AS3" s="13" t="str">
        <f>IF(AQ3=AR3,"PASS","FAIL")</f>
        <v>PASS</v>
      </c>
      <c r="AT3" s="13"/>
      <c r="AU3" s="12" t="str">
        <f t="shared" ref="AU3:AU10" si="2">CONCATENATE("{""colspan"": ",AC3,", ""column"": ",AD3,", ""name"": """,AK3,""", ""row"": ",AE3,", ""rowspan"": ",AF3,", ""widgetStyle"": ",AH3,"},")</f>
        <v>{"colspan": 5, "column": 22, "name": "text_YTD_001", "row": 27, "rowspan": 3, "widgetStyle": {"borderEdges": ["bottom"], "backgroundColor": "#FFFFFF", "borderColor": "#C5D3E0", "borderRadius": 0, "borderWidth": 1}},</v>
      </c>
      <c r="AV3" s="17" t="s">
        <v>231</v>
      </c>
      <c r="AW3" s="13" t="str">
        <f>IF(AU3=AV3,"PASS","FAIL")</f>
        <v>PASS</v>
      </c>
    </row>
    <row r="4" spans="1:49" s="4" customFormat="1" ht="72.599999999999994" thickBot="1" x14ac:dyDescent="0.35">
      <c r="A4" s="30">
        <v>2</v>
      </c>
      <c r="B4" s="14" t="s">
        <v>8</v>
      </c>
      <c r="C4" s="14" t="s">
        <v>47</v>
      </c>
      <c r="D4" s="14" t="s">
        <v>10</v>
      </c>
      <c r="E4" s="11" t="str">
        <f t="shared" ref="E4:E16" si="3">CONCATENATE("_",TEXT(F4+1,"000"))</f>
        <v>_001</v>
      </c>
      <c r="F4" s="28" t="str">
        <f>IF($A3=14,F3+1,F3)</f>
        <v>0</v>
      </c>
      <c r="G4" s="5" t="s">
        <v>173</v>
      </c>
      <c r="H4" s="20" t="str">
        <f t="shared" ref="H4:H7" si="4">CONCATENATE("{{coalesce(cell(BIG_TEST_9.result, ", $F4,", \""Metric\""), \""Error\"").asString()}}")</f>
        <v>{{coalesce(cell(BIG_TEST_9.result, 0, \"Metric\"), \"Error\").asString()}}</v>
      </c>
      <c r="I4" s="26" t="s">
        <v>183</v>
      </c>
      <c r="J4" s="20" t="s">
        <v>15</v>
      </c>
      <c r="K4" s="5" t="s">
        <v>15</v>
      </c>
      <c r="L4" s="5" t="s">
        <v>53</v>
      </c>
      <c r="M4" s="20" t="str">
        <f t="shared" si="0"/>
        <v>["Metric", ["{{coalesce(cell(BIG_TEST_9.result, 0, \"Metric\"), \"Error\").asString()}}"], "in"]</v>
      </c>
      <c r="N4" s="20" t="str">
        <f t="shared" si="1"/>
        <v>["Region", ["{{coalesce(cell(BIG_TEST_9.result, 0, \"Region\"), \"Error\").asString()}}"], "in"]</v>
      </c>
      <c r="O4" s="6" t="s">
        <v>210</v>
      </c>
      <c r="P4" s="6" t="s">
        <v>177</v>
      </c>
      <c r="Q4" s="23" t="s">
        <v>183</v>
      </c>
      <c r="R4" s="23" t="s">
        <v>183</v>
      </c>
      <c r="S4" s="23" t="s">
        <v>183</v>
      </c>
      <c r="T4" s="23" t="s">
        <v>183</v>
      </c>
      <c r="U4" s="23" t="s">
        <v>183</v>
      </c>
      <c r="V4" s="23" t="s">
        <v>183</v>
      </c>
      <c r="W4" s="21" t="str">
        <f t="shared" ref="W4:W5" si="5">CONCATENATE("{{coalesce(cell(BIG_TEST_9.result, ", $F4,", \""Text_Color_1\""), \""#FFFFFF\"").asString()}}")</f>
        <v>{{coalesce(cell(BIG_TEST_9.result, 0, \"Text_Color_1\"), \"#FFFFFF\").asString()}}</v>
      </c>
      <c r="X4" s="8" t="s">
        <v>48</v>
      </c>
      <c r="Y4" s="8" t="s">
        <v>33</v>
      </c>
      <c r="Z4" s="21" t="str">
        <f>CONCATENATE("{{coalesce(cell(BIG_TEST_9.result, ", $F4,", \""number_YTD_A_Formatted\""), \""--\"").asString()}}")</f>
        <v>{{coalesce(cell(BIG_TEST_9.result, 0, \"number_YTD_A_Formatted\"), \"--\").asString()}}</v>
      </c>
      <c r="AA4" s="23" t="s">
        <v>183</v>
      </c>
      <c r="AB4" s="23" t="s">
        <v>183</v>
      </c>
      <c r="AC4" s="9" t="s">
        <v>59</v>
      </c>
      <c r="AD4" s="9" t="s">
        <v>195</v>
      </c>
      <c r="AE4" s="9" t="str">
        <f>AG4</f>
        <v>27</v>
      </c>
      <c r="AF4" s="9" t="s">
        <v>40</v>
      </c>
      <c r="AG4" s="28" t="str">
        <f>IF($A3=14,AG3+5,AG3)</f>
        <v>27</v>
      </c>
      <c r="AH4" s="16" t="s">
        <v>227</v>
      </c>
      <c r="AI4" s="10"/>
      <c r="AJ4" s="25" t="s">
        <v>183</v>
      </c>
      <c r="AK4" s="7" t="str">
        <f t="shared" ref="AK4:AK7" si="6">CONCATENATE("text_",L4,E4)</f>
        <v>text_YTD_A_001</v>
      </c>
      <c r="AL4" s="10"/>
      <c r="AM4" s="24" t="s">
        <v>183</v>
      </c>
      <c r="AN4" s="24" t="s">
        <v>183</v>
      </c>
      <c r="AO4" s="13" t="str">
        <f t="shared" ref="AO4:AO10" si="7">IF(AM4=AN4,"PASS","FAIL")</f>
        <v>PASS</v>
      </c>
      <c r="AP4" s="13"/>
      <c r="AQ4" s="12" t="str">
        <f t="shared" ref="AQ4:AQ9" si="8">CONCATENATE("""",AK4,""": {""type"": ""text"", ""parameters"": {""text"": """, Z4, """, ""textAlignment"": """, Y4, """, ""textColor"": """, W4, """, ""fontSize"": ",X4,"}},")</f>
        <v>"text_YTD_A_001": {"type": "text", "parameters": {"text": "{{coalesce(cell(BIG_TEST_9.result, 0, \"number_YTD_A_Formatted\"), \"--\").asString()}}", "textAlignment": "center", "textColor": "{{coalesce(cell(BIG_TEST_9.result, 0, \"Text_Color_1\"), \"#FFFFFF\").asString()}}", "fontSize": 18}},</v>
      </c>
      <c r="AR4" s="17" t="s">
        <v>213</v>
      </c>
      <c r="AS4" s="13" t="str">
        <f t="shared" ref="AS4:AS9" si="9">IF(AQ4=AR4,"PASS","FAIL")</f>
        <v>PASS</v>
      </c>
      <c r="AT4" s="13"/>
      <c r="AU4" s="12" t="str">
        <f t="shared" si="2"/>
        <v>{"colspan": 5, "column": 29, "name": "text_YTD_A_001", "row": 27, "rowspan": 3, "widgetStyle": {"borderEdges": ["bottom"], "backgroundColor": "#FFFFFF", "borderColor": "#C5D3E0", "borderRadius": 0, "borderWidth": 1}},</v>
      </c>
      <c r="AV4" s="17" t="s">
        <v>228</v>
      </c>
      <c r="AW4" s="13" t="str">
        <f t="shared" ref="AW4:AW10" si="10">IF(AU4=AV4,"PASS","FAIL")</f>
        <v>PASS</v>
      </c>
    </row>
    <row r="5" spans="1:49" s="4" customFormat="1" ht="72.599999999999994" thickBot="1" x14ac:dyDescent="0.35">
      <c r="A5" s="30">
        <v>3</v>
      </c>
      <c r="B5" s="14" t="s">
        <v>8</v>
      </c>
      <c r="C5" s="14" t="s">
        <v>47</v>
      </c>
      <c r="D5" s="14" t="s">
        <v>10</v>
      </c>
      <c r="E5" s="11" t="str">
        <f t="shared" si="3"/>
        <v>_001</v>
      </c>
      <c r="F5" s="28" t="str">
        <f t="shared" ref="F5:F16" si="11">IF($A4=14,F4+1,F4)</f>
        <v>0</v>
      </c>
      <c r="G5" s="5" t="s">
        <v>173</v>
      </c>
      <c r="H5" s="20" t="str">
        <f t="shared" si="4"/>
        <v>{{coalesce(cell(BIG_TEST_9.result, 0, \"Metric\"), \"Error\").asString()}}</v>
      </c>
      <c r="I5" s="26" t="s">
        <v>183</v>
      </c>
      <c r="J5" s="20" t="str">
        <f>CONCATENATE("{{coalesce(cell(BIG_TEST_9.result, ", $F5,", \""Annual_Target_Dynamic\""), \""Error\"").asString()}}")</f>
        <v>{{coalesce(cell(BIG_TEST_9.result, 0, \"Annual_Target_Dynamic\"), \"Error\").asString()}}</v>
      </c>
      <c r="K5" s="5" t="s">
        <v>50</v>
      </c>
      <c r="L5" s="5" t="s">
        <v>54</v>
      </c>
      <c r="M5" s="20" t="str">
        <f t="shared" si="0"/>
        <v>["Metric", ["{{coalesce(cell(BIG_TEST_9.result, 0, \"Metric\"), \"Error\").asString()}}"], "in"]</v>
      </c>
      <c r="N5" s="20" t="str">
        <f t="shared" si="1"/>
        <v>["Region", ["{{coalesce(cell(BIG_TEST_9.result, 0, \"Region\"), \"Error\").asString()}}"], "in"]</v>
      </c>
      <c r="O5" s="6" t="s">
        <v>210</v>
      </c>
      <c r="P5" s="6" t="s">
        <v>177</v>
      </c>
      <c r="Q5" s="23" t="s">
        <v>183</v>
      </c>
      <c r="R5" s="23" t="s">
        <v>183</v>
      </c>
      <c r="S5" s="23" t="s">
        <v>183</v>
      </c>
      <c r="T5" s="23" t="s">
        <v>183</v>
      </c>
      <c r="U5" s="23" t="s">
        <v>183</v>
      </c>
      <c r="V5" s="23" t="s">
        <v>183</v>
      </c>
      <c r="W5" s="21" t="str">
        <f t="shared" si="5"/>
        <v>{{coalesce(cell(BIG_TEST_9.result, 0, \"Text_Color_1\"), \"#FFFFFF\").asString()}}</v>
      </c>
      <c r="X5" s="8" t="s">
        <v>48</v>
      </c>
      <c r="Y5" s="8" t="s">
        <v>33</v>
      </c>
      <c r="Z5" s="21" t="str">
        <f t="shared" ref="Z5" si="12">CONCATENATE("{{coalesce(cell(BIG_TEST_9.result, ", $F5,", \""number_Target_Formatted\""), \""--\"").asString()}}")</f>
        <v>{{coalesce(cell(BIG_TEST_9.result, 0, \"number_Target_Formatted\"), \"--\").asString()}}</v>
      </c>
      <c r="AA5" s="23" t="s">
        <v>183</v>
      </c>
      <c r="AB5" s="23" t="s">
        <v>183</v>
      </c>
      <c r="AC5" s="9" t="s">
        <v>41</v>
      </c>
      <c r="AD5" s="9" t="s">
        <v>135</v>
      </c>
      <c r="AE5" s="9" t="str">
        <f>AG5</f>
        <v>27</v>
      </c>
      <c r="AF5" s="9" t="s">
        <v>40</v>
      </c>
      <c r="AG5" s="28" t="str">
        <f t="shared" ref="AG5:AG16" si="13">IF($A4=14,AG4+5,AG4)</f>
        <v>27</v>
      </c>
      <c r="AH5" s="16" t="s">
        <v>219</v>
      </c>
      <c r="AI5" s="10"/>
      <c r="AJ5" s="25" t="s">
        <v>183</v>
      </c>
      <c r="AK5" s="7" t="str">
        <f t="shared" si="6"/>
        <v>text_Target_001</v>
      </c>
      <c r="AL5" s="10"/>
      <c r="AM5" s="24" t="s">
        <v>183</v>
      </c>
      <c r="AN5" s="24" t="s">
        <v>183</v>
      </c>
      <c r="AO5" s="13" t="str">
        <f t="shared" si="7"/>
        <v>PASS</v>
      </c>
      <c r="AP5" s="13"/>
      <c r="AQ5" s="12" t="str">
        <f t="shared" si="8"/>
        <v>"text_Target_001": {"type": "text", "parameters": {"text": "{{coalesce(cell(BIG_TEST_9.result, 0, \"number_Target_Formatted\"), \"--\").asString()}}", "textAlignment": "center", "textColor": "{{coalesce(cell(BIG_TEST_9.result, 0, \"Text_Color_1\"), \"#FFFFFF\").asString()}}", "fontSize": 18}},</v>
      </c>
      <c r="AR5" s="17" t="s">
        <v>217</v>
      </c>
      <c r="AS5" s="13" t="str">
        <f t="shared" si="9"/>
        <v>PASS</v>
      </c>
      <c r="AT5" s="13"/>
      <c r="AU5" s="12" t="str">
        <f t="shared" si="2"/>
        <v>{"colspan": 4, "column": 16, "name": "text_Target_001", "row": 27, "rowspan": 3, "widgetStyle": {"borderEdges": [], "backgroundColor": "#FFFFFF", "borderColor": "#FFFFFF", "borderRadius": 0, "borderWidth": 1}},</v>
      </c>
      <c r="AV5" s="17" t="s">
        <v>232</v>
      </c>
      <c r="AW5" s="13" t="str">
        <f t="shared" si="10"/>
        <v>PASS</v>
      </c>
    </row>
    <row r="6" spans="1:49" s="4" customFormat="1" ht="72.599999999999994" thickBot="1" x14ac:dyDescent="0.35">
      <c r="A6" s="30">
        <v>4</v>
      </c>
      <c r="B6" s="14" t="s">
        <v>8</v>
      </c>
      <c r="C6" s="14" t="s">
        <v>47</v>
      </c>
      <c r="D6" s="14" t="s">
        <v>10</v>
      </c>
      <c r="E6" s="11" t="str">
        <f t="shared" si="3"/>
        <v>_001</v>
      </c>
      <c r="F6" s="28" t="str">
        <f t="shared" si="11"/>
        <v>0</v>
      </c>
      <c r="G6" s="5" t="s">
        <v>173</v>
      </c>
      <c r="H6" s="20" t="str">
        <f t="shared" si="4"/>
        <v>{{coalesce(cell(BIG_TEST_9.result, 0, \"Metric\"), \"Error\").asString()}}</v>
      </c>
      <c r="I6" s="26" t="s">
        <v>183</v>
      </c>
      <c r="J6" s="20" t="str">
        <f>CONCATENATE("{{coalesce(cell(BIG_TEST_9.result, ", $F6,", \""Change_in_YTD_MoM_Dynamic\""), \""Error\"").asString()}}")</f>
        <v>{{coalesce(cell(BIG_TEST_9.result, 0, \"Change_in_YTD_MoM_Dynamic\"), \"Error\").asString()}}</v>
      </c>
      <c r="K6" s="5" t="s">
        <v>51</v>
      </c>
      <c r="L6" s="5" t="s">
        <v>56</v>
      </c>
      <c r="M6" s="20" t="str">
        <f t="shared" si="0"/>
        <v>["Metric", ["{{coalesce(cell(BIG_TEST_9.result, 0, \"Metric\"), \"Error\").asString()}}"], "in"]</v>
      </c>
      <c r="N6" s="20" t="str">
        <f t="shared" si="1"/>
        <v>["Region", ["{{coalesce(cell(BIG_TEST_9.result, 0, \"Region\"), \"Error\").asString()}}"], "in"]</v>
      </c>
      <c r="O6" s="6" t="s">
        <v>210</v>
      </c>
      <c r="P6" s="6" t="s">
        <v>177</v>
      </c>
      <c r="Q6" s="23" t="s">
        <v>183</v>
      </c>
      <c r="R6" s="23" t="s">
        <v>183</v>
      </c>
      <c r="S6" s="23" t="s">
        <v>183</v>
      </c>
      <c r="T6" s="23" t="s">
        <v>183</v>
      </c>
      <c r="U6" s="23" t="s">
        <v>183</v>
      </c>
      <c r="V6" s="23" t="s">
        <v>183</v>
      </c>
      <c r="W6" s="21" t="str">
        <f>CONCATENATE("{{coalesce(cell(BIG_TEST_9.result, ", $F6,", \""Color_2\""), \""#FFFFFF\"").asString()}}")</f>
        <v>{{coalesce(cell(BIG_TEST_9.result, 0, \"Color_2\"), \"#FFFFFF\").asString()}}</v>
      </c>
      <c r="X6" s="8" t="s">
        <v>34</v>
      </c>
      <c r="Y6" s="8" t="s">
        <v>202</v>
      </c>
      <c r="Z6" s="21" t="str">
        <f>CONCATENATE("{{coalesce(cell(BIG_TEST_9.result, ", $F6,", \""number_YTD_MoM_Formatted\""), \""--\"").asString()}}")</f>
        <v>{{coalesce(cell(BIG_TEST_9.result, 0, \"number_YTD_MoM_Formatted\"), \"--\").asString()}}</v>
      </c>
      <c r="AA6" s="23" t="s">
        <v>183</v>
      </c>
      <c r="AB6" s="23" t="s">
        <v>183</v>
      </c>
      <c r="AC6" s="9" t="s">
        <v>40</v>
      </c>
      <c r="AD6" s="9" t="s">
        <v>32</v>
      </c>
      <c r="AE6" s="9">
        <f>AG6+3</f>
        <v>30</v>
      </c>
      <c r="AF6" s="9" t="s">
        <v>44</v>
      </c>
      <c r="AG6" s="28" t="str">
        <f t="shared" si="13"/>
        <v>27</v>
      </c>
      <c r="AH6" s="16" t="s">
        <v>219</v>
      </c>
      <c r="AI6" s="10"/>
      <c r="AJ6" s="25" t="s">
        <v>183</v>
      </c>
      <c r="AK6" s="7" t="str">
        <f t="shared" si="6"/>
        <v>text_YTD_MoM_001</v>
      </c>
      <c r="AL6" s="10"/>
      <c r="AM6" s="24" t="s">
        <v>183</v>
      </c>
      <c r="AN6" s="24" t="s">
        <v>183</v>
      </c>
      <c r="AO6" s="13" t="str">
        <f t="shared" si="7"/>
        <v>PASS</v>
      </c>
      <c r="AP6" s="13"/>
      <c r="AQ6" s="12" t="str">
        <f t="shared" si="8"/>
        <v>"text_YTD_MoM_001": {"type": "text", "parameters": {"text": "{{coalesce(cell(BIG_TEST_9.result, 0, \"number_YTD_MoM_Formatted\"), \"--\").asString()}}", "textAlignment": "right", "textColor": "{{coalesce(cell(BIG_TEST_9.result, 0, \"Color_2\"), \"#FFFFFF\").asString()}}", "fontSize": 14}},</v>
      </c>
      <c r="AR6" s="17" t="s">
        <v>250</v>
      </c>
      <c r="AS6" s="13" t="str">
        <f t="shared" si="9"/>
        <v>PASS</v>
      </c>
      <c r="AT6" s="13"/>
      <c r="AU6" s="12" t="str">
        <f t="shared" si="2"/>
        <v>{"colspan": 3, "column": 24, "name": "text_YTD_MoM_001", "row": 30, "rowspan": 2, "widgetStyle": {"borderEdges": [], "backgroundColor": "#FFFFFF", "borderColor": "#FFFFFF", "borderRadius": 0, "borderWidth": 1}},</v>
      </c>
      <c r="AV6" s="17" t="s">
        <v>243</v>
      </c>
      <c r="AW6" s="13" t="str">
        <f t="shared" si="10"/>
        <v>PASS</v>
      </c>
    </row>
    <row r="7" spans="1:49" s="4" customFormat="1" ht="72.599999999999994" thickBot="1" x14ac:dyDescent="0.35">
      <c r="A7" s="30">
        <v>5</v>
      </c>
      <c r="B7" s="14" t="s">
        <v>8</v>
      </c>
      <c r="C7" s="14" t="s">
        <v>47</v>
      </c>
      <c r="D7" s="14" t="s">
        <v>10</v>
      </c>
      <c r="E7" s="11" t="str">
        <f t="shared" si="3"/>
        <v>_001</v>
      </c>
      <c r="F7" s="28" t="str">
        <f t="shared" si="11"/>
        <v>0</v>
      </c>
      <c r="G7" s="5" t="s">
        <v>173</v>
      </c>
      <c r="H7" s="20" t="str">
        <f t="shared" si="4"/>
        <v>{{coalesce(cell(BIG_TEST_9.result, 0, \"Metric\"), \"Error\").asString()}}</v>
      </c>
      <c r="I7" s="26" t="s">
        <v>183</v>
      </c>
      <c r="J7" s="5" t="s">
        <v>52</v>
      </c>
      <c r="K7" s="5" t="s">
        <v>52</v>
      </c>
      <c r="L7" s="5" t="s">
        <v>55</v>
      </c>
      <c r="M7" s="20" t="str">
        <f t="shared" si="0"/>
        <v>["Metric", ["{{coalesce(cell(BIG_TEST_9.result, 0, \"Metric\"), \"Error\").asString()}}"], "in"]</v>
      </c>
      <c r="N7" s="20" t="str">
        <f>CONCATENATE("[""Region"", [""{{coalesce(cell(BIG_TEST_9.result, ", $F7,", \""Region\""), \""Error\"").asString()}}""], ""in""]")</f>
        <v>["Region", ["{{coalesce(cell(BIG_TEST_9.result, 0, \"Region\"), \"Error\").asString()}}"], "in"]</v>
      </c>
      <c r="O7" s="6" t="s">
        <v>210</v>
      </c>
      <c r="P7" s="6" t="s">
        <v>177</v>
      </c>
      <c r="Q7" s="23" t="s">
        <v>183</v>
      </c>
      <c r="R7" s="23" t="s">
        <v>183</v>
      </c>
      <c r="S7" s="23" t="s">
        <v>183</v>
      </c>
      <c r="T7" s="23" t="s">
        <v>183</v>
      </c>
      <c r="U7" s="23" t="s">
        <v>183</v>
      </c>
      <c r="V7" s="23" t="s">
        <v>183</v>
      </c>
      <c r="W7" s="21" t="str">
        <f>CONCATENATE("{{coalesce(cell(BIG_TEST_9.result, ", $F7,", \""Color\""), \""#FFFFFF\"").asString()}}")</f>
        <v>{{coalesce(cell(BIG_TEST_9.result, 0, \"Color\"), \"#FFFFFF\").asString()}}</v>
      </c>
      <c r="X7" s="8" t="s">
        <v>34</v>
      </c>
      <c r="Y7" s="8" t="s">
        <v>202</v>
      </c>
      <c r="Z7" s="21" t="str">
        <f>CONCATENATE("{{coalesce(cell(BIG_TEST_9.result, ", $F7,", \""number_YTD_A_MoM_Formatted\""), \""--\"").asString()}}")</f>
        <v>{{coalesce(cell(BIG_TEST_9.result, 0, \"number_YTD_A_MoM_Formatted\"), \"--\").asString()}}</v>
      </c>
      <c r="AA7" s="23" t="s">
        <v>183</v>
      </c>
      <c r="AB7" s="23" t="s">
        <v>183</v>
      </c>
      <c r="AC7" s="9" t="s">
        <v>40</v>
      </c>
      <c r="AD7" s="9" t="s">
        <v>237</v>
      </c>
      <c r="AE7" s="9">
        <f>AG7+3</f>
        <v>30</v>
      </c>
      <c r="AF7" s="9" t="s">
        <v>44</v>
      </c>
      <c r="AG7" s="28" t="str">
        <f t="shared" si="13"/>
        <v>27</v>
      </c>
      <c r="AH7" s="16" t="s">
        <v>219</v>
      </c>
      <c r="AI7" s="10"/>
      <c r="AJ7" s="25" t="s">
        <v>183</v>
      </c>
      <c r="AK7" s="7" t="str">
        <f t="shared" si="6"/>
        <v>text_YTD_A_MoM_001</v>
      </c>
      <c r="AL7" s="10"/>
      <c r="AM7" s="24" t="s">
        <v>183</v>
      </c>
      <c r="AN7" s="24" t="s">
        <v>183</v>
      </c>
      <c r="AO7" s="13" t="str">
        <f t="shared" si="7"/>
        <v>PASS</v>
      </c>
      <c r="AP7" s="13"/>
      <c r="AQ7" s="12" t="str">
        <f t="shared" si="8"/>
        <v>"text_YTD_A_MoM_001": {"type": "text", "parameters": {"text": "{{coalesce(cell(BIG_TEST_9.result, 0, \"number_YTD_A_MoM_Formatted\"), \"--\").asString()}}", "textAlignment": "right", "textColor": "{{coalesce(cell(BIG_TEST_9.result, 0, \"Color\"), \"#FFFFFF\").asString()}}", "fontSize": 14}},</v>
      </c>
      <c r="AR7" s="17" t="s">
        <v>244</v>
      </c>
      <c r="AS7" s="13" t="str">
        <f t="shared" si="9"/>
        <v>PASS</v>
      </c>
      <c r="AT7" s="13"/>
      <c r="AU7" s="12" t="str">
        <f t="shared" si="2"/>
        <v>{"colspan": 3, "column": 31, "name": "text_YTD_A_MoM_001", "row": 30, "rowspan": 2, "widgetStyle": {"borderEdges": [], "backgroundColor": "#FFFFFF", "borderColor": "#FFFFFF", "borderRadius": 0, "borderWidth": 1}},</v>
      </c>
      <c r="AV7" s="17" t="s">
        <v>240</v>
      </c>
      <c r="AW7" s="13" t="str">
        <f t="shared" si="10"/>
        <v>PASS</v>
      </c>
    </row>
    <row r="8" spans="1:49" s="4" customFormat="1" ht="72.599999999999994" thickBot="1" x14ac:dyDescent="0.35">
      <c r="A8" s="30">
        <v>6</v>
      </c>
      <c r="B8" s="14" t="s">
        <v>8</v>
      </c>
      <c r="C8" s="14" t="s">
        <v>47</v>
      </c>
      <c r="D8" s="14" t="s">
        <v>10</v>
      </c>
      <c r="E8" s="11" t="str">
        <f t="shared" ref="E8:E10" si="14">CONCATENATE("_",TEXT(F8+1,"000"))</f>
        <v>_001</v>
      </c>
      <c r="F8" s="28" t="str">
        <f t="shared" si="11"/>
        <v>0</v>
      </c>
      <c r="G8" s="6" t="s">
        <v>183</v>
      </c>
      <c r="H8" s="6" t="s">
        <v>183</v>
      </c>
      <c r="I8" s="6" t="s">
        <v>183</v>
      </c>
      <c r="J8" s="6" t="s">
        <v>183</v>
      </c>
      <c r="K8" s="6" t="s">
        <v>183</v>
      </c>
      <c r="L8" s="6" t="s">
        <v>183</v>
      </c>
      <c r="M8" s="6" t="s">
        <v>183</v>
      </c>
      <c r="N8" s="6" t="s">
        <v>183</v>
      </c>
      <c r="O8" s="6" t="s">
        <v>183</v>
      </c>
      <c r="P8" s="6" t="s">
        <v>183</v>
      </c>
      <c r="Q8" s="23" t="s">
        <v>183</v>
      </c>
      <c r="R8" s="23" t="s">
        <v>183</v>
      </c>
      <c r="S8" s="23" t="s">
        <v>183</v>
      </c>
      <c r="T8" s="23" t="s">
        <v>183</v>
      </c>
      <c r="U8" s="23" t="s">
        <v>183</v>
      </c>
      <c r="V8" s="23" t="s">
        <v>183</v>
      </c>
      <c r="W8" s="21" t="str">
        <f>CONCATENATE("{{coalesce(cell(BIG_TEST_9.result, ", $F6,", \""Text_Color_1\""), \""#FFFFFF\"").asString()}}")</f>
        <v>{{coalesce(cell(BIG_TEST_9.result, 0, \"Text_Color_1\"), \"#FFFFFF\").asString()}}</v>
      </c>
      <c r="X8" s="8" t="s">
        <v>49</v>
      </c>
      <c r="Y8" s="8" t="s">
        <v>202</v>
      </c>
      <c r="Z8" s="8" t="s">
        <v>212</v>
      </c>
      <c r="AA8" s="23"/>
      <c r="AB8" s="23"/>
      <c r="AC8" s="9" t="s">
        <v>40</v>
      </c>
      <c r="AD8" s="9" t="s">
        <v>158</v>
      </c>
      <c r="AE8" s="9">
        <f>AG8+3</f>
        <v>30</v>
      </c>
      <c r="AF8" s="9" t="s">
        <v>44</v>
      </c>
      <c r="AG8" s="28" t="str">
        <f t="shared" si="13"/>
        <v>27</v>
      </c>
      <c r="AH8" s="16" t="s">
        <v>219</v>
      </c>
      <c r="AI8" s="10"/>
      <c r="AJ8" s="25" t="s">
        <v>183</v>
      </c>
      <c r="AK8" s="7" t="str">
        <f>CONCATENATE("text_","cmom_a",E8)</f>
        <v>text_cmom_a_001</v>
      </c>
      <c r="AL8" s="10"/>
      <c r="AM8" s="24" t="s">
        <v>183</v>
      </c>
      <c r="AN8" s="24" t="s">
        <v>183</v>
      </c>
      <c r="AO8" s="13" t="str">
        <f t="shared" si="7"/>
        <v>PASS</v>
      </c>
      <c r="AP8" s="13"/>
      <c r="AQ8" s="12" t="str">
        <f t="shared" si="8"/>
        <v>"text_cmom_a_001": {"type": "text", "parameters": {"text": "Δ MoM", "textAlignment": "right", "textColor": "{{coalesce(cell(BIG_TEST_9.result, 0, \"Text_Color_1\"), \"#FFFFFF\").asString()}}", "fontSize": 10}},</v>
      </c>
      <c r="AR8" s="17" t="s">
        <v>245</v>
      </c>
      <c r="AS8" s="13" t="str">
        <f t="shared" si="9"/>
        <v>PASS</v>
      </c>
      <c r="AT8" s="13"/>
      <c r="AU8" s="12" t="str">
        <f t="shared" si="2"/>
        <v>{"colspan": 3, "column": 21, "name": "text_cmom_a_001", "row": 30, "rowspan": 2, "widgetStyle": {"borderEdges": [], "backgroundColor": "#FFFFFF", "borderColor": "#FFFFFF", "borderRadius": 0, "borderWidth": 1}},</v>
      </c>
      <c r="AV8" s="17" t="s">
        <v>241</v>
      </c>
      <c r="AW8" s="13" t="str">
        <f t="shared" si="10"/>
        <v>PASS</v>
      </c>
    </row>
    <row r="9" spans="1:49" s="4" customFormat="1" ht="72.599999999999994" thickBot="1" x14ac:dyDescent="0.35">
      <c r="A9" s="30">
        <v>7</v>
      </c>
      <c r="B9" s="14" t="s">
        <v>8</v>
      </c>
      <c r="C9" s="14" t="s">
        <v>47</v>
      </c>
      <c r="D9" s="14" t="s">
        <v>10</v>
      </c>
      <c r="E9" s="11" t="str">
        <f t="shared" si="14"/>
        <v>_001</v>
      </c>
      <c r="F9" s="28" t="str">
        <f t="shared" si="11"/>
        <v>0</v>
      </c>
      <c r="G9" s="6" t="s">
        <v>183</v>
      </c>
      <c r="H9" s="6" t="s">
        <v>183</v>
      </c>
      <c r="I9" s="6" t="s">
        <v>183</v>
      </c>
      <c r="J9" s="6" t="s">
        <v>183</v>
      </c>
      <c r="K9" s="6" t="s">
        <v>183</v>
      </c>
      <c r="L9" s="6" t="s">
        <v>183</v>
      </c>
      <c r="M9" s="6" t="s">
        <v>183</v>
      </c>
      <c r="N9" s="6" t="s">
        <v>183</v>
      </c>
      <c r="O9" s="6" t="s">
        <v>183</v>
      </c>
      <c r="P9" s="6" t="s">
        <v>183</v>
      </c>
      <c r="Q9" s="23" t="s">
        <v>183</v>
      </c>
      <c r="R9" s="23" t="s">
        <v>183</v>
      </c>
      <c r="S9" s="23" t="s">
        <v>183</v>
      </c>
      <c r="T9" s="23" t="s">
        <v>183</v>
      </c>
      <c r="U9" s="23" t="s">
        <v>183</v>
      </c>
      <c r="V9" s="23" t="s">
        <v>183</v>
      </c>
      <c r="W9" s="21" t="str">
        <f>CONCATENATE("{{coalesce(cell(BIG_TEST_9.result, ", $F7,", \""Text_Color_1\""), \""#FFFFFF\"").asString()}}")</f>
        <v>{{coalesce(cell(BIG_TEST_9.result, 0, \"Text_Color_1\"), \"#FFFFFF\").asString()}}</v>
      </c>
      <c r="X9" s="8" t="s">
        <v>49</v>
      </c>
      <c r="Y9" s="8" t="s">
        <v>202</v>
      </c>
      <c r="Z9" s="8" t="s">
        <v>212</v>
      </c>
      <c r="AA9" s="23"/>
      <c r="AB9" s="23"/>
      <c r="AC9" s="9" t="s">
        <v>40</v>
      </c>
      <c r="AD9" s="9" t="s">
        <v>194</v>
      </c>
      <c r="AE9" s="9">
        <f>AG9+3</f>
        <v>30</v>
      </c>
      <c r="AF9" s="9" t="s">
        <v>44</v>
      </c>
      <c r="AG9" s="28" t="str">
        <f t="shared" si="13"/>
        <v>27</v>
      </c>
      <c r="AH9" s="16" t="s">
        <v>219</v>
      </c>
      <c r="AI9" s="10"/>
      <c r="AJ9" s="25" t="s">
        <v>183</v>
      </c>
      <c r="AK9" s="7" t="str">
        <f>CONCATENATE("text_","cmom_b",E9)</f>
        <v>text_cmom_b_001</v>
      </c>
      <c r="AL9" s="10"/>
      <c r="AM9" s="24" t="s">
        <v>183</v>
      </c>
      <c r="AN9" s="24" t="s">
        <v>183</v>
      </c>
      <c r="AO9" s="13" t="str">
        <f t="shared" si="7"/>
        <v>PASS</v>
      </c>
      <c r="AP9" s="13"/>
      <c r="AQ9" s="12" t="str">
        <f t="shared" si="8"/>
        <v>"text_cmom_b_001": {"type": "text", "parameters": {"text": "Δ MoM", "textAlignment": "right", "textColor": "{{coalesce(cell(BIG_TEST_9.result, 0, \"Text_Color_1\"), \"#FFFFFF\").asString()}}", "fontSize": 10}},</v>
      </c>
      <c r="AR9" s="17" t="s">
        <v>246</v>
      </c>
      <c r="AS9" s="13" t="str">
        <f t="shared" si="9"/>
        <v>PASS</v>
      </c>
      <c r="AT9" s="13"/>
      <c r="AU9" s="12" t="str">
        <f t="shared" si="2"/>
        <v>{"colspan": 3, "column": 28, "name": "text_cmom_b_001", "row": 30, "rowspan": 2, "widgetStyle": {"borderEdges": [], "backgroundColor": "#FFFFFF", "borderColor": "#FFFFFF", "borderRadius": 0, "borderWidth": 1}},</v>
      </c>
      <c r="AV9" s="17" t="s">
        <v>242</v>
      </c>
      <c r="AW9" s="13" t="str">
        <f t="shared" si="10"/>
        <v>PASS</v>
      </c>
    </row>
    <row r="10" spans="1:49" s="4" customFormat="1" ht="231" thickBot="1" x14ac:dyDescent="0.35">
      <c r="A10" s="30">
        <v>8</v>
      </c>
      <c r="B10" s="14" t="s">
        <v>8</v>
      </c>
      <c r="C10" s="14" t="s">
        <v>47</v>
      </c>
      <c r="D10" s="14" t="s">
        <v>166</v>
      </c>
      <c r="E10" s="11" t="str">
        <f t="shared" si="14"/>
        <v>_001</v>
      </c>
      <c r="F10" s="28" t="str">
        <f t="shared" si="11"/>
        <v>0</v>
      </c>
      <c r="G10" s="5" t="s">
        <v>173</v>
      </c>
      <c r="H10" s="20" t="str">
        <f t="shared" ref="H10" si="15">CONCATENATE("{{coalesce(cell(BIG_TEST_9.result, ", $F10,", \""Metric\""), \""Error\"").asString()}}")</f>
        <v>{{coalesce(cell(BIG_TEST_9.result, 0, \"Metric\"), \"Error\").asString()}}</v>
      </c>
      <c r="I10" s="20" t="s">
        <v>191</v>
      </c>
      <c r="J10" s="20" t="s">
        <v>15</v>
      </c>
      <c r="K10" s="5" t="s">
        <v>15</v>
      </c>
      <c r="L10" s="5" t="s">
        <v>53</v>
      </c>
      <c r="M10" s="20" t="str">
        <f>CONCATENATE("[""Metric"", [""{{coalesce(cell(BIG_TEST_9.result, ", $F10,", \""Metric\""), \""Error\"").asString()}}""], ""in""]")</f>
        <v>["Metric", ["{{coalesce(cell(BIG_TEST_9.result, 0, \"Metric\"), \"Error\").asString()}}"], "in"]</v>
      </c>
      <c r="N10" s="20" t="str">
        <f>CONCATENATE("[""Region"", [""{{coalesce(cell(BIG_TEST_9.result, ", $F10,", \""Region\""), \""Error\"").asString()}}""], ""in""]")</f>
        <v>["Region", ["{{coalesce(cell(BIG_TEST_9.result, 0, \"Region\"), \"Error\").asString()}}"], "in"]</v>
      </c>
      <c r="O10" s="6" t="s">
        <v>183</v>
      </c>
      <c r="P10" s="6" t="s">
        <v>177</v>
      </c>
      <c r="Q10" s="21" t="s">
        <v>178</v>
      </c>
      <c r="R10" s="23" t="s">
        <v>183</v>
      </c>
      <c r="S10" s="23" t="s">
        <v>183</v>
      </c>
      <c r="T10" s="23" t="s">
        <v>183</v>
      </c>
      <c r="U10" s="21" t="str">
        <f>CONCATENATE("{{coalesce(cell(BIG_TEST_9.result, ", $F10,", \""Color\""), \""#FFFFFF\"").asString()}}")</f>
        <v>{{coalesce(cell(BIG_TEST_9.result, 0, \"Color\"), \"#FFFFFF\").asString()}}</v>
      </c>
      <c r="V10" s="8" t="s">
        <v>34</v>
      </c>
      <c r="W10" s="17" t="s">
        <v>31</v>
      </c>
      <c r="X10" s="8" t="s">
        <v>49</v>
      </c>
      <c r="Y10" s="8" t="s">
        <v>33</v>
      </c>
      <c r="Z10" s="8"/>
      <c r="AA10" s="17" t="s">
        <v>239</v>
      </c>
      <c r="AB10" s="17" t="s">
        <v>196</v>
      </c>
      <c r="AC10" s="9" t="s">
        <v>179</v>
      </c>
      <c r="AD10" s="9" t="s">
        <v>204</v>
      </c>
      <c r="AE10" s="9" t="str">
        <f>AG10</f>
        <v>27</v>
      </c>
      <c r="AF10" s="9" t="s">
        <v>59</v>
      </c>
      <c r="AG10" s="28" t="str">
        <f t="shared" si="13"/>
        <v>27</v>
      </c>
      <c r="AH10" s="16" t="s">
        <v>180</v>
      </c>
      <c r="AI10" s="10"/>
      <c r="AJ10" s="11" t="str">
        <f>CONCATENATE(G10,"Trend",E10)</f>
        <v>Step_Trend_001</v>
      </c>
      <c r="AK10" s="7" t="str">
        <f>CONCATENATE("chart_Trend",E10)</f>
        <v>chart_Trend_001</v>
      </c>
      <c r="AL10" s="10"/>
      <c r="AM10" s="12" t="str">
        <f>CONCATENATE("""",AJ10,""": {""broadcastFacet"": false, ", P10,  ", ""isGlobal"": false, ", """query"": {""measures"": [[""avg"", """,J10,"""]], ""groups"": ", I10,", ""filters"": [", M10,", ", N10,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0, \"Metric\"), \"Error\").asString()}}"], "in"], ["Region", ["{{coalesce(cell(BIG_TEST_9.result, 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0" s="21" t="s">
        <v>233</v>
      </c>
      <c r="AO10" s="13" t="str">
        <f t="shared" si="7"/>
        <v>PASS</v>
      </c>
      <c r="AP10" s="13"/>
      <c r="AQ10" s="12" t="str">
        <f>CONCATENATE("""", AK10, """: {""parameters"": {", AA10, " """, AJ10, """, ", AB10, "}, ""type"": ""chart""},")</f>
        <v>"chart_Trend_001":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0" s="17" t="s">
        <v>238</v>
      </c>
      <c r="AS10" s="13" t="str">
        <f>IF(AQ10=AR10,"PASS","FAIL")</f>
        <v>PASS</v>
      </c>
      <c r="AT10" s="13"/>
      <c r="AU10" s="12" t="str">
        <f t="shared" si="2"/>
        <v>{"colspan": 7, "column": 34, "name": "chart_Trend_001", "row": 27, "rowspan": 5, "widgetStyle": {"backgroundColor": "#FFFFFF", "borderColor": "#FFFFFF", "borderEdges": [], "borderRadius": 0, "borderWidth": 1}},</v>
      </c>
      <c r="AV10" s="17" t="s">
        <v>234</v>
      </c>
      <c r="AW10" s="13" t="str">
        <f t="shared" si="10"/>
        <v>PASS</v>
      </c>
    </row>
    <row r="11" spans="1:49" s="4" customFormat="1" ht="115.8" thickBot="1" x14ac:dyDescent="0.35">
      <c r="A11" s="30">
        <v>9</v>
      </c>
      <c r="B11" s="14" t="s">
        <v>8</v>
      </c>
      <c r="C11" s="14" t="s">
        <v>47</v>
      </c>
      <c r="D11" s="14" t="s">
        <v>167</v>
      </c>
      <c r="E11" s="11" t="str">
        <f t="shared" si="3"/>
        <v>_001</v>
      </c>
      <c r="F11" s="28" t="str">
        <f t="shared" si="11"/>
        <v>0</v>
      </c>
      <c r="G11" s="6" t="s">
        <v>183</v>
      </c>
      <c r="H11" s="6" t="s">
        <v>183</v>
      </c>
      <c r="I11" s="26" t="s">
        <v>183</v>
      </c>
      <c r="J11" s="6" t="s">
        <v>183</v>
      </c>
      <c r="K11" s="6" t="s">
        <v>183</v>
      </c>
      <c r="L11" s="6" t="s">
        <v>183</v>
      </c>
      <c r="M11" s="6" t="s">
        <v>183</v>
      </c>
      <c r="N11" s="6" t="s">
        <v>183</v>
      </c>
      <c r="O11" s="6" t="s">
        <v>183</v>
      </c>
      <c r="P11" s="6" t="s">
        <v>183</v>
      </c>
      <c r="Q11" s="23" t="s">
        <v>183</v>
      </c>
      <c r="R11" s="23" t="s">
        <v>183</v>
      </c>
      <c r="S11" s="23" t="s">
        <v>183</v>
      </c>
      <c r="T11" s="23" t="s">
        <v>183</v>
      </c>
      <c r="U11" s="23" t="s">
        <v>183</v>
      </c>
      <c r="V11" s="23" t="s">
        <v>183</v>
      </c>
      <c r="W11" s="17" t="s">
        <v>187</v>
      </c>
      <c r="X11" s="8" t="s">
        <v>49</v>
      </c>
      <c r="Y11" s="8" t="s">
        <v>33</v>
      </c>
      <c r="Z11" s="8"/>
      <c r="AA11" s="23" t="s">
        <v>183</v>
      </c>
      <c r="AB11" s="23" t="s">
        <v>183</v>
      </c>
      <c r="AC11" s="9" t="s">
        <v>42</v>
      </c>
      <c r="AD11" s="9" t="s">
        <v>42</v>
      </c>
      <c r="AE11" s="9" t="str">
        <f>AG11</f>
        <v>27</v>
      </c>
      <c r="AF11" s="9" t="s">
        <v>59</v>
      </c>
      <c r="AG11" s="28" t="str">
        <f t="shared" si="13"/>
        <v>27</v>
      </c>
      <c r="AH11" s="22" t="str">
        <f>CONCATENATE("{""backgroundColor"": ""{{coalesce(cell(BIG_TEST_9.result, ",$F11,", \""Colorization_Hex_Code\""), \""#FFFFFF\"").asString()}}"", ""borderColor"": ""#FFFFFF"", ""borderEdges"": [""top"",""left"",""bottom""], ""borderRadius"": 0, ""borderWidth"": 4}")</f>
        <v>{"backgroundColor": "{{coalesce(cell(BIG_TEST_9.result, 0, \"Colorization_Hex_Code\"), \"#FFFFFF\").asString()}}", "borderColor": "#FFFFFF", "borderEdges": ["top","left","bottom"], "borderRadius": 0, "borderWidth": 4}</v>
      </c>
      <c r="AI11" s="10"/>
      <c r="AJ11" s="25" t="s">
        <v>183</v>
      </c>
      <c r="AK11" s="7" t="str">
        <f>CONCATENATE("Status_Box",E11)</f>
        <v>Status_Box_001</v>
      </c>
      <c r="AL11" s="10"/>
      <c r="AM11" s="24" t="s">
        <v>183</v>
      </c>
      <c r="AN11" s="24" t="s">
        <v>183</v>
      </c>
      <c r="AO11" s="13" t="str">
        <f t="shared" ref="AO11:AO16" si="16">IF(AM11=AN11,"PASS","FAIL")</f>
        <v>PASS</v>
      </c>
      <c r="AP11" s="13"/>
      <c r="AQ11" s="12" t="str">
        <f>CONCATENATE("""",AK11,""": {""parameters"": {""fontSize"": ",X11,", ""text"": """, Z11, """, ""textAlignment"": """, Y11, """, ""textColor"": """, W11, """}, ""type"": ""text""},")</f>
        <v>"Status_Box_001": {"parameters": {"fontSize": 10, "text": "", "textAlignment": "center", "textColor": "#091A3E"}, "type": "text"},</v>
      </c>
      <c r="AR11" s="33" t="s">
        <v>203</v>
      </c>
      <c r="AS11" s="13" t="str">
        <f t="shared" ref="AS11:AS16" si="17">IF(AQ11=AR11,"PASS","FAIL")</f>
        <v>PASS</v>
      </c>
      <c r="AT11" s="13"/>
      <c r="AU11" s="12" t="str">
        <f>CONCATENATE("{""colspan"": ",AC11,", ""column"": ",AD11,", ""name"": """,AK11,""", ""row"": ",AE11,", ""rowspan"": ",AF11, ", ""widgetStyle"": ",AH11,"},")</f>
        <v>{"colspan": 1, "column": 1, "name": "Status_Box_001", "row": 27, "rowspan": 5, "widgetStyle": {"backgroundColor": "{{coalesce(cell(BIG_TEST_9.result, 0, \"Colorization_Hex_Code\"), \"#FFFFFF\").asString()}}", "borderColor": "#FFFFFF", "borderEdges": ["top","left","bottom"], "borderRadius": 0, "borderWidth": 4}},</v>
      </c>
      <c r="AV11" s="33" t="s">
        <v>247</v>
      </c>
      <c r="AW11" s="13" t="str">
        <f t="shared" ref="AW11:AW16" si="18">IF(AU11=AV11,"PASS","FAIL")</f>
        <v>PASS</v>
      </c>
    </row>
    <row r="12" spans="1:49" s="4" customFormat="1" ht="130.19999999999999" customHeight="1" thickBot="1" x14ac:dyDescent="0.35">
      <c r="A12" s="30">
        <v>10</v>
      </c>
      <c r="B12" s="14" t="s">
        <v>8</v>
      </c>
      <c r="C12" s="14" t="s">
        <v>47</v>
      </c>
      <c r="D12" s="14" t="s">
        <v>168</v>
      </c>
      <c r="E12" s="11" t="str">
        <f t="shared" si="3"/>
        <v>_001</v>
      </c>
      <c r="F12" s="28" t="str">
        <f t="shared" si="11"/>
        <v>0</v>
      </c>
      <c r="G12" s="6" t="s">
        <v>183</v>
      </c>
      <c r="H12" s="6" t="s">
        <v>183</v>
      </c>
      <c r="I12" s="26" t="s">
        <v>183</v>
      </c>
      <c r="J12" s="6" t="s">
        <v>183</v>
      </c>
      <c r="K12" s="6" t="s">
        <v>183</v>
      </c>
      <c r="L12" s="6" t="s">
        <v>183</v>
      </c>
      <c r="M12" s="6" t="s">
        <v>183</v>
      </c>
      <c r="N12" s="6" t="s">
        <v>183</v>
      </c>
      <c r="O12" s="6" t="s">
        <v>183</v>
      </c>
      <c r="P12" s="6" t="s">
        <v>183</v>
      </c>
      <c r="Q12" s="23" t="s">
        <v>183</v>
      </c>
      <c r="R12" s="23" t="s">
        <v>183</v>
      </c>
      <c r="S12" s="23" t="s">
        <v>183</v>
      </c>
      <c r="T12" s="23" t="s">
        <v>183</v>
      </c>
      <c r="U12" s="23" t="s">
        <v>183</v>
      </c>
      <c r="V12" s="23" t="s">
        <v>183</v>
      </c>
      <c r="W12" s="21" t="str">
        <f>CONCATENATE("{{coalesce(cell(BIG_TEST_9.result, ", $F12,", \""Text_Color_1\""), \""#FFFFFF\"").asString()}}")</f>
        <v>{{coalesce(cell(BIG_TEST_9.result, 0, \"Text_Color_1\"), \"#FFFFFF\").asString()}}</v>
      </c>
      <c r="X12" s="8" t="s">
        <v>34</v>
      </c>
      <c r="Y12" s="8" t="s">
        <v>186</v>
      </c>
      <c r="Z12" s="21" t="str">
        <f>CONCATENATE("{{coalesce(cell(BIG_TEST_9.result, ", $F12,", \""Metric_Short\""), \""Error\"").asString()}}")</f>
        <v>{{coalesce(cell(BIG_TEST_9.result, 0, \"Metric_Short\"), \"Error\").asString()}}</v>
      </c>
      <c r="AA12" s="23" t="s">
        <v>183</v>
      </c>
      <c r="AB12" s="23" t="s">
        <v>183</v>
      </c>
      <c r="AC12" s="9" t="s">
        <v>61</v>
      </c>
      <c r="AD12" s="9" t="s">
        <v>44</v>
      </c>
      <c r="AE12" s="9" t="str">
        <f>AG12</f>
        <v>27</v>
      </c>
      <c r="AF12" s="9" t="s">
        <v>40</v>
      </c>
      <c r="AG12" s="28" t="str">
        <f t="shared" si="13"/>
        <v>27</v>
      </c>
      <c r="AH12" s="16" t="s">
        <v>205</v>
      </c>
      <c r="AI12" s="10"/>
      <c r="AJ12" s="25" t="s">
        <v>183</v>
      </c>
      <c r="AK12" s="7" t="str">
        <f>CONCATENATE("Metric_Name",E12)</f>
        <v>Metric_Name_001</v>
      </c>
      <c r="AL12" s="10"/>
      <c r="AM12" s="24" t="s">
        <v>183</v>
      </c>
      <c r="AN12" s="24" t="s">
        <v>183</v>
      </c>
      <c r="AO12" s="13" t="str">
        <f t="shared" si="16"/>
        <v>PASS</v>
      </c>
      <c r="AP12" s="13"/>
      <c r="AQ12" s="12" t="str">
        <f>CONCATENATE("""",AK12,""": {""parameters"": {""fontSize"": ",X12,", ""text"": """, Z12, """, ""textAlignment"": """, Y12, """, ""textColor"": """, W12, """}, ""type"": ""text""},")</f>
        <v>"Metric_Name_001": {"parameters": {"fontSize": 14, "text": "{{coalesce(cell(BIG_TEST_9.result, 0, \"Metric_Short\"), \"Error\").asString()}}", "textAlignment": "left", "textColor": "{{coalesce(cell(BIG_TEST_9.result, 0, \"Text_Color_1\"), \"#FFFFFF\").asString()}}"}, "type": "text"},</v>
      </c>
      <c r="AR12" s="33" t="s">
        <v>248</v>
      </c>
      <c r="AS12" s="13" t="str">
        <f t="shared" si="17"/>
        <v>PASS</v>
      </c>
      <c r="AT12" s="13"/>
      <c r="AU12" s="12" t="str">
        <f>CONCATENATE("{""colspan"": ",AC12,", ""column"": ",AD12,", ""name"": """,AK12,""", ""row"": ",AE12,", ""rowspan"": ",AF12,", ""widgetStyle"": ",AH12,"},")</f>
        <v>{"colspan": 11, "column": 2, "name": "Metric_Name_001", "row": 27, "rowspan": 3, "widgetStyle": {"borderColor": "#FFFFFF", "borderEdges": [], "borderWidth": 1}},</v>
      </c>
      <c r="AV12" s="33" t="s">
        <v>223</v>
      </c>
      <c r="AW12" s="13" t="str">
        <f t="shared" si="18"/>
        <v>PASS</v>
      </c>
    </row>
    <row r="13" spans="1:49" s="4" customFormat="1" ht="72.599999999999994" thickBot="1" x14ac:dyDescent="0.35">
      <c r="A13" s="30">
        <v>11</v>
      </c>
      <c r="B13" s="14" t="s">
        <v>8</v>
      </c>
      <c r="C13" s="14" t="s">
        <v>47</v>
      </c>
      <c r="D13" s="14" t="s">
        <v>169</v>
      </c>
      <c r="E13" s="11" t="str">
        <f t="shared" si="3"/>
        <v>_001</v>
      </c>
      <c r="F13" s="28" t="str">
        <f t="shared" si="11"/>
        <v>0</v>
      </c>
      <c r="G13" s="6" t="s">
        <v>183</v>
      </c>
      <c r="H13" s="6" t="s">
        <v>183</v>
      </c>
      <c r="I13" s="26" t="s">
        <v>183</v>
      </c>
      <c r="J13" s="6" t="s">
        <v>183</v>
      </c>
      <c r="K13" s="6" t="s">
        <v>183</v>
      </c>
      <c r="L13" s="6" t="s">
        <v>183</v>
      </c>
      <c r="M13" s="6" t="s">
        <v>183</v>
      </c>
      <c r="N13" s="6" t="s">
        <v>183</v>
      </c>
      <c r="O13" s="6" t="s">
        <v>183</v>
      </c>
      <c r="P13" s="6" t="s">
        <v>183</v>
      </c>
      <c r="Q13" s="23" t="s">
        <v>183</v>
      </c>
      <c r="R13" s="23" t="s">
        <v>183</v>
      </c>
      <c r="S13" s="23" t="s">
        <v>183</v>
      </c>
      <c r="T13" s="23" t="s">
        <v>183</v>
      </c>
      <c r="U13" s="23" t="s">
        <v>183</v>
      </c>
      <c r="V13" s="23" t="s">
        <v>183</v>
      </c>
      <c r="W13" s="21" t="str">
        <f>CONCATENATE("{{coalesce(cell(BIG_TEST_9.result, ", $F13,", \""Text_Color_2\""), \""#FFFFFF\"").asString()}}")</f>
        <v>{{coalesce(cell(BIG_TEST_9.result, 0, \"Text_Color_2\"), \"#FFFFFF\").asString()}}</v>
      </c>
      <c r="X13" s="8" t="s">
        <v>62</v>
      </c>
      <c r="Y13" s="8" t="s">
        <v>186</v>
      </c>
      <c r="Z13" s="21" t="str">
        <f>CONCATENATE("{{coalesce(cell(BIG_TEST_9.result, ", $F13,", \""Type\""), \""Error\"").asString()}} Metric")</f>
        <v>{{coalesce(cell(BIG_TEST_9.result, 0, \"Type\"), \"Error\").asString()}} Metric</v>
      </c>
      <c r="AA13" s="23" t="s">
        <v>183</v>
      </c>
      <c r="AB13" s="23" t="s">
        <v>183</v>
      </c>
      <c r="AC13" s="9" t="s">
        <v>179</v>
      </c>
      <c r="AD13" s="9" t="s">
        <v>44</v>
      </c>
      <c r="AE13" s="9">
        <f>AG13+3</f>
        <v>30</v>
      </c>
      <c r="AF13" s="9" t="s">
        <v>44</v>
      </c>
      <c r="AG13" s="28" t="str">
        <f t="shared" si="13"/>
        <v>27</v>
      </c>
      <c r="AH13" s="16" t="s">
        <v>180</v>
      </c>
      <c r="AI13" s="10"/>
      <c r="AJ13" s="25" t="s">
        <v>183</v>
      </c>
      <c r="AK13" s="7" t="str">
        <f>CONCATENATE("Type_Name",E13)</f>
        <v>Type_Name_001</v>
      </c>
      <c r="AL13" s="10"/>
      <c r="AM13" s="24" t="s">
        <v>183</v>
      </c>
      <c r="AN13" s="24" t="s">
        <v>183</v>
      </c>
      <c r="AO13" s="13" t="str">
        <f t="shared" si="16"/>
        <v>PASS</v>
      </c>
      <c r="AP13" s="13"/>
      <c r="AQ13" s="12" t="str">
        <f>CONCATENATE("""",AK13,""": {""parameters"": {""fontSize"": ",X13,", ""text"": """, Z13, """, ""textAlignment"": """, Y13, """, ""textColor"": """, W13, """}, ""type"": ""text""},")</f>
        <v>"Type_Name_001": {"parameters": {"fontSize": 12, "text": "{{coalesce(cell(BIG_TEST_9.result, 0, \"Type\"), \"Error\").asString()}} Metric", "textAlignment": "left", "textColor": "{{coalesce(cell(BIG_TEST_9.result, 0, \"Text_Color_2\"), \"#FFFFFF\").asString()}}"}, "type": "text"},</v>
      </c>
      <c r="AR13" s="33" t="s">
        <v>206</v>
      </c>
      <c r="AS13" s="13" t="str">
        <f t="shared" si="17"/>
        <v>PASS</v>
      </c>
      <c r="AT13" s="13"/>
      <c r="AU13" s="12" t="str">
        <f>CONCATENATE("{""colspan"": ",AC13,", ""column"": ",AD13,", ""name"": """,AK13,""", ""row"": ",AE13,", ""rowspan"": ",AF13,", ""widgetStyle"": ",AH13,"},")</f>
        <v>{"colspan": 7, "column": 2, "name": "Type_Name_001", "row": 30, "rowspan": 2, "widgetStyle": {"backgroundColor": "#FFFFFF", "borderColor": "#FFFFFF", "borderEdges": [], "borderRadius": 0, "borderWidth": 1}},</v>
      </c>
      <c r="AV13" s="33" t="s">
        <v>224</v>
      </c>
      <c r="AW13" s="13" t="str">
        <f t="shared" si="18"/>
        <v>PASS</v>
      </c>
    </row>
    <row r="14" spans="1:49" s="4" customFormat="1" ht="87" customHeight="1" thickBot="1" x14ac:dyDescent="0.35">
      <c r="A14" s="30">
        <v>12</v>
      </c>
      <c r="B14" s="14" t="s">
        <v>8</v>
      </c>
      <c r="C14" s="14" t="s">
        <v>47</v>
      </c>
      <c r="D14" s="14" t="s">
        <v>170</v>
      </c>
      <c r="E14" s="11" t="str">
        <f t="shared" si="3"/>
        <v>_001</v>
      </c>
      <c r="F14" s="28" t="str">
        <f t="shared" si="11"/>
        <v>0</v>
      </c>
      <c r="G14" s="6" t="s">
        <v>183</v>
      </c>
      <c r="H14" s="6" t="s">
        <v>183</v>
      </c>
      <c r="I14" s="26" t="s">
        <v>183</v>
      </c>
      <c r="J14" s="6" t="s">
        <v>183</v>
      </c>
      <c r="K14" s="6" t="s">
        <v>183</v>
      </c>
      <c r="L14" s="6" t="s">
        <v>183</v>
      </c>
      <c r="M14" s="6" t="s">
        <v>183</v>
      </c>
      <c r="N14" s="6" t="s">
        <v>183</v>
      </c>
      <c r="O14" s="6" t="s">
        <v>183</v>
      </c>
      <c r="P14" s="6" t="s">
        <v>183</v>
      </c>
      <c r="Q14" s="23" t="s">
        <v>183</v>
      </c>
      <c r="R14" s="23" t="s">
        <v>183</v>
      </c>
      <c r="S14" s="23" t="s">
        <v>183</v>
      </c>
      <c r="T14" s="23" t="s">
        <v>183</v>
      </c>
      <c r="U14" s="23" t="s">
        <v>183</v>
      </c>
      <c r="V14" s="23" t="s">
        <v>183</v>
      </c>
      <c r="W14" s="21" t="str">
        <f>CONCATENATE("{{coalesce(cell(BIG_TEST_9.result, ", $F14,", \""Text_Color_2\""), \""#FFFFFF\"").asString()}}")</f>
        <v>{{coalesce(cell(BIG_TEST_9.result, 0, \"Text_Color_2\"), \"#FFFFFF\").asString()}}</v>
      </c>
      <c r="X14" s="8" t="s">
        <v>62</v>
      </c>
      <c r="Y14" s="8" t="s">
        <v>202</v>
      </c>
      <c r="Z14" s="21" t="str">
        <f>CONCATENATE("As of {{coalesce(cell(BIG_TEST_9.result, ", $F14,", \""As_of_Date\""), \""Error\"").asString()}}")</f>
        <v>As of {{coalesce(cell(BIG_TEST_9.result, 0, \"As_of_Date\"), \"Error\").asString()}}</v>
      </c>
      <c r="AA14" s="23" t="s">
        <v>183</v>
      </c>
      <c r="AB14" s="23" t="s">
        <v>183</v>
      </c>
      <c r="AC14" s="9" t="s">
        <v>60</v>
      </c>
      <c r="AD14" s="9" t="s">
        <v>162</v>
      </c>
      <c r="AE14" s="9">
        <f>AG14+3</f>
        <v>30</v>
      </c>
      <c r="AF14" s="9" t="s">
        <v>44</v>
      </c>
      <c r="AG14" s="28" t="str">
        <f t="shared" si="13"/>
        <v>27</v>
      </c>
      <c r="AH14" s="16" t="s">
        <v>45</v>
      </c>
      <c r="AI14" s="10"/>
      <c r="AJ14" s="25" t="s">
        <v>183</v>
      </c>
      <c r="AK14" s="7" t="str">
        <f>CONCATENATE("As_Of_Date_Name",E14)</f>
        <v>As_Of_Date_Name_001</v>
      </c>
      <c r="AL14" s="10"/>
      <c r="AM14" s="24" t="s">
        <v>183</v>
      </c>
      <c r="AN14" s="24" t="s">
        <v>183</v>
      </c>
      <c r="AO14" s="13" t="str">
        <f t="shared" si="16"/>
        <v>PASS</v>
      </c>
      <c r="AP14" s="13"/>
      <c r="AQ14" s="12" t="str">
        <f>CONCATENATE("""",AK14,""": {""parameters"": {""fontSize"": ",X14,", ""text"": """, Z14, """, ""textAlignment"": """, Y14, """, ""textColor"": """, W14, """}, ""type"": ""text""},")</f>
        <v>"As_Of_Date_Name_001": {"parameters": {"fontSize": 12, "text": "As of {{coalesce(cell(BIG_TEST_9.result, 0, \"As_of_Date\"), \"Error\").asString()}}", "textAlignment": "right", "textColor": "{{coalesce(cell(BIG_TEST_9.result, 0, \"Text_Color_2\"), \"#FFFFFF\").asString()}}"}, "type": "text"},</v>
      </c>
      <c r="AR14" s="33" t="s">
        <v>209</v>
      </c>
      <c r="AS14" s="13" t="str">
        <f t="shared" si="17"/>
        <v>PASS</v>
      </c>
      <c r="AT14" s="13"/>
      <c r="AU14" s="12" t="str">
        <f>CONCATENATE("{""colspan"": ",AC14,", ""column"": ",AD14,", ""name"": """,AK14,""", ""row"": ",AE14,", ""rowspan"": ",AF14,", ""widgetStyle"": ",AH14,"},")</f>
        <v>{"colspan": 6, "column": 9, "name": "As_Of_Date_Name_001", "row": 30, "rowspan": 2, "widgetStyle": {"borderEdges": []}},</v>
      </c>
      <c r="AV14" s="33" t="s">
        <v>225</v>
      </c>
      <c r="AW14" s="13" t="str">
        <f t="shared" si="18"/>
        <v>PASS</v>
      </c>
    </row>
    <row r="15" spans="1:49" s="4" customFormat="1" ht="130.19999999999999" customHeight="1" thickBot="1" x14ac:dyDescent="0.35">
      <c r="A15" s="30">
        <v>13</v>
      </c>
      <c r="B15" s="14" t="s">
        <v>8</v>
      </c>
      <c r="C15" s="14" t="s">
        <v>47</v>
      </c>
      <c r="D15" s="14" t="s">
        <v>171</v>
      </c>
      <c r="E15" s="11" t="str">
        <f t="shared" si="3"/>
        <v>_001</v>
      </c>
      <c r="F15" s="28" t="str">
        <f t="shared" si="11"/>
        <v>0</v>
      </c>
      <c r="G15" s="6" t="s">
        <v>183</v>
      </c>
      <c r="H15" s="6" t="s">
        <v>183</v>
      </c>
      <c r="I15" s="26" t="s">
        <v>183</v>
      </c>
      <c r="J15" s="6" t="s">
        <v>183</v>
      </c>
      <c r="K15" s="6" t="s">
        <v>183</v>
      </c>
      <c r="L15" s="6" t="s">
        <v>183</v>
      </c>
      <c r="M15" s="6" t="s">
        <v>183</v>
      </c>
      <c r="N15" s="6" t="s">
        <v>183</v>
      </c>
      <c r="O15" s="6" t="s">
        <v>183</v>
      </c>
      <c r="P15" s="6" t="s">
        <v>183</v>
      </c>
      <c r="Q15" s="23" t="s">
        <v>183</v>
      </c>
      <c r="R15" s="21" t="str">
        <f>CONCATENATE("https://{{coalesce(cell(BIG_TEST_9.result, ", $F15,", \""CSG_Insights_Central_Link\""), \""sites.google.com/salesforce.com/fy18-csg-insights-central/home\"").asString()}}")</f>
        <v>https://{{coalesce(cell(BIG_TEST_9.result, 0, \"CSG_Insights_Central_Link\"), \"sites.google.com/salesforce.com/fy18-csg-insights-central/home\").asString()}}</v>
      </c>
      <c r="S15" s="21" t="s">
        <v>199</v>
      </c>
      <c r="T15" s="7" t="str">
        <f>"false"</f>
        <v>false</v>
      </c>
      <c r="U15" s="23" t="s">
        <v>183</v>
      </c>
      <c r="V15" s="23" t="s">
        <v>183</v>
      </c>
      <c r="W15" s="17" t="s">
        <v>207</v>
      </c>
      <c r="X15" s="8" t="s">
        <v>34</v>
      </c>
      <c r="Y15" s="8" t="s">
        <v>33</v>
      </c>
      <c r="Z15" s="8" t="s">
        <v>185</v>
      </c>
      <c r="AA15" s="23" t="s">
        <v>183</v>
      </c>
      <c r="AB15" s="23" t="s">
        <v>183</v>
      </c>
      <c r="AC15" s="9" t="s">
        <v>44</v>
      </c>
      <c r="AD15" s="9" t="s">
        <v>122</v>
      </c>
      <c r="AE15" s="9" t="str">
        <f>AG15</f>
        <v>27</v>
      </c>
      <c r="AF15" s="9" t="s">
        <v>40</v>
      </c>
      <c r="AG15" s="28" t="str">
        <f t="shared" si="13"/>
        <v>27</v>
      </c>
      <c r="AH15" s="16" t="s">
        <v>180</v>
      </c>
      <c r="AI15" s="10"/>
      <c r="AJ15" s="25" t="s">
        <v>183</v>
      </c>
      <c r="AK15" s="7" t="str">
        <f>CONCATENATE("Help_Link",E15)</f>
        <v>Help_Link_001</v>
      </c>
      <c r="AL15" s="10"/>
      <c r="AM15" s="24" t="s">
        <v>183</v>
      </c>
      <c r="AN15" s="24" t="s">
        <v>183</v>
      </c>
      <c r="AO15" s="13" t="str">
        <f t="shared" si="16"/>
        <v>PASS</v>
      </c>
      <c r="AP15" s="13"/>
      <c r="AQ15" s="12" t="str">
        <f>CONCATENATE("""",AK15,""": {""parameters"": {""destinationLink"": {""url"": """, R15, """, ""tooltip"": """, S15,"""}, ""destinationType"": ""url"", ""fontSize"": ",X15,", ""includeState"": ", T15, ", ""text"": """, Z15, """, ""textAlignment"": """, Y15, """, ""textColor"": """, W15, """}, ""type"": ""link""},")</f>
        <v>"Help_Link_001":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5" s="33" t="s">
        <v>208</v>
      </c>
      <c r="AS15" s="13" t="str">
        <f t="shared" si="17"/>
        <v>PASS</v>
      </c>
      <c r="AT15" s="13"/>
      <c r="AU15" s="12" t="str">
        <f>CONCATENATE("{""colspan"": ",AC15,", ""column"": ",AD15,", ""name"": """,AK15,""", ""row"": ",AE15,", ""rowspan"": ",AF15,", ""widgetStyle"": ",AH15,"},")</f>
        <v>{"colspan": 2, "column": 13, "name": "Help_Link_001", "row": 27, "rowspan": 3, "widgetStyle": {"backgroundColor": "#FFFFFF", "borderColor": "#FFFFFF", "borderEdges": [], "borderRadius": 0, "borderWidth": 1}},</v>
      </c>
      <c r="AV15" s="33" t="s">
        <v>226</v>
      </c>
      <c r="AW15" s="13" t="str">
        <f t="shared" si="18"/>
        <v>PASS</v>
      </c>
    </row>
    <row r="16" spans="1:49" s="4" customFormat="1" ht="87" thickBot="1" x14ac:dyDescent="0.35">
      <c r="A16" s="31">
        <v>14</v>
      </c>
      <c r="B16" s="14" t="s">
        <v>8</v>
      </c>
      <c r="C16" s="14" t="s">
        <v>47</v>
      </c>
      <c r="D16" s="14" t="s">
        <v>172</v>
      </c>
      <c r="E16" s="11" t="str">
        <f t="shared" si="3"/>
        <v>_001</v>
      </c>
      <c r="F16" s="28" t="str">
        <f t="shared" si="11"/>
        <v>0</v>
      </c>
      <c r="G16" s="6" t="s">
        <v>183</v>
      </c>
      <c r="H16" s="6" t="s">
        <v>183</v>
      </c>
      <c r="I16" s="26" t="s">
        <v>183</v>
      </c>
      <c r="J16" s="6" t="s">
        <v>183</v>
      </c>
      <c r="K16" s="6" t="s">
        <v>183</v>
      </c>
      <c r="L16" s="6" t="s">
        <v>183</v>
      </c>
      <c r="M16" s="6" t="s">
        <v>183</v>
      </c>
      <c r="N16" s="6" t="s">
        <v>183</v>
      </c>
      <c r="O16" s="6" t="s">
        <v>183</v>
      </c>
      <c r="P16" s="6" t="s">
        <v>183</v>
      </c>
      <c r="Q16" s="23" t="s">
        <v>183</v>
      </c>
      <c r="R16" s="21" t="str">
        <f>CONCATENATE("https://org62.my.salesforce.com/analytics/wave/wave.apexp#dashboard/{{coalesce(cell(BIG_TEST_9.result, ", $F16,", \""Detail_Dashboard_Name\""), \""0FK0M0000004J3fWAE\"").asString()}}")</f>
        <v>https://org62.my.salesforce.com/analytics/wave/wave.apexp#dashboard/{{coalesce(cell(BIG_TEST_9.result, 0, \"Detail_Dashboard_Name\"), \"0FK0M0000004J3fWAE\").asString()}}</v>
      </c>
      <c r="S16" s="21" t="s">
        <v>198</v>
      </c>
      <c r="T16" s="7" t="str">
        <f>"false"</f>
        <v>false</v>
      </c>
      <c r="U16" s="23" t="s">
        <v>183</v>
      </c>
      <c r="V16" s="23" t="s">
        <v>183</v>
      </c>
      <c r="W16" s="17" t="s">
        <v>207</v>
      </c>
      <c r="X16" s="8" t="s">
        <v>62</v>
      </c>
      <c r="Y16" s="8" t="s">
        <v>33</v>
      </c>
      <c r="Z16" s="8" t="s">
        <v>201</v>
      </c>
      <c r="AA16" s="23" t="s">
        <v>183</v>
      </c>
      <c r="AB16" s="23" t="s">
        <v>183</v>
      </c>
      <c r="AC16" s="9" t="s">
        <v>41</v>
      </c>
      <c r="AD16" s="9" t="s">
        <v>181</v>
      </c>
      <c r="AE16" s="32">
        <f>AG16+1</f>
        <v>28</v>
      </c>
      <c r="AF16" s="9" t="s">
        <v>40</v>
      </c>
      <c r="AG16" s="28" t="str">
        <f t="shared" si="13"/>
        <v>27</v>
      </c>
      <c r="AH16" s="16" t="s">
        <v>235</v>
      </c>
      <c r="AI16" s="10"/>
      <c r="AJ16" s="25" t="s">
        <v>183</v>
      </c>
      <c r="AK16" s="7" t="str">
        <f>CONCATENATE("Explore_Link",E16)</f>
        <v>Explore_Link_001</v>
      </c>
      <c r="AL16" s="10"/>
      <c r="AM16" s="24" t="s">
        <v>183</v>
      </c>
      <c r="AN16" s="24" t="s">
        <v>183</v>
      </c>
      <c r="AO16" s="13" t="str">
        <f t="shared" si="16"/>
        <v>PASS</v>
      </c>
      <c r="AP16" s="13"/>
      <c r="AQ16" s="12" t="str">
        <f>CONCATENATE("""",AK16,""": {""parameters"": {""destinationLink"": {""url"": """, R16, """, ""tooltip"": """, S16,"""}, ""destinationType"": ""url"", ""fontSize"": ",X16,", ""includeState"": ", T16, ", ""text"": """, Z16, """, ""textAlignment"": """, Y16, """, ""textColor"": """, W16, """}, ""type"": ""link""},")</f>
        <v>"Explore_Link_001":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6" s="33" t="s">
        <v>249</v>
      </c>
      <c r="AS16" s="13" t="str">
        <f t="shared" si="17"/>
        <v>PASS</v>
      </c>
      <c r="AT16" s="13"/>
      <c r="AU16" s="12" t="str">
        <f>CONCATENATE("{""colspan"": ",AC16,", ""column"": ",AD16,", ""name"": """,AK16,""", ""row"": ",AE16,", ""rowspan"": ",AF16,", ""widgetStyle"": ",AH16,"},")</f>
        <v>{"colspan": 4, "column": 43, "name": "Explore_Link_001", "row": 28, "rowspan": 3, "widgetStyle": {"backgroundColor": "#E3EBF3", "borderColor": "#FFFFFF", "borderEdges": ["all"], "borderRadius": 8, "borderWidth": 4}},</v>
      </c>
      <c r="AV16" s="33" t="s">
        <v>236</v>
      </c>
      <c r="AW16" s="13" t="str">
        <f t="shared" si="18"/>
        <v>PASS</v>
      </c>
    </row>
    <row r="24" spans="38:38" x14ac:dyDescent="0.3">
      <c r="AL24" s="2"/>
    </row>
  </sheetData>
  <mergeCells count="5">
    <mergeCell ref="E1:AH1"/>
    <mergeCell ref="AJ1:AK1"/>
    <mergeCell ref="AM1:AO1"/>
    <mergeCell ref="AQ1:AS1"/>
    <mergeCell ref="AU1:A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54" sqref="D54"/>
    </sheetView>
  </sheetViews>
  <sheetFormatPr defaultRowHeight="14.4" x14ac:dyDescent="0.3"/>
  <cols>
    <col min="1" max="1" width="13.88671875" customWidth="1"/>
    <col min="2" max="2" width="15.88671875" bestFit="1" customWidth="1"/>
    <col min="3" max="3" width="9.109375" bestFit="1" customWidth="1"/>
    <col min="4" max="4" width="39.88671875" bestFit="1" customWidth="1"/>
    <col min="5" max="5" width="13.33203125" bestFit="1" customWidth="1"/>
    <col min="6" max="6" width="14.6640625" bestFit="1" customWidth="1"/>
    <col min="7" max="7" width="7" bestFit="1" customWidth="1"/>
    <col min="8" max="8" width="20" bestFit="1" customWidth="1"/>
  </cols>
  <sheetData>
    <row r="1" spans="1:9" x14ac:dyDescent="0.3">
      <c r="A1" s="18" t="s">
        <v>63</v>
      </c>
      <c r="B1" s="18" t="s">
        <v>64</v>
      </c>
      <c r="C1" s="18" t="s">
        <v>46</v>
      </c>
      <c r="D1" s="18" t="s">
        <v>10</v>
      </c>
      <c r="E1" s="18" t="s">
        <v>57</v>
      </c>
      <c r="F1" s="18" t="s">
        <v>58</v>
      </c>
      <c r="G1" s="18" t="s">
        <v>17</v>
      </c>
      <c r="H1" s="18" t="s">
        <v>65</v>
      </c>
      <c r="I1" s="18"/>
    </row>
    <row r="2" spans="1:9" x14ac:dyDescent="0.3">
      <c r="A2" t="s">
        <v>66</v>
      </c>
      <c r="B2" t="s">
        <v>67</v>
      </c>
      <c r="C2" t="s">
        <v>47</v>
      </c>
      <c r="D2" t="s">
        <v>14</v>
      </c>
      <c r="E2" t="s">
        <v>68</v>
      </c>
      <c r="F2" t="s">
        <v>69</v>
      </c>
      <c r="G2" t="s">
        <v>70</v>
      </c>
      <c r="H2" t="s">
        <v>71</v>
      </c>
    </row>
    <row r="3" spans="1:9" x14ac:dyDescent="0.3">
      <c r="A3" t="s">
        <v>72</v>
      </c>
      <c r="B3" t="s">
        <v>67</v>
      </c>
      <c r="C3" t="s">
        <v>47</v>
      </c>
      <c r="D3" t="s">
        <v>73</v>
      </c>
      <c r="E3" t="s">
        <v>74</v>
      </c>
      <c r="F3" t="s">
        <v>75</v>
      </c>
      <c r="G3" t="s">
        <v>76</v>
      </c>
      <c r="H3" t="s">
        <v>71</v>
      </c>
    </row>
    <row r="4" spans="1:9" x14ac:dyDescent="0.3">
      <c r="A4" t="s">
        <v>77</v>
      </c>
      <c r="B4" t="s">
        <v>67</v>
      </c>
      <c r="C4" t="s">
        <v>47</v>
      </c>
      <c r="D4" t="s">
        <v>78</v>
      </c>
      <c r="E4" t="s">
        <v>79</v>
      </c>
      <c r="F4" t="s">
        <v>80</v>
      </c>
      <c r="G4" t="s">
        <v>81</v>
      </c>
      <c r="H4" t="s">
        <v>71</v>
      </c>
    </row>
    <row r="5" spans="1:9" x14ac:dyDescent="0.3">
      <c r="A5" t="s">
        <v>82</v>
      </c>
      <c r="B5" t="s">
        <v>67</v>
      </c>
      <c r="C5" t="s">
        <v>47</v>
      </c>
      <c r="D5" t="s">
        <v>83</v>
      </c>
      <c r="E5" t="s">
        <v>84</v>
      </c>
      <c r="F5" t="s">
        <v>85</v>
      </c>
      <c r="G5" t="s">
        <v>85</v>
      </c>
      <c r="H5" t="s">
        <v>71</v>
      </c>
    </row>
    <row r="6" spans="1:9" x14ac:dyDescent="0.3">
      <c r="A6" t="s">
        <v>86</v>
      </c>
      <c r="B6" t="s">
        <v>67</v>
      </c>
      <c r="C6" t="s">
        <v>87</v>
      </c>
      <c r="D6" t="s">
        <v>88</v>
      </c>
      <c r="E6" t="s">
        <v>89</v>
      </c>
      <c r="F6" t="s">
        <v>90</v>
      </c>
      <c r="G6" t="s">
        <v>91</v>
      </c>
      <c r="H6" t="s">
        <v>71</v>
      </c>
    </row>
    <row r="7" spans="1:9" x14ac:dyDescent="0.3">
      <c r="A7" t="s">
        <v>92</v>
      </c>
      <c r="B7" t="s">
        <v>67</v>
      </c>
      <c r="C7" t="s">
        <v>87</v>
      </c>
      <c r="D7" t="s">
        <v>93</v>
      </c>
      <c r="E7" t="s">
        <v>94</v>
      </c>
      <c r="F7" t="s">
        <v>95</v>
      </c>
      <c r="G7" t="s">
        <v>96</v>
      </c>
      <c r="H7" t="s">
        <v>71</v>
      </c>
    </row>
    <row r="8" spans="1:9" x14ac:dyDescent="0.3">
      <c r="A8" t="s">
        <v>97</v>
      </c>
      <c r="B8" t="s">
        <v>67</v>
      </c>
      <c r="C8" t="s">
        <v>87</v>
      </c>
      <c r="D8" t="s">
        <v>98</v>
      </c>
      <c r="E8" t="s">
        <v>99</v>
      </c>
      <c r="F8" t="s">
        <v>100</v>
      </c>
      <c r="G8" t="s">
        <v>101</v>
      </c>
      <c r="H8" t="s">
        <v>71</v>
      </c>
    </row>
    <row r="9" spans="1:9" x14ac:dyDescent="0.3">
      <c r="A9" t="s">
        <v>102</v>
      </c>
      <c r="B9" t="s">
        <v>67</v>
      </c>
      <c r="C9" t="s">
        <v>87</v>
      </c>
      <c r="D9" t="s">
        <v>103</v>
      </c>
      <c r="E9" t="s">
        <v>104</v>
      </c>
      <c r="F9" t="s">
        <v>105</v>
      </c>
      <c r="G9" t="s">
        <v>106</v>
      </c>
      <c r="H9" t="s">
        <v>71</v>
      </c>
    </row>
    <row r="10" spans="1:9" x14ac:dyDescent="0.3">
      <c r="A10" t="s">
        <v>107</v>
      </c>
      <c r="B10" t="s">
        <v>67</v>
      </c>
      <c r="C10" t="s">
        <v>87</v>
      </c>
      <c r="D10" t="s">
        <v>108</v>
      </c>
      <c r="E10" t="s">
        <v>109</v>
      </c>
      <c r="F10" t="s">
        <v>110</v>
      </c>
      <c r="G10" t="s">
        <v>111</v>
      </c>
      <c r="H10" t="s">
        <v>71</v>
      </c>
    </row>
    <row r="11" spans="1:9" x14ac:dyDescent="0.3">
      <c r="A11" t="s">
        <v>49</v>
      </c>
      <c r="B11" t="s">
        <v>67</v>
      </c>
      <c r="C11" t="s">
        <v>87</v>
      </c>
      <c r="D11" t="s">
        <v>112</v>
      </c>
      <c r="E11" t="s">
        <v>113</v>
      </c>
      <c r="F11" t="s">
        <v>114</v>
      </c>
      <c r="G11" t="s">
        <v>115</v>
      </c>
      <c r="H11" t="s">
        <v>71</v>
      </c>
    </row>
    <row r="12" spans="1:9" x14ac:dyDescent="0.3">
      <c r="A12" t="s">
        <v>61</v>
      </c>
      <c r="B12" t="s">
        <v>67</v>
      </c>
      <c r="C12" t="s">
        <v>87</v>
      </c>
      <c r="D12" t="s">
        <v>116</v>
      </c>
      <c r="E12" t="s">
        <v>117</v>
      </c>
      <c r="F12" t="s">
        <v>118</v>
      </c>
      <c r="G12" t="s">
        <v>119</v>
      </c>
      <c r="H12" t="s">
        <v>71</v>
      </c>
    </row>
    <row r="13" spans="1:9" x14ac:dyDescent="0.3">
      <c r="A13" t="s">
        <v>62</v>
      </c>
      <c r="B13" t="s">
        <v>67</v>
      </c>
      <c r="C13" t="s">
        <v>87</v>
      </c>
      <c r="D13" t="s">
        <v>120</v>
      </c>
      <c r="E13" t="s">
        <v>121</v>
      </c>
      <c r="F13" t="s">
        <v>111</v>
      </c>
      <c r="G13" t="s">
        <v>111</v>
      </c>
      <c r="H13" t="s">
        <v>71</v>
      </c>
    </row>
    <row r="14" spans="1:9" x14ac:dyDescent="0.3">
      <c r="A14" t="s">
        <v>122</v>
      </c>
      <c r="B14" t="s">
        <v>67</v>
      </c>
      <c r="C14" t="s">
        <v>87</v>
      </c>
      <c r="D14" t="s">
        <v>123</v>
      </c>
      <c r="E14" t="s">
        <v>84</v>
      </c>
      <c r="F14" t="s">
        <v>124</v>
      </c>
      <c r="G14" t="s">
        <v>125</v>
      </c>
      <c r="H14" t="s">
        <v>71</v>
      </c>
    </row>
    <row r="15" spans="1:9" x14ac:dyDescent="0.3">
      <c r="A15" t="s">
        <v>34</v>
      </c>
      <c r="B15" t="s">
        <v>67</v>
      </c>
      <c r="C15" t="s">
        <v>87</v>
      </c>
      <c r="D15" t="s">
        <v>126</v>
      </c>
      <c r="E15" t="s">
        <v>127</v>
      </c>
      <c r="F15" t="s">
        <v>128</v>
      </c>
      <c r="G15" t="s">
        <v>129</v>
      </c>
      <c r="H15" t="s">
        <v>71</v>
      </c>
    </row>
    <row r="16" spans="1:9" x14ac:dyDescent="0.3">
      <c r="A16" s="19" t="s">
        <v>130</v>
      </c>
      <c r="B16" s="19" t="s">
        <v>67</v>
      </c>
      <c r="C16" s="19" t="s">
        <v>131</v>
      </c>
      <c r="D16" s="19" t="s">
        <v>132</v>
      </c>
      <c r="E16" t="s">
        <v>32</v>
      </c>
      <c r="F16" t="s">
        <v>133</v>
      </c>
      <c r="G16" t="s">
        <v>134</v>
      </c>
      <c r="H16" t="s">
        <v>71</v>
      </c>
    </row>
    <row r="17" spans="1:8" x14ac:dyDescent="0.3">
      <c r="A17" s="19" t="s">
        <v>135</v>
      </c>
      <c r="B17" s="19" t="s">
        <v>67</v>
      </c>
      <c r="C17" s="19" t="s">
        <v>131</v>
      </c>
      <c r="D17" s="19" t="s">
        <v>136</v>
      </c>
      <c r="E17" t="s">
        <v>137</v>
      </c>
      <c r="F17" t="s">
        <v>138</v>
      </c>
      <c r="G17" t="s">
        <v>139</v>
      </c>
      <c r="H17" t="s">
        <v>71</v>
      </c>
    </row>
    <row r="18" spans="1:8" x14ac:dyDescent="0.3">
      <c r="A18" s="19" t="s">
        <v>140</v>
      </c>
      <c r="B18" s="19" t="s">
        <v>67</v>
      </c>
      <c r="C18" s="19" t="s">
        <v>131</v>
      </c>
      <c r="D18" s="19" t="s">
        <v>141</v>
      </c>
      <c r="E18" t="s">
        <v>142</v>
      </c>
      <c r="F18" t="s">
        <v>143</v>
      </c>
      <c r="G18" t="s">
        <v>41</v>
      </c>
      <c r="H18" t="s">
        <v>71</v>
      </c>
    </row>
    <row r="19" spans="1:8" x14ac:dyDescent="0.3">
      <c r="A19" s="19" t="s">
        <v>48</v>
      </c>
      <c r="B19" s="19" t="s">
        <v>67</v>
      </c>
      <c r="C19" s="19" t="s">
        <v>131</v>
      </c>
      <c r="D19" s="19" t="s">
        <v>144</v>
      </c>
      <c r="E19" t="s">
        <v>145</v>
      </c>
      <c r="F19" t="s">
        <v>146</v>
      </c>
      <c r="G19" t="s">
        <v>147</v>
      </c>
      <c r="H19" t="s">
        <v>71</v>
      </c>
    </row>
    <row r="20" spans="1:8" x14ac:dyDescent="0.3">
      <c r="A20" s="19" t="s">
        <v>148</v>
      </c>
      <c r="B20" s="19" t="s">
        <v>67</v>
      </c>
      <c r="C20" s="19" t="s">
        <v>131</v>
      </c>
      <c r="D20" s="19" t="s">
        <v>149</v>
      </c>
      <c r="E20" t="s">
        <v>150</v>
      </c>
      <c r="F20" t="s">
        <v>151</v>
      </c>
      <c r="G20" t="s">
        <v>152</v>
      </c>
      <c r="H20" t="s">
        <v>71</v>
      </c>
    </row>
    <row r="21" spans="1:8" x14ac:dyDescent="0.3">
      <c r="A21" s="19" t="s">
        <v>153</v>
      </c>
      <c r="B21" s="19" t="s">
        <v>67</v>
      </c>
      <c r="C21" s="19" t="s">
        <v>131</v>
      </c>
      <c r="D21" s="19" t="s">
        <v>154</v>
      </c>
      <c r="E21" t="s">
        <v>155</v>
      </c>
      <c r="F21" t="s">
        <v>156</v>
      </c>
      <c r="G21" t="s">
        <v>157</v>
      </c>
      <c r="H21" t="s">
        <v>71</v>
      </c>
    </row>
    <row r="22" spans="1:8" x14ac:dyDescent="0.3">
      <c r="A22" s="19" t="s">
        <v>158</v>
      </c>
      <c r="B22" s="19" t="s">
        <v>67</v>
      </c>
      <c r="C22" s="19" t="s">
        <v>131</v>
      </c>
      <c r="D22" s="19" t="s">
        <v>159</v>
      </c>
      <c r="E22" t="s">
        <v>111</v>
      </c>
      <c r="F22" t="s">
        <v>111</v>
      </c>
      <c r="G22" t="s">
        <v>111</v>
      </c>
      <c r="H22" t="s">
        <v>71</v>
      </c>
    </row>
    <row r="23" spans="1:8" x14ac:dyDescent="0.3">
      <c r="A23" s="19" t="s">
        <v>160</v>
      </c>
      <c r="B23" s="19" t="s">
        <v>67</v>
      </c>
      <c r="C23" s="19" t="s">
        <v>131</v>
      </c>
      <c r="D23" s="19" t="s">
        <v>161</v>
      </c>
      <c r="E23" t="s">
        <v>162</v>
      </c>
      <c r="F23" t="s">
        <v>163</v>
      </c>
      <c r="G23" t="s">
        <v>164</v>
      </c>
      <c r="H2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2"/>
  <sheetViews>
    <sheetView workbookViewId="0">
      <pane xSplit="5" ySplit="2" topLeftCell="T408" activePane="bottomRight" state="frozen"/>
      <selection pane="topRight" activeCell="E1" sqref="E1"/>
      <selection pane="bottomLeft" activeCell="A3" sqref="A3"/>
      <selection pane="bottomRight" activeCell="W412" sqref="W412"/>
    </sheetView>
  </sheetViews>
  <sheetFormatPr defaultRowHeight="14.4" outlineLevelCol="1" x14ac:dyDescent="0.3"/>
  <cols>
    <col min="1" max="1" width="8.88671875" style="35"/>
    <col min="2" max="2" width="10.109375" style="36" bestFit="1" customWidth="1"/>
    <col min="3" max="3" width="9.33203125" style="36" bestFit="1" customWidth="1"/>
    <col min="4" max="4" width="15" style="36" customWidth="1"/>
    <col min="5" max="5" width="10.6640625" style="36" bestFit="1" customWidth="1"/>
    <col min="6" max="6" width="12" style="36" bestFit="1" customWidth="1"/>
    <col min="7" max="7" width="16.5546875" style="36" bestFit="1" customWidth="1"/>
    <col min="8" max="9" width="27.6640625" style="36" customWidth="1"/>
    <col min="10" max="10" width="29" style="36" bestFit="1" customWidth="1"/>
    <col min="11" max="11" width="29" style="36" customWidth="1"/>
    <col min="12" max="12" width="20.44140625" style="36" customWidth="1"/>
    <col min="13" max="14" width="27.21875" style="36" customWidth="1"/>
    <col min="15" max="15" width="27.5546875" style="36" customWidth="1"/>
    <col min="16" max="16" width="53.33203125" style="36" customWidth="1"/>
    <col min="17" max="17" width="33.44140625" style="36" bestFit="1" customWidth="1"/>
    <col min="18" max="20" width="48.88671875" style="36" customWidth="1"/>
    <col min="21" max="21" width="29.44140625" style="36" customWidth="1"/>
    <col min="22" max="22" width="11.109375" style="36" bestFit="1" customWidth="1"/>
    <col min="23" max="23" width="27.109375" style="36" customWidth="1"/>
    <col min="24" max="24" width="8.109375" style="36" bestFit="1" customWidth="1"/>
    <col min="25" max="25" width="14.21875" style="36" bestFit="1" customWidth="1"/>
    <col min="26" max="26" width="30" style="36" customWidth="1"/>
    <col min="27" max="28" width="39.88671875" style="36" customWidth="1"/>
    <col min="29" max="29" width="7.44140625" style="36" bestFit="1" customWidth="1"/>
    <col min="30" max="30" width="7.21875" style="36" bestFit="1" customWidth="1"/>
    <col min="31" max="31" width="8.109375" style="36" bestFit="1" customWidth="1"/>
    <col min="32" max="32" width="8.44140625" style="36" bestFit="1" customWidth="1"/>
    <col min="33" max="33" width="9" style="36" bestFit="1" customWidth="1"/>
    <col min="34" max="34" width="36.77734375" style="36" customWidth="1"/>
    <col min="35" max="35" width="3.33203125" style="36" customWidth="1"/>
    <col min="36" max="36" width="23.88671875" style="36" bestFit="1" customWidth="1"/>
    <col min="37" max="37" width="23.6640625" style="36" bestFit="1" customWidth="1"/>
    <col min="38" max="38" width="3.109375" style="36" customWidth="1"/>
    <col min="39" max="40" width="61.21875" style="36" customWidth="1" outlineLevel="1"/>
    <col min="41" max="41" width="14.77734375" style="36" customWidth="1"/>
    <col min="42" max="42" width="2.77734375" style="36" customWidth="1"/>
    <col min="43" max="44" width="68.77734375" style="36" customWidth="1" outlineLevel="1"/>
    <col min="45" max="45" width="14.77734375" style="36" customWidth="1"/>
    <col min="46" max="46" width="2.88671875" style="36" customWidth="1"/>
    <col min="47" max="48" width="45.109375" style="36" customWidth="1" outlineLevel="1"/>
    <col min="49" max="49" width="10.6640625" style="36" bestFit="1" customWidth="1"/>
    <col min="50" max="16384" width="8.88671875" style="36"/>
  </cols>
  <sheetData>
    <row r="1" spans="1:49" s="34" customFormat="1" ht="15" thickBot="1" x14ac:dyDescent="0.35">
      <c r="A1" s="15"/>
      <c r="B1" s="15" t="s">
        <v>7</v>
      </c>
      <c r="C1" s="15" t="s">
        <v>46</v>
      </c>
      <c r="D1" s="15" t="s">
        <v>165</v>
      </c>
      <c r="E1" s="37" t="s">
        <v>0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9"/>
      <c r="AI1" s="15"/>
      <c r="AJ1" s="37" t="s">
        <v>9</v>
      </c>
      <c r="AK1" s="39"/>
      <c r="AL1" s="15"/>
      <c r="AM1" s="37" t="s">
        <v>2</v>
      </c>
      <c r="AN1" s="38"/>
      <c r="AO1" s="39"/>
      <c r="AP1" s="15"/>
      <c r="AQ1" s="37" t="s">
        <v>4</v>
      </c>
      <c r="AR1" s="38"/>
      <c r="AS1" s="39"/>
      <c r="AT1" s="15"/>
      <c r="AU1" s="37" t="s">
        <v>3</v>
      </c>
      <c r="AV1" s="38"/>
      <c r="AW1" s="39"/>
    </row>
    <row r="2" spans="1:49" s="34" customFormat="1" ht="15" thickBot="1" x14ac:dyDescent="0.35">
      <c r="A2" s="15"/>
      <c r="B2" s="15"/>
      <c r="C2" s="15"/>
      <c r="D2" s="15"/>
      <c r="E2" s="15" t="s">
        <v>11</v>
      </c>
      <c r="F2" s="15" t="s">
        <v>175</v>
      </c>
      <c r="G2" s="15" t="s">
        <v>12</v>
      </c>
      <c r="H2" s="15" t="s">
        <v>13</v>
      </c>
      <c r="I2" s="15" t="s">
        <v>190</v>
      </c>
      <c r="J2" s="15" t="s">
        <v>23</v>
      </c>
      <c r="K2" s="15" t="s">
        <v>176</v>
      </c>
      <c r="L2" s="15" t="s">
        <v>24</v>
      </c>
      <c r="M2" s="15" t="s">
        <v>18</v>
      </c>
      <c r="N2" s="15" t="s">
        <v>174</v>
      </c>
      <c r="O2" s="15" t="s">
        <v>200</v>
      </c>
      <c r="P2" s="15" t="s">
        <v>19</v>
      </c>
      <c r="Q2" s="15" t="s">
        <v>22</v>
      </c>
      <c r="R2" s="15" t="s">
        <v>182</v>
      </c>
      <c r="S2" s="15" t="s">
        <v>197</v>
      </c>
      <c r="T2" s="15" t="s">
        <v>184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30</v>
      </c>
      <c r="Z2" s="15" t="s">
        <v>29</v>
      </c>
      <c r="AA2" s="15" t="s">
        <v>188</v>
      </c>
      <c r="AB2" s="15" t="s">
        <v>189</v>
      </c>
      <c r="AC2" s="15" t="s">
        <v>35</v>
      </c>
      <c r="AD2" s="15" t="s">
        <v>36</v>
      </c>
      <c r="AE2" s="15" t="s">
        <v>37</v>
      </c>
      <c r="AF2" s="15" t="s">
        <v>38</v>
      </c>
      <c r="AG2" s="15" t="s">
        <v>192</v>
      </c>
      <c r="AH2" s="15" t="s">
        <v>39</v>
      </c>
      <c r="AI2" s="15"/>
      <c r="AJ2" s="15" t="s">
        <v>20</v>
      </c>
      <c r="AK2" s="15" t="s">
        <v>21</v>
      </c>
      <c r="AL2" s="15"/>
      <c r="AM2" s="15" t="s">
        <v>1</v>
      </c>
      <c r="AN2" s="15" t="s">
        <v>5</v>
      </c>
      <c r="AO2" s="15" t="s">
        <v>6</v>
      </c>
      <c r="AP2" s="15"/>
      <c r="AQ2" s="15" t="s">
        <v>1</v>
      </c>
      <c r="AR2" s="15" t="s">
        <v>5</v>
      </c>
      <c r="AS2" s="15" t="s">
        <v>6</v>
      </c>
      <c r="AT2" s="15"/>
      <c r="AU2" s="15" t="s">
        <v>1</v>
      </c>
      <c r="AV2" s="15" t="s">
        <v>5</v>
      </c>
      <c r="AW2" s="15" t="s">
        <v>6</v>
      </c>
    </row>
    <row r="3" spans="1:49" s="4" customFormat="1" ht="72.599999999999994" thickBot="1" x14ac:dyDescent="0.35">
      <c r="A3" s="29">
        <v>1</v>
      </c>
      <c r="B3" s="14" t="s">
        <v>8</v>
      </c>
      <c r="C3" s="14" t="s">
        <v>47</v>
      </c>
      <c r="D3" s="14" t="s">
        <v>10</v>
      </c>
      <c r="E3" s="11" t="str">
        <f>CONCATENATE("_",TEXT(F3+1,"000"))</f>
        <v>_001</v>
      </c>
      <c r="F3" s="27" t="s">
        <v>43</v>
      </c>
      <c r="G3" s="5" t="s">
        <v>173</v>
      </c>
      <c r="H3" s="20" t="str">
        <f>CONCATENATE("{{coalesce(cell(BIG_TEST_9.result, ", $F3,", \""Metric\""), \""Error\"").asString()}}")</f>
        <v>{{coalesce(cell(BIG_TEST_9.result, 0, \"Metric\"), \"Error\").asString()}}</v>
      </c>
      <c r="I3" s="26" t="s">
        <v>183</v>
      </c>
      <c r="J3" s="20" t="str">
        <f>CONCATENATE("{{coalesce(cell(BIG_TEST_9.result, ", $F3,", \""YTD_Dynamic\""), \""Error\"").asString()}}")</f>
        <v>{{coalesce(cell(BIG_TEST_9.result, 0, \"YTD_Dynamic\"), \"Error\").asString()}}</v>
      </c>
      <c r="K3" s="6" t="s">
        <v>16</v>
      </c>
      <c r="L3" s="5" t="s">
        <v>17</v>
      </c>
      <c r="M3" s="20" t="str">
        <f t="shared" ref="M3:M7" si="0">CONCATENATE("[""Metric"", [""{{coalesce(cell(BIG_TEST_9.result, ", $F3,", \""Metric\""), \""Error\"").asString()}}""], ""in""]")</f>
        <v>["Metric", ["{{coalesce(cell(BIG_TEST_9.result, 0, \"Metric\"), \"Error\").asString()}}"], "in"]</v>
      </c>
      <c r="N3" s="20" t="str">
        <f t="shared" ref="N3:N6" si="1">CONCATENATE("[""Region"", [""{{coalesce(cell(BIG_TEST_9.result, ", $F3,", \""Region\""), \""Error\"").asString()}}""], ""in""]")</f>
        <v>["Region", ["{{coalesce(cell(BIG_TEST_9.result, 0, \"Region\"), \"Error\").asString()}}"], "in"]</v>
      </c>
      <c r="O3" s="6" t="s">
        <v>210</v>
      </c>
      <c r="P3" s="6" t="s">
        <v>177</v>
      </c>
      <c r="Q3" s="23" t="s">
        <v>183</v>
      </c>
      <c r="R3" s="23" t="s">
        <v>183</v>
      </c>
      <c r="S3" s="23" t="s">
        <v>183</v>
      </c>
      <c r="T3" s="23" t="s">
        <v>183</v>
      </c>
      <c r="U3" s="23" t="s">
        <v>183</v>
      </c>
      <c r="V3" s="23" t="s">
        <v>183</v>
      </c>
      <c r="W3" s="21" t="str">
        <f>CONCATENATE("{{coalesce(cell(BIG_TEST_9.result, ", $F3,", \""Text_Color_1\""), \""#FFFFFF\"").asString()}}")</f>
        <v>{{coalesce(cell(BIG_TEST_9.result, 0, \"Text_Color_1\"), \"#FFFFFF\").asString()}}</v>
      </c>
      <c r="X3" s="8" t="s">
        <v>48</v>
      </c>
      <c r="Y3" s="8" t="s">
        <v>33</v>
      </c>
      <c r="Z3" s="21" t="str">
        <f>CONCATENATE("{{coalesce(cell(BIG_TEST_9.result, ", $F3,", \""number_YTD_Formatted\""), \""--\"").asString()}}")</f>
        <v>{{coalesce(cell(BIG_TEST_9.result, 0, \"number_YTD_Formatted\"), \"--\").asString()}}</v>
      </c>
      <c r="AA3" s="23" t="s">
        <v>183</v>
      </c>
      <c r="AB3" s="23" t="s">
        <v>183</v>
      </c>
      <c r="AC3" s="9" t="s">
        <v>59</v>
      </c>
      <c r="AD3" s="9" t="s">
        <v>160</v>
      </c>
      <c r="AE3" s="9" t="str">
        <f>AG3</f>
        <v>27</v>
      </c>
      <c r="AF3" s="9" t="s">
        <v>40</v>
      </c>
      <c r="AG3" s="27" t="s">
        <v>193</v>
      </c>
      <c r="AH3" s="16" t="s">
        <v>227</v>
      </c>
      <c r="AI3" s="10"/>
      <c r="AJ3" s="25" t="s">
        <v>183</v>
      </c>
      <c r="AK3" s="7" t="str">
        <f>CONCATENATE("text_",L3,E3)</f>
        <v>text_YTD_001</v>
      </c>
      <c r="AL3" s="10"/>
      <c r="AM3" s="24" t="s">
        <v>183</v>
      </c>
      <c r="AN3" s="24" t="s">
        <v>183</v>
      </c>
      <c r="AO3" s="13" t="str">
        <f>IF(AM3=AN3,"PASS","FAIL")</f>
        <v>PASS</v>
      </c>
      <c r="AP3" s="13"/>
      <c r="AQ3" s="12" t="str">
        <f>CONCATENATE("""",AK3,""": {""type"": ""text"", ""parameters"": {""text"": """, Z3, """, ""textAlignment"": """, Y3, """, ""textColor"": """, W3, """, ""fontSize"": ",X3,"}},")</f>
        <v>"text_YTD_001": {"type": "text", "parameters": {"text": "{{coalesce(cell(BIG_TEST_9.result, 0, \"number_YTD_Formatted\"), \"--\").asString()}}", "textAlignment": "center", "textColor": "{{coalesce(cell(BIG_TEST_9.result, 0, \"Text_Color_1\"), \"#FFFFFF\").asString()}}", "fontSize": 18}},</v>
      </c>
      <c r="AR3" s="17" t="s">
        <v>218</v>
      </c>
      <c r="AS3" s="13" t="str">
        <f>IF(AQ3=AR3,"PASS","FAIL")</f>
        <v>PASS</v>
      </c>
      <c r="AT3" s="13"/>
      <c r="AU3" s="12" t="str">
        <f t="shared" ref="AU3:AU10" si="2">CONCATENATE("{""colspan"": ",AC3,", ""column"": ",AD3,", ""name"": """,AK3,""", ""row"": ",AE3,", ""rowspan"": ",AF3,", ""widgetStyle"": ",AH3,"},")</f>
        <v>{"colspan": 5, "column": 22, "name": "text_YTD_001", "row": 27, "rowspan": 3, "widgetStyle": {"borderEdges": ["bottom"], "backgroundColor": "#FFFFFF", "borderColor": "#C5D3E0", "borderRadius": 0, "borderWidth": 1}},</v>
      </c>
      <c r="AV3" s="17" t="s">
        <v>231</v>
      </c>
      <c r="AW3" s="13" t="str">
        <f>IF(AU3=AV3,"PASS","FAIL")</f>
        <v>PASS</v>
      </c>
    </row>
    <row r="4" spans="1:49" s="4" customFormat="1" ht="72.599999999999994" thickBot="1" x14ac:dyDescent="0.35">
      <c r="A4" s="30">
        <v>2</v>
      </c>
      <c r="B4" s="14" t="s">
        <v>8</v>
      </c>
      <c r="C4" s="14" t="s">
        <v>47</v>
      </c>
      <c r="D4" s="14" t="s">
        <v>10</v>
      </c>
      <c r="E4" s="11" t="str">
        <f t="shared" ref="E4:E16" si="3">CONCATENATE("_",TEXT(F4+1,"000"))</f>
        <v>_001</v>
      </c>
      <c r="F4" s="28" t="str">
        <f>IF($A3=14,F3+1,F3)</f>
        <v>0</v>
      </c>
      <c r="G4" s="5" t="s">
        <v>173</v>
      </c>
      <c r="H4" s="20" t="str">
        <f t="shared" ref="H4:H7" si="4">CONCATENATE("{{coalesce(cell(BIG_TEST_9.result, ", $F4,", \""Metric\""), \""Error\"").asString()}}")</f>
        <v>{{coalesce(cell(BIG_TEST_9.result, 0, \"Metric\"), \"Error\").asString()}}</v>
      </c>
      <c r="I4" s="26" t="s">
        <v>183</v>
      </c>
      <c r="J4" s="20" t="s">
        <v>15</v>
      </c>
      <c r="K4" s="5" t="s">
        <v>15</v>
      </c>
      <c r="L4" s="5" t="s">
        <v>53</v>
      </c>
      <c r="M4" s="20" t="str">
        <f t="shared" si="0"/>
        <v>["Metric", ["{{coalesce(cell(BIG_TEST_9.result, 0, \"Metric\"), \"Error\").asString()}}"], "in"]</v>
      </c>
      <c r="N4" s="20" t="str">
        <f t="shared" si="1"/>
        <v>["Region", ["{{coalesce(cell(BIG_TEST_9.result, 0, \"Region\"), \"Error\").asString()}}"], "in"]</v>
      </c>
      <c r="O4" s="6" t="s">
        <v>210</v>
      </c>
      <c r="P4" s="6" t="s">
        <v>177</v>
      </c>
      <c r="Q4" s="23" t="s">
        <v>183</v>
      </c>
      <c r="R4" s="23" t="s">
        <v>183</v>
      </c>
      <c r="S4" s="23" t="s">
        <v>183</v>
      </c>
      <c r="T4" s="23" t="s">
        <v>183</v>
      </c>
      <c r="U4" s="23" t="s">
        <v>183</v>
      </c>
      <c r="V4" s="23" t="s">
        <v>183</v>
      </c>
      <c r="W4" s="21" t="str">
        <f t="shared" ref="W4:W5" si="5">CONCATENATE("{{coalesce(cell(BIG_TEST_9.result, ", $F4,", \""Text_Color_1\""), \""#FFFFFF\"").asString()}}")</f>
        <v>{{coalesce(cell(BIG_TEST_9.result, 0, \"Text_Color_1\"), \"#FFFFFF\").asString()}}</v>
      </c>
      <c r="X4" s="8" t="s">
        <v>48</v>
      </c>
      <c r="Y4" s="8" t="s">
        <v>33</v>
      </c>
      <c r="Z4" s="21" t="str">
        <f>CONCATENATE("{{coalesce(cell(BIG_TEST_9.result, ", $F4,", \""number_YTD_A_Formatted\""), \""--\"").asString()}}")</f>
        <v>{{coalesce(cell(BIG_TEST_9.result, 0, \"number_YTD_A_Formatted\"), \"--\").asString()}}</v>
      </c>
      <c r="AA4" s="23" t="s">
        <v>183</v>
      </c>
      <c r="AB4" s="23" t="s">
        <v>183</v>
      </c>
      <c r="AC4" s="9" t="s">
        <v>59</v>
      </c>
      <c r="AD4" s="9" t="s">
        <v>195</v>
      </c>
      <c r="AE4" s="9" t="str">
        <f>AG4</f>
        <v>27</v>
      </c>
      <c r="AF4" s="9" t="s">
        <v>40</v>
      </c>
      <c r="AG4" s="28" t="str">
        <f>IF($A3=14,AG3+5,AG3)</f>
        <v>27</v>
      </c>
      <c r="AH4" s="16" t="s">
        <v>227</v>
      </c>
      <c r="AI4" s="10"/>
      <c r="AJ4" s="25" t="s">
        <v>183</v>
      </c>
      <c r="AK4" s="7" t="str">
        <f t="shared" ref="AK4:AK7" si="6">CONCATENATE("text_",L4,E4)</f>
        <v>text_YTD_A_001</v>
      </c>
      <c r="AL4" s="10"/>
      <c r="AM4" s="24" t="s">
        <v>183</v>
      </c>
      <c r="AN4" s="24" t="s">
        <v>183</v>
      </c>
      <c r="AO4" s="13" t="str">
        <f t="shared" ref="AO4:AO16" si="7">IF(AM4=AN4,"PASS","FAIL")</f>
        <v>PASS</v>
      </c>
      <c r="AP4" s="13"/>
      <c r="AQ4" s="12" t="str">
        <f t="shared" ref="AQ4:AQ9" si="8">CONCATENATE("""",AK4,""": {""type"": ""text"", ""parameters"": {""text"": """, Z4, """, ""textAlignment"": """, Y4, """, ""textColor"": """, W4, """, ""fontSize"": ",X4,"}},")</f>
        <v>"text_YTD_A_001": {"type": "text", "parameters": {"text": "{{coalesce(cell(BIG_TEST_9.result, 0, \"number_YTD_A_Formatted\"), \"--\").asString()}}", "textAlignment": "center", "textColor": "{{coalesce(cell(BIG_TEST_9.result, 0, \"Text_Color_1\"), \"#FFFFFF\").asString()}}", "fontSize": 18}},</v>
      </c>
      <c r="AR4" s="17" t="s">
        <v>213</v>
      </c>
      <c r="AS4" s="13" t="str">
        <f t="shared" ref="AS4:AS9" si="9">IF(AQ4=AR4,"PASS","FAIL")</f>
        <v>PASS</v>
      </c>
      <c r="AT4" s="13"/>
      <c r="AU4" s="12" t="str">
        <f t="shared" si="2"/>
        <v>{"colspan": 5, "column": 29, "name": "text_YTD_A_001", "row": 27, "rowspan": 3, "widgetStyle": {"borderEdges": ["bottom"], "backgroundColor": "#FFFFFF", "borderColor": "#C5D3E0", "borderRadius": 0, "borderWidth": 1}},</v>
      </c>
      <c r="AV4" s="17" t="s">
        <v>228</v>
      </c>
      <c r="AW4" s="13" t="str">
        <f t="shared" ref="AW4:AW16" si="10">IF(AU4=AV4,"PASS","FAIL")</f>
        <v>PASS</v>
      </c>
    </row>
    <row r="5" spans="1:49" s="4" customFormat="1" ht="72.599999999999994" thickBot="1" x14ac:dyDescent="0.35">
      <c r="A5" s="30">
        <v>3</v>
      </c>
      <c r="B5" s="14" t="s">
        <v>8</v>
      </c>
      <c r="C5" s="14" t="s">
        <v>47</v>
      </c>
      <c r="D5" s="14" t="s">
        <v>10</v>
      </c>
      <c r="E5" s="11" t="str">
        <f t="shared" si="3"/>
        <v>_001</v>
      </c>
      <c r="F5" s="28" t="str">
        <f t="shared" ref="F5:F30" si="11">IF($A4=14,F4+1,F4)</f>
        <v>0</v>
      </c>
      <c r="G5" s="5" t="s">
        <v>173</v>
      </c>
      <c r="H5" s="20" t="str">
        <f t="shared" si="4"/>
        <v>{{coalesce(cell(BIG_TEST_9.result, 0, \"Metric\"), \"Error\").asString()}}</v>
      </c>
      <c r="I5" s="26" t="s">
        <v>183</v>
      </c>
      <c r="J5" s="20" t="str">
        <f>CONCATENATE("{{coalesce(cell(BIG_TEST_9.result, ", $F5,", \""Annual_Target_Dynamic\""), \""Error\"").asString()}}")</f>
        <v>{{coalesce(cell(BIG_TEST_9.result, 0, \"Annual_Target_Dynamic\"), \"Error\").asString()}}</v>
      </c>
      <c r="K5" s="5" t="s">
        <v>50</v>
      </c>
      <c r="L5" s="5" t="s">
        <v>54</v>
      </c>
      <c r="M5" s="20" t="str">
        <f t="shared" si="0"/>
        <v>["Metric", ["{{coalesce(cell(BIG_TEST_9.result, 0, \"Metric\"), \"Error\").asString()}}"], "in"]</v>
      </c>
      <c r="N5" s="20" t="str">
        <f t="shared" si="1"/>
        <v>["Region", ["{{coalesce(cell(BIG_TEST_9.result, 0, \"Region\"), \"Error\").asString()}}"], "in"]</v>
      </c>
      <c r="O5" s="6" t="s">
        <v>210</v>
      </c>
      <c r="P5" s="6" t="s">
        <v>177</v>
      </c>
      <c r="Q5" s="23" t="s">
        <v>183</v>
      </c>
      <c r="R5" s="23" t="s">
        <v>183</v>
      </c>
      <c r="S5" s="23" t="s">
        <v>183</v>
      </c>
      <c r="T5" s="23" t="s">
        <v>183</v>
      </c>
      <c r="U5" s="23" t="s">
        <v>183</v>
      </c>
      <c r="V5" s="23" t="s">
        <v>183</v>
      </c>
      <c r="W5" s="21" t="str">
        <f t="shared" si="5"/>
        <v>{{coalesce(cell(BIG_TEST_9.result, 0, \"Text_Color_1\"), \"#FFFFFF\").asString()}}</v>
      </c>
      <c r="X5" s="8" t="s">
        <v>48</v>
      </c>
      <c r="Y5" s="8" t="s">
        <v>33</v>
      </c>
      <c r="Z5" s="21" t="str">
        <f t="shared" ref="Z5" si="12">CONCATENATE("{{coalesce(cell(BIG_TEST_9.result, ", $F5,", \""number_Target_Formatted\""), \""--\"").asString()}}")</f>
        <v>{{coalesce(cell(BIG_TEST_9.result, 0, \"number_Target_Formatted\"), \"--\").asString()}}</v>
      </c>
      <c r="AA5" s="23" t="s">
        <v>183</v>
      </c>
      <c r="AB5" s="23" t="s">
        <v>183</v>
      </c>
      <c r="AC5" s="9" t="s">
        <v>41</v>
      </c>
      <c r="AD5" s="9" t="s">
        <v>135</v>
      </c>
      <c r="AE5" s="9" t="str">
        <f>AG5</f>
        <v>27</v>
      </c>
      <c r="AF5" s="9" t="s">
        <v>40</v>
      </c>
      <c r="AG5" s="28" t="str">
        <f t="shared" ref="AG5:AG30" si="13">IF($A4=14,AG4+5,AG4)</f>
        <v>27</v>
      </c>
      <c r="AH5" s="16" t="s">
        <v>219</v>
      </c>
      <c r="AI5" s="10"/>
      <c r="AJ5" s="25" t="s">
        <v>183</v>
      </c>
      <c r="AK5" s="7" t="str">
        <f t="shared" si="6"/>
        <v>text_Target_001</v>
      </c>
      <c r="AL5" s="10"/>
      <c r="AM5" s="24" t="s">
        <v>183</v>
      </c>
      <c r="AN5" s="24" t="s">
        <v>183</v>
      </c>
      <c r="AO5" s="13" t="str">
        <f t="shared" si="7"/>
        <v>PASS</v>
      </c>
      <c r="AP5" s="13"/>
      <c r="AQ5" s="12" t="str">
        <f t="shared" si="8"/>
        <v>"text_Target_001": {"type": "text", "parameters": {"text": "{{coalesce(cell(BIG_TEST_9.result, 0, \"number_Target_Formatted\"), \"--\").asString()}}", "textAlignment": "center", "textColor": "{{coalesce(cell(BIG_TEST_9.result, 0, \"Text_Color_1\"), \"#FFFFFF\").asString()}}", "fontSize": 18}},</v>
      </c>
      <c r="AR5" s="17" t="s">
        <v>217</v>
      </c>
      <c r="AS5" s="13" t="str">
        <f t="shared" si="9"/>
        <v>PASS</v>
      </c>
      <c r="AT5" s="13"/>
      <c r="AU5" s="12" t="str">
        <f t="shared" si="2"/>
        <v>{"colspan": 4, "column": 16, "name": "text_Target_001", "row": 27, "rowspan": 3, "widgetStyle": {"borderEdges": [], "backgroundColor": "#FFFFFF", "borderColor": "#FFFFFF", "borderRadius": 0, "borderWidth": 1}},</v>
      </c>
      <c r="AV5" s="17" t="s">
        <v>232</v>
      </c>
      <c r="AW5" s="13" t="str">
        <f t="shared" si="10"/>
        <v>PASS</v>
      </c>
    </row>
    <row r="6" spans="1:49" s="4" customFormat="1" ht="72.599999999999994" thickBot="1" x14ac:dyDescent="0.35">
      <c r="A6" s="30">
        <v>4</v>
      </c>
      <c r="B6" s="14" t="s">
        <v>8</v>
      </c>
      <c r="C6" s="14" t="s">
        <v>47</v>
      </c>
      <c r="D6" s="14" t="s">
        <v>10</v>
      </c>
      <c r="E6" s="11" t="str">
        <f t="shared" si="3"/>
        <v>_001</v>
      </c>
      <c r="F6" s="28" t="str">
        <f t="shared" si="11"/>
        <v>0</v>
      </c>
      <c r="G6" s="5" t="s">
        <v>173</v>
      </c>
      <c r="H6" s="20" t="str">
        <f t="shared" si="4"/>
        <v>{{coalesce(cell(BIG_TEST_9.result, 0, \"Metric\"), \"Error\").asString()}}</v>
      </c>
      <c r="I6" s="26" t="s">
        <v>183</v>
      </c>
      <c r="J6" s="20" t="str">
        <f>CONCATENATE("{{coalesce(cell(BIG_TEST_9.result, ", $F6,", \""Change_in_YTD_MoM_Dynamic\""), \""Error\"").asString()}}")</f>
        <v>{{coalesce(cell(BIG_TEST_9.result, 0, \"Change_in_YTD_MoM_Dynamic\"), \"Error\").asString()}}</v>
      </c>
      <c r="K6" s="5" t="s">
        <v>51</v>
      </c>
      <c r="L6" s="5" t="s">
        <v>56</v>
      </c>
      <c r="M6" s="20" t="str">
        <f t="shared" si="0"/>
        <v>["Metric", ["{{coalesce(cell(BIG_TEST_9.result, 0, \"Metric\"), \"Error\").asString()}}"], "in"]</v>
      </c>
      <c r="N6" s="20" t="str">
        <f t="shared" si="1"/>
        <v>["Region", ["{{coalesce(cell(BIG_TEST_9.result, 0, \"Region\"), \"Error\").asString()}}"], "in"]</v>
      </c>
      <c r="O6" s="6" t="s">
        <v>210</v>
      </c>
      <c r="P6" s="6" t="s">
        <v>177</v>
      </c>
      <c r="Q6" s="23" t="s">
        <v>183</v>
      </c>
      <c r="R6" s="23" t="s">
        <v>183</v>
      </c>
      <c r="S6" s="23" t="s">
        <v>183</v>
      </c>
      <c r="T6" s="23" t="s">
        <v>183</v>
      </c>
      <c r="U6" s="23" t="s">
        <v>183</v>
      </c>
      <c r="V6" s="23" t="s">
        <v>183</v>
      </c>
      <c r="W6" s="21" t="str">
        <f>CONCATENATE("{{coalesce(cell(BIG_TEST_9.result, ", $F6,", \""Color_2\""), \""#FFFFFF\"").asString()}}")</f>
        <v>{{coalesce(cell(BIG_TEST_9.result, 0, \"Color_2\"), \"#FFFFFF\").asString()}}</v>
      </c>
      <c r="X6" s="8" t="s">
        <v>34</v>
      </c>
      <c r="Y6" s="8" t="s">
        <v>202</v>
      </c>
      <c r="Z6" s="21" t="str">
        <f>CONCATENATE("{{coalesce(cell(BIG_TEST_9.result, ", $F6,", \""number_YTD_MoM_Formatted\""), \""--\"").asString()}}")</f>
        <v>{{coalesce(cell(BIG_TEST_9.result, 0, \"number_YTD_MoM_Formatted\"), \"--\").asString()}}</v>
      </c>
      <c r="AA6" s="23" t="s">
        <v>183</v>
      </c>
      <c r="AB6" s="23" t="s">
        <v>183</v>
      </c>
      <c r="AC6" s="9" t="s">
        <v>40</v>
      </c>
      <c r="AD6" s="9" t="s">
        <v>32</v>
      </c>
      <c r="AE6" s="9">
        <f>AG6+3</f>
        <v>30</v>
      </c>
      <c r="AF6" s="9" t="s">
        <v>44</v>
      </c>
      <c r="AG6" s="28" t="str">
        <f t="shared" si="13"/>
        <v>27</v>
      </c>
      <c r="AH6" s="16" t="s">
        <v>219</v>
      </c>
      <c r="AI6" s="10"/>
      <c r="AJ6" s="25" t="s">
        <v>183</v>
      </c>
      <c r="AK6" s="7" t="str">
        <f t="shared" si="6"/>
        <v>text_YTD_MoM_001</v>
      </c>
      <c r="AL6" s="10"/>
      <c r="AM6" s="24" t="s">
        <v>183</v>
      </c>
      <c r="AN6" s="24" t="s">
        <v>183</v>
      </c>
      <c r="AO6" s="13" t="str">
        <f t="shared" si="7"/>
        <v>PASS</v>
      </c>
      <c r="AP6" s="13"/>
      <c r="AQ6" s="12" t="str">
        <f t="shared" si="8"/>
        <v>"text_YTD_MoM_001": {"type": "text", "parameters": {"text": "{{coalesce(cell(BIG_TEST_9.result, 0, \"number_YTD_MoM_Formatted\"), \"--\").asString()}}", "textAlignment": "right", "textColor": "{{coalesce(cell(BIG_TEST_9.result, 0, \"Color_2\"), \"#FFFFFF\").asString()}}", "fontSize": 14}},</v>
      </c>
      <c r="AR6" s="17" t="s">
        <v>211</v>
      </c>
      <c r="AS6" s="13" t="str">
        <f t="shared" si="9"/>
        <v>FAIL</v>
      </c>
      <c r="AT6" s="13"/>
      <c r="AU6" s="12" t="str">
        <f t="shared" si="2"/>
        <v>{"colspan": 3, "column": 24, "name": "text_YTD_MoM_001", "row": 30, "rowspan": 2, "widgetStyle": {"borderEdges": [], "backgroundColor": "#FFFFFF", "borderColor": "#FFFFFF", "borderRadius": 0, "borderWidth": 1}},</v>
      </c>
      <c r="AV6" s="17" t="s">
        <v>230</v>
      </c>
      <c r="AW6" s="13" t="str">
        <f t="shared" si="10"/>
        <v>FAIL</v>
      </c>
    </row>
    <row r="7" spans="1:49" s="4" customFormat="1" ht="72.599999999999994" thickBot="1" x14ac:dyDescent="0.35">
      <c r="A7" s="30">
        <v>5</v>
      </c>
      <c r="B7" s="14" t="s">
        <v>8</v>
      </c>
      <c r="C7" s="14" t="s">
        <v>47</v>
      </c>
      <c r="D7" s="14" t="s">
        <v>10</v>
      </c>
      <c r="E7" s="11" t="str">
        <f t="shared" si="3"/>
        <v>_001</v>
      </c>
      <c r="F7" s="28" t="str">
        <f t="shared" si="11"/>
        <v>0</v>
      </c>
      <c r="G7" s="5" t="s">
        <v>173</v>
      </c>
      <c r="H7" s="20" t="str">
        <f t="shared" si="4"/>
        <v>{{coalesce(cell(BIG_TEST_9.result, 0, \"Metric\"), \"Error\").asString()}}</v>
      </c>
      <c r="I7" s="26" t="s">
        <v>183</v>
      </c>
      <c r="J7" s="5" t="s">
        <v>52</v>
      </c>
      <c r="K7" s="5" t="s">
        <v>52</v>
      </c>
      <c r="L7" s="5" t="s">
        <v>55</v>
      </c>
      <c r="M7" s="20" t="str">
        <f t="shared" si="0"/>
        <v>["Metric", ["{{coalesce(cell(BIG_TEST_9.result, 0, \"Metric\"), \"Error\").asString()}}"], "in"]</v>
      </c>
      <c r="N7" s="20" t="str">
        <f>CONCATENATE("[""Region"", [""{{coalesce(cell(BIG_TEST_9.result, ", $F7,", \""Region\""), \""Error\"").asString()}}""], ""in""]")</f>
        <v>["Region", ["{{coalesce(cell(BIG_TEST_9.result, 0, \"Region\"), \"Error\").asString()}}"], "in"]</v>
      </c>
      <c r="O7" s="6" t="s">
        <v>210</v>
      </c>
      <c r="P7" s="6" t="s">
        <v>177</v>
      </c>
      <c r="Q7" s="23" t="s">
        <v>183</v>
      </c>
      <c r="R7" s="23" t="s">
        <v>183</v>
      </c>
      <c r="S7" s="23" t="s">
        <v>183</v>
      </c>
      <c r="T7" s="23" t="s">
        <v>183</v>
      </c>
      <c r="U7" s="23" t="s">
        <v>183</v>
      </c>
      <c r="V7" s="23" t="s">
        <v>183</v>
      </c>
      <c r="W7" s="21" t="str">
        <f>CONCATENATE("{{coalesce(cell(BIG_TEST_9.result, ", $F7,", \""Color\""), \""#FFFFFF\"").asString()}}")</f>
        <v>{{coalesce(cell(BIG_TEST_9.result, 0, \"Color\"), \"#FFFFFF\").asString()}}</v>
      </c>
      <c r="X7" s="8" t="s">
        <v>34</v>
      </c>
      <c r="Y7" s="8" t="s">
        <v>202</v>
      </c>
      <c r="Z7" s="21" t="str">
        <f>CONCATENATE("{{coalesce(cell(BIG_TEST_9.result, ", $F7,", \""number_YTD_A_MoM_Formatted\""), \""--\"").asString()}}")</f>
        <v>{{coalesce(cell(BIG_TEST_9.result, 0, \"number_YTD_A_MoM_Formatted\"), \"--\").asString()}}</v>
      </c>
      <c r="AA7" s="23" t="s">
        <v>183</v>
      </c>
      <c r="AB7" s="23" t="s">
        <v>183</v>
      </c>
      <c r="AC7" s="9" t="s">
        <v>40</v>
      </c>
      <c r="AD7" s="9" t="s">
        <v>237</v>
      </c>
      <c r="AE7" s="9">
        <f>AG7+3</f>
        <v>30</v>
      </c>
      <c r="AF7" s="9" t="s">
        <v>44</v>
      </c>
      <c r="AG7" s="28" t="str">
        <f t="shared" si="13"/>
        <v>27</v>
      </c>
      <c r="AH7" s="16" t="s">
        <v>219</v>
      </c>
      <c r="AI7" s="10"/>
      <c r="AJ7" s="25" t="s">
        <v>183</v>
      </c>
      <c r="AK7" s="7" t="str">
        <f t="shared" si="6"/>
        <v>text_YTD_A_MoM_001</v>
      </c>
      <c r="AL7" s="10"/>
      <c r="AM7" s="24" t="s">
        <v>183</v>
      </c>
      <c r="AN7" s="24" t="s">
        <v>183</v>
      </c>
      <c r="AO7" s="13" t="str">
        <f t="shared" si="7"/>
        <v>PASS</v>
      </c>
      <c r="AP7" s="13"/>
      <c r="AQ7" s="12" t="str">
        <f t="shared" si="8"/>
        <v>"text_YTD_A_MoM_001": {"type": "text", "parameters": {"text": "{{coalesce(cell(BIG_TEST_9.result, 0, \"number_YTD_A_MoM_Formatted\"), \"--\").asString()}}", "textAlignment": "right", "textColor": "{{coalesce(cell(BIG_TEST_9.result, 0, \"Color\"), \"#FFFFFF\").asString()}}", "fontSize": 14}},</v>
      </c>
      <c r="AR7" s="17" t="s">
        <v>214</v>
      </c>
      <c r="AS7" s="13" t="str">
        <f t="shared" si="9"/>
        <v>FAIL</v>
      </c>
      <c r="AT7" s="13"/>
      <c r="AU7" s="12" t="str">
        <f t="shared" si="2"/>
        <v>{"colspan": 3, "column": 31, "name": "text_YTD_A_MoM_001", "row": 30, "rowspan": 2, "widgetStyle": {"borderEdges": [], "backgroundColor": "#FFFFFF", "borderColor": "#FFFFFF", "borderRadius": 0, "borderWidth": 1}},</v>
      </c>
      <c r="AV7" s="17" t="s">
        <v>229</v>
      </c>
      <c r="AW7" s="13" t="str">
        <f t="shared" si="10"/>
        <v>FAIL</v>
      </c>
    </row>
    <row r="8" spans="1:49" s="4" customFormat="1" ht="72.599999999999994" thickBot="1" x14ac:dyDescent="0.35">
      <c r="A8" s="30">
        <v>6</v>
      </c>
      <c r="B8" s="14" t="s">
        <v>8</v>
      </c>
      <c r="C8" s="14" t="s">
        <v>47</v>
      </c>
      <c r="D8" s="14" t="s">
        <v>10</v>
      </c>
      <c r="E8" s="11" t="str">
        <f t="shared" si="3"/>
        <v>_001</v>
      </c>
      <c r="F8" s="28" t="str">
        <f t="shared" si="11"/>
        <v>0</v>
      </c>
      <c r="G8" s="6" t="s">
        <v>183</v>
      </c>
      <c r="H8" s="6" t="s">
        <v>183</v>
      </c>
      <c r="I8" s="6" t="s">
        <v>183</v>
      </c>
      <c r="J8" s="6" t="s">
        <v>183</v>
      </c>
      <c r="K8" s="6" t="s">
        <v>183</v>
      </c>
      <c r="L8" s="6" t="s">
        <v>183</v>
      </c>
      <c r="M8" s="6" t="s">
        <v>183</v>
      </c>
      <c r="N8" s="6" t="s">
        <v>183</v>
      </c>
      <c r="O8" s="6" t="s">
        <v>183</v>
      </c>
      <c r="P8" s="6" t="s">
        <v>183</v>
      </c>
      <c r="Q8" s="23" t="s">
        <v>183</v>
      </c>
      <c r="R8" s="23" t="s">
        <v>183</v>
      </c>
      <c r="S8" s="23" t="s">
        <v>183</v>
      </c>
      <c r="T8" s="23" t="s">
        <v>183</v>
      </c>
      <c r="U8" s="23" t="s">
        <v>183</v>
      </c>
      <c r="V8" s="23" t="s">
        <v>183</v>
      </c>
      <c r="W8" s="21" t="str">
        <f>CONCATENATE("{{coalesce(cell(BIG_TEST_9.result, ", $F6,", \""Text_Color_1\""), \""#FFFFFF\"").asString()}}")</f>
        <v>{{coalesce(cell(BIG_TEST_9.result, 0, \"Text_Color_1\"), \"#FFFFFF\").asString()}}</v>
      </c>
      <c r="X8" s="8" t="s">
        <v>49</v>
      </c>
      <c r="Y8" s="8" t="s">
        <v>202</v>
      </c>
      <c r="Z8" s="8" t="s">
        <v>212</v>
      </c>
      <c r="AA8" s="23"/>
      <c r="AB8" s="23"/>
      <c r="AC8" s="9" t="s">
        <v>40</v>
      </c>
      <c r="AD8" s="9" t="s">
        <v>158</v>
      </c>
      <c r="AE8" s="9">
        <f>AG8+3</f>
        <v>30</v>
      </c>
      <c r="AF8" s="9" t="s">
        <v>44</v>
      </c>
      <c r="AG8" s="28" t="str">
        <f t="shared" si="13"/>
        <v>27</v>
      </c>
      <c r="AH8" s="16" t="s">
        <v>219</v>
      </c>
      <c r="AI8" s="10"/>
      <c r="AJ8" s="25" t="s">
        <v>183</v>
      </c>
      <c r="AK8" s="7" t="str">
        <f>CONCATENATE("text_","cmom_a",E8)</f>
        <v>text_cmom_a_001</v>
      </c>
      <c r="AL8" s="10"/>
      <c r="AM8" s="24" t="s">
        <v>183</v>
      </c>
      <c r="AN8" s="24" t="s">
        <v>183</v>
      </c>
      <c r="AO8" s="13" t="str">
        <f t="shared" si="7"/>
        <v>PASS</v>
      </c>
      <c r="AP8" s="13"/>
      <c r="AQ8" s="12" t="str">
        <f t="shared" si="8"/>
        <v>"text_cmom_a_001": {"type": "text", "parameters": {"text": "Δ MoM", "textAlignment": "right", "textColor": "{{coalesce(cell(BIG_TEST_9.result, 0, \"Text_Color_1\"), \"#FFFFFF\").asString()}}", "fontSize": 10}},</v>
      </c>
      <c r="AR8" s="17" t="s">
        <v>215</v>
      </c>
      <c r="AS8" s="13" t="str">
        <f t="shared" si="9"/>
        <v>FAIL</v>
      </c>
      <c r="AT8" s="13"/>
      <c r="AU8" s="12" t="str">
        <f t="shared" si="2"/>
        <v>{"colspan": 3, "column": 21, "name": "text_cmom_a_001", "row": 30, "rowspan": 2, "widgetStyle": {"borderEdges": [], "backgroundColor": "#FFFFFF", "borderColor": "#FFFFFF", "borderRadius": 0, "borderWidth": 1}},</v>
      </c>
      <c r="AV8" s="17" t="s">
        <v>220</v>
      </c>
      <c r="AW8" s="13" t="str">
        <f t="shared" si="10"/>
        <v>FAIL</v>
      </c>
    </row>
    <row r="9" spans="1:49" s="4" customFormat="1" ht="72.599999999999994" thickBot="1" x14ac:dyDescent="0.35">
      <c r="A9" s="30">
        <v>7</v>
      </c>
      <c r="B9" s="14" t="s">
        <v>8</v>
      </c>
      <c r="C9" s="14" t="s">
        <v>47</v>
      </c>
      <c r="D9" s="14" t="s">
        <v>10</v>
      </c>
      <c r="E9" s="11" t="str">
        <f t="shared" si="3"/>
        <v>_001</v>
      </c>
      <c r="F9" s="28" t="str">
        <f t="shared" si="11"/>
        <v>0</v>
      </c>
      <c r="G9" s="6" t="s">
        <v>183</v>
      </c>
      <c r="H9" s="6" t="s">
        <v>183</v>
      </c>
      <c r="I9" s="6" t="s">
        <v>183</v>
      </c>
      <c r="J9" s="6" t="s">
        <v>183</v>
      </c>
      <c r="K9" s="6" t="s">
        <v>183</v>
      </c>
      <c r="L9" s="6" t="s">
        <v>183</v>
      </c>
      <c r="M9" s="6" t="s">
        <v>183</v>
      </c>
      <c r="N9" s="6" t="s">
        <v>183</v>
      </c>
      <c r="O9" s="6" t="s">
        <v>183</v>
      </c>
      <c r="P9" s="6" t="s">
        <v>183</v>
      </c>
      <c r="Q9" s="23" t="s">
        <v>183</v>
      </c>
      <c r="R9" s="23" t="s">
        <v>183</v>
      </c>
      <c r="S9" s="23" t="s">
        <v>183</v>
      </c>
      <c r="T9" s="23" t="s">
        <v>183</v>
      </c>
      <c r="U9" s="23" t="s">
        <v>183</v>
      </c>
      <c r="V9" s="23" t="s">
        <v>183</v>
      </c>
      <c r="W9" s="21" t="str">
        <f>CONCATENATE("{{coalesce(cell(BIG_TEST_9.result, ", $F7,", \""Text_Color_1\""), \""#FFFFFF\"").asString()}}")</f>
        <v>{{coalesce(cell(BIG_TEST_9.result, 0, \"Text_Color_1\"), \"#FFFFFF\").asString()}}</v>
      </c>
      <c r="X9" s="8" t="s">
        <v>49</v>
      </c>
      <c r="Y9" s="8" t="s">
        <v>202</v>
      </c>
      <c r="Z9" s="8" t="s">
        <v>212</v>
      </c>
      <c r="AA9" s="23"/>
      <c r="AB9" s="23"/>
      <c r="AC9" s="9" t="s">
        <v>40</v>
      </c>
      <c r="AD9" s="9" t="s">
        <v>194</v>
      </c>
      <c r="AE9" s="9">
        <f>AG9+3</f>
        <v>30</v>
      </c>
      <c r="AF9" s="9" t="s">
        <v>44</v>
      </c>
      <c r="AG9" s="28" t="str">
        <f t="shared" si="13"/>
        <v>27</v>
      </c>
      <c r="AH9" s="16" t="s">
        <v>219</v>
      </c>
      <c r="AI9" s="10"/>
      <c r="AJ9" s="25" t="s">
        <v>183</v>
      </c>
      <c r="AK9" s="7" t="str">
        <f>CONCATENATE("text_","cmom_b",E9)</f>
        <v>text_cmom_b_001</v>
      </c>
      <c r="AL9" s="10"/>
      <c r="AM9" s="24" t="s">
        <v>183</v>
      </c>
      <c r="AN9" s="24" t="s">
        <v>183</v>
      </c>
      <c r="AO9" s="13" t="str">
        <f t="shared" si="7"/>
        <v>PASS</v>
      </c>
      <c r="AP9" s="13"/>
      <c r="AQ9" s="12" t="str">
        <f t="shared" si="8"/>
        <v>"text_cmom_b_001": {"type": "text", "parameters": {"text": "Δ MoM", "textAlignment": "right", "textColor": "{{coalesce(cell(BIG_TEST_9.result, 0, \"Text_Color_1\"), \"#FFFFFF\").asString()}}", "fontSize": 10}},</v>
      </c>
      <c r="AR9" s="17" t="s">
        <v>216</v>
      </c>
      <c r="AS9" s="13" t="str">
        <f t="shared" si="9"/>
        <v>FAIL</v>
      </c>
      <c r="AT9" s="13"/>
      <c r="AU9" s="12" t="str">
        <f t="shared" si="2"/>
        <v>{"colspan": 3, "column": 28, "name": "text_cmom_b_001", "row": 30, "rowspan": 2, "widgetStyle": {"borderEdges": [], "backgroundColor": "#FFFFFF", "borderColor": "#FFFFFF", "borderRadius": 0, "borderWidth": 1}},</v>
      </c>
      <c r="AV9" s="17" t="s">
        <v>221</v>
      </c>
      <c r="AW9" s="13" t="str">
        <f t="shared" si="10"/>
        <v>FAIL</v>
      </c>
    </row>
    <row r="10" spans="1:49" s="4" customFormat="1" ht="216.6" thickBot="1" x14ac:dyDescent="0.35">
      <c r="A10" s="30">
        <v>8</v>
      </c>
      <c r="B10" s="14" t="s">
        <v>8</v>
      </c>
      <c r="C10" s="14" t="s">
        <v>47</v>
      </c>
      <c r="D10" s="14" t="s">
        <v>166</v>
      </c>
      <c r="E10" s="11" t="str">
        <f t="shared" si="3"/>
        <v>_001</v>
      </c>
      <c r="F10" s="28" t="str">
        <f t="shared" si="11"/>
        <v>0</v>
      </c>
      <c r="G10" s="5" t="s">
        <v>173</v>
      </c>
      <c r="H10" s="20" t="str">
        <f t="shared" ref="H10" si="14">CONCATENATE("{{coalesce(cell(BIG_TEST_9.result, ", $F10,", \""Metric\""), \""Error\"").asString()}}")</f>
        <v>{{coalesce(cell(BIG_TEST_9.result, 0, \"Metric\"), \"Error\").asString()}}</v>
      </c>
      <c r="I10" s="20" t="s">
        <v>191</v>
      </c>
      <c r="J10" s="20" t="s">
        <v>15</v>
      </c>
      <c r="K10" s="5" t="s">
        <v>15</v>
      </c>
      <c r="L10" s="5" t="s">
        <v>53</v>
      </c>
      <c r="M10" s="20" t="str">
        <f>CONCATENATE("[""Metric"", [""{{coalesce(cell(BIG_TEST_9.result, ", $F10,", \""Metric\""), \""Error\"").asString()}}""], ""in""]")</f>
        <v>["Metric", ["{{coalesce(cell(BIG_TEST_9.result, 0, \"Metric\"), \"Error\").asString()}}"], "in"]</v>
      </c>
      <c r="N10" s="20" t="str">
        <f>CONCATENATE("[""Region"", [""{{coalesce(cell(BIG_TEST_9.result, ", $F10,", \""Region\""), \""Error\"").asString()}}""], ""in""]")</f>
        <v>["Region", ["{{coalesce(cell(BIG_TEST_9.result, 0, \"Region\"), \"Error\").asString()}}"], "in"]</v>
      </c>
      <c r="O10" s="6" t="s">
        <v>183</v>
      </c>
      <c r="P10" s="6" t="s">
        <v>177</v>
      </c>
      <c r="Q10" s="21" t="s">
        <v>178</v>
      </c>
      <c r="R10" s="23" t="s">
        <v>183</v>
      </c>
      <c r="S10" s="23" t="s">
        <v>183</v>
      </c>
      <c r="T10" s="23" t="s">
        <v>183</v>
      </c>
      <c r="U10" s="21" t="str">
        <f>CONCATENATE("{{coalesce(cell(BIG_TEST_9.result, ", $F10,", \""Color\""), \""#FFFFFF\"").asString()}}")</f>
        <v>{{coalesce(cell(BIG_TEST_9.result, 0, \"Color\"), \"#FFFFFF\").asString()}}</v>
      </c>
      <c r="V10" s="8" t="s">
        <v>34</v>
      </c>
      <c r="W10" s="17" t="s">
        <v>31</v>
      </c>
      <c r="X10" s="8" t="s">
        <v>49</v>
      </c>
      <c r="Y10" s="8" t="s">
        <v>33</v>
      </c>
      <c r="Z10" s="8"/>
      <c r="AA10" s="17" t="s">
        <v>239</v>
      </c>
      <c r="AB10" s="17" t="s">
        <v>196</v>
      </c>
      <c r="AC10" s="9" t="s">
        <v>179</v>
      </c>
      <c r="AD10" s="9" t="s">
        <v>204</v>
      </c>
      <c r="AE10" s="9" t="str">
        <f>AG10</f>
        <v>27</v>
      </c>
      <c r="AF10" s="9" t="s">
        <v>59</v>
      </c>
      <c r="AG10" s="28" t="str">
        <f t="shared" si="13"/>
        <v>27</v>
      </c>
      <c r="AH10" s="16" t="s">
        <v>180</v>
      </c>
      <c r="AI10" s="10"/>
      <c r="AJ10" s="11" t="str">
        <f>CONCATENATE(G10,"Trend",E10)</f>
        <v>Step_Trend_001</v>
      </c>
      <c r="AK10" s="7" t="str">
        <f>CONCATENATE("chart_Trend",E10)</f>
        <v>chart_Trend_001</v>
      </c>
      <c r="AL10" s="10"/>
      <c r="AM10" s="12" t="str">
        <f>CONCATENATE("""",AJ10,""": {""broadcastFacet"": false, ", P10,  ", ""isGlobal"": false, ", """query"": {""measures"": [[""avg"", """,J10,"""]], ""groups"": ", I10,", ""filters"": [", M10,", ", N10,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0, \"Metric\"), \"Error\").asString()}}"], "in"], ["Region", ["{{coalesce(cell(BIG_TEST_9.result, 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0" s="21" t="s">
        <v>233</v>
      </c>
      <c r="AO10" s="13" t="str">
        <f t="shared" si="7"/>
        <v>PASS</v>
      </c>
      <c r="AP10" s="13"/>
      <c r="AQ10" s="12" t="str">
        <f>CONCATENATE("""", AK10, """: {""parameters"": {", AA10, " """, AJ10, """, ", AB10, "}, ""type"": ""chart""},")</f>
        <v>"chart_Trend_001":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0" s="17" t="s">
        <v>238</v>
      </c>
      <c r="AS10" s="13" t="str">
        <f>IF(AQ10=AR10,"PASS","FAIL")</f>
        <v>PASS</v>
      </c>
      <c r="AT10" s="13"/>
      <c r="AU10" s="12" t="str">
        <f t="shared" si="2"/>
        <v>{"colspan": 7, "column": 34, "name": "chart_Trend_001", "row": 27, "rowspan": 5, "widgetStyle": {"backgroundColor": "#FFFFFF", "borderColor": "#FFFFFF", "borderEdges": [], "borderRadius": 0, "borderWidth": 1}},</v>
      </c>
      <c r="AV10" s="17" t="s">
        <v>234</v>
      </c>
      <c r="AW10" s="13" t="str">
        <f t="shared" si="10"/>
        <v>PASS</v>
      </c>
    </row>
    <row r="11" spans="1:49" s="4" customFormat="1" ht="115.8" thickBot="1" x14ac:dyDescent="0.35">
      <c r="A11" s="30">
        <v>9</v>
      </c>
      <c r="B11" s="14" t="s">
        <v>8</v>
      </c>
      <c r="C11" s="14" t="s">
        <v>47</v>
      </c>
      <c r="D11" s="14" t="s">
        <v>167</v>
      </c>
      <c r="E11" s="11" t="str">
        <f t="shared" si="3"/>
        <v>_001</v>
      </c>
      <c r="F11" s="28" t="str">
        <f t="shared" si="11"/>
        <v>0</v>
      </c>
      <c r="G11" s="6" t="s">
        <v>183</v>
      </c>
      <c r="H11" s="6" t="s">
        <v>183</v>
      </c>
      <c r="I11" s="26" t="s">
        <v>183</v>
      </c>
      <c r="J11" s="6" t="s">
        <v>183</v>
      </c>
      <c r="K11" s="6" t="s">
        <v>183</v>
      </c>
      <c r="L11" s="6" t="s">
        <v>183</v>
      </c>
      <c r="M11" s="6" t="s">
        <v>183</v>
      </c>
      <c r="N11" s="6" t="s">
        <v>183</v>
      </c>
      <c r="O11" s="6" t="s">
        <v>183</v>
      </c>
      <c r="P11" s="6" t="s">
        <v>183</v>
      </c>
      <c r="Q11" s="23" t="s">
        <v>183</v>
      </c>
      <c r="R11" s="23" t="s">
        <v>183</v>
      </c>
      <c r="S11" s="23" t="s">
        <v>183</v>
      </c>
      <c r="T11" s="23" t="s">
        <v>183</v>
      </c>
      <c r="U11" s="23" t="s">
        <v>183</v>
      </c>
      <c r="V11" s="23" t="s">
        <v>183</v>
      </c>
      <c r="W11" s="17" t="s">
        <v>187</v>
      </c>
      <c r="X11" s="8" t="s">
        <v>49</v>
      </c>
      <c r="Y11" s="8" t="s">
        <v>33</v>
      </c>
      <c r="Z11" s="8"/>
      <c r="AA11" s="23" t="s">
        <v>183</v>
      </c>
      <c r="AB11" s="23" t="s">
        <v>183</v>
      </c>
      <c r="AC11" s="9" t="s">
        <v>42</v>
      </c>
      <c r="AD11" s="9" t="s">
        <v>42</v>
      </c>
      <c r="AE11" s="9" t="str">
        <f>AG11</f>
        <v>27</v>
      </c>
      <c r="AF11" s="9" t="s">
        <v>59</v>
      </c>
      <c r="AG11" s="28" t="str">
        <f t="shared" si="13"/>
        <v>27</v>
      </c>
      <c r="AH11" s="22" t="str">
        <f>CONCATENATE("{""backgroundColor"": ""{{coalesce(cell(BIG_TEST_9.result, ",$F11,", \""Colorization_Hex_Code\""), \""#FFFFFF\"").asString()}}"", ""borderColor"": ""#FFFFFF"", ""borderEdges"": [""top"",""left"",""bottom""], ""borderRadius"": 0, ""borderWidth"": 4}")</f>
        <v>{"backgroundColor": "{{coalesce(cell(BIG_TEST_9.result, 0, \"Colorization_Hex_Code\"), \"#FFFFFF\").asString()}}", "borderColor": "#FFFFFF", "borderEdges": ["top","left","bottom"], "borderRadius": 0, "borderWidth": 4}</v>
      </c>
      <c r="AI11" s="10"/>
      <c r="AJ11" s="25" t="s">
        <v>183</v>
      </c>
      <c r="AK11" s="7" t="str">
        <f>CONCATENATE("Status_Box",E11)</f>
        <v>Status_Box_001</v>
      </c>
      <c r="AL11" s="10"/>
      <c r="AM11" s="24" t="s">
        <v>183</v>
      </c>
      <c r="AN11" s="24" t="s">
        <v>183</v>
      </c>
      <c r="AO11" s="13" t="str">
        <f t="shared" si="7"/>
        <v>PASS</v>
      </c>
      <c r="AP11" s="13"/>
      <c r="AQ11" s="12" t="str">
        <f>CONCATENATE("""",AK11,""": {""parameters"": {""fontSize"": ",X11,", ""text"": """, Z11, """, ""textAlignment"": """, Y11, """, ""textColor"": """, W11, """}, ""type"": ""text""},")</f>
        <v>"Status_Box_001": {"parameters": {"fontSize": 10, "text": "", "textAlignment": "center", "textColor": "#091A3E"}, "type": "text"},</v>
      </c>
      <c r="AR11" s="33" t="s">
        <v>203</v>
      </c>
      <c r="AS11" s="13" t="str">
        <f t="shared" ref="AS11:AS16" si="15">IF(AQ11=AR11,"PASS","FAIL")</f>
        <v>PASS</v>
      </c>
      <c r="AT11" s="13"/>
      <c r="AU11" s="12" t="str">
        <f>CONCATENATE("{""colspan"": ",AC11,", ""column"": ",AD11,", ""name"": """,AK11,""", ""row"": ",AE11,", ""rowspan"": ",AF11, ", ""widgetStyle"": ",AH11,"},")</f>
        <v>{"colspan": 1, "column": 1, "name": "Status_Box_001", "row": 27, "rowspan": 5, "widgetStyle": {"backgroundColor": "{{coalesce(cell(BIG_TEST_9.result, 0, \"Colorization_Hex_Code\"), \"#FFFFFF\").asString()}}", "borderColor": "#FFFFFF", "borderEdges": ["top","left","bottom"], "borderRadius": 0, "borderWidth": 4}},</v>
      </c>
      <c r="AV11" s="33" t="s">
        <v>222</v>
      </c>
      <c r="AW11" s="13" t="str">
        <f t="shared" si="10"/>
        <v>FAIL</v>
      </c>
    </row>
    <row r="12" spans="1:49" s="4" customFormat="1" ht="130.19999999999999" customHeight="1" thickBot="1" x14ac:dyDescent="0.35">
      <c r="A12" s="30">
        <v>10</v>
      </c>
      <c r="B12" s="14" t="s">
        <v>8</v>
      </c>
      <c r="C12" s="14" t="s">
        <v>47</v>
      </c>
      <c r="D12" s="14" t="s">
        <v>168</v>
      </c>
      <c r="E12" s="11" t="str">
        <f t="shared" si="3"/>
        <v>_001</v>
      </c>
      <c r="F12" s="28" t="str">
        <f t="shared" si="11"/>
        <v>0</v>
      </c>
      <c r="G12" s="6" t="s">
        <v>183</v>
      </c>
      <c r="H12" s="6" t="s">
        <v>183</v>
      </c>
      <c r="I12" s="26" t="s">
        <v>183</v>
      </c>
      <c r="J12" s="6" t="s">
        <v>183</v>
      </c>
      <c r="K12" s="6" t="s">
        <v>183</v>
      </c>
      <c r="L12" s="6" t="s">
        <v>183</v>
      </c>
      <c r="M12" s="6" t="s">
        <v>183</v>
      </c>
      <c r="N12" s="6" t="s">
        <v>183</v>
      </c>
      <c r="O12" s="6" t="s">
        <v>183</v>
      </c>
      <c r="P12" s="6" t="s">
        <v>183</v>
      </c>
      <c r="Q12" s="23" t="s">
        <v>183</v>
      </c>
      <c r="R12" s="23" t="s">
        <v>183</v>
      </c>
      <c r="S12" s="23" t="s">
        <v>183</v>
      </c>
      <c r="T12" s="23" t="s">
        <v>183</v>
      </c>
      <c r="U12" s="23" t="s">
        <v>183</v>
      </c>
      <c r="V12" s="23" t="s">
        <v>183</v>
      </c>
      <c r="W12" s="21" t="str">
        <f>CONCATENATE("{{coalesce(cell(BIG_TEST_9.result, ", $F12,", \""Text_Color_1\""), \""#FFFFFF\"").asString()}}")</f>
        <v>{{coalesce(cell(BIG_TEST_9.result, 0, \"Text_Color_1\"), \"#FFFFFF\").asString()}}</v>
      </c>
      <c r="X12" s="8" t="s">
        <v>34</v>
      </c>
      <c r="Y12" s="8" t="s">
        <v>186</v>
      </c>
      <c r="Z12" s="21" t="str">
        <f>CONCATENATE("{{coalesce(cell(BIG_TEST_9.result, ", $F12,", \""Metric_Short\""), \""Error\"").asString()}}")</f>
        <v>{{coalesce(cell(BIG_TEST_9.result, 0, \"Metric_Short\"), \"Error\").asString()}}</v>
      </c>
      <c r="AA12" s="23" t="s">
        <v>183</v>
      </c>
      <c r="AB12" s="23" t="s">
        <v>183</v>
      </c>
      <c r="AC12" s="9" t="s">
        <v>61</v>
      </c>
      <c r="AD12" s="9" t="s">
        <v>44</v>
      </c>
      <c r="AE12" s="9" t="str">
        <f>AG12</f>
        <v>27</v>
      </c>
      <c r="AF12" s="9" t="s">
        <v>40</v>
      </c>
      <c r="AG12" s="28" t="str">
        <f t="shared" si="13"/>
        <v>27</v>
      </c>
      <c r="AH12" s="16" t="s">
        <v>205</v>
      </c>
      <c r="AI12" s="10"/>
      <c r="AJ12" s="25" t="s">
        <v>183</v>
      </c>
      <c r="AK12" s="7" t="str">
        <f>CONCATENATE("Metric_Name",E12)</f>
        <v>Metric_Name_001</v>
      </c>
      <c r="AL12" s="10"/>
      <c r="AM12" s="24" t="s">
        <v>183</v>
      </c>
      <c r="AN12" s="24" t="s">
        <v>183</v>
      </c>
      <c r="AO12" s="13" t="str">
        <f t="shared" si="7"/>
        <v>PASS</v>
      </c>
      <c r="AP12" s="13"/>
      <c r="AQ12" s="12" t="str">
        <f>CONCATENATE("""",AK12,""": {""parameters"": {""fontSize"": ",X12,", ""text"": """, Z12, """, ""textAlignment"": """, Y12, """, ""textColor"": """, W12, """}, ""type"": ""text""},")</f>
        <v>"Metric_Name_001": {"parameters": {"fontSize": 14, "text": "{{coalesce(cell(BIG_TEST_9.result, 0, \"Metric_Short\"), \"Error\").asString()}}", "textAlignment": "left", "textColor": "{{coalesce(cell(BIG_TEST_9.result, 0, \"Text_Color_1\"), \"#FFFFFF\").asString()}}"}, "type": "text"},</v>
      </c>
      <c r="AR12" s="33" t="s">
        <v>248</v>
      </c>
      <c r="AS12" s="13" t="str">
        <f t="shared" si="15"/>
        <v>PASS</v>
      </c>
      <c r="AT12" s="13"/>
      <c r="AU12" s="12" t="str">
        <f>CONCATENATE("{""colspan"": ",AC12,", ""column"": ",AD12,", ""name"": """,AK12,""", ""row"": ",AE12,", ""rowspan"": ",AF12,", ""widgetStyle"": ",AH12,"},")</f>
        <v>{"colspan": 11, "column": 2, "name": "Metric_Name_001", "row": 27, "rowspan": 3, "widgetStyle": {"borderColor": "#FFFFFF", "borderEdges": [], "borderWidth": 1}},</v>
      </c>
      <c r="AV12" s="33" t="s">
        <v>223</v>
      </c>
      <c r="AW12" s="13" t="str">
        <f t="shared" si="10"/>
        <v>PASS</v>
      </c>
    </row>
    <row r="13" spans="1:49" s="4" customFormat="1" ht="72.599999999999994" thickBot="1" x14ac:dyDescent="0.35">
      <c r="A13" s="30">
        <v>11</v>
      </c>
      <c r="B13" s="14" t="s">
        <v>8</v>
      </c>
      <c r="C13" s="14" t="s">
        <v>47</v>
      </c>
      <c r="D13" s="14" t="s">
        <v>169</v>
      </c>
      <c r="E13" s="11" t="str">
        <f t="shared" si="3"/>
        <v>_001</v>
      </c>
      <c r="F13" s="28" t="str">
        <f t="shared" si="11"/>
        <v>0</v>
      </c>
      <c r="G13" s="6" t="s">
        <v>183</v>
      </c>
      <c r="H13" s="6" t="s">
        <v>183</v>
      </c>
      <c r="I13" s="26" t="s">
        <v>183</v>
      </c>
      <c r="J13" s="6" t="s">
        <v>183</v>
      </c>
      <c r="K13" s="6" t="s">
        <v>183</v>
      </c>
      <c r="L13" s="6" t="s">
        <v>183</v>
      </c>
      <c r="M13" s="6" t="s">
        <v>183</v>
      </c>
      <c r="N13" s="6" t="s">
        <v>183</v>
      </c>
      <c r="O13" s="6" t="s">
        <v>183</v>
      </c>
      <c r="P13" s="6" t="s">
        <v>183</v>
      </c>
      <c r="Q13" s="23" t="s">
        <v>183</v>
      </c>
      <c r="R13" s="23" t="s">
        <v>183</v>
      </c>
      <c r="S13" s="23" t="s">
        <v>183</v>
      </c>
      <c r="T13" s="23" t="s">
        <v>183</v>
      </c>
      <c r="U13" s="23" t="s">
        <v>183</v>
      </c>
      <c r="V13" s="23" t="s">
        <v>183</v>
      </c>
      <c r="W13" s="21" t="str">
        <f>CONCATENATE("{{coalesce(cell(BIG_TEST_9.result, ", $F13,", \""Text_Color_2\""), \""#FFFFFF\"").asString()}}")</f>
        <v>{{coalesce(cell(BIG_TEST_9.result, 0, \"Text_Color_2\"), \"#FFFFFF\").asString()}}</v>
      </c>
      <c r="X13" s="8" t="s">
        <v>62</v>
      </c>
      <c r="Y13" s="8" t="s">
        <v>186</v>
      </c>
      <c r="Z13" s="21" t="str">
        <f>CONCATENATE("{{coalesce(cell(BIG_TEST_9.result, ", $F13,", \""Type\""), \""Error\"").asString()}} Metric")</f>
        <v>{{coalesce(cell(BIG_TEST_9.result, 0, \"Type\"), \"Error\").asString()}} Metric</v>
      </c>
      <c r="AA13" s="23" t="s">
        <v>183</v>
      </c>
      <c r="AB13" s="23" t="s">
        <v>183</v>
      </c>
      <c r="AC13" s="9" t="s">
        <v>179</v>
      </c>
      <c r="AD13" s="9" t="s">
        <v>44</v>
      </c>
      <c r="AE13" s="9">
        <f>AG13+3</f>
        <v>30</v>
      </c>
      <c r="AF13" s="9" t="s">
        <v>44</v>
      </c>
      <c r="AG13" s="28" t="str">
        <f t="shared" si="13"/>
        <v>27</v>
      </c>
      <c r="AH13" s="16" t="s">
        <v>180</v>
      </c>
      <c r="AI13" s="10"/>
      <c r="AJ13" s="25" t="s">
        <v>183</v>
      </c>
      <c r="AK13" s="7" t="str">
        <f>CONCATENATE("Type_Name",E13)</f>
        <v>Type_Name_001</v>
      </c>
      <c r="AL13" s="10"/>
      <c r="AM13" s="24" t="s">
        <v>183</v>
      </c>
      <c r="AN13" s="24" t="s">
        <v>183</v>
      </c>
      <c r="AO13" s="13" t="str">
        <f t="shared" si="7"/>
        <v>PASS</v>
      </c>
      <c r="AP13" s="13"/>
      <c r="AQ13" s="12" t="str">
        <f>CONCATENATE("""",AK13,""": {""parameters"": {""fontSize"": ",X13,", ""text"": """, Z13, """, ""textAlignment"": """, Y13, """, ""textColor"": """, W13, """}, ""type"": ""text""},")</f>
        <v>"Type_Name_001": {"parameters": {"fontSize": 12, "text": "{{coalesce(cell(BIG_TEST_9.result, 0, \"Type\"), \"Error\").asString()}} Metric", "textAlignment": "left", "textColor": "{{coalesce(cell(BIG_TEST_9.result, 0, \"Text_Color_2\"), \"#FFFFFF\").asString()}}"}, "type": "text"},</v>
      </c>
      <c r="AR13" s="33" t="s">
        <v>206</v>
      </c>
      <c r="AS13" s="13" t="str">
        <f t="shared" si="15"/>
        <v>PASS</v>
      </c>
      <c r="AT13" s="13"/>
      <c r="AU13" s="12" t="str">
        <f>CONCATENATE("{""colspan"": ",AC13,", ""column"": ",AD13,", ""name"": """,AK13,""", ""row"": ",AE13,", ""rowspan"": ",AF13,", ""widgetStyle"": ",AH13,"},")</f>
        <v>{"colspan": 7, "column": 2, "name": "Type_Name_001", "row": 30, "rowspan": 2, "widgetStyle": {"backgroundColor": "#FFFFFF", "borderColor": "#FFFFFF", "borderEdges": [], "borderRadius": 0, "borderWidth": 1}},</v>
      </c>
      <c r="AV13" s="33" t="s">
        <v>224</v>
      </c>
      <c r="AW13" s="13" t="str">
        <f t="shared" si="10"/>
        <v>PASS</v>
      </c>
    </row>
    <row r="14" spans="1:49" s="4" customFormat="1" ht="87" customHeight="1" thickBot="1" x14ac:dyDescent="0.35">
      <c r="A14" s="30">
        <v>12</v>
      </c>
      <c r="B14" s="14" t="s">
        <v>8</v>
      </c>
      <c r="C14" s="14" t="s">
        <v>47</v>
      </c>
      <c r="D14" s="14" t="s">
        <v>170</v>
      </c>
      <c r="E14" s="11" t="str">
        <f t="shared" si="3"/>
        <v>_001</v>
      </c>
      <c r="F14" s="28" t="str">
        <f t="shared" si="11"/>
        <v>0</v>
      </c>
      <c r="G14" s="6" t="s">
        <v>183</v>
      </c>
      <c r="H14" s="6" t="s">
        <v>183</v>
      </c>
      <c r="I14" s="26" t="s">
        <v>183</v>
      </c>
      <c r="J14" s="6" t="s">
        <v>183</v>
      </c>
      <c r="K14" s="6" t="s">
        <v>183</v>
      </c>
      <c r="L14" s="6" t="s">
        <v>183</v>
      </c>
      <c r="M14" s="6" t="s">
        <v>183</v>
      </c>
      <c r="N14" s="6" t="s">
        <v>183</v>
      </c>
      <c r="O14" s="6" t="s">
        <v>183</v>
      </c>
      <c r="P14" s="6" t="s">
        <v>183</v>
      </c>
      <c r="Q14" s="23" t="s">
        <v>183</v>
      </c>
      <c r="R14" s="23" t="s">
        <v>183</v>
      </c>
      <c r="S14" s="23" t="s">
        <v>183</v>
      </c>
      <c r="T14" s="23" t="s">
        <v>183</v>
      </c>
      <c r="U14" s="23" t="s">
        <v>183</v>
      </c>
      <c r="V14" s="23" t="s">
        <v>183</v>
      </c>
      <c r="W14" s="21" t="str">
        <f>CONCATENATE("{{coalesce(cell(BIG_TEST_9.result, ", $F14,", \""Text_Color_2\""), \""#FFFFFF\"").asString()}}")</f>
        <v>{{coalesce(cell(BIG_TEST_9.result, 0, \"Text_Color_2\"), \"#FFFFFF\").asString()}}</v>
      </c>
      <c r="X14" s="8" t="s">
        <v>62</v>
      </c>
      <c r="Y14" s="8" t="s">
        <v>202</v>
      </c>
      <c r="Z14" s="21" t="str">
        <f>CONCATENATE("As of {{coalesce(cell(BIG_TEST_9.result, ", $F14,", \""As_of_Date\""), \""Error\"").asString()}}")</f>
        <v>As of {{coalesce(cell(BIG_TEST_9.result, 0, \"As_of_Date\"), \"Error\").asString()}}</v>
      </c>
      <c r="AA14" s="23" t="s">
        <v>183</v>
      </c>
      <c r="AB14" s="23" t="s">
        <v>183</v>
      </c>
      <c r="AC14" s="9" t="s">
        <v>60</v>
      </c>
      <c r="AD14" s="9" t="s">
        <v>162</v>
      </c>
      <c r="AE14" s="9">
        <f>AG14+3</f>
        <v>30</v>
      </c>
      <c r="AF14" s="9" t="s">
        <v>44</v>
      </c>
      <c r="AG14" s="28" t="str">
        <f t="shared" si="13"/>
        <v>27</v>
      </c>
      <c r="AH14" s="16" t="s">
        <v>45</v>
      </c>
      <c r="AI14" s="10"/>
      <c r="AJ14" s="25" t="s">
        <v>183</v>
      </c>
      <c r="AK14" s="7" t="str">
        <f>CONCATENATE("As_Of_Date_Name",E14)</f>
        <v>As_Of_Date_Name_001</v>
      </c>
      <c r="AL14" s="10"/>
      <c r="AM14" s="24" t="s">
        <v>183</v>
      </c>
      <c r="AN14" s="24" t="s">
        <v>183</v>
      </c>
      <c r="AO14" s="13" t="str">
        <f t="shared" si="7"/>
        <v>PASS</v>
      </c>
      <c r="AP14" s="13"/>
      <c r="AQ14" s="12" t="str">
        <f>CONCATENATE("""",AK14,""": {""parameters"": {""fontSize"": ",X14,", ""text"": """, Z14, """, ""textAlignment"": """, Y14, """, ""textColor"": """, W14, """}, ""type"": ""text""},")</f>
        <v>"As_Of_Date_Name_001": {"parameters": {"fontSize": 12, "text": "As of {{coalesce(cell(BIG_TEST_9.result, 0, \"As_of_Date\"), \"Error\").asString()}}", "textAlignment": "right", "textColor": "{{coalesce(cell(BIG_TEST_9.result, 0, \"Text_Color_2\"), \"#FFFFFF\").asString()}}"}, "type": "text"},</v>
      </c>
      <c r="AR14" s="33" t="s">
        <v>209</v>
      </c>
      <c r="AS14" s="13" t="str">
        <f t="shared" si="15"/>
        <v>PASS</v>
      </c>
      <c r="AT14" s="13"/>
      <c r="AU14" s="12" t="str">
        <f>CONCATENATE("{""colspan"": ",AC14,", ""column"": ",AD14,", ""name"": """,AK14,""", ""row"": ",AE14,", ""rowspan"": ",AF14,", ""widgetStyle"": ",AH14,"},")</f>
        <v>{"colspan": 6, "column": 9, "name": "As_Of_Date_Name_001", "row": 30, "rowspan": 2, "widgetStyle": {"borderEdges": []}},</v>
      </c>
      <c r="AV14" s="33" t="s">
        <v>225</v>
      </c>
      <c r="AW14" s="13" t="str">
        <f t="shared" si="10"/>
        <v>PASS</v>
      </c>
    </row>
    <row r="15" spans="1:49" s="4" customFormat="1" ht="130.19999999999999" customHeight="1" thickBot="1" x14ac:dyDescent="0.35">
      <c r="A15" s="30">
        <v>13</v>
      </c>
      <c r="B15" s="14" t="s">
        <v>8</v>
      </c>
      <c r="C15" s="14" t="s">
        <v>47</v>
      </c>
      <c r="D15" s="14" t="s">
        <v>171</v>
      </c>
      <c r="E15" s="11" t="str">
        <f t="shared" si="3"/>
        <v>_001</v>
      </c>
      <c r="F15" s="28" t="str">
        <f t="shared" si="11"/>
        <v>0</v>
      </c>
      <c r="G15" s="6" t="s">
        <v>183</v>
      </c>
      <c r="H15" s="6" t="s">
        <v>183</v>
      </c>
      <c r="I15" s="26" t="s">
        <v>183</v>
      </c>
      <c r="J15" s="6" t="s">
        <v>183</v>
      </c>
      <c r="K15" s="6" t="s">
        <v>183</v>
      </c>
      <c r="L15" s="6" t="s">
        <v>183</v>
      </c>
      <c r="M15" s="6" t="s">
        <v>183</v>
      </c>
      <c r="N15" s="6" t="s">
        <v>183</v>
      </c>
      <c r="O15" s="6" t="s">
        <v>183</v>
      </c>
      <c r="P15" s="6" t="s">
        <v>183</v>
      </c>
      <c r="Q15" s="23" t="s">
        <v>183</v>
      </c>
      <c r="R15" s="21" t="str">
        <f>CONCATENATE("https://{{coalesce(cell(BIG_TEST_9.result, ", $F15,", \""CSG_Insights_Central_Link\""), \""sites.google.com/salesforce.com/fy18-csg-insights-central/home\"").asString()}}")</f>
        <v>https://{{coalesce(cell(BIG_TEST_9.result, 0, \"CSG_Insights_Central_Link\"), \"sites.google.com/salesforce.com/fy18-csg-insights-central/home\").asString()}}</v>
      </c>
      <c r="S15" s="21" t="s">
        <v>199</v>
      </c>
      <c r="T15" s="7" t="str">
        <f>"false"</f>
        <v>false</v>
      </c>
      <c r="U15" s="23" t="s">
        <v>183</v>
      </c>
      <c r="V15" s="23" t="s">
        <v>183</v>
      </c>
      <c r="W15" s="17" t="s">
        <v>207</v>
      </c>
      <c r="X15" s="8" t="s">
        <v>34</v>
      </c>
      <c r="Y15" s="8" t="s">
        <v>33</v>
      </c>
      <c r="Z15" s="8" t="s">
        <v>185</v>
      </c>
      <c r="AA15" s="23" t="s">
        <v>183</v>
      </c>
      <c r="AB15" s="23" t="s">
        <v>183</v>
      </c>
      <c r="AC15" s="9" t="s">
        <v>44</v>
      </c>
      <c r="AD15" s="9" t="s">
        <v>122</v>
      </c>
      <c r="AE15" s="9" t="str">
        <f>AG15</f>
        <v>27</v>
      </c>
      <c r="AF15" s="9" t="s">
        <v>40</v>
      </c>
      <c r="AG15" s="28" t="str">
        <f t="shared" si="13"/>
        <v>27</v>
      </c>
      <c r="AH15" s="16" t="s">
        <v>180</v>
      </c>
      <c r="AI15" s="10"/>
      <c r="AJ15" s="25" t="s">
        <v>183</v>
      </c>
      <c r="AK15" s="7" t="str">
        <f>CONCATENATE("Help_Link",E15)</f>
        <v>Help_Link_001</v>
      </c>
      <c r="AL15" s="10"/>
      <c r="AM15" s="24" t="s">
        <v>183</v>
      </c>
      <c r="AN15" s="24" t="s">
        <v>183</v>
      </c>
      <c r="AO15" s="13" t="str">
        <f t="shared" si="7"/>
        <v>PASS</v>
      </c>
      <c r="AP15" s="13"/>
      <c r="AQ15" s="12" t="str">
        <f>CONCATENATE("""",AK15,""": {""parameters"": {""destinationLink"": {""url"": """, R15, """, ""tooltip"": """, S15,"""}, ""destinationType"": ""url"", ""fontSize"": ",X15,", ""includeState"": ", T15, ", ""text"": """, Z15, """, ""textAlignment"": """, Y15, """, ""textColor"": """, W15, """}, ""type"": ""link""},")</f>
        <v>"Help_Link_001":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5" s="33" t="s">
        <v>208</v>
      </c>
      <c r="AS15" s="13" t="str">
        <f t="shared" si="15"/>
        <v>PASS</v>
      </c>
      <c r="AT15" s="13"/>
      <c r="AU15" s="12" t="str">
        <f>CONCATENATE("{""colspan"": ",AC15,", ""column"": ",AD15,", ""name"": """,AK15,""", ""row"": ",AE15,", ""rowspan"": ",AF15,", ""widgetStyle"": ",AH15,"},")</f>
        <v>{"colspan": 2, "column": 13, "name": "Help_Link_001", "row": 27, "rowspan": 3, "widgetStyle": {"backgroundColor": "#FFFFFF", "borderColor": "#FFFFFF", "borderEdges": [], "borderRadius": 0, "borderWidth": 1}},</v>
      </c>
      <c r="AV15" s="33" t="s">
        <v>226</v>
      </c>
      <c r="AW15" s="13" t="str">
        <f t="shared" si="10"/>
        <v>PASS</v>
      </c>
    </row>
    <row r="16" spans="1:49" s="4" customFormat="1" ht="87" thickBot="1" x14ac:dyDescent="0.35">
      <c r="A16" s="31">
        <v>14</v>
      </c>
      <c r="B16" s="14" t="s">
        <v>8</v>
      </c>
      <c r="C16" s="14" t="s">
        <v>47</v>
      </c>
      <c r="D16" s="14" t="s">
        <v>172</v>
      </c>
      <c r="E16" s="11" t="str">
        <f t="shared" si="3"/>
        <v>_001</v>
      </c>
      <c r="F16" s="28" t="str">
        <f t="shared" si="11"/>
        <v>0</v>
      </c>
      <c r="G16" s="6" t="s">
        <v>183</v>
      </c>
      <c r="H16" s="6" t="s">
        <v>183</v>
      </c>
      <c r="I16" s="26" t="s">
        <v>183</v>
      </c>
      <c r="J16" s="6" t="s">
        <v>183</v>
      </c>
      <c r="K16" s="6" t="s">
        <v>183</v>
      </c>
      <c r="L16" s="6" t="s">
        <v>183</v>
      </c>
      <c r="M16" s="6" t="s">
        <v>183</v>
      </c>
      <c r="N16" s="6" t="s">
        <v>183</v>
      </c>
      <c r="O16" s="6" t="s">
        <v>183</v>
      </c>
      <c r="P16" s="6" t="s">
        <v>183</v>
      </c>
      <c r="Q16" s="23" t="s">
        <v>183</v>
      </c>
      <c r="R16" s="21" t="str">
        <f>CONCATENATE("https://org62.my.salesforce.com/analytics/wave/wave.apexp#dashboard/{{coalesce(cell(BIG_TEST_9.result, ", $F16,", \""Detail_Dashboard_Name\""), \""0FK0M0000004J3fWAE\"").asString()}}")</f>
        <v>https://org62.my.salesforce.com/analytics/wave/wave.apexp#dashboard/{{coalesce(cell(BIG_TEST_9.result, 0, \"Detail_Dashboard_Name\"), \"0FK0M0000004J3fWAE\").asString()}}</v>
      </c>
      <c r="S16" s="21" t="s">
        <v>198</v>
      </c>
      <c r="T16" s="7" t="str">
        <f>"false"</f>
        <v>false</v>
      </c>
      <c r="U16" s="23" t="s">
        <v>183</v>
      </c>
      <c r="V16" s="23" t="s">
        <v>183</v>
      </c>
      <c r="W16" s="17" t="s">
        <v>207</v>
      </c>
      <c r="X16" s="8" t="s">
        <v>62</v>
      </c>
      <c r="Y16" s="8" t="s">
        <v>33</v>
      </c>
      <c r="Z16" s="8" t="s">
        <v>201</v>
      </c>
      <c r="AA16" s="23" t="s">
        <v>183</v>
      </c>
      <c r="AB16" s="23" t="s">
        <v>183</v>
      </c>
      <c r="AC16" s="9" t="s">
        <v>41</v>
      </c>
      <c r="AD16" s="9" t="s">
        <v>181</v>
      </c>
      <c r="AE16" s="32">
        <f>AG16+1</f>
        <v>28</v>
      </c>
      <c r="AF16" s="9" t="s">
        <v>40</v>
      </c>
      <c r="AG16" s="28" t="str">
        <f t="shared" si="13"/>
        <v>27</v>
      </c>
      <c r="AH16" s="16" t="s">
        <v>235</v>
      </c>
      <c r="AI16" s="10"/>
      <c r="AJ16" s="25" t="s">
        <v>183</v>
      </c>
      <c r="AK16" s="7" t="str">
        <f>CONCATENATE("Explore_Link",E16)</f>
        <v>Explore_Link_001</v>
      </c>
      <c r="AL16" s="10"/>
      <c r="AM16" s="24" t="s">
        <v>183</v>
      </c>
      <c r="AN16" s="24" t="s">
        <v>183</v>
      </c>
      <c r="AO16" s="13" t="str">
        <f t="shared" si="7"/>
        <v>PASS</v>
      </c>
      <c r="AP16" s="13"/>
      <c r="AQ16" s="12" t="str">
        <f>CONCATENATE("""",AK16,""": {""parameters"": {""destinationLink"": {""url"": """, R16, """, ""tooltip"": """, S16,"""}, ""destinationType"": ""url"", ""fontSize"": ",X16,", ""includeState"": ", T16, ", ""text"": """, Z16, """, ""textAlignment"": """, Y16, """, ""textColor"": """, W16, """}, ""type"": ""link""},")</f>
        <v>"Explore_Link_001":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6" s="33" t="s">
        <v>249</v>
      </c>
      <c r="AS16" s="13" t="str">
        <f t="shared" si="15"/>
        <v>PASS</v>
      </c>
      <c r="AT16" s="13"/>
      <c r="AU16" s="12" t="str">
        <f>CONCATENATE("{""colspan"": ",AC16,", ""column"": ",AD16,", ""name"": """,AK16,""", ""row"": ",AE16,", ""rowspan"": ",AF16,", ""widgetStyle"": ",AH16,"},")</f>
        <v>{"colspan": 4, "column": 43, "name": "Explore_Link_001", "row": 28, "rowspan": 3, "widgetStyle": {"backgroundColor": "#E3EBF3", "borderColor": "#FFFFFF", "borderEdges": ["all"], "borderRadius": 8, "borderWidth": 4}},</v>
      </c>
      <c r="AV16" s="33" t="s">
        <v>236</v>
      </c>
      <c r="AW16" s="13" t="str">
        <f t="shared" si="10"/>
        <v>PASS</v>
      </c>
    </row>
    <row r="17" spans="1:49" s="4" customFormat="1" ht="72.599999999999994" thickBot="1" x14ac:dyDescent="0.35">
      <c r="A17" s="29">
        <v>1</v>
      </c>
      <c r="B17" s="14" t="s">
        <v>8</v>
      </c>
      <c r="C17" s="14" t="s">
        <v>47</v>
      </c>
      <c r="D17" s="14" t="s">
        <v>10</v>
      </c>
      <c r="E17" s="11" t="str">
        <f>CONCATENATE("_",TEXT(F17+1,"000"))</f>
        <v>_002</v>
      </c>
      <c r="F17" s="28">
        <f t="shared" si="11"/>
        <v>1</v>
      </c>
      <c r="G17" s="5" t="s">
        <v>173</v>
      </c>
      <c r="H17" s="20" t="str">
        <f>CONCATENATE("{{coalesce(cell(BIG_TEST_9.result, ", $F17,", \""Metric\""), \""Error\"").asString()}}")</f>
        <v>{{coalesce(cell(BIG_TEST_9.result, 1, \"Metric\"), \"Error\").asString()}}</v>
      </c>
      <c r="I17" s="26" t="s">
        <v>183</v>
      </c>
      <c r="J17" s="20" t="str">
        <f>CONCATENATE("{{coalesce(cell(BIG_TEST_9.result, ", $F17,", \""YTD_Dynamic\""), \""Error\"").asString()}}")</f>
        <v>{{coalesce(cell(BIG_TEST_9.result, 1, \"YTD_Dynamic\"), \"Error\").asString()}}</v>
      </c>
      <c r="K17" s="6" t="s">
        <v>16</v>
      </c>
      <c r="L17" s="5" t="s">
        <v>17</v>
      </c>
      <c r="M17" s="20" t="str">
        <f t="shared" ref="M17:M21" si="16">CONCATENATE("[""Metric"", [""{{coalesce(cell(BIG_TEST_9.result, ", $F17,", \""Metric\""), \""Error\"").asString()}}""], ""in""]")</f>
        <v>["Metric", ["{{coalesce(cell(BIG_TEST_9.result, 1, \"Metric\"), \"Error\").asString()}}"], "in"]</v>
      </c>
      <c r="N17" s="20" t="str">
        <f t="shared" ref="N17:N20" si="17">CONCATENATE("[""Region"", [""{{coalesce(cell(BIG_TEST_9.result, ", $F17,", \""Region\""), \""Error\"").asString()}}""], ""in""]")</f>
        <v>["Region", ["{{coalesce(cell(BIG_TEST_9.result, 1, \"Region\"), \"Error\").asString()}}"], "in"]</v>
      </c>
      <c r="O17" s="6" t="s">
        <v>210</v>
      </c>
      <c r="P17" s="6" t="s">
        <v>177</v>
      </c>
      <c r="Q17" s="23" t="s">
        <v>183</v>
      </c>
      <c r="R17" s="23" t="s">
        <v>183</v>
      </c>
      <c r="S17" s="23" t="s">
        <v>183</v>
      </c>
      <c r="T17" s="23" t="s">
        <v>183</v>
      </c>
      <c r="U17" s="23" t="s">
        <v>183</v>
      </c>
      <c r="V17" s="23" t="s">
        <v>183</v>
      </c>
      <c r="W17" s="21" t="str">
        <f>CONCATENATE("{{coalesce(cell(BIG_TEST_9.result, ", $F17,", \""Text_Color_1\""), \""#FFFFFF\"").asString()}}")</f>
        <v>{{coalesce(cell(BIG_TEST_9.result, 1, \"Text_Color_1\"), \"#FFFFFF\").asString()}}</v>
      </c>
      <c r="X17" s="8" t="s">
        <v>48</v>
      </c>
      <c r="Y17" s="8" t="s">
        <v>33</v>
      </c>
      <c r="Z17" s="21" t="str">
        <f>CONCATENATE("{{coalesce(cell(BIG_TEST_9.result, ", $F17,", \""number_YTD_Formatted\""), \""--\"").asString()}}")</f>
        <v>{{coalesce(cell(BIG_TEST_9.result, 1, \"number_YTD_Formatted\"), \"--\").asString()}}</v>
      </c>
      <c r="AA17" s="23" t="s">
        <v>183</v>
      </c>
      <c r="AB17" s="23" t="s">
        <v>183</v>
      </c>
      <c r="AC17" s="9" t="s">
        <v>59</v>
      </c>
      <c r="AD17" s="9" t="s">
        <v>160</v>
      </c>
      <c r="AE17" s="9">
        <f>AG17</f>
        <v>32</v>
      </c>
      <c r="AF17" s="9" t="s">
        <v>40</v>
      </c>
      <c r="AG17" s="28">
        <f t="shared" si="13"/>
        <v>32</v>
      </c>
      <c r="AH17" s="16" t="s">
        <v>227</v>
      </c>
      <c r="AI17" s="10"/>
      <c r="AJ17" s="25" t="s">
        <v>183</v>
      </c>
      <c r="AK17" s="7" t="str">
        <f>CONCATENATE("text_",L17,E17)</f>
        <v>text_YTD_002</v>
      </c>
      <c r="AL17" s="10"/>
      <c r="AM17" s="24" t="s">
        <v>183</v>
      </c>
      <c r="AN17" s="24" t="s">
        <v>183</v>
      </c>
      <c r="AO17" s="13" t="str">
        <f>IF(AM17=AN17,"PASS","FAIL")</f>
        <v>PASS</v>
      </c>
      <c r="AP17" s="13"/>
      <c r="AQ17" s="12" t="str">
        <f>CONCATENATE("""",AK17,""": {""type"": ""text"", ""parameters"": {""text"": """, Z17, """, ""textAlignment"": """, Y17, """, ""textColor"": """, W17, """, ""fontSize"": ",X17,"}},")</f>
        <v>"text_YTD_002": {"type": "text", "parameters": {"text": "{{coalesce(cell(BIG_TEST_9.result, 1, \"number_YTD_Formatted\"), \"--\").asString()}}", "textAlignment": "center", "textColor": "{{coalesce(cell(BIG_TEST_9.result, 1, \"Text_Color_1\"), \"#FFFFFF\").asString()}}", "fontSize": 18}},</v>
      </c>
      <c r="AR17" s="17" t="s">
        <v>218</v>
      </c>
      <c r="AS17" s="13" t="str">
        <f>IF(AQ17=AR17,"PASS","FAIL")</f>
        <v>FAIL</v>
      </c>
      <c r="AT17" s="13"/>
      <c r="AU17" s="12" t="str">
        <f t="shared" ref="AU17:AU24" si="18">CONCATENATE("{""colspan"": ",AC17,", ""column"": ",AD17,", ""name"": """,AK17,""", ""row"": ",AE17,", ""rowspan"": ",AF17,", ""widgetStyle"": ",AH17,"},")</f>
        <v>{"colspan": 5, "column": 22, "name": "text_YTD_002", "row": 32, "rowspan": 3, "widgetStyle": {"borderEdges": ["bottom"], "backgroundColor": "#FFFFFF", "borderColor": "#C5D3E0", "borderRadius": 0, "borderWidth": 1}},</v>
      </c>
      <c r="AV17" s="17" t="s">
        <v>231</v>
      </c>
      <c r="AW17" s="13" t="str">
        <f>IF(AU17=AV17,"PASS","FAIL")</f>
        <v>FAIL</v>
      </c>
    </row>
    <row r="18" spans="1:49" s="4" customFormat="1" ht="72.599999999999994" thickBot="1" x14ac:dyDescent="0.35">
      <c r="A18" s="30">
        <v>2</v>
      </c>
      <c r="B18" s="14" t="s">
        <v>8</v>
      </c>
      <c r="C18" s="14" t="s">
        <v>47</v>
      </c>
      <c r="D18" s="14" t="s">
        <v>10</v>
      </c>
      <c r="E18" s="11" t="str">
        <f t="shared" ref="E18:E30" si="19">CONCATENATE("_",TEXT(F18+1,"000"))</f>
        <v>_002</v>
      </c>
      <c r="F18" s="28">
        <f t="shared" si="11"/>
        <v>1</v>
      </c>
      <c r="G18" s="5" t="s">
        <v>173</v>
      </c>
      <c r="H18" s="20" t="str">
        <f t="shared" ref="H18:H21" si="20">CONCATENATE("{{coalesce(cell(BIG_TEST_9.result, ", $F18,", \""Metric\""), \""Error\"").asString()}}")</f>
        <v>{{coalesce(cell(BIG_TEST_9.result, 1, \"Metric\"), \"Error\").asString()}}</v>
      </c>
      <c r="I18" s="26" t="s">
        <v>183</v>
      </c>
      <c r="J18" s="20" t="s">
        <v>15</v>
      </c>
      <c r="K18" s="5" t="s">
        <v>15</v>
      </c>
      <c r="L18" s="5" t="s">
        <v>53</v>
      </c>
      <c r="M18" s="20" t="str">
        <f t="shared" si="16"/>
        <v>["Metric", ["{{coalesce(cell(BIG_TEST_9.result, 1, \"Metric\"), \"Error\").asString()}}"], "in"]</v>
      </c>
      <c r="N18" s="20" t="str">
        <f t="shared" si="17"/>
        <v>["Region", ["{{coalesce(cell(BIG_TEST_9.result, 1, \"Region\"), \"Error\").asString()}}"], "in"]</v>
      </c>
      <c r="O18" s="6" t="s">
        <v>210</v>
      </c>
      <c r="P18" s="6" t="s">
        <v>177</v>
      </c>
      <c r="Q18" s="23" t="s">
        <v>183</v>
      </c>
      <c r="R18" s="23" t="s">
        <v>183</v>
      </c>
      <c r="S18" s="23" t="s">
        <v>183</v>
      </c>
      <c r="T18" s="23" t="s">
        <v>183</v>
      </c>
      <c r="U18" s="23" t="s">
        <v>183</v>
      </c>
      <c r="V18" s="23" t="s">
        <v>183</v>
      </c>
      <c r="W18" s="21" t="str">
        <f t="shared" ref="W18:W19" si="21">CONCATENATE("{{coalesce(cell(BIG_TEST_9.result, ", $F18,", \""Text_Color_1\""), \""#FFFFFF\"").asString()}}")</f>
        <v>{{coalesce(cell(BIG_TEST_9.result, 1, \"Text_Color_1\"), \"#FFFFFF\").asString()}}</v>
      </c>
      <c r="X18" s="8" t="s">
        <v>48</v>
      </c>
      <c r="Y18" s="8" t="s">
        <v>33</v>
      </c>
      <c r="Z18" s="21" t="str">
        <f>CONCATENATE("{{coalesce(cell(BIG_TEST_9.result, ", $F18,", \""number_YTD_A_Formatted\""), \""--\"").asString()}}")</f>
        <v>{{coalesce(cell(BIG_TEST_9.result, 1, \"number_YTD_A_Formatted\"), \"--\").asString()}}</v>
      </c>
      <c r="AA18" s="23" t="s">
        <v>183</v>
      </c>
      <c r="AB18" s="23" t="s">
        <v>183</v>
      </c>
      <c r="AC18" s="9" t="s">
        <v>59</v>
      </c>
      <c r="AD18" s="9" t="s">
        <v>195</v>
      </c>
      <c r="AE18" s="9">
        <f>AG18</f>
        <v>32</v>
      </c>
      <c r="AF18" s="9" t="s">
        <v>40</v>
      </c>
      <c r="AG18" s="28">
        <f t="shared" si="13"/>
        <v>32</v>
      </c>
      <c r="AH18" s="16" t="s">
        <v>227</v>
      </c>
      <c r="AI18" s="10"/>
      <c r="AJ18" s="25" t="s">
        <v>183</v>
      </c>
      <c r="AK18" s="7" t="str">
        <f t="shared" ref="AK18:AK21" si="22">CONCATENATE("text_",L18,E18)</f>
        <v>text_YTD_A_002</v>
      </c>
      <c r="AL18" s="10"/>
      <c r="AM18" s="24" t="s">
        <v>183</v>
      </c>
      <c r="AN18" s="24" t="s">
        <v>183</v>
      </c>
      <c r="AO18" s="13" t="str">
        <f t="shared" ref="AO18:AO30" si="23">IF(AM18=AN18,"PASS","FAIL")</f>
        <v>PASS</v>
      </c>
      <c r="AP18" s="13"/>
      <c r="AQ18" s="12" t="str">
        <f t="shared" ref="AQ18:AQ23" si="24">CONCATENATE("""",AK18,""": {""type"": ""text"", ""parameters"": {""text"": """, Z18, """, ""textAlignment"": """, Y18, """, ""textColor"": """, W18, """, ""fontSize"": ",X18,"}},")</f>
        <v>"text_YTD_A_002": {"type": "text", "parameters": {"text": "{{coalesce(cell(BIG_TEST_9.result, 1, \"number_YTD_A_Formatted\"), \"--\").asString()}}", "textAlignment": "center", "textColor": "{{coalesce(cell(BIG_TEST_9.result, 1, \"Text_Color_1\"), \"#FFFFFF\").asString()}}", "fontSize": 18}},</v>
      </c>
      <c r="AR18" s="17" t="s">
        <v>213</v>
      </c>
      <c r="AS18" s="13" t="str">
        <f t="shared" ref="AS18:AS23" si="25">IF(AQ18=AR18,"PASS","FAIL")</f>
        <v>FAIL</v>
      </c>
      <c r="AT18" s="13"/>
      <c r="AU18" s="12" t="str">
        <f t="shared" si="18"/>
        <v>{"colspan": 5, "column": 29, "name": "text_YTD_A_002", "row": 32, "rowspan": 3, "widgetStyle": {"borderEdges": ["bottom"], "backgroundColor": "#FFFFFF", "borderColor": "#C5D3E0", "borderRadius": 0, "borderWidth": 1}},</v>
      </c>
      <c r="AV18" s="17" t="s">
        <v>228</v>
      </c>
      <c r="AW18" s="13" t="str">
        <f t="shared" ref="AW18:AW30" si="26">IF(AU18=AV18,"PASS","FAIL")</f>
        <v>FAIL</v>
      </c>
    </row>
    <row r="19" spans="1:49" s="4" customFormat="1" ht="72.599999999999994" thickBot="1" x14ac:dyDescent="0.35">
      <c r="A19" s="30">
        <v>3</v>
      </c>
      <c r="B19" s="14" t="s">
        <v>8</v>
      </c>
      <c r="C19" s="14" t="s">
        <v>47</v>
      </c>
      <c r="D19" s="14" t="s">
        <v>10</v>
      </c>
      <c r="E19" s="11" t="str">
        <f t="shared" si="19"/>
        <v>_002</v>
      </c>
      <c r="F19" s="28">
        <f t="shared" si="11"/>
        <v>1</v>
      </c>
      <c r="G19" s="5" t="s">
        <v>173</v>
      </c>
      <c r="H19" s="20" t="str">
        <f t="shared" si="20"/>
        <v>{{coalesce(cell(BIG_TEST_9.result, 1, \"Metric\"), \"Error\").asString()}}</v>
      </c>
      <c r="I19" s="26" t="s">
        <v>183</v>
      </c>
      <c r="J19" s="20" t="str">
        <f>CONCATENATE("{{coalesce(cell(BIG_TEST_9.result, ", $F19,", \""Annual_Target_Dynamic\""), \""Error\"").asString()}}")</f>
        <v>{{coalesce(cell(BIG_TEST_9.result, 1, \"Annual_Target_Dynamic\"), \"Error\").asString()}}</v>
      </c>
      <c r="K19" s="5" t="s">
        <v>50</v>
      </c>
      <c r="L19" s="5" t="s">
        <v>54</v>
      </c>
      <c r="M19" s="20" t="str">
        <f t="shared" si="16"/>
        <v>["Metric", ["{{coalesce(cell(BIG_TEST_9.result, 1, \"Metric\"), \"Error\").asString()}}"], "in"]</v>
      </c>
      <c r="N19" s="20" t="str">
        <f t="shared" si="17"/>
        <v>["Region", ["{{coalesce(cell(BIG_TEST_9.result, 1, \"Region\"), \"Error\").asString()}}"], "in"]</v>
      </c>
      <c r="O19" s="6" t="s">
        <v>210</v>
      </c>
      <c r="P19" s="6" t="s">
        <v>177</v>
      </c>
      <c r="Q19" s="23" t="s">
        <v>183</v>
      </c>
      <c r="R19" s="23" t="s">
        <v>183</v>
      </c>
      <c r="S19" s="23" t="s">
        <v>183</v>
      </c>
      <c r="T19" s="23" t="s">
        <v>183</v>
      </c>
      <c r="U19" s="23" t="s">
        <v>183</v>
      </c>
      <c r="V19" s="23" t="s">
        <v>183</v>
      </c>
      <c r="W19" s="21" t="str">
        <f t="shared" si="21"/>
        <v>{{coalesce(cell(BIG_TEST_9.result, 1, \"Text_Color_1\"), \"#FFFFFF\").asString()}}</v>
      </c>
      <c r="X19" s="8" t="s">
        <v>48</v>
      </c>
      <c r="Y19" s="8" t="s">
        <v>33</v>
      </c>
      <c r="Z19" s="21" t="str">
        <f t="shared" ref="Z19" si="27">CONCATENATE("{{coalesce(cell(BIG_TEST_9.result, ", $F19,", \""number_Target_Formatted\""), \""--\"").asString()}}")</f>
        <v>{{coalesce(cell(BIG_TEST_9.result, 1, \"number_Target_Formatted\"), \"--\").asString()}}</v>
      </c>
      <c r="AA19" s="23" t="s">
        <v>183</v>
      </c>
      <c r="AB19" s="23" t="s">
        <v>183</v>
      </c>
      <c r="AC19" s="9" t="s">
        <v>41</v>
      </c>
      <c r="AD19" s="9" t="s">
        <v>135</v>
      </c>
      <c r="AE19" s="9">
        <f>AG19</f>
        <v>32</v>
      </c>
      <c r="AF19" s="9" t="s">
        <v>40</v>
      </c>
      <c r="AG19" s="28">
        <f t="shared" si="13"/>
        <v>32</v>
      </c>
      <c r="AH19" s="16" t="s">
        <v>219</v>
      </c>
      <c r="AI19" s="10"/>
      <c r="AJ19" s="25" t="s">
        <v>183</v>
      </c>
      <c r="AK19" s="7" t="str">
        <f t="shared" si="22"/>
        <v>text_Target_002</v>
      </c>
      <c r="AL19" s="10"/>
      <c r="AM19" s="24" t="s">
        <v>183</v>
      </c>
      <c r="AN19" s="24" t="s">
        <v>183</v>
      </c>
      <c r="AO19" s="13" t="str">
        <f t="shared" si="23"/>
        <v>PASS</v>
      </c>
      <c r="AP19" s="13"/>
      <c r="AQ19" s="12" t="str">
        <f t="shared" si="24"/>
        <v>"text_Target_002": {"type": "text", "parameters": {"text": "{{coalesce(cell(BIG_TEST_9.result, 1, \"number_Target_Formatted\"), \"--\").asString()}}", "textAlignment": "center", "textColor": "{{coalesce(cell(BIG_TEST_9.result, 1, \"Text_Color_1\"), \"#FFFFFF\").asString()}}", "fontSize": 18}},</v>
      </c>
      <c r="AR19" s="17" t="s">
        <v>217</v>
      </c>
      <c r="AS19" s="13" t="str">
        <f t="shared" si="25"/>
        <v>FAIL</v>
      </c>
      <c r="AT19" s="13"/>
      <c r="AU19" s="12" t="str">
        <f t="shared" si="18"/>
        <v>{"colspan": 4, "column": 16, "name": "text_Target_002", "row": 32, "rowspan": 3, "widgetStyle": {"borderEdges": [], "backgroundColor": "#FFFFFF", "borderColor": "#FFFFFF", "borderRadius": 0, "borderWidth": 1}},</v>
      </c>
      <c r="AV19" s="17" t="s">
        <v>232</v>
      </c>
      <c r="AW19" s="13" t="str">
        <f t="shared" si="26"/>
        <v>FAIL</v>
      </c>
    </row>
    <row r="20" spans="1:49" s="4" customFormat="1" ht="72.599999999999994" thickBot="1" x14ac:dyDescent="0.35">
      <c r="A20" s="30">
        <v>4</v>
      </c>
      <c r="B20" s="14" t="s">
        <v>8</v>
      </c>
      <c r="C20" s="14" t="s">
        <v>47</v>
      </c>
      <c r="D20" s="14" t="s">
        <v>10</v>
      </c>
      <c r="E20" s="11" t="str">
        <f t="shared" si="19"/>
        <v>_002</v>
      </c>
      <c r="F20" s="28">
        <f t="shared" si="11"/>
        <v>1</v>
      </c>
      <c r="G20" s="5" t="s">
        <v>173</v>
      </c>
      <c r="H20" s="20" t="str">
        <f t="shared" si="20"/>
        <v>{{coalesce(cell(BIG_TEST_9.result, 1, \"Metric\"), \"Error\").asString()}}</v>
      </c>
      <c r="I20" s="26" t="s">
        <v>183</v>
      </c>
      <c r="J20" s="20" t="str">
        <f>CONCATENATE("{{coalesce(cell(BIG_TEST_9.result, ", $F20,", \""Change_in_YTD_MoM_Dynamic\""), \""Error\"").asString()}}")</f>
        <v>{{coalesce(cell(BIG_TEST_9.result, 1, \"Change_in_YTD_MoM_Dynamic\"), \"Error\").asString()}}</v>
      </c>
      <c r="K20" s="5" t="s">
        <v>51</v>
      </c>
      <c r="L20" s="5" t="s">
        <v>56</v>
      </c>
      <c r="M20" s="20" t="str">
        <f t="shared" si="16"/>
        <v>["Metric", ["{{coalesce(cell(BIG_TEST_9.result, 1, \"Metric\"), \"Error\").asString()}}"], "in"]</v>
      </c>
      <c r="N20" s="20" t="str">
        <f t="shared" si="17"/>
        <v>["Region", ["{{coalesce(cell(BIG_TEST_9.result, 1, \"Region\"), \"Error\").asString()}}"], "in"]</v>
      </c>
      <c r="O20" s="6" t="s">
        <v>210</v>
      </c>
      <c r="P20" s="6" t="s">
        <v>177</v>
      </c>
      <c r="Q20" s="23" t="s">
        <v>183</v>
      </c>
      <c r="R20" s="23" t="s">
        <v>183</v>
      </c>
      <c r="S20" s="23" t="s">
        <v>183</v>
      </c>
      <c r="T20" s="23" t="s">
        <v>183</v>
      </c>
      <c r="U20" s="23" t="s">
        <v>183</v>
      </c>
      <c r="V20" s="23" t="s">
        <v>183</v>
      </c>
      <c r="W20" s="21" t="str">
        <f>CONCATENATE("{{coalesce(cell(BIG_TEST_9.result, ", $F20,", \""Color_2\""), \""#FFFFFF\"").asString()}}")</f>
        <v>{{coalesce(cell(BIG_TEST_9.result, 1, \"Color_2\"), \"#FFFFFF\").asString()}}</v>
      </c>
      <c r="X20" s="8" t="s">
        <v>34</v>
      </c>
      <c r="Y20" s="8" t="s">
        <v>202</v>
      </c>
      <c r="Z20" s="21" t="str">
        <f>CONCATENATE("{{coalesce(cell(BIG_TEST_9.result, ", $F20,", \""number_YTD_MoM_Formatted\""), \""--\"").asString()}}")</f>
        <v>{{coalesce(cell(BIG_TEST_9.result, 1, \"number_YTD_MoM_Formatted\"), \"--\").asString()}}</v>
      </c>
      <c r="AA20" s="23" t="s">
        <v>183</v>
      </c>
      <c r="AB20" s="23" t="s">
        <v>183</v>
      </c>
      <c r="AC20" s="9" t="s">
        <v>40</v>
      </c>
      <c r="AD20" s="9" t="s">
        <v>32</v>
      </c>
      <c r="AE20" s="9">
        <f>AG20+3</f>
        <v>35</v>
      </c>
      <c r="AF20" s="9" t="s">
        <v>44</v>
      </c>
      <c r="AG20" s="28">
        <f t="shared" si="13"/>
        <v>32</v>
      </c>
      <c r="AH20" s="16" t="s">
        <v>219</v>
      </c>
      <c r="AI20" s="10"/>
      <c r="AJ20" s="25" t="s">
        <v>183</v>
      </c>
      <c r="AK20" s="7" t="str">
        <f t="shared" si="22"/>
        <v>text_YTD_MoM_002</v>
      </c>
      <c r="AL20" s="10"/>
      <c r="AM20" s="24" t="s">
        <v>183</v>
      </c>
      <c r="AN20" s="24" t="s">
        <v>183</v>
      </c>
      <c r="AO20" s="13" t="str">
        <f t="shared" si="23"/>
        <v>PASS</v>
      </c>
      <c r="AP20" s="13"/>
      <c r="AQ20" s="12" t="str">
        <f t="shared" si="24"/>
        <v>"text_YTD_MoM_002": {"type": "text", "parameters": {"text": "{{coalesce(cell(BIG_TEST_9.result, 1, \"number_YTD_MoM_Formatted\"), \"--\").asString()}}", "textAlignment": "right", "textColor": "{{coalesce(cell(BIG_TEST_9.result, 1, \"Color_2\"), \"#FFFFFF\").asString()}}", "fontSize": 14}},</v>
      </c>
      <c r="AR20" s="17" t="s">
        <v>211</v>
      </c>
      <c r="AS20" s="13" t="str">
        <f t="shared" si="25"/>
        <v>FAIL</v>
      </c>
      <c r="AT20" s="13"/>
      <c r="AU20" s="12" t="str">
        <f t="shared" si="18"/>
        <v>{"colspan": 3, "column": 24, "name": "text_YTD_MoM_002", "row": 35, "rowspan": 2, "widgetStyle": {"borderEdges": [], "backgroundColor": "#FFFFFF", "borderColor": "#FFFFFF", "borderRadius": 0, "borderWidth": 1}},</v>
      </c>
      <c r="AV20" s="17" t="s">
        <v>230</v>
      </c>
      <c r="AW20" s="13" t="str">
        <f t="shared" si="26"/>
        <v>FAIL</v>
      </c>
    </row>
    <row r="21" spans="1:49" s="4" customFormat="1" ht="72.599999999999994" thickBot="1" x14ac:dyDescent="0.35">
      <c r="A21" s="30">
        <v>5</v>
      </c>
      <c r="B21" s="14" t="s">
        <v>8</v>
      </c>
      <c r="C21" s="14" t="s">
        <v>47</v>
      </c>
      <c r="D21" s="14" t="s">
        <v>10</v>
      </c>
      <c r="E21" s="11" t="str">
        <f t="shared" si="19"/>
        <v>_002</v>
      </c>
      <c r="F21" s="28">
        <f t="shared" si="11"/>
        <v>1</v>
      </c>
      <c r="G21" s="5" t="s">
        <v>173</v>
      </c>
      <c r="H21" s="20" t="str">
        <f t="shared" si="20"/>
        <v>{{coalesce(cell(BIG_TEST_9.result, 1, \"Metric\"), \"Error\").asString()}}</v>
      </c>
      <c r="I21" s="26" t="s">
        <v>183</v>
      </c>
      <c r="J21" s="5" t="s">
        <v>52</v>
      </c>
      <c r="K21" s="5" t="s">
        <v>52</v>
      </c>
      <c r="L21" s="5" t="s">
        <v>55</v>
      </c>
      <c r="M21" s="20" t="str">
        <f t="shared" si="16"/>
        <v>["Metric", ["{{coalesce(cell(BIG_TEST_9.result, 1, \"Metric\"), \"Error\").asString()}}"], "in"]</v>
      </c>
      <c r="N21" s="20" t="str">
        <f>CONCATENATE("[""Region"", [""{{coalesce(cell(BIG_TEST_9.result, ", $F21,", \""Region\""), \""Error\"").asString()}}""], ""in""]")</f>
        <v>["Region", ["{{coalesce(cell(BIG_TEST_9.result, 1, \"Region\"), \"Error\").asString()}}"], "in"]</v>
      </c>
      <c r="O21" s="6" t="s">
        <v>210</v>
      </c>
      <c r="P21" s="6" t="s">
        <v>177</v>
      </c>
      <c r="Q21" s="23" t="s">
        <v>183</v>
      </c>
      <c r="R21" s="23" t="s">
        <v>183</v>
      </c>
      <c r="S21" s="23" t="s">
        <v>183</v>
      </c>
      <c r="T21" s="23" t="s">
        <v>183</v>
      </c>
      <c r="U21" s="23" t="s">
        <v>183</v>
      </c>
      <c r="V21" s="23" t="s">
        <v>183</v>
      </c>
      <c r="W21" s="21" t="str">
        <f>CONCATENATE("{{coalesce(cell(BIG_TEST_9.result, ", $F21,", \""Color\""), \""#FFFFFF\"").asString()}}")</f>
        <v>{{coalesce(cell(BIG_TEST_9.result, 1, \"Color\"), \"#FFFFFF\").asString()}}</v>
      </c>
      <c r="X21" s="8" t="s">
        <v>34</v>
      </c>
      <c r="Y21" s="8" t="s">
        <v>202</v>
      </c>
      <c r="Z21" s="21" t="str">
        <f>CONCATENATE("{{coalesce(cell(BIG_TEST_9.result, ", $F21,", \""number_YTD_A_MoM_Formatted\""), \""--\"").asString()}}")</f>
        <v>{{coalesce(cell(BIG_TEST_9.result, 1, \"number_YTD_A_MoM_Formatted\"), \"--\").asString()}}</v>
      </c>
      <c r="AA21" s="23" t="s">
        <v>183</v>
      </c>
      <c r="AB21" s="23" t="s">
        <v>183</v>
      </c>
      <c r="AC21" s="9" t="s">
        <v>40</v>
      </c>
      <c r="AD21" s="9" t="s">
        <v>237</v>
      </c>
      <c r="AE21" s="9">
        <f>AG21+3</f>
        <v>35</v>
      </c>
      <c r="AF21" s="9" t="s">
        <v>44</v>
      </c>
      <c r="AG21" s="28">
        <f t="shared" si="13"/>
        <v>32</v>
      </c>
      <c r="AH21" s="16" t="s">
        <v>219</v>
      </c>
      <c r="AI21" s="10"/>
      <c r="AJ21" s="25" t="s">
        <v>183</v>
      </c>
      <c r="AK21" s="7" t="str">
        <f t="shared" si="22"/>
        <v>text_YTD_A_MoM_002</v>
      </c>
      <c r="AL21" s="10"/>
      <c r="AM21" s="24" t="s">
        <v>183</v>
      </c>
      <c r="AN21" s="24" t="s">
        <v>183</v>
      </c>
      <c r="AO21" s="13" t="str">
        <f t="shared" si="23"/>
        <v>PASS</v>
      </c>
      <c r="AP21" s="13"/>
      <c r="AQ21" s="12" t="str">
        <f t="shared" si="24"/>
        <v>"text_YTD_A_MoM_002": {"type": "text", "parameters": {"text": "{{coalesce(cell(BIG_TEST_9.result, 1, \"number_YTD_A_MoM_Formatted\"), \"--\").asString()}}", "textAlignment": "right", "textColor": "{{coalesce(cell(BIG_TEST_9.result, 1, \"Color\"), \"#FFFFFF\").asString()}}", "fontSize": 14}},</v>
      </c>
      <c r="AR21" s="17" t="s">
        <v>214</v>
      </c>
      <c r="AS21" s="13" t="str">
        <f t="shared" si="25"/>
        <v>FAIL</v>
      </c>
      <c r="AT21" s="13"/>
      <c r="AU21" s="12" t="str">
        <f t="shared" si="18"/>
        <v>{"colspan": 3, "column": 31, "name": "text_YTD_A_MoM_002", "row": 35, "rowspan": 2, "widgetStyle": {"borderEdges": [], "backgroundColor": "#FFFFFF", "borderColor": "#FFFFFF", "borderRadius": 0, "borderWidth": 1}},</v>
      </c>
      <c r="AV21" s="17" t="s">
        <v>229</v>
      </c>
      <c r="AW21" s="13" t="str">
        <f t="shared" si="26"/>
        <v>FAIL</v>
      </c>
    </row>
    <row r="22" spans="1:49" s="4" customFormat="1" ht="72.599999999999994" thickBot="1" x14ac:dyDescent="0.35">
      <c r="A22" s="30">
        <v>6</v>
      </c>
      <c r="B22" s="14" t="s">
        <v>8</v>
      </c>
      <c r="C22" s="14" t="s">
        <v>47</v>
      </c>
      <c r="D22" s="14" t="s">
        <v>10</v>
      </c>
      <c r="E22" s="11" t="str">
        <f t="shared" si="19"/>
        <v>_002</v>
      </c>
      <c r="F22" s="28">
        <f t="shared" si="11"/>
        <v>1</v>
      </c>
      <c r="G22" s="6" t="s">
        <v>183</v>
      </c>
      <c r="H22" s="6" t="s">
        <v>183</v>
      </c>
      <c r="I22" s="6" t="s">
        <v>183</v>
      </c>
      <c r="J22" s="6" t="s">
        <v>183</v>
      </c>
      <c r="K22" s="6" t="s">
        <v>183</v>
      </c>
      <c r="L22" s="6" t="s">
        <v>183</v>
      </c>
      <c r="M22" s="6" t="s">
        <v>183</v>
      </c>
      <c r="N22" s="6" t="s">
        <v>183</v>
      </c>
      <c r="O22" s="6" t="s">
        <v>183</v>
      </c>
      <c r="P22" s="6" t="s">
        <v>183</v>
      </c>
      <c r="Q22" s="23" t="s">
        <v>183</v>
      </c>
      <c r="R22" s="23" t="s">
        <v>183</v>
      </c>
      <c r="S22" s="23" t="s">
        <v>183</v>
      </c>
      <c r="T22" s="23" t="s">
        <v>183</v>
      </c>
      <c r="U22" s="23" t="s">
        <v>183</v>
      </c>
      <c r="V22" s="23" t="s">
        <v>183</v>
      </c>
      <c r="W22" s="21" t="str">
        <f>CONCATENATE("{{coalesce(cell(BIG_TEST_9.result, ", $F20,", \""Text_Color_1\""), \""#FFFFFF\"").asString()}}")</f>
        <v>{{coalesce(cell(BIG_TEST_9.result, 1, \"Text_Color_1\"), \"#FFFFFF\").asString()}}</v>
      </c>
      <c r="X22" s="8" t="s">
        <v>49</v>
      </c>
      <c r="Y22" s="8" t="s">
        <v>202</v>
      </c>
      <c r="Z22" s="8" t="s">
        <v>212</v>
      </c>
      <c r="AA22" s="23"/>
      <c r="AB22" s="23"/>
      <c r="AC22" s="9" t="s">
        <v>40</v>
      </c>
      <c r="AD22" s="9" t="s">
        <v>158</v>
      </c>
      <c r="AE22" s="9">
        <f>AG22+3</f>
        <v>35</v>
      </c>
      <c r="AF22" s="9" t="s">
        <v>44</v>
      </c>
      <c r="AG22" s="28">
        <f t="shared" si="13"/>
        <v>32</v>
      </c>
      <c r="AH22" s="16" t="s">
        <v>219</v>
      </c>
      <c r="AI22" s="10"/>
      <c r="AJ22" s="25" t="s">
        <v>183</v>
      </c>
      <c r="AK22" s="7" t="str">
        <f>CONCATENATE("text_","cmom_a",E22)</f>
        <v>text_cmom_a_002</v>
      </c>
      <c r="AL22" s="10"/>
      <c r="AM22" s="24" t="s">
        <v>183</v>
      </c>
      <c r="AN22" s="24" t="s">
        <v>183</v>
      </c>
      <c r="AO22" s="13" t="str">
        <f t="shared" si="23"/>
        <v>PASS</v>
      </c>
      <c r="AP22" s="13"/>
      <c r="AQ22" s="12" t="str">
        <f t="shared" si="24"/>
        <v>"text_cmom_a_002": {"type": "text", "parameters": {"text": "Δ MoM", "textAlignment": "right", "textColor": "{{coalesce(cell(BIG_TEST_9.result, 1, \"Text_Color_1\"), \"#FFFFFF\").asString()}}", "fontSize": 10}},</v>
      </c>
      <c r="AR22" s="17" t="s">
        <v>215</v>
      </c>
      <c r="AS22" s="13" t="str">
        <f t="shared" si="25"/>
        <v>FAIL</v>
      </c>
      <c r="AT22" s="13"/>
      <c r="AU22" s="12" t="str">
        <f t="shared" si="18"/>
        <v>{"colspan": 3, "column": 21, "name": "text_cmom_a_002", "row": 35, "rowspan": 2, "widgetStyle": {"borderEdges": [], "backgroundColor": "#FFFFFF", "borderColor": "#FFFFFF", "borderRadius": 0, "borderWidth": 1}},</v>
      </c>
      <c r="AV22" s="17" t="s">
        <v>220</v>
      </c>
      <c r="AW22" s="13" t="str">
        <f t="shared" si="26"/>
        <v>FAIL</v>
      </c>
    </row>
    <row r="23" spans="1:49" s="4" customFormat="1" ht="72.599999999999994" thickBot="1" x14ac:dyDescent="0.35">
      <c r="A23" s="30">
        <v>7</v>
      </c>
      <c r="B23" s="14" t="s">
        <v>8</v>
      </c>
      <c r="C23" s="14" t="s">
        <v>47</v>
      </c>
      <c r="D23" s="14" t="s">
        <v>10</v>
      </c>
      <c r="E23" s="11" t="str">
        <f t="shared" si="19"/>
        <v>_002</v>
      </c>
      <c r="F23" s="28">
        <f t="shared" si="11"/>
        <v>1</v>
      </c>
      <c r="G23" s="6" t="s">
        <v>183</v>
      </c>
      <c r="H23" s="6" t="s">
        <v>183</v>
      </c>
      <c r="I23" s="6" t="s">
        <v>183</v>
      </c>
      <c r="J23" s="6" t="s">
        <v>183</v>
      </c>
      <c r="K23" s="6" t="s">
        <v>183</v>
      </c>
      <c r="L23" s="6" t="s">
        <v>183</v>
      </c>
      <c r="M23" s="6" t="s">
        <v>183</v>
      </c>
      <c r="N23" s="6" t="s">
        <v>183</v>
      </c>
      <c r="O23" s="6" t="s">
        <v>183</v>
      </c>
      <c r="P23" s="6" t="s">
        <v>183</v>
      </c>
      <c r="Q23" s="23" t="s">
        <v>183</v>
      </c>
      <c r="R23" s="23" t="s">
        <v>183</v>
      </c>
      <c r="S23" s="23" t="s">
        <v>183</v>
      </c>
      <c r="T23" s="23" t="s">
        <v>183</v>
      </c>
      <c r="U23" s="23" t="s">
        <v>183</v>
      </c>
      <c r="V23" s="23" t="s">
        <v>183</v>
      </c>
      <c r="W23" s="21" t="str">
        <f>CONCATENATE("{{coalesce(cell(BIG_TEST_9.result, ", $F21,", \""Text_Color_1\""), \""#FFFFFF\"").asString()}}")</f>
        <v>{{coalesce(cell(BIG_TEST_9.result, 1, \"Text_Color_1\"), \"#FFFFFF\").asString()}}</v>
      </c>
      <c r="X23" s="8" t="s">
        <v>49</v>
      </c>
      <c r="Y23" s="8" t="s">
        <v>202</v>
      </c>
      <c r="Z23" s="8" t="s">
        <v>212</v>
      </c>
      <c r="AA23" s="23"/>
      <c r="AB23" s="23"/>
      <c r="AC23" s="9" t="s">
        <v>40</v>
      </c>
      <c r="AD23" s="9" t="s">
        <v>194</v>
      </c>
      <c r="AE23" s="9">
        <f>AG23+3</f>
        <v>35</v>
      </c>
      <c r="AF23" s="9" t="s">
        <v>44</v>
      </c>
      <c r="AG23" s="28">
        <f t="shared" si="13"/>
        <v>32</v>
      </c>
      <c r="AH23" s="16" t="s">
        <v>219</v>
      </c>
      <c r="AI23" s="10"/>
      <c r="AJ23" s="25" t="s">
        <v>183</v>
      </c>
      <c r="AK23" s="7" t="str">
        <f>CONCATENATE("text_","cmom_b",E23)</f>
        <v>text_cmom_b_002</v>
      </c>
      <c r="AL23" s="10"/>
      <c r="AM23" s="24" t="s">
        <v>183</v>
      </c>
      <c r="AN23" s="24" t="s">
        <v>183</v>
      </c>
      <c r="AO23" s="13" t="str">
        <f t="shared" si="23"/>
        <v>PASS</v>
      </c>
      <c r="AP23" s="13"/>
      <c r="AQ23" s="12" t="str">
        <f t="shared" si="24"/>
        <v>"text_cmom_b_002": {"type": "text", "parameters": {"text": "Δ MoM", "textAlignment": "right", "textColor": "{{coalesce(cell(BIG_TEST_9.result, 1, \"Text_Color_1\"), \"#FFFFFF\").asString()}}", "fontSize": 10}},</v>
      </c>
      <c r="AR23" s="17" t="s">
        <v>216</v>
      </c>
      <c r="AS23" s="13" t="str">
        <f t="shared" si="25"/>
        <v>FAIL</v>
      </c>
      <c r="AT23" s="13"/>
      <c r="AU23" s="12" t="str">
        <f t="shared" si="18"/>
        <v>{"colspan": 3, "column": 28, "name": "text_cmom_b_002", "row": 35, "rowspan": 2, "widgetStyle": {"borderEdges": [], "backgroundColor": "#FFFFFF", "borderColor": "#FFFFFF", "borderRadius": 0, "borderWidth": 1}},</v>
      </c>
      <c r="AV23" s="17" t="s">
        <v>221</v>
      </c>
      <c r="AW23" s="13" t="str">
        <f t="shared" si="26"/>
        <v>FAIL</v>
      </c>
    </row>
    <row r="24" spans="1:49" s="4" customFormat="1" ht="216.6" thickBot="1" x14ac:dyDescent="0.35">
      <c r="A24" s="30">
        <v>8</v>
      </c>
      <c r="B24" s="14" t="s">
        <v>8</v>
      </c>
      <c r="C24" s="14" t="s">
        <v>47</v>
      </c>
      <c r="D24" s="14" t="s">
        <v>166</v>
      </c>
      <c r="E24" s="11" t="str">
        <f t="shared" si="19"/>
        <v>_002</v>
      </c>
      <c r="F24" s="28">
        <f t="shared" si="11"/>
        <v>1</v>
      </c>
      <c r="G24" s="5" t="s">
        <v>173</v>
      </c>
      <c r="H24" s="20" t="str">
        <f t="shared" ref="H24" si="28">CONCATENATE("{{coalesce(cell(BIG_TEST_9.result, ", $F24,", \""Metric\""), \""Error\"").asString()}}")</f>
        <v>{{coalesce(cell(BIG_TEST_9.result, 1, \"Metric\"), \"Error\").asString()}}</v>
      </c>
      <c r="I24" s="20" t="s">
        <v>191</v>
      </c>
      <c r="J24" s="20" t="s">
        <v>15</v>
      </c>
      <c r="K24" s="5" t="s">
        <v>15</v>
      </c>
      <c r="L24" s="5" t="s">
        <v>53</v>
      </c>
      <c r="M24" s="20" t="str">
        <f>CONCATENATE("[""Metric"", [""{{coalesce(cell(BIG_TEST_9.result, ", $F24,", \""Metric\""), \""Error\"").asString()}}""], ""in""]")</f>
        <v>["Metric", ["{{coalesce(cell(BIG_TEST_9.result, 1, \"Metric\"), \"Error\").asString()}}"], "in"]</v>
      </c>
      <c r="N24" s="20" t="str">
        <f>CONCATENATE("[""Region"", [""{{coalesce(cell(BIG_TEST_9.result, ", $F24,", \""Region\""), \""Error\"").asString()}}""], ""in""]")</f>
        <v>["Region", ["{{coalesce(cell(BIG_TEST_9.result, 1, \"Region\"), \"Error\").asString()}}"], "in"]</v>
      </c>
      <c r="O24" s="6" t="s">
        <v>183</v>
      </c>
      <c r="P24" s="6" t="s">
        <v>177</v>
      </c>
      <c r="Q24" s="21" t="s">
        <v>178</v>
      </c>
      <c r="R24" s="23" t="s">
        <v>183</v>
      </c>
      <c r="S24" s="23" t="s">
        <v>183</v>
      </c>
      <c r="T24" s="23" t="s">
        <v>183</v>
      </c>
      <c r="U24" s="21" t="str">
        <f>CONCATENATE("{{coalesce(cell(BIG_TEST_9.result, ", $F24,", \""Color\""), \""#FFFFFF\"").asString()}}")</f>
        <v>{{coalesce(cell(BIG_TEST_9.result, 1, \"Color\"), \"#FFFFFF\").asString()}}</v>
      </c>
      <c r="V24" s="8" t="s">
        <v>34</v>
      </c>
      <c r="W24" s="17" t="s">
        <v>31</v>
      </c>
      <c r="X24" s="8" t="s">
        <v>49</v>
      </c>
      <c r="Y24" s="8" t="s">
        <v>33</v>
      </c>
      <c r="Z24" s="8"/>
      <c r="AA24" s="17" t="s">
        <v>239</v>
      </c>
      <c r="AB24" s="17" t="s">
        <v>196</v>
      </c>
      <c r="AC24" s="9" t="s">
        <v>179</v>
      </c>
      <c r="AD24" s="9" t="s">
        <v>204</v>
      </c>
      <c r="AE24" s="9">
        <f>AG24</f>
        <v>32</v>
      </c>
      <c r="AF24" s="9" t="s">
        <v>59</v>
      </c>
      <c r="AG24" s="28">
        <f t="shared" si="13"/>
        <v>32</v>
      </c>
      <c r="AH24" s="16" t="s">
        <v>180</v>
      </c>
      <c r="AI24" s="10"/>
      <c r="AJ24" s="11" t="str">
        <f>CONCATENATE(G24,"Trend",E24)</f>
        <v>Step_Trend_002</v>
      </c>
      <c r="AK24" s="7" t="str">
        <f>CONCATENATE("chart_Trend",E24)</f>
        <v>chart_Trend_002</v>
      </c>
      <c r="AL24" s="10"/>
      <c r="AM24" s="12" t="str">
        <f>CONCATENATE("""",AJ24,""": {""broadcastFacet"": false, ", P24,  ", ""isGlobal"": false, ", """query"": {""measures"": [[""avg"", """,J24,"""]], ""groups"": ", I24,", ""filters"": [", M24,", ", N24,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"Step_Trend_002":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1, \"Metric\"), \"Error\").asString()}}"], "in"], ["Region", ["{{coalesce(cell(BIG_TEST_9.result, 1,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4" s="21" t="s">
        <v>233</v>
      </c>
      <c r="AO24" s="13" t="str">
        <f t="shared" si="23"/>
        <v>FAIL</v>
      </c>
      <c r="AP24" s="13"/>
      <c r="AQ24" s="12" t="str">
        <f>CONCATENATE("""", AK24, """: {""parameters"": {", AA24, " """, AJ24, """, ", AB24, "}, ""type"": ""chart""},")</f>
        <v>"chart_Trend_002":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"Step_Trend_002",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4" s="17" t="s">
        <v>238</v>
      </c>
      <c r="AS24" s="13" t="str">
        <f>IF(AQ24=AR24,"PASS","FAIL")</f>
        <v>FAIL</v>
      </c>
      <c r="AT24" s="13"/>
      <c r="AU24" s="12" t="str">
        <f t="shared" si="18"/>
        <v>{"colspan": 7, "column": 34, "name": "chart_Trend_002", "row": 32, "rowspan": 5, "widgetStyle": {"backgroundColor": "#FFFFFF", "borderColor": "#FFFFFF", "borderEdges": [], "borderRadius": 0, "borderWidth": 1}},</v>
      </c>
      <c r="AV24" s="17" t="s">
        <v>234</v>
      </c>
      <c r="AW24" s="13" t="str">
        <f t="shared" si="26"/>
        <v>FAIL</v>
      </c>
    </row>
    <row r="25" spans="1:49" s="4" customFormat="1" ht="115.8" thickBot="1" x14ac:dyDescent="0.35">
      <c r="A25" s="30">
        <v>9</v>
      </c>
      <c r="B25" s="14" t="s">
        <v>8</v>
      </c>
      <c r="C25" s="14" t="s">
        <v>47</v>
      </c>
      <c r="D25" s="14" t="s">
        <v>167</v>
      </c>
      <c r="E25" s="11" t="str">
        <f t="shared" si="19"/>
        <v>_002</v>
      </c>
      <c r="F25" s="28">
        <f t="shared" si="11"/>
        <v>1</v>
      </c>
      <c r="G25" s="6" t="s">
        <v>183</v>
      </c>
      <c r="H25" s="6" t="s">
        <v>183</v>
      </c>
      <c r="I25" s="26" t="s">
        <v>183</v>
      </c>
      <c r="J25" s="6" t="s">
        <v>183</v>
      </c>
      <c r="K25" s="6" t="s">
        <v>183</v>
      </c>
      <c r="L25" s="6" t="s">
        <v>183</v>
      </c>
      <c r="M25" s="6" t="s">
        <v>183</v>
      </c>
      <c r="N25" s="6" t="s">
        <v>183</v>
      </c>
      <c r="O25" s="6" t="s">
        <v>183</v>
      </c>
      <c r="P25" s="6" t="s">
        <v>183</v>
      </c>
      <c r="Q25" s="23" t="s">
        <v>183</v>
      </c>
      <c r="R25" s="23" t="s">
        <v>183</v>
      </c>
      <c r="S25" s="23" t="s">
        <v>183</v>
      </c>
      <c r="T25" s="23" t="s">
        <v>183</v>
      </c>
      <c r="U25" s="23" t="s">
        <v>183</v>
      </c>
      <c r="V25" s="23" t="s">
        <v>183</v>
      </c>
      <c r="W25" s="17" t="s">
        <v>187</v>
      </c>
      <c r="X25" s="8" t="s">
        <v>49</v>
      </c>
      <c r="Y25" s="8" t="s">
        <v>33</v>
      </c>
      <c r="Z25" s="8"/>
      <c r="AA25" s="23" t="s">
        <v>183</v>
      </c>
      <c r="AB25" s="23" t="s">
        <v>183</v>
      </c>
      <c r="AC25" s="9" t="s">
        <v>42</v>
      </c>
      <c r="AD25" s="9" t="s">
        <v>42</v>
      </c>
      <c r="AE25" s="9">
        <f>AG25</f>
        <v>32</v>
      </c>
      <c r="AF25" s="9" t="s">
        <v>59</v>
      </c>
      <c r="AG25" s="28">
        <f t="shared" si="13"/>
        <v>32</v>
      </c>
      <c r="AH25" s="22" t="str">
        <f>CONCATENATE("{""backgroundColor"": ""{{coalesce(cell(BIG_TEST_9.result, ",$F25,", \""Colorization_Hex_Code\""), \""#FFFFFF\"").asString()}}"", ""borderColor"": ""#FFFFFF"", ""borderEdges"": [""top"",""left"",""bottom""], ""borderRadius"": 0, ""borderWidth"": 4}")</f>
        <v>{"backgroundColor": "{{coalesce(cell(BIG_TEST_9.result, 1, \"Colorization_Hex_Code\"), \"#FFFFFF\").asString()}}", "borderColor": "#FFFFFF", "borderEdges": ["top","left","bottom"], "borderRadius": 0, "borderWidth": 4}</v>
      </c>
      <c r="AI25" s="10"/>
      <c r="AJ25" s="25" t="s">
        <v>183</v>
      </c>
      <c r="AK25" s="7" t="str">
        <f>CONCATENATE("Status_Box",E25)</f>
        <v>Status_Box_002</v>
      </c>
      <c r="AL25" s="10"/>
      <c r="AM25" s="24" t="s">
        <v>183</v>
      </c>
      <c r="AN25" s="24" t="s">
        <v>183</v>
      </c>
      <c r="AO25" s="13" t="str">
        <f t="shared" si="23"/>
        <v>PASS</v>
      </c>
      <c r="AP25" s="13"/>
      <c r="AQ25" s="12" t="str">
        <f>CONCATENATE("""",AK25,""": {""parameters"": {""fontSize"": ",X25,", ""text"": """, Z25, """, ""textAlignment"": """, Y25, """, ""textColor"": """, W25, """}, ""type"": ""text""},")</f>
        <v>"Status_Box_002": {"parameters": {"fontSize": 10, "text": "", "textAlignment": "center", "textColor": "#091A3E"}, "type": "text"},</v>
      </c>
      <c r="AR25" s="33" t="s">
        <v>203</v>
      </c>
      <c r="AS25" s="13" t="str">
        <f t="shared" ref="AS25:AS30" si="29">IF(AQ25=AR25,"PASS","FAIL")</f>
        <v>FAIL</v>
      </c>
      <c r="AT25" s="13"/>
      <c r="AU25" s="12" t="str">
        <f>CONCATENATE("{""colspan"": ",AC25,", ""column"": ",AD25,", ""name"": """,AK25,""", ""row"": ",AE25,", ""rowspan"": ",AF25, ", ""widgetStyle"": ",AH25,"},")</f>
        <v>{"colspan": 1, "column": 1, "name": "Status_Box_002", "row": 32, "rowspan": 5, "widgetStyle": {"backgroundColor": "{{coalesce(cell(BIG_TEST_9.result, 1, \"Colorization_Hex_Code\"), \"#FFFFFF\").asString()}}", "borderColor": "#FFFFFF", "borderEdges": ["top","left","bottom"], "borderRadius": 0, "borderWidth": 4}},</v>
      </c>
      <c r="AV25" s="33" t="s">
        <v>222</v>
      </c>
      <c r="AW25" s="13" t="str">
        <f t="shared" si="26"/>
        <v>FAIL</v>
      </c>
    </row>
    <row r="26" spans="1:49" s="4" customFormat="1" ht="130.19999999999999" customHeight="1" thickBot="1" x14ac:dyDescent="0.35">
      <c r="A26" s="30">
        <v>10</v>
      </c>
      <c r="B26" s="14" t="s">
        <v>8</v>
      </c>
      <c r="C26" s="14" t="s">
        <v>47</v>
      </c>
      <c r="D26" s="14" t="s">
        <v>168</v>
      </c>
      <c r="E26" s="11" t="str">
        <f t="shared" si="19"/>
        <v>_002</v>
      </c>
      <c r="F26" s="28">
        <f t="shared" si="11"/>
        <v>1</v>
      </c>
      <c r="G26" s="6" t="s">
        <v>183</v>
      </c>
      <c r="H26" s="6" t="s">
        <v>183</v>
      </c>
      <c r="I26" s="26" t="s">
        <v>183</v>
      </c>
      <c r="J26" s="6" t="s">
        <v>183</v>
      </c>
      <c r="K26" s="6" t="s">
        <v>183</v>
      </c>
      <c r="L26" s="6" t="s">
        <v>183</v>
      </c>
      <c r="M26" s="6" t="s">
        <v>183</v>
      </c>
      <c r="N26" s="6" t="s">
        <v>183</v>
      </c>
      <c r="O26" s="6" t="s">
        <v>183</v>
      </c>
      <c r="P26" s="6" t="s">
        <v>183</v>
      </c>
      <c r="Q26" s="23" t="s">
        <v>183</v>
      </c>
      <c r="R26" s="23" t="s">
        <v>183</v>
      </c>
      <c r="S26" s="23" t="s">
        <v>183</v>
      </c>
      <c r="T26" s="23" t="s">
        <v>183</v>
      </c>
      <c r="U26" s="23" t="s">
        <v>183</v>
      </c>
      <c r="V26" s="23" t="s">
        <v>183</v>
      </c>
      <c r="W26" s="21" t="str">
        <f>CONCATENATE("{{coalesce(cell(BIG_TEST_9.result, ", $F26,", \""Text_Color_1\""), \""#FFFFFF\"").asString()}}")</f>
        <v>{{coalesce(cell(BIG_TEST_9.result, 1, \"Text_Color_1\"), \"#FFFFFF\").asString()}}</v>
      </c>
      <c r="X26" s="8" t="s">
        <v>34</v>
      </c>
      <c r="Y26" s="8" t="s">
        <v>186</v>
      </c>
      <c r="Z26" s="21" t="str">
        <f>CONCATENATE("{{coalesce(cell(BIG_TEST_9.result, ", $F26,", \""Metric_Short\""), \""Error\"").asString()}}")</f>
        <v>{{coalesce(cell(BIG_TEST_9.result, 1, \"Metric_Short\"), \"Error\").asString()}}</v>
      </c>
      <c r="AA26" s="23" t="s">
        <v>183</v>
      </c>
      <c r="AB26" s="23" t="s">
        <v>183</v>
      </c>
      <c r="AC26" s="9" t="s">
        <v>61</v>
      </c>
      <c r="AD26" s="9" t="s">
        <v>44</v>
      </c>
      <c r="AE26" s="9">
        <f>AG26</f>
        <v>32</v>
      </c>
      <c r="AF26" s="9" t="s">
        <v>40</v>
      </c>
      <c r="AG26" s="28">
        <f t="shared" si="13"/>
        <v>32</v>
      </c>
      <c r="AH26" s="16" t="s">
        <v>205</v>
      </c>
      <c r="AI26" s="10"/>
      <c r="AJ26" s="25" t="s">
        <v>183</v>
      </c>
      <c r="AK26" s="7" t="str">
        <f>CONCATENATE("Metric_Name",E26)</f>
        <v>Metric_Name_002</v>
      </c>
      <c r="AL26" s="10"/>
      <c r="AM26" s="24" t="s">
        <v>183</v>
      </c>
      <c r="AN26" s="24" t="s">
        <v>183</v>
      </c>
      <c r="AO26" s="13" t="str">
        <f t="shared" si="23"/>
        <v>PASS</v>
      </c>
      <c r="AP26" s="13"/>
      <c r="AQ26" s="12" t="str">
        <f>CONCATENATE("""",AK26,""": {""parameters"": {""fontSize"": ",X26,", ""text"": """, Z26, """, ""textAlignment"": """, Y26, """, ""textColor"": """, W26, """}, ""type"": ""text""},")</f>
        <v>"Metric_Name_002": {"parameters": {"fontSize": 14, "text": "{{coalesce(cell(BIG_TEST_9.result, 1, \"Metric_Short\"), \"Error\").asString()}}", "textAlignment": "left", "textColor": "{{coalesce(cell(BIG_TEST_9.result, 1, \"Text_Color_1\"), \"#FFFFFF\").asString()}}"}, "type": "text"},</v>
      </c>
      <c r="AR26" s="33" t="s">
        <v>248</v>
      </c>
      <c r="AS26" s="13" t="str">
        <f t="shared" si="29"/>
        <v>FAIL</v>
      </c>
      <c r="AT26" s="13"/>
      <c r="AU26" s="12" t="str">
        <f>CONCATENATE("{""colspan"": ",AC26,", ""column"": ",AD26,", ""name"": """,AK26,""", ""row"": ",AE26,", ""rowspan"": ",AF26,", ""widgetStyle"": ",AH26,"},")</f>
        <v>{"colspan": 11, "column": 2, "name": "Metric_Name_002", "row": 32, "rowspan": 3, "widgetStyle": {"borderColor": "#FFFFFF", "borderEdges": [], "borderWidth": 1}},</v>
      </c>
      <c r="AV26" s="33" t="s">
        <v>223</v>
      </c>
      <c r="AW26" s="13" t="str">
        <f t="shared" si="26"/>
        <v>FAIL</v>
      </c>
    </row>
    <row r="27" spans="1:49" s="4" customFormat="1" ht="72.599999999999994" thickBot="1" x14ac:dyDescent="0.35">
      <c r="A27" s="30">
        <v>11</v>
      </c>
      <c r="B27" s="14" t="s">
        <v>8</v>
      </c>
      <c r="C27" s="14" t="s">
        <v>47</v>
      </c>
      <c r="D27" s="14" t="s">
        <v>169</v>
      </c>
      <c r="E27" s="11" t="str">
        <f t="shared" si="19"/>
        <v>_002</v>
      </c>
      <c r="F27" s="28">
        <f t="shared" si="11"/>
        <v>1</v>
      </c>
      <c r="G27" s="6" t="s">
        <v>183</v>
      </c>
      <c r="H27" s="6" t="s">
        <v>183</v>
      </c>
      <c r="I27" s="26" t="s">
        <v>183</v>
      </c>
      <c r="J27" s="6" t="s">
        <v>183</v>
      </c>
      <c r="K27" s="6" t="s">
        <v>183</v>
      </c>
      <c r="L27" s="6" t="s">
        <v>183</v>
      </c>
      <c r="M27" s="6" t="s">
        <v>183</v>
      </c>
      <c r="N27" s="6" t="s">
        <v>183</v>
      </c>
      <c r="O27" s="6" t="s">
        <v>183</v>
      </c>
      <c r="P27" s="6" t="s">
        <v>183</v>
      </c>
      <c r="Q27" s="23" t="s">
        <v>183</v>
      </c>
      <c r="R27" s="23" t="s">
        <v>183</v>
      </c>
      <c r="S27" s="23" t="s">
        <v>183</v>
      </c>
      <c r="T27" s="23" t="s">
        <v>183</v>
      </c>
      <c r="U27" s="23" t="s">
        <v>183</v>
      </c>
      <c r="V27" s="23" t="s">
        <v>183</v>
      </c>
      <c r="W27" s="21" t="str">
        <f>CONCATENATE("{{coalesce(cell(BIG_TEST_9.result, ", $F27,", \""Text_Color_2\""), \""#FFFFFF\"").asString()}}")</f>
        <v>{{coalesce(cell(BIG_TEST_9.result, 1, \"Text_Color_2\"), \"#FFFFFF\").asString()}}</v>
      </c>
      <c r="X27" s="8" t="s">
        <v>62</v>
      </c>
      <c r="Y27" s="8" t="s">
        <v>186</v>
      </c>
      <c r="Z27" s="21" t="str">
        <f>CONCATENATE("{{coalesce(cell(BIG_TEST_9.result, ", $F27,", \""Type\""), \""Error\"").asString()}} Metric")</f>
        <v>{{coalesce(cell(BIG_TEST_9.result, 1, \"Type\"), \"Error\").asString()}} Metric</v>
      </c>
      <c r="AA27" s="23" t="s">
        <v>183</v>
      </c>
      <c r="AB27" s="23" t="s">
        <v>183</v>
      </c>
      <c r="AC27" s="9" t="s">
        <v>179</v>
      </c>
      <c r="AD27" s="9" t="s">
        <v>44</v>
      </c>
      <c r="AE27" s="9">
        <f>AG27+3</f>
        <v>35</v>
      </c>
      <c r="AF27" s="9" t="s">
        <v>44</v>
      </c>
      <c r="AG27" s="28">
        <f t="shared" si="13"/>
        <v>32</v>
      </c>
      <c r="AH27" s="16" t="s">
        <v>180</v>
      </c>
      <c r="AI27" s="10"/>
      <c r="AJ27" s="25" t="s">
        <v>183</v>
      </c>
      <c r="AK27" s="7" t="str">
        <f>CONCATENATE("Type_Name",E27)</f>
        <v>Type_Name_002</v>
      </c>
      <c r="AL27" s="10"/>
      <c r="AM27" s="24" t="s">
        <v>183</v>
      </c>
      <c r="AN27" s="24" t="s">
        <v>183</v>
      </c>
      <c r="AO27" s="13" t="str">
        <f t="shared" si="23"/>
        <v>PASS</v>
      </c>
      <c r="AP27" s="13"/>
      <c r="AQ27" s="12" t="str">
        <f>CONCATENATE("""",AK27,""": {""parameters"": {""fontSize"": ",X27,", ""text"": """, Z27, """, ""textAlignment"": """, Y27, """, ""textColor"": """, W27, """}, ""type"": ""text""},")</f>
        <v>"Type_Name_002": {"parameters": {"fontSize": 12, "text": "{{coalesce(cell(BIG_TEST_9.result, 1, \"Type\"), \"Error\").asString()}} Metric", "textAlignment": "left", "textColor": "{{coalesce(cell(BIG_TEST_9.result, 1, \"Text_Color_2\"), \"#FFFFFF\").asString()}}"}, "type": "text"},</v>
      </c>
      <c r="AR27" s="33" t="s">
        <v>206</v>
      </c>
      <c r="AS27" s="13" t="str">
        <f t="shared" si="29"/>
        <v>FAIL</v>
      </c>
      <c r="AT27" s="13"/>
      <c r="AU27" s="12" t="str">
        <f>CONCATENATE("{""colspan"": ",AC27,", ""column"": ",AD27,", ""name"": """,AK27,""", ""row"": ",AE27,", ""rowspan"": ",AF27,", ""widgetStyle"": ",AH27,"},")</f>
        <v>{"colspan": 7, "column": 2, "name": "Type_Name_002", "row": 35, "rowspan": 2, "widgetStyle": {"backgroundColor": "#FFFFFF", "borderColor": "#FFFFFF", "borderEdges": [], "borderRadius": 0, "borderWidth": 1}},</v>
      </c>
      <c r="AV27" s="33" t="s">
        <v>224</v>
      </c>
      <c r="AW27" s="13" t="str">
        <f t="shared" si="26"/>
        <v>FAIL</v>
      </c>
    </row>
    <row r="28" spans="1:49" s="4" customFormat="1" ht="87" customHeight="1" thickBot="1" x14ac:dyDescent="0.35">
      <c r="A28" s="30">
        <v>12</v>
      </c>
      <c r="B28" s="14" t="s">
        <v>8</v>
      </c>
      <c r="C28" s="14" t="s">
        <v>47</v>
      </c>
      <c r="D28" s="14" t="s">
        <v>170</v>
      </c>
      <c r="E28" s="11" t="str">
        <f t="shared" si="19"/>
        <v>_002</v>
      </c>
      <c r="F28" s="28">
        <f t="shared" si="11"/>
        <v>1</v>
      </c>
      <c r="G28" s="6" t="s">
        <v>183</v>
      </c>
      <c r="H28" s="6" t="s">
        <v>183</v>
      </c>
      <c r="I28" s="26" t="s">
        <v>183</v>
      </c>
      <c r="J28" s="6" t="s">
        <v>183</v>
      </c>
      <c r="K28" s="6" t="s">
        <v>183</v>
      </c>
      <c r="L28" s="6" t="s">
        <v>183</v>
      </c>
      <c r="M28" s="6" t="s">
        <v>183</v>
      </c>
      <c r="N28" s="6" t="s">
        <v>183</v>
      </c>
      <c r="O28" s="6" t="s">
        <v>183</v>
      </c>
      <c r="P28" s="6" t="s">
        <v>183</v>
      </c>
      <c r="Q28" s="23" t="s">
        <v>183</v>
      </c>
      <c r="R28" s="23" t="s">
        <v>183</v>
      </c>
      <c r="S28" s="23" t="s">
        <v>183</v>
      </c>
      <c r="T28" s="23" t="s">
        <v>183</v>
      </c>
      <c r="U28" s="23" t="s">
        <v>183</v>
      </c>
      <c r="V28" s="23" t="s">
        <v>183</v>
      </c>
      <c r="W28" s="21" t="str">
        <f>CONCATENATE("{{coalesce(cell(BIG_TEST_9.result, ", $F28,", \""Text_Color_2\""), \""#FFFFFF\"").asString()}}")</f>
        <v>{{coalesce(cell(BIG_TEST_9.result, 1, \"Text_Color_2\"), \"#FFFFFF\").asString()}}</v>
      </c>
      <c r="X28" s="8" t="s">
        <v>62</v>
      </c>
      <c r="Y28" s="8" t="s">
        <v>202</v>
      </c>
      <c r="Z28" s="21" t="str">
        <f>CONCATENATE("As of {{coalesce(cell(BIG_TEST_9.result, ", $F28,", \""As_of_Date\""), \""Error\"").asString()}}")</f>
        <v>As of {{coalesce(cell(BIG_TEST_9.result, 1, \"As_of_Date\"), \"Error\").asString()}}</v>
      </c>
      <c r="AA28" s="23" t="s">
        <v>183</v>
      </c>
      <c r="AB28" s="23" t="s">
        <v>183</v>
      </c>
      <c r="AC28" s="9" t="s">
        <v>60</v>
      </c>
      <c r="AD28" s="9" t="s">
        <v>162</v>
      </c>
      <c r="AE28" s="9">
        <f>AG28+3</f>
        <v>35</v>
      </c>
      <c r="AF28" s="9" t="s">
        <v>44</v>
      </c>
      <c r="AG28" s="28">
        <f t="shared" si="13"/>
        <v>32</v>
      </c>
      <c r="AH28" s="16" t="s">
        <v>45</v>
      </c>
      <c r="AI28" s="10"/>
      <c r="AJ28" s="25" t="s">
        <v>183</v>
      </c>
      <c r="AK28" s="7" t="str">
        <f>CONCATENATE("As_Of_Date_Name",E28)</f>
        <v>As_Of_Date_Name_002</v>
      </c>
      <c r="AL28" s="10"/>
      <c r="AM28" s="24" t="s">
        <v>183</v>
      </c>
      <c r="AN28" s="24" t="s">
        <v>183</v>
      </c>
      <c r="AO28" s="13" t="str">
        <f t="shared" si="23"/>
        <v>PASS</v>
      </c>
      <c r="AP28" s="13"/>
      <c r="AQ28" s="12" t="str">
        <f>CONCATENATE("""",AK28,""": {""parameters"": {""fontSize"": ",X28,", ""text"": """, Z28, """, ""textAlignment"": """, Y28, """, ""textColor"": """, W28, """}, ""type"": ""text""},")</f>
        <v>"As_Of_Date_Name_002": {"parameters": {"fontSize": 12, "text": "As of {{coalesce(cell(BIG_TEST_9.result, 1, \"As_of_Date\"), \"Error\").asString()}}", "textAlignment": "right", "textColor": "{{coalesce(cell(BIG_TEST_9.result, 1, \"Text_Color_2\"), \"#FFFFFF\").asString()}}"}, "type": "text"},</v>
      </c>
      <c r="AR28" s="33" t="s">
        <v>209</v>
      </c>
      <c r="AS28" s="13" t="str">
        <f t="shared" si="29"/>
        <v>FAIL</v>
      </c>
      <c r="AT28" s="13"/>
      <c r="AU28" s="12" t="str">
        <f>CONCATENATE("{""colspan"": ",AC28,", ""column"": ",AD28,", ""name"": """,AK28,""", ""row"": ",AE28,", ""rowspan"": ",AF28,", ""widgetStyle"": ",AH28,"},")</f>
        <v>{"colspan": 6, "column": 9, "name": "As_Of_Date_Name_002", "row": 35, "rowspan": 2, "widgetStyle": {"borderEdges": []}},</v>
      </c>
      <c r="AV28" s="33" t="s">
        <v>225</v>
      </c>
      <c r="AW28" s="13" t="str">
        <f t="shared" si="26"/>
        <v>FAIL</v>
      </c>
    </row>
    <row r="29" spans="1:49" s="4" customFormat="1" ht="130.19999999999999" customHeight="1" thickBot="1" x14ac:dyDescent="0.35">
      <c r="A29" s="30">
        <v>13</v>
      </c>
      <c r="B29" s="14" t="s">
        <v>8</v>
      </c>
      <c r="C29" s="14" t="s">
        <v>47</v>
      </c>
      <c r="D29" s="14" t="s">
        <v>171</v>
      </c>
      <c r="E29" s="11" t="str">
        <f t="shared" si="19"/>
        <v>_002</v>
      </c>
      <c r="F29" s="28">
        <f t="shared" si="11"/>
        <v>1</v>
      </c>
      <c r="G29" s="6" t="s">
        <v>183</v>
      </c>
      <c r="H29" s="6" t="s">
        <v>183</v>
      </c>
      <c r="I29" s="26" t="s">
        <v>183</v>
      </c>
      <c r="J29" s="6" t="s">
        <v>183</v>
      </c>
      <c r="K29" s="6" t="s">
        <v>183</v>
      </c>
      <c r="L29" s="6" t="s">
        <v>183</v>
      </c>
      <c r="M29" s="6" t="s">
        <v>183</v>
      </c>
      <c r="N29" s="6" t="s">
        <v>183</v>
      </c>
      <c r="O29" s="6" t="s">
        <v>183</v>
      </c>
      <c r="P29" s="6" t="s">
        <v>183</v>
      </c>
      <c r="Q29" s="23" t="s">
        <v>183</v>
      </c>
      <c r="R29" s="21" t="str">
        <f>CONCATENATE("https://{{coalesce(cell(BIG_TEST_9.result, ", $F29,", \""CSG_Insights_Central_Link\""), \""sites.google.com/salesforce.com/fy18-csg-insights-central/home\"").asString()}}")</f>
        <v>https://{{coalesce(cell(BIG_TEST_9.result, 1, \"CSG_Insights_Central_Link\"), \"sites.google.com/salesforce.com/fy18-csg-insights-central/home\").asString()}}</v>
      </c>
      <c r="S29" s="21" t="s">
        <v>199</v>
      </c>
      <c r="T29" s="7" t="str">
        <f>"false"</f>
        <v>false</v>
      </c>
      <c r="U29" s="23" t="s">
        <v>183</v>
      </c>
      <c r="V29" s="23" t="s">
        <v>183</v>
      </c>
      <c r="W29" s="17" t="s">
        <v>207</v>
      </c>
      <c r="X29" s="8" t="s">
        <v>34</v>
      </c>
      <c r="Y29" s="8" t="s">
        <v>33</v>
      </c>
      <c r="Z29" s="8" t="s">
        <v>185</v>
      </c>
      <c r="AA29" s="23" t="s">
        <v>183</v>
      </c>
      <c r="AB29" s="23" t="s">
        <v>183</v>
      </c>
      <c r="AC29" s="9" t="s">
        <v>44</v>
      </c>
      <c r="AD29" s="9" t="s">
        <v>122</v>
      </c>
      <c r="AE29" s="9">
        <f>AG29</f>
        <v>32</v>
      </c>
      <c r="AF29" s="9" t="s">
        <v>40</v>
      </c>
      <c r="AG29" s="28">
        <f t="shared" si="13"/>
        <v>32</v>
      </c>
      <c r="AH29" s="16" t="s">
        <v>180</v>
      </c>
      <c r="AI29" s="10"/>
      <c r="AJ29" s="25" t="s">
        <v>183</v>
      </c>
      <c r="AK29" s="7" t="str">
        <f>CONCATENATE("Help_Link",E29)</f>
        <v>Help_Link_002</v>
      </c>
      <c r="AL29" s="10"/>
      <c r="AM29" s="24" t="s">
        <v>183</v>
      </c>
      <c r="AN29" s="24" t="s">
        <v>183</v>
      </c>
      <c r="AO29" s="13" t="str">
        <f t="shared" si="23"/>
        <v>PASS</v>
      </c>
      <c r="AP29" s="13"/>
      <c r="AQ29" s="12" t="str">
        <f>CONCATENATE("""",AK29,""": {""parameters"": {""destinationLink"": {""url"": """, R29, """, ""tooltip"": """, S29,"""}, ""destinationType"": ""url"", ""fontSize"": ",X29,", ""includeState"": ", T29, ", ""text"": """, Z29, """, ""textAlignment"": """, Y29, """, ""textColor"": """, W29, """}, ""type"": ""link""},")</f>
        <v>"Help_Link_002": {"parameters": {"destinationLink": {"url": "https://{{coalesce(cell(BIG_TEST_9.result, 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9" s="33" t="s">
        <v>208</v>
      </c>
      <c r="AS29" s="13" t="str">
        <f t="shared" si="29"/>
        <v>FAIL</v>
      </c>
      <c r="AT29" s="13"/>
      <c r="AU29" s="12" t="str">
        <f>CONCATENATE("{""colspan"": ",AC29,", ""column"": ",AD29,", ""name"": """,AK29,""", ""row"": ",AE29,", ""rowspan"": ",AF29,", ""widgetStyle"": ",AH29,"},")</f>
        <v>{"colspan": 2, "column": 13, "name": "Help_Link_002", "row": 32, "rowspan": 3, "widgetStyle": {"backgroundColor": "#FFFFFF", "borderColor": "#FFFFFF", "borderEdges": [], "borderRadius": 0, "borderWidth": 1}},</v>
      </c>
      <c r="AV29" s="33" t="s">
        <v>226</v>
      </c>
      <c r="AW29" s="13" t="str">
        <f t="shared" si="26"/>
        <v>FAIL</v>
      </c>
    </row>
    <row r="30" spans="1:49" s="4" customFormat="1" ht="87" thickBot="1" x14ac:dyDescent="0.35">
      <c r="A30" s="31">
        <v>14</v>
      </c>
      <c r="B30" s="14" t="s">
        <v>8</v>
      </c>
      <c r="C30" s="14" t="s">
        <v>47</v>
      </c>
      <c r="D30" s="14" t="s">
        <v>172</v>
      </c>
      <c r="E30" s="11" t="str">
        <f t="shared" si="19"/>
        <v>_002</v>
      </c>
      <c r="F30" s="28">
        <f t="shared" si="11"/>
        <v>1</v>
      </c>
      <c r="G30" s="6" t="s">
        <v>183</v>
      </c>
      <c r="H30" s="6" t="s">
        <v>183</v>
      </c>
      <c r="I30" s="26" t="s">
        <v>183</v>
      </c>
      <c r="J30" s="6" t="s">
        <v>183</v>
      </c>
      <c r="K30" s="6" t="s">
        <v>183</v>
      </c>
      <c r="L30" s="6" t="s">
        <v>183</v>
      </c>
      <c r="M30" s="6" t="s">
        <v>183</v>
      </c>
      <c r="N30" s="6" t="s">
        <v>183</v>
      </c>
      <c r="O30" s="6" t="s">
        <v>183</v>
      </c>
      <c r="P30" s="6" t="s">
        <v>183</v>
      </c>
      <c r="Q30" s="23" t="s">
        <v>183</v>
      </c>
      <c r="R30" s="21" t="str">
        <f>CONCATENATE("https://org62.my.salesforce.com/analytics/wave/wave.apexp#dashboard/{{coalesce(cell(BIG_TEST_9.result, ", $F30,", \""Detail_Dashboard_Name\""), \""0FK0M0000004J3fWAE\"").asString()}}")</f>
        <v>https://org62.my.salesforce.com/analytics/wave/wave.apexp#dashboard/{{coalesce(cell(BIG_TEST_9.result, 1, \"Detail_Dashboard_Name\"), \"0FK0M0000004J3fWAE\").asString()}}</v>
      </c>
      <c r="S30" s="21" t="s">
        <v>198</v>
      </c>
      <c r="T30" s="7" t="str">
        <f>"false"</f>
        <v>false</v>
      </c>
      <c r="U30" s="23" t="s">
        <v>183</v>
      </c>
      <c r="V30" s="23" t="s">
        <v>183</v>
      </c>
      <c r="W30" s="17" t="s">
        <v>207</v>
      </c>
      <c r="X30" s="8" t="s">
        <v>62</v>
      </c>
      <c r="Y30" s="8" t="s">
        <v>33</v>
      </c>
      <c r="Z30" s="8" t="s">
        <v>201</v>
      </c>
      <c r="AA30" s="23" t="s">
        <v>183</v>
      </c>
      <c r="AB30" s="23" t="s">
        <v>183</v>
      </c>
      <c r="AC30" s="9" t="s">
        <v>41</v>
      </c>
      <c r="AD30" s="9" t="s">
        <v>181</v>
      </c>
      <c r="AE30" s="32">
        <f>AG30+1</f>
        <v>33</v>
      </c>
      <c r="AF30" s="9" t="s">
        <v>40</v>
      </c>
      <c r="AG30" s="28">
        <f t="shared" si="13"/>
        <v>32</v>
      </c>
      <c r="AH30" s="16" t="s">
        <v>235</v>
      </c>
      <c r="AI30" s="10"/>
      <c r="AJ30" s="25" t="s">
        <v>183</v>
      </c>
      <c r="AK30" s="7" t="str">
        <f>CONCATENATE("Explore_Link",E30)</f>
        <v>Explore_Link_002</v>
      </c>
      <c r="AL30" s="10"/>
      <c r="AM30" s="24" t="s">
        <v>183</v>
      </c>
      <c r="AN30" s="24" t="s">
        <v>183</v>
      </c>
      <c r="AO30" s="13" t="str">
        <f t="shared" si="23"/>
        <v>PASS</v>
      </c>
      <c r="AP30" s="13"/>
      <c r="AQ30" s="12" t="str">
        <f>CONCATENATE("""",AK30,""": {""parameters"": {""destinationLink"": {""url"": """, R30, """, ""tooltip"": """, S30,"""}, ""destinationType"": ""url"", ""fontSize"": ",X30,", ""includeState"": ", T30, ", ""text"": """, Z30, """, ""textAlignment"": """, Y30, """, ""textColor"": """, W30, """}, ""type"": ""link""},")</f>
        <v>"Explore_Link_002": {"parameters": {"destinationLink": {"url": "https://org62.my.salesforce.com/analytics/wave/wave.apexp#dashboard/{{coalesce(cell(BIG_TEST_9.result, 1,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0" s="33" t="s">
        <v>249</v>
      </c>
      <c r="AS30" s="13" t="str">
        <f t="shared" si="29"/>
        <v>FAIL</v>
      </c>
      <c r="AT30" s="13"/>
      <c r="AU30" s="12" t="str">
        <f>CONCATENATE("{""colspan"": ",AC30,", ""column"": ",AD30,", ""name"": """,AK30,""", ""row"": ",AE30,", ""rowspan"": ",AF30,", ""widgetStyle"": ",AH30,"},")</f>
        <v>{"colspan": 4, "column": 43, "name": "Explore_Link_002", "row": 33, "rowspan": 3, "widgetStyle": {"backgroundColor": "#E3EBF3", "borderColor": "#FFFFFF", "borderEdges": ["all"], "borderRadius": 8, "borderWidth": 4}},</v>
      </c>
      <c r="AV30" s="33" t="s">
        <v>236</v>
      </c>
      <c r="AW30" s="13" t="str">
        <f t="shared" si="26"/>
        <v>FAIL</v>
      </c>
    </row>
    <row r="31" spans="1:49" s="4" customFormat="1" ht="72.599999999999994" thickBot="1" x14ac:dyDescent="0.35">
      <c r="A31" s="29">
        <v>1</v>
      </c>
      <c r="B31" s="14" t="s">
        <v>8</v>
      </c>
      <c r="C31" s="14" t="s">
        <v>47</v>
      </c>
      <c r="D31" s="14" t="s">
        <v>10</v>
      </c>
      <c r="E31" s="11" t="str">
        <f>CONCATENATE("_",TEXT(F31+1,"000"))</f>
        <v>_003</v>
      </c>
      <c r="F31" s="28">
        <f t="shared" ref="F31:F94" si="30">IF($A30=14,F30+1,F30)</f>
        <v>2</v>
      </c>
      <c r="G31" s="5" t="s">
        <v>173</v>
      </c>
      <c r="H31" s="20" t="str">
        <f>CONCATENATE("{{coalesce(cell(BIG_TEST_9.result, ", $F31,", \""Metric\""), \""Error\"").asString()}}")</f>
        <v>{{coalesce(cell(BIG_TEST_9.result, 2, \"Metric\"), \"Error\").asString()}}</v>
      </c>
      <c r="I31" s="26" t="s">
        <v>183</v>
      </c>
      <c r="J31" s="20" t="str">
        <f>CONCATENATE("{{coalesce(cell(BIG_TEST_9.result, ", $F31,", \""YTD_Dynamic\""), \""Error\"").asString()}}")</f>
        <v>{{coalesce(cell(BIG_TEST_9.result, 2, \"YTD_Dynamic\"), \"Error\").asString()}}</v>
      </c>
      <c r="K31" s="6" t="s">
        <v>16</v>
      </c>
      <c r="L31" s="5" t="s">
        <v>17</v>
      </c>
      <c r="M31" s="20" t="str">
        <f t="shared" ref="M31:M35" si="31">CONCATENATE("[""Metric"", [""{{coalesce(cell(BIG_TEST_9.result, ", $F31,", \""Metric\""), \""Error\"").asString()}}""], ""in""]")</f>
        <v>["Metric", ["{{coalesce(cell(BIG_TEST_9.result, 2, \"Metric\"), \"Error\").asString()}}"], "in"]</v>
      </c>
      <c r="N31" s="20" t="str">
        <f t="shared" ref="N31:N34" si="32">CONCATENATE("[""Region"", [""{{coalesce(cell(BIG_TEST_9.result, ", $F31,", \""Region\""), \""Error\"").asString()}}""], ""in""]")</f>
        <v>["Region", ["{{coalesce(cell(BIG_TEST_9.result, 2, \"Region\"), \"Error\").asString()}}"], "in"]</v>
      </c>
      <c r="O31" s="6" t="s">
        <v>210</v>
      </c>
      <c r="P31" s="6" t="s">
        <v>177</v>
      </c>
      <c r="Q31" s="23" t="s">
        <v>183</v>
      </c>
      <c r="R31" s="23" t="s">
        <v>183</v>
      </c>
      <c r="S31" s="23" t="s">
        <v>183</v>
      </c>
      <c r="T31" s="23" t="s">
        <v>183</v>
      </c>
      <c r="U31" s="23" t="s">
        <v>183</v>
      </c>
      <c r="V31" s="23" t="s">
        <v>183</v>
      </c>
      <c r="W31" s="21" t="str">
        <f>CONCATENATE("{{coalesce(cell(BIG_TEST_9.result, ", $F31,", \""Text_Color_1\""), \""#FFFFFF\"").asString()}}")</f>
        <v>{{coalesce(cell(BIG_TEST_9.result, 2, \"Text_Color_1\"), \"#FFFFFF\").asString()}}</v>
      </c>
      <c r="X31" s="8" t="s">
        <v>48</v>
      </c>
      <c r="Y31" s="8" t="s">
        <v>33</v>
      </c>
      <c r="Z31" s="21" t="str">
        <f>CONCATENATE("{{coalesce(cell(BIG_TEST_9.result, ", $F31,", \""number_YTD_Formatted\""), \""--\"").asString()}}")</f>
        <v>{{coalesce(cell(BIG_TEST_9.result, 2, \"number_YTD_Formatted\"), \"--\").asString()}}</v>
      </c>
      <c r="AA31" s="23" t="s">
        <v>183</v>
      </c>
      <c r="AB31" s="23" t="s">
        <v>183</v>
      </c>
      <c r="AC31" s="9" t="s">
        <v>59</v>
      </c>
      <c r="AD31" s="9" t="s">
        <v>160</v>
      </c>
      <c r="AE31" s="9">
        <f>AG31</f>
        <v>37</v>
      </c>
      <c r="AF31" s="9" t="s">
        <v>40</v>
      </c>
      <c r="AG31" s="28">
        <f t="shared" ref="AG31:AG94" si="33">IF($A30=14,AG30+5,AG30)</f>
        <v>37</v>
      </c>
      <c r="AH31" s="16" t="s">
        <v>227</v>
      </c>
      <c r="AI31" s="10"/>
      <c r="AJ31" s="25" t="s">
        <v>183</v>
      </c>
      <c r="AK31" s="7" t="str">
        <f>CONCATENATE("text_",L31,E31)</f>
        <v>text_YTD_003</v>
      </c>
      <c r="AL31" s="10"/>
      <c r="AM31" s="24" t="s">
        <v>183</v>
      </c>
      <c r="AN31" s="24" t="s">
        <v>183</v>
      </c>
      <c r="AO31" s="13" t="str">
        <f>IF(AM31=AN31,"PASS","FAIL")</f>
        <v>PASS</v>
      </c>
      <c r="AP31" s="13"/>
      <c r="AQ31" s="12" t="str">
        <f>CONCATENATE("""",AK31,""": {""type"": ""text"", ""parameters"": {""text"": """, Z31, """, ""textAlignment"": """, Y31, """, ""textColor"": """, W31, """, ""fontSize"": ",X31,"}},")</f>
        <v>"text_YTD_003": {"type": "text", "parameters": {"text": "{{coalesce(cell(BIG_TEST_9.result, 2, \"number_YTD_Formatted\"), \"--\").asString()}}", "textAlignment": "center", "textColor": "{{coalesce(cell(BIG_TEST_9.result, 2, \"Text_Color_1\"), \"#FFFFFF\").asString()}}", "fontSize": 18}},</v>
      </c>
      <c r="AR31" s="17" t="s">
        <v>218</v>
      </c>
      <c r="AS31" s="13" t="str">
        <f>IF(AQ31=AR31,"PASS","FAIL")</f>
        <v>FAIL</v>
      </c>
      <c r="AT31" s="13"/>
      <c r="AU31" s="12" t="str">
        <f t="shared" ref="AU31:AU38" si="34">CONCATENATE("{""colspan"": ",AC31,", ""column"": ",AD31,", ""name"": """,AK31,""", ""row"": ",AE31,", ""rowspan"": ",AF31,", ""widgetStyle"": ",AH31,"},")</f>
        <v>{"colspan": 5, "column": 22, "name": "text_YTD_003", "row": 37, "rowspan": 3, "widgetStyle": {"borderEdges": ["bottom"], "backgroundColor": "#FFFFFF", "borderColor": "#C5D3E0", "borderRadius": 0, "borderWidth": 1}},</v>
      </c>
      <c r="AV31" s="17" t="s">
        <v>231</v>
      </c>
      <c r="AW31" s="13" t="str">
        <f>IF(AU31=AV31,"PASS","FAIL")</f>
        <v>FAIL</v>
      </c>
    </row>
    <row r="32" spans="1:49" s="4" customFormat="1" ht="72.599999999999994" thickBot="1" x14ac:dyDescent="0.35">
      <c r="A32" s="30">
        <v>2</v>
      </c>
      <c r="B32" s="14" t="s">
        <v>8</v>
      </c>
      <c r="C32" s="14" t="s">
        <v>47</v>
      </c>
      <c r="D32" s="14" t="s">
        <v>10</v>
      </c>
      <c r="E32" s="11" t="str">
        <f t="shared" ref="E32:E44" si="35">CONCATENATE("_",TEXT(F32+1,"000"))</f>
        <v>_003</v>
      </c>
      <c r="F32" s="28">
        <f t="shared" si="30"/>
        <v>2</v>
      </c>
      <c r="G32" s="5" t="s">
        <v>173</v>
      </c>
      <c r="H32" s="20" t="str">
        <f t="shared" ref="H32:H35" si="36">CONCATENATE("{{coalesce(cell(BIG_TEST_9.result, ", $F32,", \""Metric\""), \""Error\"").asString()}}")</f>
        <v>{{coalesce(cell(BIG_TEST_9.result, 2, \"Metric\"), \"Error\").asString()}}</v>
      </c>
      <c r="I32" s="26" t="s">
        <v>183</v>
      </c>
      <c r="J32" s="20" t="s">
        <v>15</v>
      </c>
      <c r="K32" s="5" t="s">
        <v>15</v>
      </c>
      <c r="L32" s="5" t="s">
        <v>53</v>
      </c>
      <c r="M32" s="20" t="str">
        <f t="shared" si="31"/>
        <v>["Metric", ["{{coalesce(cell(BIG_TEST_9.result, 2, \"Metric\"), \"Error\").asString()}}"], "in"]</v>
      </c>
      <c r="N32" s="20" t="str">
        <f t="shared" si="32"/>
        <v>["Region", ["{{coalesce(cell(BIG_TEST_9.result, 2, \"Region\"), \"Error\").asString()}}"], "in"]</v>
      </c>
      <c r="O32" s="6" t="s">
        <v>210</v>
      </c>
      <c r="P32" s="6" t="s">
        <v>177</v>
      </c>
      <c r="Q32" s="23" t="s">
        <v>183</v>
      </c>
      <c r="R32" s="23" t="s">
        <v>183</v>
      </c>
      <c r="S32" s="23" t="s">
        <v>183</v>
      </c>
      <c r="T32" s="23" t="s">
        <v>183</v>
      </c>
      <c r="U32" s="23" t="s">
        <v>183</v>
      </c>
      <c r="V32" s="23" t="s">
        <v>183</v>
      </c>
      <c r="W32" s="21" t="str">
        <f t="shared" ref="W32:W33" si="37">CONCATENATE("{{coalesce(cell(BIG_TEST_9.result, ", $F32,", \""Text_Color_1\""), \""#FFFFFF\"").asString()}}")</f>
        <v>{{coalesce(cell(BIG_TEST_9.result, 2, \"Text_Color_1\"), \"#FFFFFF\").asString()}}</v>
      </c>
      <c r="X32" s="8" t="s">
        <v>48</v>
      </c>
      <c r="Y32" s="8" t="s">
        <v>33</v>
      </c>
      <c r="Z32" s="21" t="str">
        <f>CONCATENATE("{{coalesce(cell(BIG_TEST_9.result, ", $F32,", \""number_YTD_A_Formatted\""), \""--\"").asString()}}")</f>
        <v>{{coalesce(cell(BIG_TEST_9.result, 2, \"number_YTD_A_Formatted\"), \"--\").asString()}}</v>
      </c>
      <c r="AA32" s="23" t="s">
        <v>183</v>
      </c>
      <c r="AB32" s="23" t="s">
        <v>183</v>
      </c>
      <c r="AC32" s="9" t="s">
        <v>59</v>
      </c>
      <c r="AD32" s="9" t="s">
        <v>195</v>
      </c>
      <c r="AE32" s="9">
        <f>AG32</f>
        <v>37</v>
      </c>
      <c r="AF32" s="9" t="s">
        <v>40</v>
      </c>
      <c r="AG32" s="28">
        <f t="shared" si="33"/>
        <v>37</v>
      </c>
      <c r="AH32" s="16" t="s">
        <v>227</v>
      </c>
      <c r="AI32" s="10"/>
      <c r="AJ32" s="25" t="s">
        <v>183</v>
      </c>
      <c r="AK32" s="7" t="str">
        <f t="shared" ref="AK32:AK35" si="38">CONCATENATE("text_",L32,E32)</f>
        <v>text_YTD_A_003</v>
      </c>
      <c r="AL32" s="10"/>
      <c r="AM32" s="24" t="s">
        <v>183</v>
      </c>
      <c r="AN32" s="24" t="s">
        <v>183</v>
      </c>
      <c r="AO32" s="13" t="str">
        <f t="shared" ref="AO32:AO44" si="39">IF(AM32=AN32,"PASS","FAIL")</f>
        <v>PASS</v>
      </c>
      <c r="AP32" s="13"/>
      <c r="AQ32" s="12" t="str">
        <f t="shared" ref="AQ32:AQ37" si="40">CONCATENATE("""",AK32,""": {""type"": ""text"", ""parameters"": {""text"": """, Z32, """, ""textAlignment"": """, Y32, """, ""textColor"": """, W32, """, ""fontSize"": ",X32,"}},")</f>
        <v>"text_YTD_A_003": {"type": "text", "parameters": {"text": "{{coalesce(cell(BIG_TEST_9.result, 2, \"number_YTD_A_Formatted\"), \"--\").asString()}}", "textAlignment": "center", "textColor": "{{coalesce(cell(BIG_TEST_9.result, 2, \"Text_Color_1\"), \"#FFFFFF\").asString()}}", "fontSize": 18}},</v>
      </c>
      <c r="AR32" s="17" t="s">
        <v>213</v>
      </c>
      <c r="AS32" s="13" t="str">
        <f t="shared" ref="AS32:AS37" si="41">IF(AQ32=AR32,"PASS","FAIL")</f>
        <v>FAIL</v>
      </c>
      <c r="AT32" s="13"/>
      <c r="AU32" s="12" t="str">
        <f t="shared" si="34"/>
        <v>{"colspan": 5, "column": 29, "name": "text_YTD_A_003", "row": 37, "rowspan": 3, "widgetStyle": {"borderEdges": ["bottom"], "backgroundColor": "#FFFFFF", "borderColor": "#C5D3E0", "borderRadius": 0, "borderWidth": 1}},</v>
      </c>
      <c r="AV32" s="17" t="s">
        <v>228</v>
      </c>
      <c r="AW32" s="13" t="str">
        <f t="shared" ref="AW32:AW44" si="42">IF(AU32=AV32,"PASS","FAIL")</f>
        <v>FAIL</v>
      </c>
    </row>
    <row r="33" spans="1:49" s="4" customFormat="1" ht="72.599999999999994" thickBot="1" x14ac:dyDescent="0.35">
      <c r="A33" s="30">
        <v>3</v>
      </c>
      <c r="B33" s="14" t="s">
        <v>8</v>
      </c>
      <c r="C33" s="14" t="s">
        <v>47</v>
      </c>
      <c r="D33" s="14" t="s">
        <v>10</v>
      </c>
      <c r="E33" s="11" t="str">
        <f t="shared" si="35"/>
        <v>_003</v>
      </c>
      <c r="F33" s="28">
        <f t="shared" si="30"/>
        <v>2</v>
      </c>
      <c r="G33" s="5" t="s">
        <v>173</v>
      </c>
      <c r="H33" s="20" t="str">
        <f t="shared" si="36"/>
        <v>{{coalesce(cell(BIG_TEST_9.result, 2, \"Metric\"), \"Error\").asString()}}</v>
      </c>
      <c r="I33" s="26" t="s">
        <v>183</v>
      </c>
      <c r="J33" s="20" t="str">
        <f>CONCATENATE("{{coalesce(cell(BIG_TEST_9.result, ", $F33,", \""Annual_Target_Dynamic\""), \""Error\"").asString()}}")</f>
        <v>{{coalesce(cell(BIG_TEST_9.result, 2, \"Annual_Target_Dynamic\"), \"Error\").asString()}}</v>
      </c>
      <c r="K33" s="5" t="s">
        <v>50</v>
      </c>
      <c r="L33" s="5" t="s">
        <v>54</v>
      </c>
      <c r="M33" s="20" t="str">
        <f t="shared" si="31"/>
        <v>["Metric", ["{{coalesce(cell(BIG_TEST_9.result, 2, \"Metric\"), \"Error\").asString()}}"], "in"]</v>
      </c>
      <c r="N33" s="20" t="str">
        <f t="shared" si="32"/>
        <v>["Region", ["{{coalesce(cell(BIG_TEST_9.result, 2, \"Region\"), \"Error\").asString()}}"], "in"]</v>
      </c>
      <c r="O33" s="6" t="s">
        <v>210</v>
      </c>
      <c r="P33" s="6" t="s">
        <v>177</v>
      </c>
      <c r="Q33" s="23" t="s">
        <v>183</v>
      </c>
      <c r="R33" s="23" t="s">
        <v>183</v>
      </c>
      <c r="S33" s="23" t="s">
        <v>183</v>
      </c>
      <c r="T33" s="23" t="s">
        <v>183</v>
      </c>
      <c r="U33" s="23" t="s">
        <v>183</v>
      </c>
      <c r="V33" s="23" t="s">
        <v>183</v>
      </c>
      <c r="W33" s="21" t="str">
        <f t="shared" si="37"/>
        <v>{{coalesce(cell(BIG_TEST_9.result, 2, \"Text_Color_1\"), \"#FFFFFF\").asString()}}</v>
      </c>
      <c r="X33" s="8" t="s">
        <v>48</v>
      </c>
      <c r="Y33" s="8" t="s">
        <v>33</v>
      </c>
      <c r="Z33" s="21" t="str">
        <f t="shared" ref="Z33" si="43">CONCATENATE("{{coalesce(cell(BIG_TEST_9.result, ", $F33,", \""number_Target_Formatted\""), \""--\"").asString()}}")</f>
        <v>{{coalesce(cell(BIG_TEST_9.result, 2, \"number_Target_Formatted\"), \"--\").asString()}}</v>
      </c>
      <c r="AA33" s="23" t="s">
        <v>183</v>
      </c>
      <c r="AB33" s="23" t="s">
        <v>183</v>
      </c>
      <c r="AC33" s="9" t="s">
        <v>41</v>
      </c>
      <c r="AD33" s="9" t="s">
        <v>135</v>
      </c>
      <c r="AE33" s="9">
        <f>AG33</f>
        <v>37</v>
      </c>
      <c r="AF33" s="9" t="s">
        <v>40</v>
      </c>
      <c r="AG33" s="28">
        <f t="shared" si="33"/>
        <v>37</v>
      </c>
      <c r="AH33" s="16" t="s">
        <v>219</v>
      </c>
      <c r="AI33" s="10"/>
      <c r="AJ33" s="25" t="s">
        <v>183</v>
      </c>
      <c r="AK33" s="7" t="str">
        <f t="shared" si="38"/>
        <v>text_Target_003</v>
      </c>
      <c r="AL33" s="10"/>
      <c r="AM33" s="24" t="s">
        <v>183</v>
      </c>
      <c r="AN33" s="24" t="s">
        <v>183</v>
      </c>
      <c r="AO33" s="13" t="str">
        <f t="shared" si="39"/>
        <v>PASS</v>
      </c>
      <c r="AP33" s="13"/>
      <c r="AQ33" s="12" t="str">
        <f t="shared" si="40"/>
        <v>"text_Target_003": {"type": "text", "parameters": {"text": "{{coalesce(cell(BIG_TEST_9.result, 2, \"number_Target_Formatted\"), \"--\").asString()}}", "textAlignment": "center", "textColor": "{{coalesce(cell(BIG_TEST_9.result, 2, \"Text_Color_1\"), \"#FFFFFF\").asString()}}", "fontSize": 18}},</v>
      </c>
      <c r="AR33" s="17" t="s">
        <v>217</v>
      </c>
      <c r="AS33" s="13" t="str">
        <f t="shared" si="41"/>
        <v>FAIL</v>
      </c>
      <c r="AT33" s="13"/>
      <c r="AU33" s="12" t="str">
        <f t="shared" si="34"/>
        <v>{"colspan": 4, "column": 16, "name": "text_Target_003", "row": 37, "rowspan": 3, "widgetStyle": {"borderEdges": [], "backgroundColor": "#FFFFFF", "borderColor": "#FFFFFF", "borderRadius": 0, "borderWidth": 1}},</v>
      </c>
      <c r="AV33" s="17" t="s">
        <v>232</v>
      </c>
      <c r="AW33" s="13" t="str">
        <f t="shared" si="42"/>
        <v>FAIL</v>
      </c>
    </row>
    <row r="34" spans="1:49" s="4" customFormat="1" ht="72.599999999999994" thickBot="1" x14ac:dyDescent="0.35">
      <c r="A34" s="30">
        <v>4</v>
      </c>
      <c r="B34" s="14" t="s">
        <v>8</v>
      </c>
      <c r="C34" s="14" t="s">
        <v>47</v>
      </c>
      <c r="D34" s="14" t="s">
        <v>10</v>
      </c>
      <c r="E34" s="11" t="str">
        <f t="shared" si="35"/>
        <v>_003</v>
      </c>
      <c r="F34" s="28">
        <f t="shared" si="30"/>
        <v>2</v>
      </c>
      <c r="G34" s="5" t="s">
        <v>173</v>
      </c>
      <c r="H34" s="20" t="str">
        <f t="shared" si="36"/>
        <v>{{coalesce(cell(BIG_TEST_9.result, 2, \"Metric\"), \"Error\").asString()}}</v>
      </c>
      <c r="I34" s="26" t="s">
        <v>183</v>
      </c>
      <c r="J34" s="20" t="str">
        <f>CONCATENATE("{{coalesce(cell(BIG_TEST_9.result, ", $F34,", \""Change_in_YTD_MoM_Dynamic\""), \""Error\"").asString()}}")</f>
        <v>{{coalesce(cell(BIG_TEST_9.result, 2, \"Change_in_YTD_MoM_Dynamic\"), \"Error\").asString()}}</v>
      </c>
      <c r="K34" s="5" t="s">
        <v>51</v>
      </c>
      <c r="L34" s="5" t="s">
        <v>56</v>
      </c>
      <c r="M34" s="20" t="str">
        <f t="shared" si="31"/>
        <v>["Metric", ["{{coalesce(cell(BIG_TEST_9.result, 2, \"Metric\"), \"Error\").asString()}}"], "in"]</v>
      </c>
      <c r="N34" s="20" t="str">
        <f t="shared" si="32"/>
        <v>["Region", ["{{coalesce(cell(BIG_TEST_9.result, 2, \"Region\"), \"Error\").asString()}}"], "in"]</v>
      </c>
      <c r="O34" s="6" t="s">
        <v>210</v>
      </c>
      <c r="P34" s="6" t="s">
        <v>177</v>
      </c>
      <c r="Q34" s="23" t="s">
        <v>183</v>
      </c>
      <c r="R34" s="23" t="s">
        <v>183</v>
      </c>
      <c r="S34" s="23" t="s">
        <v>183</v>
      </c>
      <c r="T34" s="23" t="s">
        <v>183</v>
      </c>
      <c r="U34" s="23" t="s">
        <v>183</v>
      </c>
      <c r="V34" s="23" t="s">
        <v>183</v>
      </c>
      <c r="W34" s="21" t="str">
        <f>CONCATENATE("{{coalesce(cell(BIG_TEST_9.result, ", $F34,", \""Color_2\""), \""#FFFFFF\"").asString()}}")</f>
        <v>{{coalesce(cell(BIG_TEST_9.result, 2, \"Color_2\"), \"#FFFFFF\").asString()}}</v>
      </c>
      <c r="X34" s="8" t="s">
        <v>34</v>
      </c>
      <c r="Y34" s="8" t="s">
        <v>202</v>
      </c>
      <c r="Z34" s="21" t="str">
        <f>CONCATENATE("{{coalesce(cell(BIG_TEST_9.result, ", $F34,", \""number_YTD_MoM_Formatted\""), \""--\"").asString()}}")</f>
        <v>{{coalesce(cell(BIG_TEST_9.result, 2, \"number_YTD_MoM_Formatted\"), \"--\").asString()}}</v>
      </c>
      <c r="AA34" s="23" t="s">
        <v>183</v>
      </c>
      <c r="AB34" s="23" t="s">
        <v>183</v>
      </c>
      <c r="AC34" s="9" t="s">
        <v>40</v>
      </c>
      <c r="AD34" s="9" t="s">
        <v>32</v>
      </c>
      <c r="AE34" s="9">
        <f>AG34+3</f>
        <v>40</v>
      </c>
      <c r="AF34" s="9" t="s">
        <v>44</v>
      </c>
      <c r="AG34" s="28">
        <f t="shared" si="33"/>
        <v>37</v>
      </c>
      <c r="AH34" s="16" t="s">
        <v>219</v>
      </c>
      <c r="AI34" s="10"/>
      <c r="AJ34" s="25" t="s">
        <v>183</v>
      </c>
      <c r="AK34" s="7" t="str">
        <f t="shared" si="38"/>
        <v>text_YTD_MoM_003</v>
      </c>
      <c r="AL34" s="10"/>
      <c r="AM34" s="24" t="s">
        <v>183</v>
      </c>
      <c r="AN34" s="24" t="s">
        <v>183</v>
      </c>
      <c r="AO34" s="13" t="str">
        <f t="shared" si="39"/>
        <v>PASS</v>
      </c>
      <c r="AP34" s="13"/>
      <c r="AQ34" s="12" t="str">
        <f t="shared" si="40"/>
        <v>"text_YTD_MoM_003": {"type": "text", "parameters": {"text": "{{coalesce(cell(BIG_TEST_9.result, 2, \"number_YTD_MoM_Formatted\"), \"--\").asString()}}", "textAlignment": "right", "textColor": "{{coalesce(cell(BIG_TEST_9.result, 2, \"Color_2\"), \"#FFFFFF\").asString()}}", "fontSize": 14}},</v>
      </c>
      <c r="AR34" s="17" t="s">
        <v>211</v>
      </c>
      <c r="AS34" s="13" t="str">
        <f t="shared" si="41"/>
        <v>FAIL</v>
      </c>
      <c r="AT34" s="13"/>
      <c r="AU34" s="12" t="str">
        <f t="shared" si="34"/>
        <v>{"colspan": 3, "column": 24, "name": "text_YTD_MoM_003", "row": 40, "rowspan": 2, "widgetStyle": {"borderEdges": [], "backgroundColor": "#FFFFFF", "borderColor": "#FFFFFF", "borderRadius": 0, "borderWidth": 1}},</v>
      </c>
      <c r="AV34" s="17" t="s">
        <v>230</v>
      </c>
      <c r="AW34" s="13" t="str">
        <f t="shared" si="42"/>
        <v>FAIL</v>
      </c>
    </row>
    <row r="35" spans="1:49" s="4" customFormat="1" ht="72.599999999999994" thickBot="1" x14ac:dyDescent="0.35">
      <c r="A35" s="30">
        <v>5</v>
      </c>
      <c r="B35" s="14" t="s">
        <v>8</v>
      </c>
      <c r="C35" s="14" t="s">
        <v>47</v>
      </c>
      <c r="D35" s="14" t="s">
        <v>10</v>
      </c>
      <c r="E35" s="11" t="str">
        <f t="shared" si="35"/>
        <v>_003</v>
      </c>
      <c r="F35" s="28">
        <f t="shared" si="30"/>
        <v>2</v>
      </c>
      <c r="G35" s="5" t="s">
        <v>173</v>
      </c>
      <c r="H35" s="20" t="str">
        <f t="shared" si="36"/>
        <v>{{coalesce(cell(BIG_TEST_9.result, 2, \"Metric\"), \"Error\").asString()}}</v>
      </c>
      <c r="I35" s="26" t="s">
        <v>183</v>
      </c>
      <c r="J35" s="5" t="s">
        <v>52</v>
      </c>
      <c r="K35" s="5" t="s">
        <v>52</v>
      </c>
      <c r="L35" s="5" t="s">
        <v>55</v>
      </c>
      <c r="M35" s="20" t="str">
        <f t="shared" si="31"/>
        <v>["Metric", ["{{coalesce(cell(BIG_TEST_9.result, 2, \"Metric\"), \"Error\").asString()}}"], "in"]</v>
      </c>
      <c r="N35" s="20" t="str">
        <f>CONCATENATE("[""Region"", [""{{coalesce(cell(BIG_TEST_9.result, ", $F35,", \""Region\""), \""Error\"").asString()}}""], ""in""]")</f>
        <v>["Region", ["{{coalesce(cell(BIG_TEST_9.result, 2, \"Region\"), \"Error\").asString()}}"], "in"]</v>
      </c>
      <c r="O35" s="6" t="s">
        <v>210</v>
      </c>
      <c r="P35" s="6" t="s">
        <v>177</v>
      </c>
      <c r="Q35" s="23" t="s">
        <v>183</v>
      </c>
      <c r="R35" s="23" t="s">
        <v>183</v>
      </c>
      <c r="S35" s="23" t="s">
        <v>183</v>
      </c>
      <c r="T35" s="23" t="s">
        <v>183</v>
      </c>
      <c r="U35" s="23" t="s">
        <v>183</v>
      </c>
      <c r="V35" s="23" t="s">
        <v>183</v>
      </c>
      <c r="W35" s="21" t="str">
        <f>CONCATENATE("{{coalesce(cell(BIG_TEST_9.result, ", $F35,", \""Color\""), \""#FFFFFF\"").asString()}}")</f>
        <v>{{coalesce(cell(BIG_TEST_9.result, 2, \"Color\"), \"#FFFFFF\").asString()}}</v>
      </c>
      <c r="X35" s="8" t="s">
        <v>34</v>
      </c>
      <c r="Y35" s="8" t="s">
        <v>202</v>
      </c>
      <c r="Z35" s="21" t="str">
        <f>CONCATENATE("{{coalesce(cell(BIG_TEST_9.result, ", $F35,", \""number_YTD_A_MoM_Formatted\""), \""--\"").asString()}}")</f>
        <v>{{coalesce(cell(BIG_TEST_9.result, 2, \"number_YTD_A_MoM_Formatted\"), \"--\").asString()}}</v>
      </c>
      <c r="AA35" s="23" t="s">
        <v>183</v>
      </c>
      <c r="AB35" s="23" t="s">
        <v>183</v>
      </c>
      <c r="AC35" s="9" t="s">
        <v>40</v>
      </c>
      <c r="AD35" s="9" t="s">
        <v>237</v>
      </c>
      <c r="AE35" s="9">
        <f>AG35+3</f>
        <v>40</v>
      </c>
      <c r="AF35" s="9" t="s">
        <v>44</v>
      </c>
      <c r="AG35" s="28">
        <f t="shared" si="33"/>
        <v>37</v>
      </c>
      <c r="AH35" s="16" t="s">
        <v>219</v>
      </c>
      <c r="AI35" s="10"/>
      <c r="AJ35" s="25" t="s">
        <v>183</v>
      </c>
      <c r="AK35" s="7" t="str">
        <f t="shared" si="38"/>
        <v>text_YTD_A_MoM_003</v>
      </c>
      <c r="AL35" s="10"/>
      <c r="AM35" s="24" t="s">
        <v>183</v>
      </c>
      <c r="AN35" s="24" t="s">
        <v>183</v>
      </c>
      <c r="AO35" s="13" t="str">
        <f t="shared" si="39"/>
        <v>PASS</v>
      </c>
      <c r="AP35" s="13"/>
      <c r="AQ35" s="12" t="str">
        <f t="shared" si="40"/>
        <v>"text_YTD_A_MoM_003": {"type": "text", "parameters": {"text": "{{coalesce(cell(BIG_TEST_9.result, 2, \"number_YTD_A_MoM_Formatted\"), \"--\").asString()}}", "textAlignment": "right", "textColor": "{{coalesce(cell(BIG_TEST_9.result, 2, \"Color\"), \"#FFFFFF\").asString()}}", "fontSize": 14}},</v>
      </c>
      <c r="AR35" s="17" t="s">
        <v>214</v>
      </c>
      <c r="AS35" s="13" t="str">
        <f t="shared" si="41"/>
        <v>FAIL</v>
      </c>
      <c r="AT35" s="13"/>
      <c r="AU35" s="12" t="str">
        <f t="shared" si="34"/>
        <v>{"colspan": 3, "column": 31, "name": "text_YTD_A_MoM_003", "row": 40, "rowspan": 2, "widgetStyle": {"borderEdges": [], "backgroundColor": "#FFFFFF", "borderColor": "#FFFFFF", "borderRadius": 0, "borderWidth": 1}},</v>
      </c>
      <c r="AV35" s="17" t="s">
        <v>229</v>
      </c>
      <c r="AW35" s="13" t="str">
        <f t="shared" si="42"/>
        <v>FAIL</v>
      </c>
    </row>
    <row r="36" spans="1:49" s="4" customFormat="1" ht="72.599999999999994" thickBot="1" x14ac:dyDescent="0.35">
      <c r="A36" s="30">
        <v>6</v>
      </c>
      <c r="B36" s="14" t="s">
        <v>8</v>
      </c>
      <c r="C36" s="14" t="s">
        <v>47</v>
      </c>
      <c r="D36" s="14" t="s">
        <v>10</v>
      </c>
      <c r="E36" s="11" t="str">
        <f t="shared" si="35"/>
        <v>_003</v>
      </c>
      <c r="F36" s="28">
        <f t="shared" si="30"/>
        <v>2</v>
      </c>
      <c r="G36" s="6" t="s">
        <v>183</v>
      </c>
      <c r="H36" s="6" t="s">
        <v>183</v>
      </c>
      <c r="I36" s="6" t="s">
        <v>183</v>
      </c>
      <c r="J36" s="6" t="s">
        <v>183</v>
      </c>
      <c r="K36" s="6" t="s">
        <v>183</v>
      </c>
      <c r="L36" s="6" t="s">
        <v>183</v>
      </c>
      <c r="M36" s="6" t="s">
        <v>183</v>
      </c>
      <c r="N36" s="6" t="s">
        <v>183</v>
      </c>
      <c r="O36" s="6" t="s">
        <v>183</v>
      </c>
      <c r="P36" s="6" t="s">
        <v>183</v>
      </c>
      <c r="Q36" s="23" t="s">
        <v>183</v>
      </c>
      <c r="R36" s="23" t="s">
        <v>183</v>
      </c>
      <c r="S36" s="23" t="s">
        <v>183</v>
      </c>
      <c r="T36" s="23" t="s">
        <v>183</v>
      </c>
      <c r="U36" s="23" t="s">
        <v>183</v>
      </c>
      <c r="V36" s="23" t="s">
        <v>183</v>
      </c>
      <c r="W36" s="21" t="str">
        <f>CONCATENATE("{{coalesce(cell(BIG_TEST_9.result, ", $F34,", \""Text_Color_1\""), \""#FFFFFF\"").asString()}}")</f>
        <v>{{coalesce(cell(BIG_TEST_9.result, 2, \"Text_Color_1\"), \"#FFFFFF\").asString()}}</v>
      </c>
      <c r="X36" s="8" t="s">
        <v>49</v>
      </c>
      <c r="Y36" s="8" t="s">
        <v>202</v>
      </c>
      <c r="Z36" s="8" t="s">
        <v>212</v>
      </c>
      <c r="AA36" s="23"/>
      <c r="AB36" s="23"/>
      <c r="AC36" s="9" t="s">
        <v>40</v>
      </c>
      <c r="AD36" s="9" t="s">
        <v>158</v>
      </c>
      <c r="AE36" s="9">
        <f>AG36+3</f>
        <v>40</v>
      </c>
      <c r="AF36" s="9" t="s">
        <v>44</v>
      </c>
      <c r="AG36" s="28">
        <f t="shared" si="33"/>
        <v>37</v>
      </c>
      <c r="AH36" s="16" t="s">
        <v>219</v>
      </c>
      <c r="AI36" s="10"/>
      <c r="AJ36" s="25" t="s">
        <v>183</v>
      </c>
      <c r="AK36" s="7" t="str">
        <f>CONCATENATE("text_","cmom_a",E36)</f>
        <v>text_cmom_a_003</v>
      </c>
      <c r="AL36" s="10"/>
      <c r="AM36" s="24" t="s">
        <v>183</v>
      </c>
      <c r="AN36" s="24" t="s">
        <v>183</v>
      </c>
      <c r="AO36" s="13" t="str">
        <f t="shared" si="39"/>
        <v>PASS</v>
      </c>
      <c r="AP36" s="13"/>
      <c r="AQ36" s="12" t="str">
        <f t="shared" si="40"/>
        <v>"text_cmom_a_003": {"type": "text", "parameters": {"text": "Δ MoM", "textAlignment": "right", "textColor": "{{coalesce(cell(BIG_TEST_9.result, 2, \"Text_Color_1\"), \"#FFFFFF\").asString()}}", "fontSize": 10}},</v>
      </c>
      <c r="AR36" s="17" t="s">
        <v>215</v>
      </c>
      <c r="AS36" s="13" t="str">
        <f t="shared" si="41"/>
        <v>FAIL</v>
      </c>
      <c r="AT36" s="13"/>
      <c r="AU36" s="12" t="str">
        <f t="shared" si="34"/>
        <v>{"colspan": 3, "column": 21, "name": "text_cmom_a_003", "row": 40, "rowspan": 2, "widgetStyle": {"borderEdges": [], "backgroundColor": "#FFFFFF", "borderColor": "#FFFFFF", "borderRadius": 0, "borderWidth": 1}},</v>
      </c>
      <c r="AV36" s="17" t="s">
        <v>220</v>
      </c>
      <c r="AW36" s="13" t="str">
        <f t="shared" si="42"/>
        <v>FAIL</v>
      </c>
    </row>
    <row r="37" spans="1:49" s="4" customFormat="1" ht="72.599999999999994" thickBot="1" x14ac:dyDescent="0.35">
      <c r="A37" s="30">
        <v>7</v>
      </c>
      <c r="B37" s="14" t="s">
        <v>8</v>
      </c>
      <c r="C37" s="14" t="s">
        <v>47</v>
      </c>
      <c r="D37" s="14" t="s">
        <v>10</v>
      </c>
      <c r="E37" s="11" t="str">
        <f t="shared" si="35"/>
        <v>_003</v>
      </c>
      <c r="F37" s="28">
        <f t="shared" si="30"/>
        <v>2</v>
      </c>
      <c r="G37" s="6" t="s">
        <v>183</v>
      </c>
      <c r="H37" s="6" t="s">
        <v>183</v>
      </c>
      <c r="I37" s="6" t="s">
        <v>183</v>
      </c>
      <c r="J37" s="6" t="s">
        <v>183</v>
      </c>
      <c r="K37" s="6" t="s">
        <v>183</v>
      </c>
      <c r="L37" s="6" t="s">
        <v>183</v>
      </c>
      <c r="M37" s="6" t="s">
        <v>183</v>
      </c>
      <c r="N37" s="6" t="s">
        <v>183</v>
      </c>
      <c r="O37" s="6" t="s">
        <v>183</v>
      </c>
      <c r="P37" s="6" t="s">
        <v>183</v>
      </c>
      <c r="Q37" s="23" t="s">
        <v>183</v>
      </c>
      <c r="R37" s="23" t="s">
        <v>183</v>
      </c>
      <c r="S37" s="23" t="s">
        <v>183</v>
      </c>
      <c r="T37" s="23" t="s">
        <v>183</v>
      </c>
      <c r="U37" s="23" t="s">
        <v>183</v>
      </c>
      <c r="V37" s="23" t="s">
        <v>183</v>
      </c>
      <c r="W37" s="21" t="str">
        <f>CONCATENATE("{{coalesce(cell(BIG_TEST_9.result, ", $F35,", \""Text_Color_1\""), \""#FFFFFF\"").asString()}}")</f>
        <v>{{coalesce(cell(BIG_TEST_9.result, 2, \"Text_Color_1\"), \"#FFFFFF\").asString()}}</v>
      </c>
      <c r="X37" s="8" t="s">
        <v>49</v>
      </c>
      <c r="Y37" s="8" t="s">
        <v>202</v>
      </c>
      <c r="Z37" s="8" t="s">
        <v>212</v>
      </c>
      <c r="AA37" s="23"/>
      <c r="AB37" s="23"/>
      <c r="AC37" s="9" t="s">
        <v>40</v>
      </c>
      <c r="AD37" s="9" t="s">
        <v>194</v>
      </c>
      <c r="AE37" s="9">
        <f>AG37+3</f>
        <v>40</v>
      </c>
      <c r="AF37" s="9" t="s">
        <v>44</v>
      </c>
      <c r="AG37" s="28">
        <f t="shared" si="33"/>
        <v>37</v>
      </c>
      <c r="AH37" s="16" t="s">
        <v>219</v>
      </c>
      <c r="AI37" s="10"/>
      <c r="AJ37" s="25" t="s">
        <v>183</v>
      </c>
      <c r="AK37" s="7" t="str">
        <f>CONCATENATE("text_","cmom_b",E37)</f>
        <v>text_cmom_b_003</v>
      </c>
      <c r="AL37" s="10"/>
      <c r="AM37" s="24" t="s">
        <v>183</v>
      </c>
      <c r="AN37" s="24" t="s">
        <v>183</v>
      </c>
      <c r="AO37" s="13" t="str">
        <f t="shared" si="39"/>
        <v>PASS</v>
      </c>
      <c r="AP37" s="13"/>
      <c r="AQ37" s="12" t="str">
        <f t="shared" si="40"/>
        <v>"text_cmom_b_003": {"type": "text", "parameters": {"text": "Δ MoM", "textAlignment": "right", "textColor": "{{coalesce(cell(BIG_TEST_9.result, 2, \"Text_Color_1\"), \"#FFFFFF\").asString()}}", "fontSize": 10}},</v>
      </c>
      <c r="AR37" s="17" t="s">
        <v>216</v>
      </c>
      <c r="AS37" s="13" t="str">
        <f t="shared" si="41"/>
        <v>FAIL</v>
      </c>
      <c r="AT37" s="13"/>
      <c r="AU37" s="12" t="str">
        <f t="shared" si="34"/>
        <v>{"colspan": 3, "column": 28, "name": "text_cmom_b_003", "row": 40, "rowspan": 2, "widgetStyle": {"borderEdges": [], "backgroundColor": "#FFFFFF", "borderColor": "#FFFFFF", "borderRadius": 0, "borderWidth": 1}},</v>
      </c>
      <c r="AV37" s="17" t="s">
        <v>221</v>
      </c>
      <c r="AW37" s="13" t="str">
        <f t="shared" si="42"/>
        <v>FAIL</v>
      </c>
    </row>
    <row r="38" spans="1:49" s="4" customFormat="1" ht="216.6" thickBot="1" x14ac:dyDescent="0.35">
      <c r="A38" s="30">
        <v>8</v>
      </c>
      <c r="B38" s="14" t="s">
        <v>8</v>
      </c>
      <c r="C38" s="14" t="s">
        <v>47</v>
      </c>
      <c r="D38" s="14" t="s">
        <v>166</v>
      </c>
      <c r="E38" s="11" t="str">
        <f t="shared" si="35"/>
        <v>_003</v>
      </c>
      <c r="F38" s="28">
        <f t="shared" si="30"/>
        <v>2</v>
      </c>
      <c r="G38" s="5" t="s">
        <v>173</v>
      </c>
      <c r="H38" s="20" t="str">
        <f t="shared" ref="H38" si="44">CONCATENATE("{{coalesce(cell(BIG_TEST_9.result, ", $F38,", \""Metric\""), \""Error\"").asString()}}")</f>
        <v>{{coalesce(cell(BIG_TEST_9.result, 2, \"Metric\"), \"Error\").asString()}}</v>
      </c>
      <c r="I38" s="20" t="s">
        <v>191</v>
      </c>
      <c r="J38" s="20" t="s">
        <v>15</v>
      </c>
      <c r="K38" s="5" t="s">
        <v>15</v>
      </c>
      <c r="L38" s="5" t="s">
        <v>53</v>
      </c>
      <c r="M38" s="20" t="str">
        <f>CONCATENATE("[""Metric"", [""{{coalesce(cell(BIG_TEST_9.result, ", $F38,", \""Metric\""), \""Error\"").asString()}}""], ""in""]")</f>
        <v>["Metric", ["{{coalesce(cell(BIG_TEST_9.result, 2, \"Metric\"), \"Error\").asString()}}"], "in"]</v>
      </c>
      <c r="N38" s="20" t="str">
        <f>CONCATENATE("[""Region"", [""{{coalesce(cell(BIG_TEST_9.result, ", $F38,", \""Region\""), \""Error\"").asString()}}""], ""in""]")</f>
        <v>["Region", ["{{coalesce(cell(BIG_TEST_9.result, 2, \"Region\"), \"Error\").asString()}}"], "in"]</v>
      </c>
      <c r="O38" s="6" t="s">
        <v>183</v>
      </c>
      <c r="P38" s="6" t="s">
        <v>177</v>
      </c>
      <c r="Q38" s="21" t="s">
        <v>178</v>
      </c>
      <c r="R38" s="23" t="s">
        <v>183</v>
      </c>
      <c r="S38" s="23" t="s">
        <v>183</v>
      </c>
      <c r="T38" s="23" t="s">
        <v>183</v>
      </c>
      <c r="U38" s="21" t="str">
        <f>CONCATENATE("{{coalesce(cell(BIG_TEST_9.result, ", $F38,", \""Color\""), \""#FFFFFF\"").asString()}}")</f>
        <v>{{coalesce(cell(BIG_TEST_9.result, 2, \"Color\"), \"#FFFFFF\").asString()}}</v>
      </c>
      <c r="V38" s="8" t="s">
        <v>34</v>
      </c>
      <c r="W38" s="17" t="s">
        <v>31</v>
      </c>
      <c r="X38" s="8" t="s">
        <v>49</v>
      </c>
      <c r="Y38" s="8" t="s">
        <v>33</v>
      </c>
      <c r="Z38" s="8"/>
      <c r="AA38" s="17" t="s">
        <v>239</v>
      </c>
      <c r="AB38" s="17" t="s">
        <v>196</v>
      </c>
      <c r="AC38" s="9" t="s">
        <v>179</v>
      </c>
      <c r="AD38" s="9" t="s">
        <v>204</v>
      </c>
      <c r="AE38" s="9">
        <f>AG38</f>
        <v>37</v>
      </c>
      <c r="AF38" s="9" t="s">
        <v>59</v>
      </c>
      <c r="AG38" s="28">
        <f t="shared" si="33"/>
        <v>37</v>
      </c>
      <c r="AH38" s="16" t="s">
        <v>180</v>
      </c>
      <c r="AI38" s="10"/>
      <c r="AJ38" s="11" t="str">
        <f>CONCATENATE(G38,"Trend",E38)</f>
        <v>Step_Trend_003</v>
      </c>
      <c r="AK38" s="7" t="str">
        <f>CONCATENATE("chart_Trend",E38)</f>
        <v>chart_Trend_003</v>
      </c>
      <c r="AL38" s="10"/>
      <c r="AM38" s="12" t="str">
        <f>CONCATENATE("""",AJ38,""": {""broadcastFacet"": false, ", P38,  ", ""isGlobal"": false, ", """query"": {""measures"": [[""avg"", """,J38,"""]], ""groups"": ", I38,", ""filters"": [", M38,", ", N38,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"Step_Trend_003":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2, \"Metric\"), \"Error\").asString()}}"], "in"], ["Region", ["{{coalesce(cell(BIG_TEST_9.result, 2,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8" s="21" t="s">
        <v>233</v>
      </c>
      <c r="AO38" s="13" t="str">
        <f t="shared" si="39"/>
        <v>FAIL</v>
      </c>
      <c r="AP38" s="13"/>
      <c r="AQ38" s="12" t="str">
        <f>CONCATENATE("""", AK38, """: {""parameters"": {", AA38, " """, AJ38, """, ", AB38, "}, ""type"": ""chart""},")</f>
        <v>"chart_Trend_003":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"Step_Trend_003",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8" s="17" t="s">
        <v>238</v>
      </c>
      <c r="AS38" s="13" t="str">
        <f>IF(AQ38=AR38,"PASS","FAIL")</f>
        <v>FAIL</v>
      </c>
      <c r="AT38" s="13"/>
      <c r="AU38" s="12" t="str">
        <f t="shared" si="34"/>
        <v>{"colspan": 7, "column": 34, "name": "chart_Trend_003", "row": 37, "rowspan": 5, "widgetStyle": {"backgroundColor": "#FFFFFF", "borderColor": "#FFFFFF", "borderEdges": [], "borderRadius": 0, "borderWidth": 1}},</v>
      </c>
      <c r="AV38" s="17" t="s">
        <v>234</v>
      </c>
      <c r="AW38" s="13" t="str">
        <f t="shared" si="42"/>
        <v>FAIL</v>
      </c>
    </row>
    <row r="39" spans="1:49" s="4" customFormat="1" ht="115.8" thickBot="1" x14ac:dyDescent="0.35">
      <c r="A39" s="30">
        <v>9</v>
      </c>
      <c r="B39" s="14" t="s">
        <v>8</v>
      </c>
      <c r="C39" s="14" t="s">
        <v>47</v>
      </c>
      <c r="D39" s="14" t="s">
        <v>167</v>
      </c>
      <c r="E39" s="11" t="str">
        <f t="shared" si="35"/>
        <v>_003</v>
      </c>
      <c r="F39" s="28">
        <f t="shared" si="30"/>
        <v>2</v>
      </c>
      <c r="G39" s="6" t="s">
        <v>183</v>
      </c>
      <c r="H39" s="6" t="s">
        <v>183</v>
      </c>
      <c r="I39" s="26" t="s">
        <v>183</v>
      </c>
      <c r="J39" s="6" t="s">
        <v>183</v>
      </c>
      <c r="K39" s="6" t="s">
        <v>183</v>
      </c>
      <c r="L39" s="6" t="s">
        <v>183</v>
      </c>
      <c r="M39" s="6" t="s">
        <v>183</v>
      </c>
      <c r="N39" s="6" t="s">
        <v>183</v>
      </c>
      <c r="O39" s="6" t="s">
        <v>183</v>
      </c>
      <c r="P39" s="6" t="s">
        <v>183</v>
      </c>
      <c r="Q39" s="23" t="s">
        <v>183</v>
      </c>
      <c r="R39" s="23" t="s">
        <v>183</v>
      </c>
      <c r="S39" s="23" t="s">
        <v>183</v>
      </c>
      <c r="T39" s="23" t="s">
        <v>183</v>
      </c>
      <c r="U39" s="23" t="s">
        <v>183</v>
      </c>
      <c r="V39" s="23" t="s">
        <v>183</v>
      </c>
      <c r="W39" s="17" t="s">
        <v>187</v>
      </c>
      <c r="X39" s="8" t="s">
        <v>49</v>
      </c>
      <c r="Y39" s="8" t="s">
        <v>33</v>
      </c>
      <c r="Z39" s="8"/>
      <c r="AA39" s="23" t="s">
        <v>183</v>
      </c>
      <c r="AB39" s="23" t="s">
        <v>183</v>
      </c>
      <c r="AC39" s="9" t="s">
        <v>42</v>
      </c>
      <c r="AD39" s="9" t="s">
        <v>42</v>
      </c>
      <c r="AE39" s="9">
        <f>AG39</f>
        <v>37</v>
      </c>
      <c r="AF39" s="9" t="s">
        <v>59</v>
      </c>
      <c r="AG39" s="28">
        <f t="shared" si="33"/>
        <v>37</v>
      </c>
      <c r="AH39" s="22" t="str">
        <f>CONCATENATE("{""backgroundColor"": ""{{coalesce(cell(BIG_TEST_9.result, ",$F39,", \""Colorization_Hex_Code\""), \""#FFFFFF\"").asString()}}"", ""borderColor"": ""#FFFFFF"", ""borderEdges"": [""top"",""left"",""bottom""], ""borderRadius"": 0, ""borderWidth"": 4}")</f>
        <v>{"backgroundColor": "{{coalesce(cell(BIG_TEST_9.result, 2, \"Colorization_Hex_Code\"), \"#FFFFFF\").asString()}}", "borderColor": "#FFFFFF", "borderEdges": ["top","left","bottom"], "borderRadius": 0, "borderWidth": 4}</v>
      </c>
      <c r="AI39" s="10"/>
      <c r="AJ39" s="25" t="s">
        <v>183</v>
      </c>
      <c r="AK39" s="7" t="str">
        <f>CONCATENATE("Status_Box",E39)</f>
        <v>Status_Box_003</v>
      </c>
      <c r="AL39" s="10"/>
      <c r="AM39" s="24" t="s">
        <v>183</v>
      </c>
      <c r="AN39" s="24" t="s">
        <v>183</v>
      </c>
      <c r="AO39" s="13" t="str">
        <f t="shared" si="39"/>
        <v>PASS</v>
      </c>
      <c r="AP39" s="13"/>
      <c r="AQ39" s="12" t="str">
        <f>CONCATENATE("""",AK39,""": {""parameters"": {""fontSize"": ",X39,", ""text"": """, Z39, """, ""textAlignment"": """, Y39, """, ""textColor"": """, W39, """}, ""type"": ""text""},")</f>
        <v>"Status_Box_003": {"parameters": {"fontSize": 10, "text": "", "textAlignment": "center", "textColor": "#091A3E"}, "type": "text"},</v>
      </c>
      <c r="AR39" s="33" t="s">
        <v>203</v>
      </c>
      <c r="AS39" s="13" t="str">
        <f t="shared" ref="AS39:AS44" si="45">IF(AQ39=AR39,"PASS","FAIL")</f>
        <v>FAIL</v>
      </c>
      <c r="AT39" s="13"/>
      <c r="AU39" s="12" t="str">
        <f>CONCATENATE("{""colspan"": ",AC39,", ""column"": ",AD39,", ""name"": """,AK39,""", ""row"": ",AE39,", ""rowspan"": ",AF39, ", ""widgetStyle"": ",AH39,"},")</f>
        <v>{"colspan": 1, "column": 1, "name": "Status_Box_003", "row": 37, "rowspan": 5, "widgetStyle": {"backgroundColor": "{{coalesce(cell(BIG_TEST_9.result, 2, \"Colorization_Hex_Code\"), \"#FFFFFF\").asString()}}", "borderColor": "#FFFFFF", "borderEdges": ["top","left","bottom"], "borderRadius": 0, "borderWidth": 4}},</v>
      </c>
      <c r="AV39" s="33" t="s">
        <v>222</v>
      </c>
      <c r="AW39" s="13" t="str">
        <f t="shared" si="42"/>
        <v>FAIL</v>
      </c>
    </row>
    <row r="40" spans="1:49" s="4" customFormat="1" ht="130.19999999999999" customHeight="1" thickBot="1" x14ac:dyDescent="0.35">
      <c r="A40" s="30">
        <v>10</v>
      </c>
      <c r="B40" s="14" t="s">
        <v>8</v>
      </c>
      <c r="C40" s="14" t="s">
        <v>47</v>
      </c>
      <c r="D40" s="14" t="s">
        <v>168</v>
      </c>
      <c r="E40" s="11" t="str">
        <f t="shared" si="35"/>
        <v>_003</v>
      </c>
      <c r="F40" s="28">
        <f t="shared" si="30"/>
        <v>2</v>
      </c>
      <c r="G40" s="6" t="s">
        <v>183</v>
      </c>
      <c r="H40" s="6" t="s">
        <v>183</v>
      </c>
      <c r="I40" s="26" t="s">
        <v>183</v>
      </c>
      <c r="J40" s="6" t="s">
        <v>183</v>
      </c>
      <c r="K40" s="6" t="s">
        <v>183</v>
      </c>
      <c r="L40" s="6" t="s">
        <v>183</v>
      </c>
      <c r="M40" s="6" t="s">
        <v>183</v>
      </c>
      <c r="N40" s="6" t="s">
        <v>183</v>
      </c>
      <c r="O40" s="6" t="s">
        <v>183</v>
      </c>
      <c r="P40" s="6" t="s">
        <v>183</v>
      </c>
      <c r="Q40" s="23" t="s">
        <v>183</v>
      </c>
      <c r="R40" s="23" t="s">
        <v>183</v>
      </c>
      <c r="S40" s="23" t="s">
        <v>183</v>
      </c>
      <c r="T40" s="23" t="s">
        <v>183</v>
      </c>
      <c r="U40" s="23" t="s">
        <v>183</v>
      </c>
      <c r="V40" s="23" t="s">
        <v>183</v>
      </c>
      <c r="W40" s="21" t="str">
        <f>CONCATENATE("{{coalesce(cell(BIG_TEST_9.result, ", $F40,", \""Text_Color_1\""), \""#FFFFFF\"").asString()}}")</f>
        <v>{{coalesce(cell(BIG_TEST_9.result, 2, \"Text_Color_1\"), \"#FFFFFF\").asString()}}</v>
      </c>
      <c r="X40" s="8" t="s">
        <v>34</v>
      </c>
      <c r="Y40" s="8" t="s">
        <v>186</v>
      </c>
      <c r="Z40" s="21" t="str">
        <f>CONCATENATE("{{coalesce(cell(BIG_TEST_9.result, ", $F40,", \""Metric_Short\""), \""Error\"").asString()}}")</f>
        <v>{{coalesce(cell(BIG_TEST_9.result, 2, \"Metric_Short\"), \"Error\").asString()}}</v>
      </c>
      <c r="AA40" s="23" t="s">
        <v>183</v>
      </c>
      <c r="AB40" s="23" t="s">
        <v>183</v>
      </c>
      <c r="AC40" s="9" t="s">
        <v>61</v>
      </c>
      <c r="AD40" s="9" t="s">
        <v>44</v>
      </c>
      <c r="AE40" s="9">
        <f>AG40</f>
        <v>37</v>
      </c>
      <c r="AF40" s="9" t="s">
        <v>40</v>
      </c>
      <c r="AG40" s="28">
        <f t="shared" si="33"/>
        <v>37</v>
      </c>
      <c r="AH40" s="16" t="s">
        <v>205</v>
      </c>
      <c r="AI40" s="10"/>
      <c r="AJ40" s="25" t="s">
        <v>183</v>
      </c>
      <c r="AK40" s="7" t="str">
        <f>CONCATENATE("Metric_Name",E40)</f>
        <v>Metric_Name_003</v>
      </c>
      <c r="AL40" s="10"/>
      <c r="AM40" s="24" t="s">
        <v>183</v>
      </c>
      <c r="AN40" s="24" t="s">
        <v>183</v>
      </c>
      <c r="AO40" s="13" t="str">
        <f t="shared" si="39"/>
        <v>PASS</v>
      </c>
      <c r="AP40" s="13"/>
      <c r="AQ40" s="12" t="str">
        <f>CONCATENATE("""",AK40,""": {""parameters"": {""fontSize"": ",X40,", ""text"": """, Z40, """, ""textAlignment"": """, Y40, """, ""textColor"": """, W40, """}, ""type"": ""text""},")</f>
        <v>"Metric_Name_003": {"parameters": {"fontSize": 14, "text": "{{coalesce(cell(BIG_TEST_9.result, 2, \"Metric_Short\"), \"Error\").asString()}}", "textAlignment": "left", "textColor": "{{coalesce(cell(BIG_TEST_9.result, 2, \"Text_Color_1\"), \"#FFFFFF\").asString()}}"}, "type": "text"},</v>
      </c>
      <c r="AR40" s="33" t="s">
        <v>248</v>
      </c>
      <c r="AS40" s="13" t="str">
        <f t="shared" si="45"/>
        <v>FAIL</v>
      </c>
      <c r="AT40" s="13"/>
      <c r="AU40" s="12" t="str">
        <f>CONCATENATE("{""colspan"": ",AC40,", ""column"": ",AD40,", ""name"": """,AK40,""", ""row"": ",AE40,", ""rowspan"": ",AF40,", ""widgetStyle"": ",AH40,"},")</f>
        <v>{"colspan": 11, "column": 2, "name": "Metric_Name_003", "row": 37, "rowspan": 3, "widgetStyle": {"borderColor": "#FFFFFF", "borderEdges": [], "borderWidth": 1}},</v>
      </c>
      <c r="AV40" s="33" t="s">
        <v>223</v>
      </c>
      <c r="AW40" s="13" t="str">
        <f t="shared" si="42"/>
        <v>FAIL</v>
      </c>
    </row>
    <row r="41" spans="1:49" s="4" customFormat="1" ht="72.599999999999994" thickBot="1" x14ac:dyDescent="0.35">
      <c r="A41" s="30">
        <v>11</v>
      </c>
      <c r="B41" s="14" t="s">
        <v>8</v>
      </c>
      <c r="C41" s="14" t="s">
        <v>47</v>
      </c>
      <c r="D41" s="14" t="s">
        <v>169</v>
      </c>
      <c r="E41" s="11" t="str">
        <f t="shared" si="35"/>
        <v>_003</v>
      </c>
      <c r="F41" s="28">
        <f t="shared" si="30"/>
        <v>2</v>
      </c>
      <c r="G41" s="6" t="s">
        <v>183</v>
      </c>
      <c r="H41" s="6" t="s">
        <v>183</v>
      </c>
      <c r="I41" s="26" t="s">
        <v>183</v>
      </c>
      <c r="J41" s="6" t="s">
        <v>183</v>
      </c>
      <c r="K41" s="6" t="s">
        <v>183</v>
      </c>
      <c r="L41" s="6" t="s">
        <v>183</v>
      </c>
      <c r="M41" s="6" t="s">
        <v>183</v>
      </c>
      <c r="N41" s="6" t="s">
        <v>183</v>
      </c>
      <c r="O41" s="6" t="s">
        <v>183</v>
      </c>
      <c r="P41" s="6" t="s">
        <v>183</v>
      </c>
      <c r="Q41" s="23" t="s">
        <v>183</v>
      </c>
      <c r="R41" s="23" t="s">
        <v>183</v>
      </c>
      <c r="S41" s="23" t="s">
        <v>183</v>
      </c>
      <c r="T41" s="23" t="s">
        <v>183</v>
      </c>
      <c r="U41" s="23" t="s">
        <v>183</v>
      </c>
      <c r="V41" s="23" t="s">
        <v>183</v>
      </c>
      <c r="W41" s="21" t="str">
        <f>CONCATENATE("{{coalesce(cell(BIG_TEST_9.result, ", $F41,", \""Text_Color_2\""), \""#FFFFFF\"").asString()}}")</f>
        <v>{{coalesce(cell(BIG_TEST_9.result, 2, \"Text_Color_2\"), \"#FFFFFF\").asString()}}</v>
      </c>
      <c r="X41" s="8" t="s">
        <v>62</v>
      </c>
      <c r="Y41" s="8" t="s">
        <v>186</v>
      </c>
      <c r="Z41" s="21" t="str">
        <f>CONCATENATE("{{coalesce(cell(BIG_TEST_9.result, ", $F41,", \""Type\""), \""Error\"").asString()}} Metric")</f>
        <v>{{coalesce(cell(BIG_TEST_9.result, 2, \"Type\"), \"Error\").asString()}} Metric</v>
      </c>
      <c r="AA41" s="23" t="s">
        <v>183</v>
      </c>
      <c r="AB41" s="23" t="s">
        <v>183</v>
      </c>
      <c r="AC41" s="9" t="s">
        <v>179</v>
      </c>
      <c r="AD41" s="9" t="s">
        <v>44</v>
      </c>
      <c r="AE41" s="9">
        <f>AG41+3</f>
        <v>40</v>
      </c>
      <c r="AF41" s="9" t="s">
        <v>44</v>
      </c>
      <c r="AG41" s="28">
        <f t="shared" si="33"/>
        <v>37</v>
      </c>
      <c r="AH41" s="16" t="s">
        <v>180</v>
      </c>
      <c r="AI41" s="10"/>
      <c r="AJ41" s="25" t="s">
        <v>183</v>
      </c>
      <c r="AK41" s="7" t="str">
        <f>CONCATENATE("Type_Name",E41)</f>
        <v>Type_Name_003</v>
      </c>
      <c r="AL41" s="10"/>
      <c r="AM41" s="24" t="s">
        <v>183</v>
      </c>
      <c r="AN41" s="24" t="s">
        <v>183</v>
      </c>
      <c r="AO41" s="13" t="str">
        <f t="shared" si="39"/>
        <v>PASS</v>
      </c>
      <c r="AP41" s="13"/>
      <c r="AQ41" s="12" t="str">
        <f>CONCATENATE("""",AK41,""": {""parameters"": {""fontSize"": ",X41,", ""text"": """, Z41, """, ""textAlignment"": """, Y41, """, ""textColor"": """, W41, """}, ""type"": ""text""},")</f>
        <v>"Type_Name_003": {"parameters": {"fontSize": 12, "text": "{{coalesce(cell(BIG_TEST_9.result, 2, \"Type\"), \"Error\").asString()}} Metric", "textAlignment": "left", "textColor": "{{coalesce(cell(BIG_TEST_9.result, 2, \"Text_Color_2\"), \"#FFFFFF\").asString()}}"}, "type": "text"},</v>
      </c>
      <c r="AR41" s="33" t="s">
        <v>206</v>
      </c>
      <c r="AS41" s="13" t="str">
        <f t="shared" si="45"/>
        <v>FAIL</v>
      </c>
      <c r="AT41" s="13"/>
      <c r="AU41" s="12" t="str">
        <f>CONCATENATE("{""colspan"": ",AC41,", ""column"": ",AD41,", ""name"": """,AK41,""", ""row"": ",AE41,", ""rowspan"": ",AF41,", ""widgetStyle"": ",AH41,"},")</f>
        <v>{"colspan": 7, "column": 2, "name": "Type_Name_003", "row": 40, "rowspan": 2, "widgetStyle": {"backgroundColor": "#FFFFFF", "borderColor": "#FFFFFF", "borderEdges": [], "borderRadius": 0, "borderWidth": 1}},</v>
      </c>
      <c r="AV41" s="33" t="s">
        <v>224</v>
      </c>
      <c r="AW41" s="13" t="str">
        <f t="shared" si="42"/>
        <v>FAIL</v>
      </c>
    </row>
    <row r="42" spans="1:49" s="4" customFormat="1" ht="87" customHeight="1" thickBot="1" x14ac:dyDescent="0.35">
      <c r="A42" s="30">
        <v>12</v>
      </c>
      <c r="B42" s="14" t="s">
        <v>8</v>
      </c>
      <c r="C42" s="14" t="s">
        <v>47</v>
      </c>
      <c r="D42" s="14" t="s">
        <v>170</v>
      </c>
      <c r="E42" s="11" t="str">
        <f t="shared" si="35"/>
        <v>_003</v>
      </c>
      <c r="F42" s="28">
        <f t="shared" si="30"/>
        <v>2</v>
      </c>
      <c r="G42" s="6" t="s">
        <v>183</v>
      </c>
      <c r="H42" s="6" t="s">
        <v>183</v>
      </c>
      <c r="I42" s="26" t="s">
        <v>183</v>
      </c>
      <c r="J42" s="6" t="s">
        <v>183</v>
      </c>
      <c r="K42" s="6" t="s">
        <v>183</v>
      </c>
      <c r="L42" s="6" t="s">
        <v>183</v>
      </c>
      <c r="M42" s="6" t="s">
        <v>183</v>
      </c>
      <c r="N42" s="6" t="s">
        <v>183</v>
      </c>
      <c r="O42" s="6" t="s">
        <v>183</v>
      </c>
      <c r="P42" s="6" t="s">
        <v>183</v>
      </c>
      <c r="Q42" s="23" t="s">
        <v>183</v>
      </c>
      <c r="R42" s="23" t="s">
        <v>183</v>
      </c>
      <c r="S42" s="23" t="s">
        <v>183</v>
      </c>
      <c r="T42" s="23" t="s">
        <v>183</v>
      </c>
      <c r="U42" s="23" t="s">
        <v>183</v>
      </c>
      <c r="V42" s="23" t="s">
        <v>183</v>
      </c>
      <c r="W42" s="21" t="str">
        <f>CONCATENATE("{{coalesce(cell(BIG_TEST_9.result, ", $F42,", \""Text_Color_2\""), \""#FFFFFF\"").asString()}}")</f>
        <v>{{coalesce(cell(BIG_TEST_9.result, 2, \"Text_Color_2\"), \"#FFFFFF\").asString()}}</v>
      </c>
      <c r="X42" s="8" t="s">
        <v>62</v>
      </c>
      <c r="Y42" s="8" t="s">
        <v>202</v>
      </c>
      <c r="Z42" s="21" t="str">
        <f>CONCATENATE("As of {{coalesce(cell(BIG_TEST_9.result, ", $F42,", \""As_of_Date\""), \""Error\"").asString()}}")</f>
        <v>As of {{coalesce(cell(BIG_TEST_9.result, 2, \"As_of_Date\"), \"Error\").asString()}}</v>
      </c>
      <c r="AA42" s="23" t="s">
        <v>183</v>
      </c>
      <c r="AB42" s="23" t="s">
        <v>183</v>
      </c>
      <c r="AC42" s="9" t="s">
        <v>60</v>
      </c>
      <c r="AD42" s="9" t="s">
        <v>162</v>
      </c>
      <c r="AE42" s="9">
        <f>AG42+3</f>
        <v>40</v>
      </c>
      <c r="AF42" s="9" t="s">
        <v>44</v>
      </c>
      <c r="AG42" s="28">
        <f t="shared" si="33"/>
        <v>37</v>
      </c>
      <c r="AH42" s="16" t="s">
        <v>45</v>
      </c>
      <c r="AI42" s="10"/>
      <c r="AJ42" s="25" t="s">
        <v>183</v>
      </c>
      <c r="AK42" s="7" t="str">
        <f>CONCATENATE("As_Of_Date_Name",E42)</f>
        <v>As_Of_Date_Name_003</v>
      </c>
      <c r="AL42" s="10"/>
      <c r="AM42" s="24" t="s">
        <v>183</v>
      </c>
      <c r="AN42" s="24" t="s">
        <v>183</v>
      </c>
      <c r="AO42" s="13" t="str">
        <f t="shared" si="39"/>
        <v>PASS</v>
      </c>
      <c r="AP42" s="13"/>
      <c r="AQ42" s="12" t="str">
        <f>CONCATENATE("""",AK42,""": {""parameters"": {""fontSize"": ",X42,", ""text"": """, Z42, """, ""textAlignment"": """, Y42, """, ""textColor"": """, W42, """}, ""type"": ""text""},")</f>
        <v>"As_Of_Date_Name_003": {"parameters": {"fontSize": 12, "text": "As of {{coalesce(cell(BIG_TEST_9.result, 2, \"As_of_Date\"), \"Error\").asString()}}", "textAlignment": "right", "textColor": "{{coalesce(cell(BIG_TEST_9.result, 2, \"Text_Color_2\"), \"#FFFFFF\").asString()}}"}, "type": "text"},</v>
      </c>
      <c r="AR42" s="33" t="s">
        <v>209</v>
      </c>
      <c r="AS42" s="13" t="str">
        <f t="shared" si="45"/>
        <v>FAIL</v>
      </c>
      <c r="AT42" s="13"/>
      <c r="AU42" s="12" t="str">
        <f>CONCATENATE("{""colspan"": ",AC42,", ""column"": ",AD42,", ""name"": """,AK42,""", ""row"": ",AE42,", ""rowspan"": ",AF42,", ""widgetStyle"": ",AH42,"},")</f>
        <v>{"colspan": 6, "column": 9, "name": "As_Of_Date_Name_003", "row": 40, "rowspan": 2, "widgetStyle": {"borderEdges": []}},</v>
      </c>
      <c r="AV42" s="33" t="s">
        <v>225</v>
      </c>
      <c r="AW42" s="13" t="str">
        <f t="shared" si="42"/>
        <v>FAIL</v>
      </c>
    </row>
    <row r="43" spans="1:49" s="4" customFormat="1" ht="130.19999999999999" customHeight="1" thickBot="1" x14ac:dyDescent="0.35">
      <c r="A43" s="30">
        <v>13</v>
      </c>
      <c r="B43" s="14" t="s">
        <v>8</v>
      </c>
      <c r="C43" s="14" t="s">
        <v>47</v>
      </c>
      <c r="D43" s="14" t="s">
        <v>171</v>
      </c>
      <c r="E43" s="11" t="str">
        <f t="shared" si="35"/>
        <v>_003</v>
      </c>
      <c r="F43" s="28">
        <f t="shared" si="30"/>
        <v>2</v>
      </c>
      <c r="G43" s="6" t="s">
        <v>183</v>
      </c>
      <c r="H43" s="6" t="s">
        <v>183</v>
      </c>
      <c r="I43" s="26" t="s">
        <v>183</v>
      </c>
      <c r="J43" s="6" t="s">
        <v>183</v>
      </c>
      <c r="K43" s="6" t="s">
        <v>183</v>
      </c>
      <c r="L43" s="6" t="s">
        <v>183</v>
      </c>
      <c r="M43" s="6" t="s">
        <v>183</v>
      </c>
      <c r="N43" s="6" t="s">
        <v>183</v>
      </c>
      <c r="O43" s="6" t="s">
        <v>183</v>
      </c>
      <c r="P43" s="6" t="s">
        <v>183</v>
      </c>
      <c r="Q43" s="23" t="s">
        <v>183</v>
      </c>
      <c r="R43" s="21" t="str">
        <f>CONCATENATE("https://{{coalesce(cell(BIG_TEST_9.result, ", $F43,", \""CSG_Insights_Central_Link\""), \""sites.google.com/salesforce.com/fy18-csg-insights-central/home\"").asString()}}")</f>
        <v>https://{{coalesce(cell(BIG_TEST_9.result, 2, \"CSG_Insights_Central_Link\"), \"sites.google.com/salesforce.com/fy18-csg-insights-central/home\").asString()}}</v>
      </c>
      <c r="S43" s="21" t="s">
        <v>199</v>
      </c>
      <c r="T43" s="7" t="str">
        <f>"false"</f>
        <v>false</v>
      </c>
      <c r="U43" s="23" t="s">
        <v>183</v>
      </c>
      <c r="V43" s="23" t="s">
        <v>183</v>
      </c>
      <c r="W43" s="17" t="s">
        <v>207</v>
      </c>
      <c r="X43" s="8" t="s">
        <v>34</v>
      </c>
      <c r="Y43" s="8" t="s">
        <v>33</v>
      </c>
      <c r="Z43" s="8" t="s">
        <v>185</v>
      </c>
      <c r="AA43" s="23" t="s">
        <v>183</v>
      </c>
      <c r="AB43" s="23" t="s">
        <v>183</v>
      </c>
      <c r="AC43" s="9" t="s">
        <v>44</v>
      </c>
      <c r="AD43" s="9" t="s">
        <v>122</v>
      </c>
      <c r="AE43" s="9">
        <f>AG43</f>
        <v>37</v>
      </c>
      <c r="AF43" s="9" t="s">
        <v>40</v>
      </c>
      <c r="AG43" s="28">
        <f t="shared" si="33"/>
        <v>37</v>
      </c>
      <c r="AH43" s="16" t="s">
        <v>180</v>
      </c>
      <c r="AI43" s="10"/>
      <c r="AJ43" s="25" t="s">
        <v>183</v>
      </c>
      <c r="AK43" s="7" t="str">
        <f>CONCATENATE("Help_Link",E43)</f>
        <v>Help_Link_003</v>
      </c>
      <c r="AL43" s="10"/>
      <c r="AM43" s="24" t="s">
        <v>183</v>
      </c>
      <c r="AN43" s="24" t="s">
        <v>183</v>
      </c>
      <c r="AO43" s="13" t="str">
        <f t="shared" si="39"/>
        <v>PASS</v>
      </c>
      <c r="AP43" s="13"/>
      <c r="AQ43" s="12" t="str">
        <f>CONCATENATE("""",AK43,""": {""parameters"": {""destinationLink"": {""url"": """, R43, """, ""tooltip"": """, S43,"""}, ""destinationType"": ""url"", ""fontSize"": ",X43,", ""includeState"": ", T43, ", ""text"": """, Z43, """, ""textAlignment"": """, Y43, """, ""textColor"": """, W43, """}, ""type"": ""link""},")</f>
        <v>"Help_Link_003": {"parameters": {"destinationLink": {"url": "https://{{coalesce(cell(BIG_TEST_9.result, 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43" s="33" t="s">
        <v>208</v>
      </c>
      <c r="AS43" s="13" t="str">
        <f t="shared" si="45"/>
        <v>FAIL</v>
      </c>
      <c r="AT43" s="13"/>
      <c r="AU43" s="12" t="str">
        <f>CONCATENATE("{""colspan"": ",AC43,", ""column"": ",AD43,", ""name"": """,AK43,""", ""row"": ",AE43,", ""rowspan"": ",AF43,", ""widgetStyle"": ",AH43,"},")</f>
        <v>{"colspan": 2, "column": 13, "name": "Help_Link_003", "row": 37, "rowspan": 3, "widgetStyle": {"backgroundColor": "#FFFFFF", "borderColor": "#FFFFFF", "borderEdges": [], "borderRadius": 0, "borderWidth": 1}},</v>
      </c>
      <c r="AV43" s="33" t="s">
        <v>226</v>
      </c>
      <c r="AW43" s="13" t="str">
        <f t="shared" si="42"/>
        <v>FAIL</v>
      </c>
    </row>
    <row r="44" spans="1:49" s="4" customFormat="1" ht="87" thickBot="1" x14ac:dyDescent="0.35">
      <c r="A44" s="31">
        <v>14</v>
      </c>
      <c r="B44" s="14" t="s">
        <v>8</v>
      </c>
      <c r="C44" s="14" t="s">
        <v>47</v>
      </c>
      <c r="D44" s="14" t="s">
        <v>172</v>
      </c>
      <c r="E44" s="11" t="str">
        <f t="shared" si="35"/>
        <v>_003</v>
      </c>
      <c r="F44" s="28">
        <f t="shared" si="30"/>
        <v>2</v>
      </c>
      <c r="G44" s="6" t="s">
        <v>183</v>
      </c>
      <c r="H44" s="6" t="s">
        <v>183</v>
      </c>
      <c r="I44" s="26" t="s">
        <v>183</v>
      </c>
      <c r="J44" s="6" t="s">
        <v>183</v>
      </c>
      <c r="K44" s="6" t="s">
        <v>183</v>
      </c>
      <c r="L44" s="6" t="s">
        <v>183</v>
      </c>
      <c r="M44" s="6" t="s">
        <v>183</v>
      </c>
      <c r="N44" s="6" t="s">
        <v>183</v>
      </c>
      <c r="O44" s="6" t="s">
        <v>183</v>
      </c>
      <c r="P44" s="6" t="s">
        <v>183</v>
      </c>
      <c r="Q44" s="23" t="s">
        <v>183</v>
      </c>
      <c r="R44" s="21" t="str">
        <f>CONCATENATE("https://org62.my.salesforce.com/analytics/wave/wave.apexp#dashboard/{{coalesce(cell(BIG_TEST_9.result, ", $F44,", \""Detail_Dashboard_Name\""), \""0FK0M0000004J3fWAE\"").asString()}}")</f>
        <v>https://org62.my.salesforce.com/analytics/wave/wave.apexp#dashboard/{{coalesce(cell(BIG_TEST_9.result, 2, \"Detail_Dashboard_Name\"), \"0FK0M0000004J3fWAE\").asString()}}</v>
      </c>
      <c r="S44" s="21" t="s">
        <v>198</v>
      </c>
      <c r="T44" s="7" t="str">
        <f>"false"</f>
        <v>false</v>
      </c>
      <c r="U44" s="23" t="s">
        <v>183</v>
      </c>
      <c r="V44" s="23" t="s">
        <v>183</v>
      </c>
      <c r="W44" s="17" t="s">
        <v>207</v>
      </c>
      <c r="X44" s="8" t="s">
        <v>62</v>
      </c>
      <c r="Y44" s="8" t="s">
        <v>33</v>
      </c>
      <c r="Z44" s="8" t="s">
        <v>201</v>
      </c>
      <c r="AA44" s="23" t="s">
        <v>183</v>
      </c>
      <c r="AB44" s="23" t="s">
        <v>183</v>
      </c>
      <c r="AC44" s="9" t="s">
        <v>41</v>
      </c>
      <c r="AD44" s="9" t="s">
        <v>181</v>
      </c>
      <c r="AE44" s="32">
        <f>AG44+1</f>
        <v>38</v>
      </c>
      <c r="AF44" s="9" t="s">
        <v>40</v>
      </c>
      <c r="AG44" s="28">
        <f t="shared" si="33"/>
        <v>37</v>
      </c>
      <c r="AH44" s="16" t="s">
        <v>235</v>
      </c>
      <c r="AI44" s="10"/>
      <c r="AJ44" s="25" t="s">
        <v>183</v>
      </c>
      <c r="AK44" s="7" t="str">
        <f>CONCATENATE("Explore_Link",E44)</f>
        <v>Explore_Link_003</v>
      </c>
      <c r="AL44" s="10"/>
      <c r="AM44" s="24" t="s">
        <v>183</v>
      </c>
      <c r="AN44" s="24" t="s">
        <v>183</v>
      </c>
      <c r="AO44" s="13" t="str">
        <f t="shared" si="39"/>
        <v>PASS</v>
      </c>
      <c r="AP44" s="13"/>
      <c r="AQ44" s="12" t="str">
        <f>CONCATENATE("""",AK44,""": {""parameters"": {""destinationLink"": {""url"": """, R44, """, ""tooltip"": """, S44,"""}, ""destinationType"": ""url"", ""fontSize"": ",X44,", ""includeState"": ", T44, ", ""text"": """, Z44, """, ""textAlignment"": """, Y44, """, ""textColor"": """, W44, """}, ""type"": ""link""},")</f>
        <v>"Explore_Link_003": {"parameters": {"destinationLink": {"url": "https://org62.my.salesforce.com/analytics/wave/wave.apexp#dashboard/{{coalesce(cell(BIG_TEST_9.result, 2,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44" s="33" t="s">
        <v>249</v>
      </c>
      <c r="AS44" s="13" t="str">
        <f t="shared" si="45"/>
        <v>FAIL</v>
      </c>
      <c r="AT44" s="13"/>
      <c r="AU44" s="12" t="str">
        <f>CONCATENATE("{""colspan"": ",AC44,", ""column"": ",AD44,", ""name"": """,AK44,""", ""row"": ",AE44,", ""rowspan"": ",AF44,", ""widgetStyle"": ",AH44,"},")</f>
        <v>{"colspan": 4, "column": 43, "name": "Explore_Link_003", "row": 38, "rowspan": 3, "widgetStyle": {"backgroundColor": "#E3EBF3", "borderColor": "#FFFFFF", "borderEdges": ["all"], "borderRadius": 8, "borderWidth": 4}},</v>
      </c>
      <c r="AV44" s="33" t="s">
        <v>236</v>
      </c>
      <c r="AW44" s="13" t="str">
        <f t="shared" si="42"/>
        <v>FAIL</v>
      </c>
    </row>
    <row r="45" spans="1:49" s="4" customFormat="1" ht="72.599999999999994" thickBot="1" x14ac:dyDescent="0.35">
      <c r="A45" s="29">
        <v>1</v>
      </c>
      <c r="B45" s="14" t="s">
        <v>8</v>
      </c>
      <c r="C45" s="14" t="s">
        <v>47</v>
      </c>
      <c r="D45" s="14" t="s">
        <v>10</v>
      </c>
      <c r="E45" s="11" t="str">
        <f>CONCATENATE("_",TEXT(F45+1,"000"))</f>
        <v>_004</v>
      </c>
      <c r="F45" s="28">
        <f t="shared" si="30"/>
        <v>3</v>
      </c>
      <c r="G45" s="5" t="s">
        <v>173</v>
      </c>
      <c r="H45" s="20" t="str">
        <f>CONCATENATE("{{coalesce(cell(BIG_TEST_9.result, ", $F45,", \""Metric\""), \""Error\"").asString()}}")</f>
        <v>{{coalesce(cell(BIG_TEST_9.result, 3, \"Metric\"), \"Error\").asString()}}</v>
      </c>
      <c r="I45" s="26" t="s">
        <v>183</v>
      </c>
      <c r="J45" s="20" t="str">
        <f>CONCATENATE("{{coalesce(cell(BIG_TEST_9.result, ", $F45,", \""YTD_Dynamic\""), \""Error\"").asString()}}")</f>
        <v>{{coalesce(cell(BIG_TEST_9.result, 3, \"YTD_Dynamic\"), \"Error\").asString()}}</v>
      </c>
      <c r="K45" s="6" t="s">
        <v>16</v>
      </c>
      <c r="L45" s="5" t="s">
        <v>17</v>
      </c>
      <c r="M45" s="20" t="str">
        <f t="shared" ref="M45:M49" si="46">CONCATENATE("[""Metric"", [""{{coalesce(cell(BIG_TEST_9.result, ", $F45,", \""Metric\""), \""Error\"").asString()}}""], ""in""]")</f>
        <v>["Metric", ["{{coalesce(cell(BIG_TEST_9.result, 3, \"Metric\"), \"Error\").asString()}}"], "in"]</v>
      </c>
      <c r="N45" s="20" t="str">
        <f t="shared" ref="N45:N48" si="47">CONCATENATE("[""Region"", [""{{coalesce(cell(BIG_TEST_9.result, ", $F45,", \""Region\""), \""Error\"").asString()}}""], ""in""]")</f>
        <v>["Region", ["{{coalesce(cell(BIG_TEST_9.result, 3, \"Region\"), \"Error\").asString()}}"], "in"]</v>
      </c>
      <c r="O45" s="6" t="s">
        <v>210</v>
      </c>
      <c r="P45" s="6" t="s">
        <v>177</v>
      </c>
      <c r="Q45" s="23" t="s">
        <v>183</v>
      </c>
      <c r="R45" s="23" t="s">
        <v>183</v>
      </c>
      <c r="S45" s="23" t="s">
        <v>183</v>
      </c>
      <c r="T45" s="23" t="s">
        <v>183</v>
      </c>
      <c r="U45" s="23" t="s">
        <v>183</v>
      </c>
      <c r="V45" s="23" t="s">
        <v>183</v>
      </c>
      <c r="W45" s="21" t="str">
        <f>CONCATENATE("{{coalesce(cell(BIG_TEST_9.result, ", $F45,", \""Text_Color_1\""), \""#FFFFFF\"").asString()}}")</f>
        <v>{{coalesce(cell(BIG_TEST_9.result, 3, \"Text_Color_1\"), \"#FFFFFF\").asString()}}</v>
      </c>
      <c r="X45" s="8" t="s">
        <v>48</v>
      </c>
      <c r="Y45" s="8" t="s">
        <v>33</v>
      </c>
      <c r="Z45" s="21" t="str">
        <f>CONCATENATE("{{coalesce(cell(BIG_TEST_9.result, ", $F45,", \""number_YTD_Formatted\""), \""--\"").asString()}}")</f>
        <v>{{coalesce(cell(BIG_TEST_9.result, 3, \"number_YTD_Formatted\"), \"--\").asString()}}</v>
      </c>
      <c r="AA45" s="23" t="s">
        <v>183</v>
      </c>
      <c r="AB45" s="23" t="s">
        <v>183</v>
      </c>
      <c r="AC45" s="9" t="s">
        <v>59</v>
      </c>
      <c r="AD45" s="9" t="s">
        <v>160</v>
      </c>
      <c r="AE45" s="9">
        <f>AG45</f>
        <v>42</v>
      </c>
      <c r="AF45" s="9" t="s">
        <v>40</v>
      </c>
      <c r="AG45" s="28">
        <f t="shared" si="33"/>
        <v>42</v>
      </c>
      <c r="AH45" s="16" t="s">
        <v>227</v>
      </c>
      <c r="AI45" s="10"/>
      <c r="AJ45" s="25" t="s">
        <v>183</v>
      </c>
      <c r="AK45" s="7" t="str">
        <f>CONCATENATE("text_",L45,E45)</f>
        <v>text_YTD_004</v>
      </c>
      <c r="AL45" s="10"/>
      <c r="AM45" s="24" t="s">
        <v>183</v>
      </c>
      <c r="AN45" s="24" t="s">
        <v>183</v>
      </c>
      <c r="AO45" s="13" t="str">
        <f>IF(AM45=AN45,"PASS","FAIL")</f>
        <v>PASS</v>
      </c>
      <c r="AP45" s="13"/>
      <c r="AQ45" s="12" t="str">
        <f>CONCATENATE("""",AK45,""": {""type"": ""text"", ""parameters"": {""text"": """, Z45, """, ""textAlignment"": """, Y45, """, ""textColor"": """, W45, """, ""fontSize"": ",X45,"}},")</f>
        <v>"text_YTD_004": {"type": "text", "parameters": {"text": "{{coalesce(cell(BIG_TEST_9.result, 3, \"number_YTD_Formatted\"), \"--\").asString()}}", "textAlignment": "center", "textColor": "{{coalesce(cell(BIG_TEST_9.result, 3, \"Text_Color_1\"), \"#FFFFFF\").asString()}}", "fontSize": 18}},</v>
      </c>
      <c r="AR45" s="17" t="s">
        <v>218</v>
      </c>
      <c r="AS45" s="13" t="str">
        <f>IF(AQ45=AR45,"PASS","FAIL")</f>
        <v>FAIL</v>
      </c>
      <c r="AT45" s="13"/>
      <c r="AU45" s="12" t="str">
        <f t="shared" ref="AU45:AU52" si="48">CONCATENATE("{""colspan"": ",AC45,", ""column"": ",AD45,", ""name"": """,AK45,""", ""row"": ",AE45,", ""rowspan"": ",AF45,", ""widgetStyle"": ",AH45,"},")</f>
        <v>{"colspan": 5, "column": 22, "name": "text_YTD_004", "row": 42, "rowspan": 3, "widgetStyle": {"borderEdges": ["bottom"], "backgroundColor": "#FFFFFF", "borderColor": "#C5D3E0", "borderRadius": 0, "borderWidth": 1}},</v>
      </c>
      <c r="AV45" s="17" t="s">
        <v>231</v>
      </c>
      <c r="AW45" s="13" t="str">
        <f>IF(AU45=AV45,"PASS","FAIL")</f>
        <v>FAIL</v>
      </c>
    </row>
    <row r="46" spans="1:49" s="4" customFormat="1" ht="72.599999999999994" thickBot="1" x14ac:dyDescent="0.35">
      <c r="A46" s="30">
        <v>2</v>
      </c>
      <c r="B46" s="14" t="s">
        <v>8</v>
      </c>
      <c r="C46" s="14" t="s">
        <v>47</v>
      </c>
      <c r="D46" s="14" t="s">
        <v>10</v>
      </c>
      <c r="E46" s="11" t="str">
        <f t="shared" ref="E46:E58" si="49">CONCATENATE("_",TEXT(F46+1,"000"))</f>
        <v>_004</v>
      </c>
      <c r="F46" s="28">
        <f t="shared" si="30"/>
        <v>3</v>
      </c>
      <c r="G46" s="5" t="s">
        <v>173</v>
      </c>
      <c r="H46" s="20" t="str">
        <f t="shared" ref="H46:H49" si="50">CONCATENATE("{{coalesce(cell(BIG_TEST_9.result, ", $F46,", \""Metric\""), \""Error\"").asString()}}")</f>
        <v>{{coalesce(cell(BIG_TEST_9.result, 3, \"Metric\"), \"Error\").asString()}}</v>
      </c>
      <c r="I46" s="26" t="s">
        <v>183</v>
      </c>
      <c r="J46" s="20" t="s">
        <v>15</v>
      </c>
      <c r="K46" s="5" t="s">
        <v>15</v>
      </c>
      <c r="L46" s="5" t="s">
        <v>53</v>
      </c>
      <c r="M46" s="20" t="str">
        <f t="shared" si="46"/>
        <v>["Metric", ["{{coalesce(cell(BIG_TEST_9.result, 3, \"Metric\"), \"Error\").asString()}}"], "in"]</v>
      </c>
      <c r="N46" s="20" t="str">
        <f t="shared" si="47"/>
        <v>["Region", ["{{coalesce(cell(BIG_TEST_9.result, 3, \"Region\"), \"Error\").asString()}}"], "in"]</v>
      </c>
      <c r="O46" s="6" t="s">
        <v>210</v>
      </c>
      <c r="P46" s="6" t="s">
        <v>177</v>
      </c>
      <c r="Q46" s="23" t="s">
        <v>183</v>
      </c>
      <c r="R46" s="23" t="s">
        <v>183</v>
      </c>
      <c r="S46" s="23" t="s">
        <v>183</v>
      </c>
      <c r="T46" s="23" t="s">
        <v>183</v>
      </c>
      <c r="U46" s="23" t="s">
        <v>183</v>
      </c>
      <c r="V46" s="23" t="s">
        <v>183</v>
      </c>
      <c r="W46" s="21" t="str">
        <f t="shared" ref="W46:W47" si="51">CONCATENATE("{{coalesce(cell(BIG_TEST_9.result, ", $F46,", \""Text_Color_1\""), \""#FFFFFF\"").asString()}}")</f>
        <v>{{coalesce(cell(BIG_TEST_9.result, 3, \"Text_Color_1\"), \"#FFFFFF\").asString()}}</v>
      </c>
      <c r="X46" s="8" t="s">
        <v>48</v>
      </c>
      <c r="Y46" s="8" t="s">
        <v>33</v>
      </c>
      <c r="Z46" s="21" t="str">
        <f>CONCATENATE("{{coalesce(cell(BIG_TEST_9.result, ", $F46,", \""number_YTD_A_Formatted\""), \""--\"").asString()}}")</f>
        <v>{{coalesce(cell(BIG_TEST_9.result, 3, \"number_YTD_A_Formatted\"), \"--\").asString()}}</v>
      </c>
      <c r="AA46" s="23" t="s">
        <v>183</v>
      </c>
      <c r="AB46" s="23" t="s">
        <v>183</v>
      </c>
      <c r="AC46" s="9" t="s">
        <v>59</v>
      </c>
      <c r="AD46" s="9" t="s">
        <v>195</v>
      </c>
      <c r="AE46" s="9">
        <f>AG46</f>
        <v>42</v>
      </c>
      <c r="AF46" s="9" t="s">
        <v>40</v>
      </c>
      <c r="AG46" s="28">
        <f t="shared" si="33"/>
        <v>42</v>
      </c>
      <c r="AH46" s="16" t="s">
        <v>227</v>
      </c>
      <c r="AI46" s="10"/>
      <c r="AJ46" s="25" t="s">
        <v>183</v>
      </c>
      <c r="AK46" s="7" t="str">
        <f t="shared" ref="AK46:AK49" si="52">CONCATENATE("text_",L46,E46)</f>
        <v>text_YTD_A_004</v>
      </c>
      <c r="AL46" s="10"/>
      <c r="AM46" s="24" t="s">
        <v>183</v>
      </c>
      <c r="AN46" s="24" t="s">
        <v>183</v>
      </c>
      <c r="AO46" s="13" t="str">
        <f t="shared" ref="AO46:AO58" si="53">IF(AM46=AN46,"PASS","FAIL")</f>
        <v>PASS</v>
      </c>
      <c r="AP46" s="13"/>
      <c r="AQ46" s="12" t="str">
        <f t="shared" ref="AQ46:AQ51" si="54">CONCATENATE("""",AK46,""": {""type"": ""text"", ""parameters"": {""text"": """, Z46, """, ""textAlignment"": """, Y46, """, ""textColor"": """, W46, """, ""fontSize"": ",X46,"}},")</f>
        <v>"text_YTD_A_004": {"type": "text", "parameters": {"text": "{{coalesce(cell(BIG_TEST_9.result, 3, \"number_YTD_A_Formatted\"), \"--\").asString()}}", "textAlignment": "center", "textColor": "{{coalesce(cell(BIG_TEST_9.result, 3, \"Text_Color_1\"), \"#FFFFFF\").asString()}}", "fontSize": 18}},</v>
      </c>
      <c r="AR46" s="17" t="s">
        <v>213</v>
      </c>
      <c r="AS46" s="13" t="str">
        <f t="shared" ref="AS46:AS51" si="55">IF(AQ46=AR46,"PASS","FAIL")</f>
        <v>FAIL</v>
      </c>
      <c r="AT46" s="13"/>
      <c r="AU46" s="12" t="str">
        <f t="shared" si="48"/>
        <v>{"colspan": 5, "column": 29, "name": "text_YTD_A_004", "row": 42, "rowspan": 3, "widgetStyle": {"borderEdges": ["bottom"], "backgroundColor": "#FFFFFF", "borderColor": "#C5D3E0", "borderRadius": 0, "borderWidth": 1}},</v>
      </c>
      <c r="AV46" s="17" t="s">
        <v>228</v>
      </c>
      <c r="AW46" s="13" t="str">
        <f t="shared" ref="AW46:AW58" si="56">IF(AU46=AV46,"PASS","FAIL")</f>
        <v>FAIL</v>
      </c>
    </row>
    <row r="47" spans="1:49" s="4" customFormat="1" ht="72.599999999999994" thickBot="1" x14ac:dyDescent="0.35">
      <c r="A47" s="30">
        <v>3</v>
      </c>
      <c r="B47" s="14" t="s">
        <v>8</v>
      </c>
      <c r="C47" s="14" t="s">
        <v>47</v>
      </c>
      <c r="D47" s="14" t="s">
        <v>10</v>
      </c>
      <c r="E47" s="11" t="str">
        <f t="shared" si="49"/>
        <v>_004</v>
      </c>
      <c r="F47" s="28">
        <f t="shared" si="30"/>
        <v>3</v>
      </c>
      <c r="G47" s="5" t="s">
        <v>173</v>
      </c>
      <c r="H47" s="20" t="str">
        <f t="shared" si="50"/>
        <v>{{coalesce(cell(BIG_TEST_9.result, 3, \"Metric\"), \"Error\").asString()}}</v>
      </c>
      <c r="I47" s="26" t="s">
        <v>183</v>
      </c>
      <c r="J47" s="20" t="str">
        <f>CONCATENATE("{{coalesce(cell(BIG_TEST_9.result, ", $F47,", \""Annual_Target_Dynamic\""), \""Error\"").asString()}}")</f>
        <v>{{coalesce(cell(BIG_TEST_9.result, 3, \"Annual_Target_Dynamic\"), \"Error\").asString()}}</v>
      </c>
      <c r="K47" s="5" t="s">
        <v>50</v>
      </c>
      <c r="L47" s="5" t="s">
        <v>54</v>
      </c>
      <c r="M47" s="20" t="str">
        <f t="shared" si="46"/>
        <v>["Metric", ["{{coalesce(cell(BIG_TEST_9.result, 3, \"Metric\"), \"Error\").asString()}}"], "in"]</v>
      </c>
      <c r="N47" s="20" t="str">
        <f t="shared" si="47"/>
        <v>["Region", ["{{coalesce(cell(BIG_TEST_9.result, 3, \"Region\"), \"Error\").asString()}}"], "in"]</v>
      </c>
      <c r="O47" s="6" t="s">
        <v>210</v>
      </c>
      <c r="P47" s="6" t="s">
        <v>177</v>
      </c>
      <c r="Q47" s="23" t="s">
        <v>183</v>
      </c>
      <c r="R47" s="23" t="s">
        <v>183</v>
      </c>
      <c r="S47" s="23" t="s">
        <v>183</v>
      </c>
      <c r="T47" s="23" t="s">
        <v>183</v>
      </c>
      <c r="U47" s="23" t="s">
        <v>183</v>
      </c>
      <c r="V47" s="23" t="s">
        <v>183</v>
      </c>
      <c r="W47" s="21" t="str">
        <f t="shared" si="51"/>
        <v>{{coalesce(cell(BIG_TEST_9.result, 3, \"Text_Color_1\"), \"#FFFFFF\").asString()}}</v>
      </c>
      <c r="X47" s="8" t="s">
        <v>48</v>
      </c>
      <c r="Y47" s="8" t="s">
        <v>33</v>
      </c>
      <c r="Z47" s="21" t="str">
        <f t="shared" ref="Z47" si="57">CONCATENATE("{{coalesce(cell(BIG_TEST_9.result, ", $F47,", \""number_Target_Formatted\""), \""--\"").asString()}}")</f>
        <v>{{coalesce(cell(BIG_TEST_9.result, 3, \"number_Target_Formatted\"), \"--\").asString()}}</v>
      </c>
      <c r="AA47" s="23" t="s">
        <v>183</v>
      </c>
      <c r="AB47" s="23" t="s">
        <v>183</v>
      </c>
      <c r="AC47" s="9" t="s">
        <v>41</v>
      </c>
      <c r="AD47" s="9" t="s">
        <v>135</v>
      </c>
      <c r="AE47" s="9">
        <f>AG47</f>
        <v>42</v>
      </c>
      <c r="AF47" s="9" t="s">
        <v>40</v>
      </c>
      <c r="AG47" s="28">
        <f t="shared" si="33"/>
        <v>42</v>
      </c>
      <c r="AH47" s="16" t="s">
        <v>219</v>
      </c>
      <c r="AI47" s="10"/>
      <c r="AJ47" s="25" t="s">
        <v>183</v>
      </c>
      <c r="AK47" s="7" t="str">
        <f t="shared" si="52"/>
        <v>text_Target_004</v>
      </c>
      <c r="AL47" s="10"/>
      <c r="AM47" s="24" t="s">
        <v>183</v>
      </c>
      <c r="AN47" s="24" t="s">
        <v>183</v>
      </c>
      <c r="AO47" s="13" t="str">
        <f t="shared" si="53"/>
        <v>PASS</v>
      </c>
      <c r="AP47" s="13"/>
      <c r="AQ47" s="12" t="str">
        <f t="shared" si="54"/>
        <v>"text_Target_004": {"type": "text", "parameters": {"text": "{{coalesce(cell(BIG_TEST_9.result, 3, \"number_Target_Formatted\"), \"--\").asString()}}", "textAlignment": "center", "textColor": "{{coalesce(cell(BIG_TEST_9.result, 3, \"Text_Color_1\"), \"#FFFFFF\").asString()}}", "fontSize": 18}},</v>
      </c>
      <c r="AR47" s="17" t="s">
        <v>217</v>
      </c>
      <c r="AS47" s="13" t="str">
        <f t="shared" si="55"/>
        <v>FAIL</v>
      </c>
      <c r="AT47" s="13"/>
      <c r="AU47" s="12" t="str">
        <f t="shared" si="48"/>
        <v>{"colspan": 4, "column": 16, "name": "text_Target_004", "row": 42, "rowspan": 3, "widgetStyle": {"borderEdges": [], "backgroundColor": "#FFFFFF", "borderColor": "#FFFFFF", "borderRadius": 0, "borderWidth": 1}},</v>
      </c>
      <c r="AV47" s="17" t="s">
        <v>232</v>
      </c>
      <c r="AW47" s="13" t="str">
        <f t="shared" si="56"/>
        <v>FAIL</v>
      </c>
    </row>
    <row r="48" spans="1:49" s="4" customFormat="1" ht="72.599999999999994" thickBot="1" x14ac:dyDescent="0.35">
      <c r="A48" s="30">
        <v>4</v>
      </c>
      <c r="B48" s="14" t="s">
        <v>8</v>
      </c>
      <c r="C48" s="14" t="s">
        <v>47</v>
      </c>
      <c r="D48" s="14" t="s">
        <v>10</v>
      </c>
      <c r="E48" s="11" t="str">
        <f t="shared" si="49"/>
        <v>_004</v>
      </c>
      <c r="F48" s="28">
        <f t="shared" si="30"/>
        <v>3</v>
      </c>
      <c r="G48" s="5" t="s">
        <v>173</v>
      </c>
      <c r="H48" s="20" t="str">
        <f t="shared" si="50"/>
        <v>{{coalesce(cell(BIG_TEST_9.result, 3, \"Metric\"), \"Error\").asString()}}</v>
      </c>
      <c r="I48" s="26" t="s">
        <v>183</v>
      </c>
      <c r="J48" s="20" t="str">
        <f>CONCATENATE("{{coalesce(cell(BIG_TEST_9.result, ", $F48,", \""Change_in_YTD_MoM_Dynamic\""), \""Error\"").asString()}}")</f>
        <v>{{coalesce(cell(BIG_TEST_9.result, 3, \"Change_in_YTD_MoM_Dynamic\"), \"Error\").asString()}}</v>
      </c>
      <c r="K48" s="5" t="s">
        <v>51</v>
      </c>
      <c r="L48" s="5" t="s">
        <v>56</v>
      </c>
      <c r="M48" s="20" t="str">
        <f t="shared" si="46"/>
        <v>["Metric", ["{{coalesce(cell(BIG_TEST_9.result, 3, \"Metric\"), \"Error\").asString()}}"], "in"]</v>
      </c>
      <c r="N48" s="20" t="str">
        <f t="shared" si="47"/>
        <v>["Region", ["{{coalesce(cell(BIG_TEST_9.result, 3, \"Region\"), \"Error\").asString()}}"], "in"]</v>
      </c>
      <c r="O48" s="6" t="s">
        <v>210</v>
      </c>
      <c r="P48" s="6" t="s">
        <v>177</v>
      </c>
      <c r="Q48" s="23" t="s">
        <v>183</v>
      </c>
      <c r="R48" s="23" t="s">
        <v>183</v>
      </c>
      <c r="S48" s="23" t="s">
        <v>183</v>
      </c>
      <c r="T48" s="23" t="s">
        <v>183</v>
      </c>
      <c r="U48" s="23" t="s">
        <v>183</v>
      </c>
      <c r="V48" s="23" t="s">
        <v>183</v>
      </c>
      <c r="W48" s="21" t="str">
        <f>CONCATENATE("{{coalesce(cell(BIG_TEST_9.result, ", $F48,", \""Color_2\""), \""#FFFFFF\"").asString()}}")</f>
        <v>{{coalesce(cell(BIG_TEST_9.result, 3, \"Color_2\"), \"#FFFFFF\").asString()}}</v>
      </c>
      <c r="X48" s="8" t="s">
        <v>34</v>
      </c>
      <c r="Y48" s="8" t="s">
        <v>202</v>
      </c>
      <c r="Z48" s="21" t="str">
        <f>CONCATENATE("{{coalesce(cell(BIG_TEST_9.result, ", $F48,", \""number_YTD_MoM_Formatted\""), \""--\"").asString()}}")</f>
        <v>{{coalesce(cell(BIG_TEST_9.result, 3, \"number_YTD_MoM_Formatted\"), \"--\").asString()}}</v>
      </c>
      <c r="AA48" s="23" t="s">
        <v>183</v>
      </c>
      <c r="AB48" s="23" t="s">
        <v>183</v>
      </c>
      <c r="AC48" s="9" t="s">
        <v>40</v>
      </c>
      <c r="AD48" s="9" t="s">
        <v>32</v>
      </c>
      <c r="AE48" s="9">
        <f>AG48+3</f>
        <v>45</v>
      </c>
      <c r="AF48" s="9" t="s">
        <v>44</v>
      </c>
      <c r="AG48" s="28">
        <f t="shared" si="33"/>
        <v>42</v>
      </c>
      <c r="AH48" s="16" t="s">
        <v>219</v>
      </c>
      <c r="AI48" s="10"/>
      <c r="AJ48" s="25" t="s">
        <v>183</v>
      </c>
      <c r="AK48" s="7" t="str">
        <f t="shared" si="52"/>
        <v>text_YTD_MoM_004</v>
      </c>
      <c r="AL48" s="10"/>
      <c r="AM48" s="24" t="s">
        <v>183</v>
      </c>
      <c r="AN48" s="24" t="s">
        <v>183</v>
      </c>
      <c r="AO48" s="13" t="str">
        <f t="shared" si="53"/>
        <v>PASS</v>
      </c>
      <c r="AP48" s="13"/>
      <c r="AQ48" s="12" t="str">
        <f t="shared" si="54"/>
        <v>"text_YTD_MoM_004": {"type": "text", "parameters": {"text": "{{coalesce(cell(BIG_TEST_9.result, 3, \"number_YTD_MoM_Formatted\"), \"--\").asString()}}", "textAlignment": "right", "textColor": "{{coalesce(cell(BIG_TEST_9.result, 3, \"Color_2\"), \"#FFFFFF\").asString()}}", "fontSize": 14}},</v>
      </c>
      <c r="AR48" s="17" t="s">
        <v>211</v>
      </c>
      <c r="AS48" s="13" t="str">
        <f t="shared" si="55"/>
        <v>FAIL</v>
      </c>
      <c r="AT48" s="13"/>
      <c r="AU48" s="12" t="str">
        <f t="shared" si="48"/>
        <v>{"colspan": 3, "column": 24, "name": "text_YTD_MoM_004", "row": 45, "rowspan": 2, "widgetStyle": {"borderEdges": [], "backgroundColor": "#FFFFFF", "borderColor": "#FFFFFF", "borderRadius": 0, "borderWidth": 1}},</v>
      </c>
      <c r="AV48" s="17" t="s">
        <v>230</v>
      </c>
      <c r="AW48" s="13" t="str">
        <f t="shared" si="56"/>
        <v>FAIL</v>
      </c>
    </row>
    <row r="49" spans="1:49" s="4" customFormat="1" ht="72.599999999999994" thickBot="1" x14ac:dyDescent="0.35">
      <c r="A49" s="30">
        <v>5</v>
      </c>
      <c r="B49" s="14" t="s">
        <v>8</v>
      </c>
      <c r="C49" s="14" t="s">
        <v>47</v>
      </c>
      <c r="D49" s="14" t="s">
        <v>10</v>
      </c>
      <c r="E49" s="11" t="str">
        <f t="shared" si="49"/>
        <v>_004</v>
      </c>
      <c r="F49" s="28">
        <f t="shared" si="30"/>
        <v>3</v>
      </c>
      <c r="G49" s="5" t="s">
        <v>173</v>
      </c>
      <c r="H49" s="20" t="str">
        <f t="shared" si="50"/>
        <v>{{coalesce(cell(BIG_TEST_9.result, 3, \"Metric\"), \"Error\").asString()}}</v>
      </c>
      <c r="I49" s="26" t="s">
        <v>183</v>
      </c>
      <c r="J49" s="5" t="s">
        <v>52</v>
      </c>
      <c r="K49" s="5" t="s">
        <v>52</v>
      </c>
      <c r="L49" s="5" t="s">
        <v>55</v>
      </c>
      <c r="M49" s="20" t="str">
        <f t="shared" si="46"/>
        <v>["Metric", ["{{coalesce(cell(BIG_TEST_9.result, 3, \"Metric\"), \"Error\").asString()}}"], "in"]</v>
      </c>
      <c r="N49" s="20" t="str">
        <f>CONCATENATE("[""Region"", [""{{coalesce(cell(BIG_TEST_9.result, ", $F49,", \""Region\""), \""Error\"").asString()}}""], ""in""]")</f>
        <v>["Region", ["{{coalesce(cell(BIG_TEST_9.result, 3, \"Region\"), \"Error\").asString()}}"], "in"]</v>
      </c>
      <c r="O49" s="6" t="s">
        <v>210</v>
      </c>
      <c r="P49" s="6" t="s">
        <v>177</v>
      </c>
      <c r="Q49" s="23" t="s">
        <v>183</v>
      </c>
      <c r="R49" s="23" t="s">
        <v>183</v>
      </c>
      <c r="S49" s="23" t="s">
        <v>183</v>
      </c>
      <c r="T49" s="23" t="s">
        <v>183</v>
      </c>
      <c r="U49" s="23" t="s">
        <v>183</v>
      </c>
      <c r="V49" s="23" t="s">
        <v>183</v>
      </c>
      <c r="W49" s="21" t="str">
        <f>CONCATENATE("{{coalesce(cell(BIG_TEST_9.result, ", $F49,", \""Color\""), \""#FFFFFF\"").asString()}}")</f>
        <v>{{coalesce(cell(BIG_TEST_9.result, 3, \"Color\"), \"#FFFFFF\").asString()}}</v>
      </c>
      <c r="X49" s="8" t="s">
        <v>34</v>
      </c>
      <c r="Y49" s="8" t="s">
        <v>202</v>
      </c>
      <c r="Z49" s="21" t="str">
        <f>CONCATENATE("{{coalesce(cell(BIG_TEST_9.result, ", $F49,", \""number_YTD_A_MoM_Formatted\""), \""--\"").asString()}}")</f>
        <v>{{coalesce(cell(BIG_TEST_9.result, 3, \"number_YTD_A_MoM_Formatted\"), \"--\").asString()}}</v>
      </c>
      <c r="AA49" s="23" t="s">
        <v>183</v>
      </c>
      <c r="AB49" s="23" t="s">
        <v>183</v>
      </c>
      <c r="AC49" s="9" t="s">
        <v>40</v>
      </c>
      <c r="AD49" s="9" t="s">
        <v>237</v>
      </c>
      <c r="AE49" s="9">
        <f>AG49+3</f>
        <v>45</v>
      </c>
      <c r="AF49" s="9" t="s">
        <v>44</v>
      </c>
      <c r="AG49" s="28">
        <f t="shared" si="33"/>
        <v>42</v>
      </c>
      <c r="AH49" s="16" t="s">
        <v>219</v>
      </c>
      <c r="AI49" s="10"/>
      <c r="AJ49" s="25" t="s">
        <v>183</v>
      </c>
      <c r="AK49" s="7" t="str">
        <f t="shared" si="52"/>
        <v>text_YTD_A_MoM_004</v>
      </c>
      <c r="AL49" s="10"/>
      <c r="AM49" s="24" t="s">
        <v>183</v>
      </c>
      <c r="AN49" s="24" t="s">
        <v>183</v>
      </c>
      <c r="AO49" s="13" t="str">
        <f t="shared" si="53"/>
        <v>PASS</v>
      </c>
      <c r="AP49" s="13"/>
      <c r="AQ49" s="12" t="str">
        <f t="shared" si="54"/>
        <v>"text_YTD_A_MoM_004": {"type": "text", "parameters": {"text": "{{coalesce(cell(BIG_TEST_9.result, 3, \"number_YTD_A_MoM_Formatted\"), \"--\").asString()}}", "textAlignment": "right", "textColor": "{{coalesce(cell(BIG_TEST_9.result, 3, \"Color\"), \"#FFFFFF\").asString()}}", "fontSize": 14}},</v>
      </c>
      <c r="AR49" s="17" t="s">
        <v>214</v>
      </c>
      <c r="AS49" s="13" t="str">
        <f t="shared" si="55"/>
        <v>FAIL</v>
      </c>
      <c r="AT49" s="13"/>
      <c r="AU49" s="12" t="str">
        <f t="shared" si="48"/>
        <v>{"colspan": 3, "column": 31, "name": "text_YTD_A_MoM_004", "row": 45, "rowspan": 2, "widgetStyle": {"borderEdges": [], "backgroundColor": "#FFFFFF", "borderColor": "#FFFFFF", "borderRadius": 0, "borderWidth": 1}},</v>
      </c>
      <c r="AV49" s="17" t="s">
        <v>229</v>
      </c>
      <c r="AW49" s="13" t="str">
        <f t="shared" si="56"/>
        <v>FAIL</v>
      </c>
    </row>
    <row r="50" spans="1:49" s="4" customFormat="1" ht="72.599999999999994" thickBot="1" x14ac:dyDescent="0.35">
      <c r="A50" s="30">
        <v>6</v>
      </c>
      <c r="B50" s="14" t="s">
        <v>8</v>
      </c>
      <c r="C50" s="14" t="s">
        <v>47</v>
      </c>
      <c r="D50" s="14" t="s">
        <v>10</v>
      </c>
      <c r="E50" s="11" t="str">
        <f t="shared" si="49"/>
        <v>_004</v>
      </c>
      <c r="F50" s="28">
        <f t="shared" si="30"/>
        <v>3</v>
      </c>
      <c r="G50" s="6" t="s">
        <v>183</v>
      </c>
      <c r="H50" s="6" t="s">
        <v>183</v>
      </c>
      <c r="I50" s="6" t="s">
        <v>183</v>
      </c>
      <c r="J50" s="6" t="s">
        <v>183</v>
      </c>
      <c r="K50" s="6" t="s">
        <v>183</v>
      </c>
      <c r="L50" s="6" t="s">
        <v>183</v>
      </c>
      <c r="M50" s="6" t="s">
        <v>183</v>
      </c>
      <c r="N50" s="6" t="s">
        <v>183</v>
      </c>
      <c r="O50" s="6" t="s">
        <v>183</v>
      </c>
      <c r="P50" s="6" t="s">
        <v>183</v>
      </c>
      <c r="Q50" s="23" t="s">
        <v>183</v>
      </c>
      <c r="R50" s="23" t="s">
        <v>183</v>
      </c>
      <c r="S50" s="23" t="s">
        <v>183</v>
      </c>
      <c r="T50" s="23" t="s">
        <v>183</v>
      </c>
      <c r="U50" s="23" t="s">
        <v>183</v>
      </c>
      <c r="V50" s="23" t="s">
        <v>183</v>
      </c>
      <c r="W50" s="21" t="str">
        <f>CONCATENATE("{{coalesce(cell(BIG_TEST_9.result, ", $F48,", \""Text_Color_1\""), \""#FFFFFF\"").asString()}}")</f>
        <v>{{coalesce(cell(BIG_TEST_9.result, 3, \"Text_Color_1\"), \"#FFFFFF\").asString()}}</v>
      </c>
      <c r="X50" s="8" t="s">
        <v>49</v>
      </c>
      <c r="Y50" s="8" t="s">
        <v>202</v>
      </c>
      <c r="Z50" s="8" t="s">
        <v>212</v>
      </c>
      <c r="AA50" s="23"/>
      <c r="AB50" s="23"/>
      <c r="AC50" s="9" t="s">
        <v>40</v>
      </c>
      <c r="AD50" s="9" t="s">
        <v>158</v>
      </c>
      <c r="AE50" s="9">
        <f>AG50+3</f>
        <v>45</v>
      </c>
      <c r="AF50" s="9" t="s">
        <v>44</v>
      </c>
      <c r="AG50" s="28">
        <f t="shared" si="33"/>
        <v>42</v>
      </c>
      <c r="AH50" s="16" t="s">
        <v>219</v>
      </c>
      <c r="AI50" s="10"/>
      <c r="AJ50" s="25" t="s">
        <v>183</v>
      </c>
      <c r="AK50" s="7" t="str">
        <f>CONCATENATE("text_","cmom_a",E50)</f>
        <v>text_cmom_a_004</v>
      </c>
      <c r="AL50" s="10"/>
      <c r="AM50" s="24" t="s">
        <v>183</v>
      </c>
      <c r="AN50" s="24" t="s">
        <v>183</v>
      </c>
      <c r="AO50" s="13" t="str">
        <f t="shared" si="53"/>
        <v>PASS</v>
      </c>
      <c r="AP50" s="13"/>
      <c r="AQ50" s="12" t="str">
        <f t="shared" si="54"/>
        <v>"text_cmom_a_004": {"type": "text", "parameters": {"text": "Δ MoM", "textAlignment": "right", "textColor": "{{coalesce(cell(BIG_TEST_9.result, 3, \"Text_Color_1\"), \"#FFFFFF\").asString()}}", "fontSize": 10}},</v>
      </c>
      <c r="AR50" s="17" t="s">
        <v>215</v>
      </c>
      <c r="AS50" s="13" t="str">
        <f t="shared" si="55"/>
        <v>FAIL</v>
      </c>
      <c r="AT50" s="13"/>
      <c r="AU50" s="12" t="str">
        <f t="shared" si="48"/>
        <v>{"colspan": 3, "column": 21, "name": "text_cmom_a_004", "row": 45, "rowspan": 2, "widgetStyle": {"borderEdges": [], "backgroundColor": "#FFFFFF", "borderColor": "#FFFFFF", "borderRadius": 0, "borderWidth": 1}},</v>
      </c>
      <c r="AV50" s="17" t="s">
        <v>220</v>
      </c>
      <c r="AW50" s="13" t="str">
        <f t="shared" si="56"/>
        <v>FAIL</v>
      </c>
    </row>
    <row r="51" spans="1:49" s="4" customFormat="1" ht="72.599999999999994" thickBot="1" x14ac:dyDescent="0.35">
      <c r="A51" s="30">
        <v>7</v>
      </c>
      <c r="B51" s="14" t="s">
        <v>8</v>
      </c>
      <c r="C51" s="14" t="s">
        <v>47</v>
      </c>
      <c r="D51" s="14" t="s">
        <v>10</v>
      </c>
      <c r="E51" s="11" t="str">
        <f t="shared" si="49"/>
        <v>_004</v>
      </c>
      <c r="F51" s="28">
        <f t="shared" si="30"/>
        <v>3</v>
      </c>
      <c r="G51" s="6" t="s">
        <v>183</v>
      </c>
      <c r="H51" s="6" t="s">
        <v>183</v>
      </c>
      <c r="I51" s="6" t="s">
        <v>183</v>
      </c>
      <c r="J51" s="6" t="s">
        <v>183</v>
      </c>
      <c r="K51" s="6" t="s">
        <v>183</v>
      </c>
      <c r="L51" s="6" t="s">
        <v>183</v>
      </c>
      <c r="M51" s="6" t="s">
        <v>183</v>
      </c>
      <c r="N51" s="6" t="s">
        <v>183</v>
      </c>
      <c r="O51" s="6" t="s">
        <v>183</v>
      </c>
      <c r="P51" s="6" t="s">
        <v>183</v>
      </c>
      <c r="Q51" s="23" t="s">
        <v>183</v>
      </c>
      <c r="R51" s="23" t="s">
        <v>183</v>
      </c>
      <c r="S51" s="23" t="s">
        <v>183</v>
      </c>
      <c r="T51" s="23" t="s">
        <v>183</v>
      </c>
      <c r="U51" s="23" t="s">
        <v>183</v>
      </c>
      <c r="V51" s="23" t="s">
        <v>183</v>
      </c>
      <c r="W51" s="21" t="str">
        <f>CONCATENATE("{{coalesce(cell(BIG_TEST_9.result, ", $F49,", \""Text_Color_1\""), \""#FFFFFF\"").asString()}}")</f>
        <v>{{coalesce(cell(BIG_TEST_9.result, 3, \"Text_Color_1\"), \"#FFFFFF\").asString()}}</v>
      </c>
      <c r="X51" s="8" t="s">
        <v>49</v>
      </c>
      <c r="Y51" s="8" t="s">
        <v>202</v>
      </c>
      <c r="Z51" s="8" t="s">
        <v>212</v>
      </c>
      <c r="AA51" s="23"/>
      <c r="AB51" s="23"/>
      <c r="AC51" s="9" t="s">
        <v>40</v>
      </c>
      <c r="AD51" s="9" t="s">
        <v>194</v>
      </c>
      <c r="AE51" s="9">
        <f>AG51+3</f>
        <v>45</v>
      </c>
      <c r="AF51" s="9" t="s">
        <v>44</v>
      </c>
      <c r="AG51" s="28">
        <f t="shared" si="33"/>
        <v>42</v>
      </c>
      <c r="AH51" s="16" t="s">
        <v>219</v>
      </c>
      <c r="AI51" s="10"/>
      <c r="AJ51" s="25" t="s">
        <v>183</v>
      </c>
      <c r="AK51" s="7" t="str">
        <f>CONCATENATE("text_","cmom_b",E51)</f>
        <v>text_cmom_b_004</v>
      </c>
      <c r="AL51" s="10"/>
      <c r="AM51" s="24" t="s">
        <v>183</v>
      </c>
      <c r="AN51" s="24" t="s">
        <v>183</v>
      </c>
      <c r="AO51" s="13" t="str">
        <f t="shared" si="53"/>
        <v>PASS</v>
      </c>
      <c r="AP51" s="13"/>
      <c r="AQ51" s="12" t="str">
        <f t="shared" si="54"/>
        <v>"text_cmom_b_004": {"type": "text", "parameters": {"text": "Δ MoM", "textAlignment": "right", "textColor": "{{coalesce(cell(BIG_TEST_9.result, 3, \"Text_Color_1\"), \"#FFFFFF\").asString()}}", "fontSize": 10}},</v>
      </c>
      <c r="AR51" s="17" t="s">
        <v>216</v>
      </c>
      <c r="AS51" s="13" t="str">
        <f t="shared" si="55"/>
        <v>FAIL</v>
      </c>
      <c r="AT51" s="13"/>
      <c r="AU51" s="12" t="str">
        <f t="shared" si="48"/>
        <v>{"colspan": 3, "column": 28, "name": "text_cmom_b_004", "row": 45, "rowspan": 2, "widgetStyle": {"borderEdges": [], "backgroundColor": "#FFFFFF", "borderColor": "#FFFFFF", "borderRadius": 0, "borderWidth": 1}},</v>
      </c>
      <c r="AV51" s="17" t="s">
        <v>221</v>
      </c>
      <c r="AW51" s="13" t="str">
        <f t="shared" si="56"/>
        <v>FAIL</v>
      </c>
    </row>
    <row r="52" spans="1:49" s="4" customFormat="1" ht="216.6" thickBot="1" x14ac:dyDescent="0.35">
      <c r="A52" s="30">
        <v>8</v>
      </c>
      <c r="B52" s="14" t="s">
        <v>8</v>
      </c>
      <c r="C52" s="14" t="s">
        <v>47</v>
      </c>
      <c r="D52" s="14" t="s">
        <v>166</v>
      </c>
      <c r="E52" s="11" t="str">
        <f t="shared" si="49"/>
        <v>_004</v>
      </c>
      <c r="F52" s="28">
        <f t="shared" si="30"/>
        <v>3</v>
      </c>
      <c r="G52" s="5" t="s">
        <v>173</v>
      </c>
      <c r="H52" s="20" t="str">
        <f t="shared" ref="H52" si="58">CONCATENATE("{{coalesce(cell(BIG_TEST_9.result, ", $F52,", \""Metric\""), \""Error\"").asString()}}")</f>
        <v>{{coalesce(cell(BIG_TEST_9.result, 3, \"Metric\"), \"Error\").asString()}}</v>
      </c>
      <c r="I52" s="20" t="s">
        <v>191</v>
      </c>
      <c r="J52" s="20" t="s">
        <v>15</v>
      </c>
      <c r="K52" s="5" t="s">
        <v>15</v>
      </c>
      <c r="L52" s="5" t="s">
        <v>53</v>
      </c>
      <c r="M52" s="20" t="str">
        <f>CONCATENATE("[""Metric"", [""{{coalesce(cell(BIG_TEST_9.result, ", $F52,", \""Metric\""), \""Error\"").asString()}}""], ""in""]")</f>
        <v>["Metric", ["{{coalesce(cell(BIG_TEST_9.result, 3, \"Metric\"), \"Error\").asString()}}"], "in"]</v>
      </c>
      <c r="N52" s="20" t="str">
        <f>CONCATENATE("[""Region"", [""{{coalesce(cell(BIG_TEST_9.result, ", $F52,", \""Region\""), \""Error\"").asString()}}""], ""in""]")</f>
        <v>["Region", ["{{coalesce(cell(BIG_TEST_9.result, 3, \"Region\"), \"Error\").asString()}}"], "in"]</v>
      </c>
      <c r="O52" s="6" t="s">
        <v>183</v>
      </c>
      <c r="P52" s="6" t="s">
        <v>177</v>
      </c>
      <c r="Q52" s="21" t="s">
        <v>178</v>
      </c>
      <c r="R52" s="23" t="s">
        <v>183</v>
      </c>
      <c r="S52" s="23" t="s">
        <v>183</v>
      </c>
      <c r="T52" s="23" t="s">
        <v>183</v>
      </c>
      <c r="U52" s="21" t="str">
        <f>CONCATENATE("{{coalesce(cell(BIG_TEST_9.result, ", $F52,", \""Color\""), \""#FFFFFF\"").asString()}}")</f>
        <v>{{coalesce(cell(BIG_TEST_9.result, 3, \"Color\"), \"#FFFFFF\").asString()}}</v>
      </c>
      <c r="V52" s="8" t="s">
        <v>34</v>
      </c>
      <c r="W52" s="17" t="s">
        <v>31</v>
      </c>
      <c r="X52" s="8" t="s">
        <v>49</v>
      </c>
      <c r="Y52" s="8" t="s">
        <v>33</v>
      </c>
      <c r="Z52" s="8"/>
      <c r="AA52" s="17" t="s">
        <v>239</v>
      </c>
      <c r="AB52" s="17" t="s">
        <v>196</v>
      </c>
      <c r="AC52" s="9" t="s">
        <v>179</v>
      </c>
      <c r="AD52" s="9" t="s">
        <v>204</v>
      </c>
      <c r="AE52" s="9">
        <f>AG52</f>
        <v>42</v>
      </c>
      <c r="AF52" s="9" t="s">
        <v>59</v>
      </c>
      <c r="AG52" s="28">
        <f t="shared" si="33"/>
        <v>42</v>
      </c>
      <c r="AH52" s="16" t="s">
        <v>180</v>
      </c>
      <c r="AI52" s="10"/>
      <c r="AJ52" s="11" t="str">
        <f>CONCATENATE(G52,"Trend",E52)</f>
        <v>Step_Trend_004</v>
      </c>
      <c r="AK52" s="7" t="str">
        <f>CONCATENATE("chart_Trend",E52)</f>
        <v>chart_Trend_004</v>
      </c>
      <c r="AL52" s="10"/>
      <c r="AM52" s="12" t="str">
        <f>CONCATENATE("""",AJ52,""": {""broadcastFacet"": false, ", P52,  ", ""isGlobal"": false, ", """query"": {""measures"": [[""avg"", """,J52,"""]], ""groups"": ", I52,", ""filters"": [", M52,", ", N52,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"Step_Trend_004":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3, \"Metric\"), \"Error\").asString()}}"], "in"], ["Region", ["{{coalesce(cell(BIG_TEST_9.result, 3,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52" s="21" t="s">
        <v>233</v>
      </c>
      <c r="AO52" s="13" t="str">
        <f t="shared" si="53"/>
        <v>FAIL</v>
      </c>
      <c r="AP52" s="13"/>
      <c r="AQ52" s="12" t="str">
        <f>CONCATENATE("""", AK52, """: {""parameters"": {", AA52, " """, AJ52, """, ", AB52, "}, ""type"": ""chart""},")</f>
        <v>"chart_Trend_004":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"Step_Trend_004",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52" s="17" t="s">
        <v>238</v>
      </c>
      <c r="AS52" s="13" t="str">
        <f>IF(AQ52=AR52,"PASS","FAIL")</f>
        <v>FAIL</v>
      </c>
      <c r="AT52" s="13"/>
      <c r="AU52" s="12" t="str">
        <f t="shared" si="48"/>
        <v>{"colspan": 7, "column": 34, "name": "chart_Trend_004", "row": 42, "rowspan": 5, "widgetStyle": {"backgroundColor": "#FFFFFF", "borderColor": "#FFFFFF", "borderEdges": [], "borderRadius": 0, "borderWidth": 1}},</v>
      </c>
      <c r="AV52" s="17" t="s">
        <v>234</v>
      </c>
      <c r="AW52" s="13" t="str">
        <f t="shared" si="56"/>
        <v>FAIL</v>
      </c>
    </row>
    <row r="53" spans="1:49" s="4" customFormat="1" ht="115.8" thickBot="1" x14ac:dyDescent="0.35">
      <c r="A53" s="30">
        <v>9</v>
      </c>
      <c r="B53" s="14" t="s">
        <v>8</v>
      </c>
      <c r="C53" s="14" t="s">
        <v>47</v>
      </c>
      <c r="D53" s="14" t="s">
        <v>167</v>
      </c>
      <c r="E53" s="11" t="str">
        <f t="shared" si="49"/>
        <v>_004</v>
      </c>
      <c r="F53" s="28">
        <f t="shared" si="30"/>
        <v>3</v>
      </c>
      <c r="G53" s="6" t="s">
        <v>183</v>
      </c>
      <c r="H53" s="6" t="s">
        <v>183</v>
      </c>
      <c r="I53" s="26" t="s">
        <v>183</v>
      </c>
      <c r="J53" s="6" t="s">
        <v>183</v>
      </c>
      <c r="K53" s="6" t="s">
        <v>183</v>
      </c>
      <c r="L53" s="6" t="s">
        <v>183</v>
      </c>
      <c r="M53" s="6" t="s">
        <v>183</v>
      </c>
      <c r="N53" s="6" t="s">
        <v>183</v>
      </c>
      <c r="O53" s="6" t="s">
        <v>183</v>
      </c>
      <c r="P53" s="6" t="s">
        <v>183</v>
      </c>
      <c r="Q53" s="23" t="s">
        <v>183</v>
      </c>
      <c r="R53" s="23" t="s">
        <v>183</v>
      </c>
      <c r="S53" s="23" t="s">
        <v>183</v>
      </c>
      <c r="T53" s="23" t="s">
        <v>183</v>
      </c>
      <c r="U53" s="23" t="s">
        <v>183</v>
      </c>
      <c r="V53" s="23" t="s">
        <v>183</v>
      </c>
      <c r="W53" s="17" t="s">
        <v>187</v>
      </c>
      <c r="X53" s="8" t="s">
        <v>49</v>
      </c>
      <c r="Y53" s="8" t="s">
        <v>33</v>
      </c>
      <c r="Z53" s="8"/>
      <c r="AA53" s="23" t="s">
        <v>183</v>
      </c>
      <c r="AB53" s="23" t="s">
        <v>183</v>
      </c>
      <c r="AC53" s="9" t="s">
        <v>42</v>
      </c>
      <c r="AD53" s="9" t="s">
        <v>42</v>
      </c>
      <c r="AE53" s="9">
        <f>AG53</f>
        <v>42</v>
      </c>
      <c r="AF53" s="9" t="s">
        <v>59</v>
      </c>
      <c r="AG53" s="28">
        <f t="shared" si="33"/>
        <v>42</v>
      </c>
      <c r="AH53" s="22" t="str">
        <f>CONCATENATE("{""backgroundColor"": ""{{coalesce(cell(BIG_TEST_9.result, ",$F53,", \""Colorization_Hex_Code\""), \""#FFFFFF\"").asString()}}"", ""borderColor"": ""#FFFFFF"", ""borderEdges"": [""top"",""left"",""bottom""], ""borderRadius"": 0, ""borderWidth"": 4}")</f>
        <v>{"backgroundColor": "{{coalesce(cell(BIG_TEST_9.result, 3, \"Colorization_Hex_Code\"), \"#FFFFFF\").asString()}}", "borderColor": "#FFFFFF", "borderEdges": ["top","left","bottom"], "borderRadius": 0, "borderWidth": 4}</v>
      </c>
      <c r="AI53" s="10"/>
      <c r="AJ53" s="25" t="s">
        <v>183</v>
      </c>
      <c r="AK53" s="7" t="str">
        <f>CONCATENATE("Status_Box",E53)</f>
        <v>Status_Box_004</v>
      </c>
      <c r="AL53" s="10"/>
      <c r="AM53" s="24" t="s">
        <v>183</v>
      </c>
      <c r="AN53" s="24" t="s">
        <v>183</v>
      </c>
      <c r="AO53" s="13" t="str">
        <f t="shared" si="53"/>
        <v>PASS</v>
      </c>
      <c r="AP53" s="13"/>
      <c r="AQ53" s="12" t="str">
        <f>CONCATENATE("""",AK53,""": {""parameters"": {""fontSize"": ",X53,", ""text"": """, Z53, """, ""textAlignment"": """, Y53, """, ""textColor"": """, W53, """}, ""type"": ""text""},")</f>
        <v>"Status_Box_004": {"parameters": {"fontSize": 10, "text": "", "textAlignment": "center", "textColor": "#091A3E"}, "type": "text"},</v>
      </c>
      <c r="AR53" s="33" t="s">
        <v>203</v>
      </c>
      <c r="AS53" s="13" t="str">
        <f t="shared" ref="AS53:AS58" si="59">IF(AQ53=AR53,"PASS","FAIL")</f>
        <v>FAIL</v>
      </c>
      <c r="AT53" s="13"/>
      <c r="AU53" s="12" t="str">
        <f>CONCATENATE("{""colspan"": ",AC53,", ""column"": ",AD53,", ""name"": """,AK53,""", ""row"": ",AE53,", ""rowspan"": ",AF53, ", ""widgetStyle"": ",AH53,"},")</f>
        <v>{"colspan": 1, "column": 1, "name": "Status_Box_004", "row": 42, "rowspan": 5, "widgetStyle": {"backgroundColor": "{{coalesce(cell(BIG_TEST_9.result, 3, \"Colorization_Hex_Code\"), \"#FFFFFF\").asString()}}", "borderColor": "#FFFFFF", "borderEdges": ["top","left","bottom"], "borderRadius": 0, "borderWidth": 4}},</v>
      </c>
      <c r="AV53" s="33" t="s">
        <v>222</v>
      </c>
      <c r="AW53" s="13" t="str">
        <f t="shared" si="56"/>
        <v>FAIL</v>
      </c>
    </row>
    <row r="54" spans="1:49" s="4" customFormat="1" ht="130.19999999999999" customHeight="1" thickBot="1" x14ac:dyDescent="0.35">
      <c r="A54" s="30">
        <v>10</v>
      </c>
      <c r="B54" s="14" t="s">
        <v>8</v>
      </c>
      <c r="C54" s="14" t="s">
        <v>47</v>
      </c>
      <c r="D54" s="14" t="s">
        <v>168</v>
      </c>
      <c r="E54" s="11" t="str">
        <f t="shared" si="49"/>
        <v>_004</v>
      </c>
      <c r="F54" s="28">
        <f t="shared" si="30"/>
        <v>3</v>
      </c>
      <c r="G54" s="6" t="s">
        <v>183</v>
      </c>
      <c r="H54" s="6" t="s">
        <v>183</v>
      </c>
      <c r="I54" s="26" t="s">
        <v>183</v>
      </c>
      <c r="J54" s="6" t="s">
        <v>183</v>
      </c>
      <c r="K54" s="6" t="s">
        <v>183</v>
      </c>
      <c r="L54" s="6" t="s">
        <v>183</v>
      </c>
      <c r="M54" s="6" t="s">
        <v>183</v>
      </c>
      <c r="N54" s="6" t="s">
        <v>183</v>
      </c>
      <c r="O54" s="6" t="s">
        <v>183</v>
      </c>
      <c r="P54" s="6" t="s">
        <v>183</v>
      </c>
      <c r="Q54" s="23" t="s">
        <v>183</v>
      </c>
      <c r="R54" s="23" t="s">
        <v>183</v>
      </c>
      <c r="S54" s="23" t="s">
        <v>183</v>
      </c>
      <c r="T54" s="23" t="s">
        <v>183</v>
      </c>
      <c r="U54" s="23" t="s">
        <v>183</v>
      </c>
      <c r="V54" s="23" t="s">
        <v>183</v>
      </c>
      <c r="W54" s="21" t="str">
        <f>CONCATENATE("{{coalesce(cell(BIG_TEST_9.result, ", $F54,", \""Text_Color_1\""), \""#FFFFFF\"").asString()}}")</f>
        <v>{{coalesce(cell(BIG_TEST_9.result, 3, \"Text_Color_1\"), \"#FFFFFF\").asString()}}</v>
      </c>
      <c r="X54" s="8" t="s">
        <v>34</v>
      </c>
      <c r="Y54" s="8" t="s">
        <v>186</v>
      </c>
      <c r="Z54" s="21" t="str">
        <f>CONCATENATE("{{coalesce(cell(BIG_TEST_9.result, ", $F54,", \""Metric_Short\""), \""Error\"").asString()}}")</f>
        <v>{{coalesce(cell(BIG_TEST_9.result, 3, \"Metric_Short\"), \"Error\").asString()}}</v>
      </c>
      <c r="AA54" s="23" t="s">
        <v>183</v>
      </c>
      <c r="AB54" s="23" t="s">
        <v>183</v>
      </c>
      <c r="AC54" s="9" t="s">
        <v>61</v>
      </c>
      <c r="AD54" s="9" t="s">
        <v>44</v>
      </c>
      <c r="AE54" s="9">
        <f>AG54</f>
        <v>42</v>
      </c>
      <c r="AF54" s="9" t="s">
        <v>40</v>
      </c>
      <c r="AG54" s="28">
        <f t="shared" si="33"/>
        <v>42</v>
      </c>
      <c r="AH54" s="16" t="s">
        <v>205</v>
      </c>
      <c r="AI54" s="10"/>
      <c r="AJ54" s="25" t="s">
        <v>183</v>
      </c>
      <c r="AK54" s="7" t="str">
        <f>CONCATENATE("Metric_Name",E54)</f>
        <v>Metric_Name_004</v>
      </c>
      <c r="AL54" s="10"/>
      <c r="AM54" s="24" t="s">
        <v>183</v>
      </c>
      <c r="AN54" s="24" t="s">
        <v>183</v>
      </c>
      <c r="AO54" s="13" t="str">
        <f t="shared" si="53"/>
        <v>PASS</v>
      </c>
      <c r="AP54" s="13"/>
      <c r="AQ54" s="12" t="str">
        <f>CONCATENATE("""",AK54,""": {""parameters"": {""fontSize"": ",X54,", ""text"": """, Z54, """, ""textAlignment"": """, Y54, """, ""textColor"": """, W54, """}, ""type"": ""text""},")</f>
        <v>"Metric_Name_004": {"parameters": {"fontSize": 14, "text": "{{coalesce(cell(BIG_TEST_9.result, 3, \"Metric_Short\"), \"Error\").asString()}}", "textAlignment": "left", "textColor": "{{coalesce(cell(BIG_TEST_9.result, 3, \"Text_Color_1\"), \"#FFFFFF\").asString()}}"}, "type": "text"},</v>
      </c>
      <c r="AR54" s="33" t="s">
        <v>248</v>
      </c>
      <c r="AS54" s="13" t="str">
        <f t="shared" si="59"/>
        <v>FAIL</v>
      </c>
      <c r="AT54" s="13"/>
      <c r="AU54" s="12" t="str">
        <f>CONCATENATE("{""colspan"": ",AC54,", ""column"": ",AD54,", ""name"": """,AK54,""", ""row"": ",AE54,", ""rowspan"": ",AF54,", ""widgetStyle"": ",AH54,"},")</f>
        <v>{"colspan": 11, "column": 2, "name": "Metric_Name_004", "row": 42, "rowspan": 3, "widgetStyle": {"borderColor": "#FFFFFF", "borderEdges": [], "borderWidth": 1}},</v>
      </c>
      <c r="AV54" s="33" t="s">
        <v>223</v>
      </c>
      <c r="AW54" s="13" t="str">
        <f t="shared" si="56"/>
        <v>FAIL</v>
      </c>
    </row>
    <row r="55" spans="1:49" s="4" customFormat="1" ht="72.599999999999994" thickBot="1" x14ac:dyDescent="0.35">
      <c r="A55" s="30">
        <v>11</v>
      </c>
      <c r="B55" s="14" t="s">
        <v>8</v>
      </c>
      <c r="C55" s="14" t="s">
        <v>47</v>
      </c>
      <c r="D55" s="14" t="s">
        <v>169</v>
      </c>
      <c r="E55" s="11" t="str">
        <f t="shared" si="49"/>
        <v>_004</v>
      </c>
      <c r="F55" s="28">
        <f t="shared" si="30"/>
        <v>3</v>
      </c>
      <c r="G55" s="6" t="s">
        <v>183</v>
      </c>
      <c r="H55" s="6" t="s">
        <v>183</v>
      </c>
      <c r="I55" s="26" t="s">
        <v>183</v>
      </c>
      <c r="J55" s="6" t="s">
        <v>183</v>
      </c>
      <c r="K55" s="6" t="s">
        <v>183</v>
      </c>
      <c r="L55" s="6" t="s">
        <v>183</v>
      </c>
      <c r="M55" s="6" t="s">
        <v>183</v>
      </c>
      <c r="N55" s="6" t="s">
        <v>183</v>
      </c>
      <c r="O55" s="6" t="s">
        <v>183</v>
      </c>
      <c r="P55" s="6" t="s">
        <v>183</v>
      </c>
      <c r="Q55" s="23" t="s">
        <v>183</v>
      </c>
      <c r="R55" s="23" t="s">
        <v>183</v>
      </c>
      <c r="S55" s="23" t="s">
        <v>183</v>
      </c>
      <c r="T55" s="23" t="s">
        <v>183</v>
      </c>
      <c r="U55" s="23" t="s">
        <v>183</v>
      </c>
      <c r="V55" s="23" t="s">
        <v>183</v>
      </c>
      <c r="W55" s="21" t="str">
        <f>CONCATENATE("{{coalesce(cell(BIG_TEST_9.result, ", $F55,", \""Text_Color_2\""), \""#FFFFFF\"").asString()}}")</f>
        <v>{{coalesce(cell(BIG_TEST_9.result, 3, \"Text_Color_2\"), \"#FFFFFF\").asString()}}</v>
      </c>
      <c r="X55" s="8" t="s">
        <v>62</v>
      </c>
      <c r="Y55" s="8" t="s">
        <v>186</v>
      </c>
      <c r="Z55" s="21" t="str">
        <f>CONCATENATE("{{coalesce(cell(BIG_TEST_9.result, ", $F55,", \""Type\""), \""Error\"").asString()}} Metric")</f>
        <v>{{coalesce(cell(BIG_TEST_9.result, 3, \"Type\"), \"Error\").asString()}} Metric</v>
      </c>
      <c r="AA55" s="23" t="s">
        <v>183</v>
      </c>
      <c r="AB55" s="23" t="s">
        <v>183</v>
      </c>
      <c r="AC55" s="9" t="s">
        <v>179</v>
      </c>
      <c r="AD55" s="9" t="s">
        <v>44</v>
      </c>
      <c r="AE55" s="9">
        <f>AG55+3</f>
        <v>45</v>
      </c>
      <c r="AF55" s="9" t="s">
        <v>44</v>
      </c>
      <c r="AG55" s="28">
        <f t="shared" si="33"/>
        <v>42</v>
      </c>
      <c r="AH55" s="16" t="s">
        <v>180</v>
      </c>
      <c r="AI55" s="10"/>
      <c r="AJ55" s="25" t="s">
        <v>183</v>
      </c>
      <c r="AK55" s="7" t="str">
        <f>CONCATENATE("Type_Name",E55)</f>
        <v>Type_Name_004</v>
      </c>
      <c r="AL55" s="10"/>
      <c r="AM55" s="24" t="s">
        <v>183</v>
      </c>
      <c r="AN55" s="24" t="s">
        <v>183</v>
      </c>
      <c r="AO55" s="13" t="str">
        <f t="shared" si="53"/>
        <v>PASS</v>
      </c>
      <c r="AP55" s="13"/>
      <c r="AQ55" s="12" t="str">
        <f>CONCATENATE("""",AK55,""": {""parameters"": {""fontSize"": ",X55,", ""text"": """, Z55, """, ""textAlignment"": """, Y55, """, ""textColor"": """, W55, """}, ""type"": ""text""},")</f>
        <v>"Type_Name_004": {"parameters": {"fontSize": 12, "text": "{{coalesce(cell(BIG_TEST_9.result, 3, \"Type\"), \"Error\").asString()}} Metric", "textAlignment": "left", "textColor": "{{coalesce(cell(BIG_TEST_9.result, 3, \"Text_Color_2\"), \"#FFFFFF\").asString()}}"}, "type": "text"},</v>
      </c>
      <c r="AR55" s="33" t="s">
        <v>206</v>
      </c>
      <c r="AS55" s="13" t="str">
        <f t="shared" si="59"/>
        <v>FAIL</v>
      </c>
      <c r="AT55" s="13"/>
      <c r="AU55" s="12" t="str">
        <f>CONCATENATE("{""colspan"": ",AC55,", ""column"": ",AD55,", ""name"": """,AK55,""", ""row"": ",AE55,", ""rowspan"": ",AF55,", ""widgetStyle"": ",AH55,"},")</f>
        <v>{"colspan": 7, "column": 2, "name": "Type_Name_004", "row": 45, "rowspan": 2, "widgetStyle": {"backgroundColor": "#FFFFFF", "borderColor": "#FFFFFF", "borderEdges": [], "borderRadius": 0, "borderWidth": 1}},</v>
      </c>
      <c r="AV55" s="33" t="s">
        <v>224</v>
      </c>
      <c r="AW55" s="13" t="str">
        <f t="shared" si="56"/>
        <v>FAIL</v>
      </c>
    </row>
    <row r="56" spans="1:49" s="4" customFormat="1" ht="87" customHeight="1" thickBot="1" x14ac:dyDescent="0.35">
      <c r="A56" s="30">
        <v>12</v>
      </c>
      <c r="B56" s="14" t="s">
        <v>8</v>
      </c>
      <c r="C56" s="14" t="s">
        <v>47</v>
      </c>
      <c r="D56" s="14" t="s">
        <v>170</v>
      </c>
      <c r="E56" s="11" t="str">
        <f t="shared" si="49"/>
        <v>_004</v>
      </c>
      <c r="F56" s="28">
        <f t="shared" si="30"/>
        <v>3</v>
      </c>
      <c r="G56" s="6" t="s">
        <v>183</v>
      </c>
      <c r="H56" s="6" t="s">
        <v>183</v>
      </c>
      <c r="I56" s="26" t="s">
        <v>183</v>
      </c>
      <c r="J56" s="6" t="s">
        <v>183</v>
      </c>
      <c r="K56" s="6" t="s">
        <v>183</v>
      </c>
      <c r="L56" s="6" t="s">
        <v>183</v>
      </c>
      <c r="M56" s="6" t="s">
        <v>183</v>
      </c>
      <c r="N56" s="6" t="s">
        <v>183</v>
      </c>
      <c r="O56" s="6" t="s">
        <v>183</v>
      </c>
      <c r="P56" s="6" t="s">
        <v>183</v>
      </c>
      <c r="Q56" s="23" t="s">
        <v>183</v>
      </c>
      <c r="R56" s="23" t="s">
        <v>183</v>
      </c>
      <c r="S56" s="23" t="s">
        <v>183</v>
      </c>
      <c r="T56" s="23" t="s">
        <v>183</v>
      </c>
      <c r="U56" s="23" t="s">
        <v>183</v>
      </c>
      <c r="V56" s="23" t="s">
        <v>183</v>
      </c>
      <c r="W56" s="21" t="str">
        <f>CONCATENATE("{{coalesce(cell(BIG_TEST_9.result, ", $F56,", \""Text_Color_2\""), \""#FFFFFF\"").asString()}}")</f>
        <v>{{coalesce(cell(BIG_TEST_9.result, 3, \"Text_Color_2\"), \"#FFFFFF\").asString()}}</v>
      </c>
      <c r="X56" s="8" t="s">
        <v>62</v>
      </c>
      <c r="Y56" s="8" t="s">
        <v>202</v>
      </c>
      <c r="Z56" s="21" t="str">
        <f>CONCATENATE("As of {{coalesce(cell(BIG_TEST_9.result, ", $F56,", \""As_of_Date\""), \""Error\"").asString()}}")</f>
        <v>As of {{coalesce(cell(BIG_TEST_9.result, 3, \"As_of_Date\"), \"Error\").asString()}}</v>
      </c>
      <c r="AA56" s="23" t="s">
        <v>183</v>
      </c>
      <c r="AB56" s="23" t="s">
        <v>183</v>
      </c>
      <c r="AC56" s="9" t="s">
        <v>60</v>
      </c>
      <c r="AD56" s="9" t="s">
        <v>162</v>
      </c>
      <c r="AE56" s="9">
        <f>AG56+3</f>
        <v>45</v>
      </c>
      <c r="AF56" s="9" t="s">
        <v>44</v>
      </c>
      <c r="AG56" s="28">
        <f t="shared" si="33"/>
        <v>42</v>
      </c>
      <c r="AH56" s="16" t="s">
        <v>45</v>
      </c>
      <c r="AI56" s="10"/>
      <c r="AJ56" s="25" t="s">
        <v>183</v>
      </c>
      <c r="AK56" s="7" t="str">
        <f>CONCATENATE("As_Of_Date_Name",E56)</f>
        <v>As_Of_Date_Name_004</v>
      </c>
      <c r="AL56" s="10"/>
      <c r="AM56" s="24" t="s">
        <v>183</v>
      </c>
      <c r="AN56" s="24" t="s">
        <v>183</v>
      </c>
      <c r="AO56" s="13" t="str">
        <f t="shared" si="53"/>
        <v>PASS</v>
      </c>
      <c r="AP56" s="13"/>
      <c r="AQ56" s="12" t="str">
        <f>CONCATENATE("""",AK56,""": {""parameters"": {""fontSize"": ",X56,", ""text"": """, Z56, """, ""textAlignment"": """, Y56, """, ""textColor"": """, W56, """}, ""type"": ""text""},")</f>
        <v>"As_Of_Date_Name_004": {"parameters": {"fontSize": 12, "text": "As of {{coalesce(cell(BIG_TEST_9.result, 3, \"As_of_Date\"), \"Error\").asString()}}", "textAlignment": "right", "textColor": "{{coalesce(cell(BIG_TEST_9.result, 3, \"Text_Color_2\"), \"#FFFFFF\").asString()}}"}, "type": "text"},</v>
      </c>
      <c r="AR56" s="33" t="s">
        <v>209</v>
      </c>
      <c r="AS56" s="13" t="str">
        <f t="shared" si="59"/>
        <v>FAIL</v>
      </c>
      <c r="AT56" s="13"/>
      <c r="AU56" s="12" t="str">
        <f>CONCATENATE("{""colspan"": ",AC56,", ""column"": ",AD56,", ""name"": """,AK56,""", ""row"": ",AE56,", ""rowspan"": ",AF56,", ""widgetStyle"": ",AH56,"},")</f>
        <v>{"colspan": 6, "column": 9, "name": "As_Of_Date_Name_004", "row": 45, "rowspan": 2, "widgetStyle": {"borderEdges": []}},</v>
      </c>
      <c r="AV56" s="33" t="s">
        <v>225</v>
      </c>
      <c r="AW56" s="13" t="str">
        <f t="shared" si="56"/>
        <v>FAIL</v>
      </c>
    </row>
    <row r="57" spans="1:49" s="4" customFormat="1" ht="130.19999999999999" customHeight="1" thickBot="1" x14ac:dyDescent="0.35">
      <c r="A57" s="30">
        <v>13</v>
      </c>
      <c r="B57" s="14" t="s">
        <v>8</v>
      </c>
      <c r="C57" s="14" t="s">
        <v>47</v>
      </c>
      <c r="D57" s="14" t="s">
        <v>171</v>
      </c>
      <c r="E57" s="11" t="str">
        <f t="shared" si="49"/>
        <v>_004</v>
      </c>
      <c r="F57" s="28">
        <f t="shared" si="30"/>
        <v>3</v>
      </c>
      <c r="G57" s="6" t="s">
        <v>183</v>
      </c>
      <c r="H57" s="6" t="s">
        <v>183</v>
      </c>
      <c r="I57" s="26" t="s">
        <v>183</v>
      </c>
      <c r="J57" s="6" t="s">
        <v>183</v>
      </c>
      <c r="K57" s="6" t="s">
        <v>183</v>
      </c>
      <c r="L57" s="6" t="s">
        <v>183</v>
      </c>
      <c r="M57" s="6" t="s">
        <v>183</v>
      </c>
      <c r="N57" s="6" t="s">
        <v>183</v>
      </c>
      <c r="O57" s="6" t="s">
        <v>183</v>
      </c>
      <c r="P57" s="6" t="s">
        <v>183</v>
      </c>
      <c r="Q57" s="23" t="s">
        <v>183</v>
      </c>
      <c r="R57" s="21" t="str">
        <f>CONCATENATE("https://{{coalesce(cell(BIG_TEST_9.result, ", $F57,", \""CSG_Insights_Central_Link\""), \""sites.google.com/salesforce.com/fy18-csg-insights-central/home\"").asString()}}")</f>
        <v>https://{{coalesce(cell(BIG_TEST_9.result, 3, \"CSG_Insights_Central_Link\"), \"sites.google.com/salesforce.com/fy18-csg-insights-central/home\").asString()}}</v>
      </c>
      <c r="S57" s="21" t="s">
        <v>199</v>
      </c>
      <c r="T57" s="7" t="str">
        <f>"false"</f>
        <v>false</v>
      </c>
      <c r="U57" s="23" t="s">
        <v>183</v>
      </c>
      <c r="V57" s="23" t="s">
        <v>183</v>
      </c>
      <c r="W57" s="17" t="s">
        <v>207</v>
      </c>
      <c r="X57" s="8" t="s">
        <v>34</v>
      </c>
      <c r="Y57" s="8" t="s">
        <v>33</v>
      </c>
      <c r="Z57" s="8" t="s">
        <v>185</v>
      </c>
      <c r="AA57" s="23" t="s">
        <v>183</v>
      </c>
      <c r="AB57" s="23" t="s">
        <v>183</v>
      </c>
      <c r="AC57" s="9" t="s">
        <v>44</v>
      </c>
      <c r="AD57" s="9" t="s">
        <v>122</v>
      </c>
      <c r="AE57" s="9">
        <f>AG57</f>
        <v>42</v>
      </c>
      <c r="AF57" s="9" t="s">
        <v>40</v>
      </c>
      <c r="AG57" s="28">
        <f t="shared" si="33"/>
        <v>42</v>
      </c>
      <c r="AH57" s="16" t="s">
        <v>180</v>
      </c>
      <c r="AI57" s="10"/>
      <c r="AJ57" s="25" t="s">
        <v>183</v>
      </c>
      <c r="AK57" s="7" t="str">
        <f>CONCATENATE("Help_Link",E57)</f>
        <v>Help_Link_004</v>
      </c>
      <c r="AL57" s="10"/>
      <c r="AM57" s="24" t="s">
        <v>183</v>
      </c>
      <c r="AN57" s="24" t="s">
        <v>183</v>
      </c>
      <c r="AO57" s="13" t="str">
        <f t="shared" si="53"/>
        <v>PASS</v>
      </c>
      <c r="AP57" s="13"/>
      <c r="AQ57" s="12" t="str">
        <f>CONCATENATE("""",AK57,""": {""parameters"": {""destinationLink"": {""url"": """, R57, """, ""tooltip"": """, S57,"""}, ""destinationType"": ""url"", ""fontSize"": ",X57,", ""includeState"": ", T57, ", ""text"": """, Z57, """, ""textAlignment"": """, Y57, """, ""textColor"": """, W57, """}, ""type"": ""link""},")</f>
        <v>"Help_Link_004": {"parameters": {"destinationLink": {"url": "https://{{coalesce(cell(BIG_TEST_9.result, 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57" s="33" t="s">
        <v>208</v>
      </c>
      <c r="AS57" s="13" t="str">
        <f t="shared" si="59"/>
        <v>FAIL</v>
      </c>
      <c r="AT57" s="13"/>
      <c r="AU57" s="12" t="str">
        <f>CONCATENATE("{""colspan"": ",AC57,", ""column"": ",AD57,", ""name"": """,AK57,""", ""row"": ",AE57,", ""rowspan"": ",AF57,", ""widgetStyle"": ",AH57,"},")</f>
        <v>{"colspan": 2, "column": 13, "name": "Help_Link_004", "row": 42, "rowspan": 3, "widgetStyle": {"backgroundColor": "#FFFFFF", "borderColor": "#FFFFFF", "borderEdges": [], "borderRadius": 0, "borderWidth": 1}},</v>
      </c>
      <c r="AV57" s="33" t="s">
        <v>226</v>
      </c>
      <c r="AW57" s="13" t="str">
        <f t="shared" si="56"/>
        <v>FAIL</v>
      </c>
    </row>
    <row r="58" spans="1:49" s="4" customFormat="1" ht="87" thickBot="1" x14ac:dyDescent="0.35">
      <c r="A58" s="31">
        <v>14</v>
      </c>
      <c r="B58" s="14" t="s">
        <v>8</v>
      </c>
      <c r="C58" s="14" t="s">
        <v>47</v>
      </c>
      <c r="D58" s="14" t="s">
        <v>172</v>
      </c>
      <c r="E58" s="11" t="str">
        <f t="shared" si="49"/>
        <v>_004</v>
      </c>
      <c r="F58" s="28">
        <f t="shared" si="30"/>
        <v>3</v>
      </c>
      <c r="G58" s="6" t="s">
        <v>183</v>
      </c>
      <c r="H58" s="6" t="s">
        <v>183</v>
      </c>
      <c r="I58" s="26" t="s">
        <v>183</v>
      </c>
      <c r="J58" s="6" t="s">
        <v>183</v>
      </c>
      <c r="K58" s="6" t="s">
        <v>183</v>
      </c>
      <c r="L58" s="6" t="s">
        <v>183</v>
      </c>
      <c r="M58" s="6" t="s">
        <v>183</v>
      </c>
      <c r="N58" s="6" t="s">
        <v>183</v>
      </c>
      <c r="O58" s="6" t="s">
        <v>183</v>
      </c>
      <c r="P58" s="6" t="s">
        <v>183</v>
      </c>
      <c r="Q58" s="23" t="s">
        <v>183</v>
      </c>
      <c r="R58" s="21" t="str">
        <f>CONCATENATE("https://org62.my.salesforce.com/analytics/wave/wave.apexp#dashboard/{{coalesce(cell(BIG_TEST_9.result, ", $F58,", \""Detail_Dashboard_Name\""), \""0FK0M0000004J3fWAE\"").asString()}}")</f>
        <v>https://org62.my.salesforce.com/analytics/wave/wave.apexp#dashboard/{{coalesce(cell(BIG_TEST_9.result, 3, \"Detail_Dashboard_Name\"), \"0FK0M0000004J3fWAE\").asString()}}</v>
      </c>
      <c r="S58" s="21" t="s">
        <v>198</v>
      </c>
      <c r="T58" s="7" t="str">
        <f>"false"</f>
        <v>false</v>
      </c>
      <c r="U58" s="23" t="s">
        <v>183</v>
      </c>
      <c r="V58" s="23" t="s">
        <v>183</v>
      </c>
      <c r="W58" s="17" t="s">
        <v>207</v>
      </c>
      <c r="X58" s="8" t="s">
        <v>62</v>
      </c>
      <c r="Y58" s="8" t="s">
        <v>33</v>
      </c>
      <c r="Z58" s="8" t="s">
        <v>201</v>
      </c>
      <c r="AA58" s="23" t="s">
        <v>183</v>
      </c>
      <c r="AB58" s="23" t="s">
        <v>183</v>
      </c>
      <c r="AC58" s="9" t="s">
        <v>41</v>
      </c>
      <c r="AD58" s="9" t="s">
        <v>181</v>
      </c>
      <c r="AE58" s="32">
        <f>AG58+1</f>
        <v>43</v>
      </c>
      <c r="AF58" s="9" t="s">
        <v>40</v>
      </c>
      <c r="AG58" s="28">
        <f t="shared" si="33"/>
        <v>42</v>
      </c>
      <c r="AH58" s="16" t="s">
        <v>235</v>
      </c>
      <c r="AI58" s="10"/>
      <c r="AJ58" s="25" t="s">
        <v>183</v>
      </c>
      <c r="AK58" s="7" t="str">
        <f>CONCATENATE("Explore_Link",E58)</f>
        <v>Explore_Link_004</v>
      </c>
      <c r="AL58" s="10"/>
      <c r="AM58" s="24" t="s">
        <v>183</v>
      </c>
      <c r="AN58" s="24" t="s">
        <v>183</v>
      </c>
      <c r="AO58" s="13" t="str">
        <f t="shared" si="53"/>
        <v>PASS</v>
      </c>
      <c r="AP58" s="13"/>
      <c r="AQ58" s="12" t="str">
        <f>CONCATENATE("""",AK58,""": {""parameters"": {""destinationLink"": {""url"": """, R58, """, ""tooltip"": """, S58,"""}, ""destinationType"": ""url"", ""fontSize"": ",X58,", ""includeState"": ", T58, ", ""text"": """, Z58, """, ""textAlignment"": """, Y58, """, ""textColor"": """, W58, """}, ""type"": ""link""},")</f>
        <v>"Explore_Link_004": {"parameters": {"destinationLink": {"url": "https://org62.my.salesforce.com/analytics/wave/wave.apexp#dashboard/{{coalesce(cell(BIG_TEST_9.result, 3,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58" s="33" t="s">
        <v>249</v>
      </c>
      <c r="AS58" s="13" t="str">
        <f t="shared" si="59"/>
        <v>FAIL</v>
      </c>
      <c r="AT58" s="13"/>
      <c r="AU58" s="12" t="str">
        <f>CONCATENATE("{""colspan"": ",AC58,", ""column"": ",AD58,", ""name"": """,AK58,""", ""row"": ",AE58,", ""rowspan"": ",AF58,", ""widgetStyle"": ",AH58,"},")</f>
        <v>{"colspan": 4, "column": 43, "name": "Explore_Link_004", "row": 43, "rowspan": 3, "widgetStyle": {"backgroundColor": "#E3EBF3", "borderColor": "#FFFFFF", "borderEdges": ["all"], "borderRadius": 8, "borderWidth": 4}},</v>
      </c>
      <c r="AV58" s="33" t="s">
        <v>236</v>
      </c>
      <c r="AW58" s="13" t="str">
        <f t="shared" si="56"/>
        <v>FAIL</v>
      </c>
    </row>
    <row r="59" spans="1:49" s="4" customFormat="1" ht="72.599999999999994" thickBot="1" x14ac:dyDescent="0.35">
      <c r="A59" s="29">
        <v>1</v>
      </c>
      <c r="B59" s="14" t="s">
        <v>8</v>
      </c>
      <c r="C59" s="14" t="s">
        <v>47</v>
      </c>
      <c r="D59" s="14" t="s">
        <v>10</v>
      </c>
      <c r="E59" s="11" t="str">
        <f>CONCATENATE("_",TEXT(F59+1,"000"))</f>
        <v>_005</v>
      </c>
      <c r="F59" s="28">
        <f t="shared" si="30"/>
        <v>4</v>
      </c>
      <c r="G59" s="5" t="s">
        <v>173</v>
      </c>
      <c r="H59" s="20" t="str">
        <f>CONCATENATE("{{coalesce(cell(BIG_TEST_9.result, ", $F59,", \""Metric\""), \""Error\"").asString()}}")</f>
        <v>{{coalesce(cell(BIG_TEST_9.result, 4, \"Metric\"), \"Error\").asString()}}</v>
      </c>
      <c r="I59" s="26" t="s">
        <v>183</v>
      </c>
      <c r="J59" s="20" t="str">
        <f>CONCATENATE("{{coalesce(cell(BIG_TEST_9.result, ", $F59,", \""YTD_Dynamic\""), \""Error\"").asString()}}")</f>
        <v>{{coalesce(cell(BIG_TEST_9.result, 4, \"YTD_Dynamic\"), \"Error\").asString()}}</v>
      </c>
      <c r="K59" s="6" t="s">
        <v>16</v>
      </c>
      <c r="L59" s="5" t="s">
        <v>17</v>
      </c>
      <c r="M59" s="20" t="str">
        <f t="shared" ref="M59:M63" si="60">CONCATENATE("[""Metric"", [""{{coalesce(cell(BIG_TEST_9.result, ", $F59,", \""Metric\""), \""Error\"").asString()}}""], ""in""]")</f>
        <v>["Metric", ["{{coalesce(cell(BIG_TEST_9.result, 4, \"Metric\"), \"Error\").asString()}}"], "in"]</v>
      </c>
      <c r="N59" s="20" t="str">
        <f t="shared" ref="N59:N62" si="61">CONCATENATE("[""Region"", [""{{coalesce(cell(BIG_TEST_9.result, ", $F59,", \""Region\""), \""Error\"").asString()}}""], ""in""]")</f>
        <v>["Region", ["{{coalesce(cell(BIG_TEST_9.result, 4, \"Region\"), \"Error\").asString()}}"], "in"]</v>
      </c>
      <c r="O59" s="6" t="s">
        <v>210</v>
      </c>
      <c r="P59" s="6" t="s">
        <v>177</v>
      </c>
      <c r="Q59" s="23" t="s">
        <v>183</v>
      </c>
      <c r="R59" s="23" t="s">
        <v>183</v>
      </c>
      <c r="S59" s="23" t="s">
        <v>183</v>
      </c>
      <c r="T59" s="23" t="s">
        <v>183</v>
      </c>
      <c r="U59" s="23" t="s">
        <v>183</v>
      </c>
      <c r="V59" s="23" t="s">
        <v>183</v>
      </c>
      <c r="W59" s="21" t="str">
        <f>CONCATENATE("{{coalesce(cell(BIG_TEST_9.result, ", $F59,", \""Text_Color_1\""), \""#FFFFFF\"").asString()}}")</f>
        <v>{{coalesce(cell(BIG_TEST_9.result, 4, \"Text_Color_1\"), \"#FFFFFF\").asString()}}</v>
      </c>
      <c r="X59" s="8" t="s">
        <v>48</v>
      </c>
      <c r="Y59" s="8" t="s">
        <v>33</v>
      </c>
      <c r="Z59" s="21" t="str">
        <f>CONCATENATE("{{coalesce(cell(BIG_TEST_9.result, ", $F59,", \""number_YTD_Formatted\""), \""--\"").asString()}}")</f>
        <v>{{coalesce(cell(BIG_TEST_9.result, 4, \"number_YTD_Formatted\"), \"--\").asString()}}</v>
      </c>
      <c r="AA59" s="23" t="s">
        <v>183</v>
      </c>
      <c r="AB59" s="23" t="s">
        <v>183</v>
      </c>
      <c r="AC59" s="9" t="s">
        <v>59</v>
      </c>
      <c r="AD59" s="9" t="s">
        <v>160</v>
      </c>
      <c r="AE59" s="9">
        <f>AG59</f>
        <v>47</v>
      </c>
      <c r="AF59" s="9" t="s">
        <v>40</v>
      </c>
      <c r="AG59" s="28">
        <f t="shared" si="33"/>
        <v>47</v>
      </c>
      <c r="AH59" s="16" t="s">
        <v>227</v>
      </c>
      <c r="AI59" s="10"/>
      <c r="AJ59" s="25" t="s">
        <v>183</v>
      </c>
      <c r="AK59" s="7" t="str">
        <f>CONCATENATE("text_",L59,E59)</f>
        <v>text_YTD_005</v>
      </c>
      <c r="AL59" s="10"/>
      <c r="AM59" s="24" t="s">
        <v>183</v>
      </c>
      <c r="AN59" s="24" t="s">
        <v>183</v>
      </c>
      <c r="AO59" s="13" t="str">
        <f>IF(AM59=AN59,"PASS","FAIL")</f>
        <v>PASS</v>
      </c>
      <c r="AP59" s="13"/>
      <c r="AQ59" s="12" t="str">
        <f>CONCATENATE("""",AK59,""": {""type"": ""text"", ""parameters"": {""text"": """, Z59, """, ""textAlignment"": """, Y59, """, ""textColor"": """, W59, """, ""fontSize"": ",X59,"}},")</f>
        <v>"text_YTD_005": {"type": "text", "parameters": {"text": "{{coalesce(cell(BIG_TEST_9.result, 4, \"number_YTD_Formatted\"), \"--\").asString()}}", "textAlignment": "center", "textColor": "{{coalesce(cell(BIG_TEST_9.result, 4, \"Text_Color_1\"), \"#FFFFFF\").asString()}}", "fontSize": 18}},</v>
      </c>
      <c r="AR59" s="17" t="s">
        <v>218</v>
      </c>
      <c r="AS59" s="13" t="str">
        <f>IF(AQ59=AR59,"PASS","FAIL")</f>
        <v>FAIL</v>
      </c>
      <c r="AT59" s="13"/>
      <c r="AU59" s="12" t="str">
        <f t="shared" ref="AU59:AU66" si="62">CONCATENATE("{""colspan"": ",AC59,", ""column"": ",AD59,", ""name"": """,AK59,""", ""row"": ",AE59,", ""rowspan"": ",AF59,", ""widgetStyle"": ",AH59,"},")</f>
        <v>{"colspan": 5, "column": 22, "name": "text_YTD_005", "row": 47, "rowspan": 3, "widgetStyle": {"borderEdges": ["bottom"], "backgroundColor": "#FFFFFF", "borderColor": "#C5D3E0", "borderRadius": 0, "borderWidth": 1}},</v>
      </c>
      <c r="AV59" s="17" t="s">
        <v>231</v>
      </c>
      <c r="AW59" s="13" t="str">
        <f>IF(AU59=AV59,"PASS","FAIL")</f>
        <v>FAIL</v>
      </c>
    </row>
    <row r="60" spans="1:49" s="4" customFormat="1" ht="72.599999999999994" thickBot="1" x14ac:dyDescent="0.35">
      <c r="A60" s="30">
        <v>2</v>
      </c>
      <c r="B60" s="14" t="s">
        <v>8</v>
      </c>
      <c r="C60" s="14" t="s">
        <v>47</v>
      </c>
      <c r="D60" s="14" t="s">
        <v>10</v>
      </c>
      <c r="E60" s="11" t="str">
        <f t="shared" ref="E60:E72" si="63">CONCATENATE("_",TEXT(F60+1,"000"))</f>
        <v>_005</v>
      </c>
      <c r="F60" s="28">
        <f t="shared" si="30"/>
        <v>4</v>
      </c>
      <c r="G60" s="5" t="s">
        <v>173</v>
      </c>
      <c r="H60" s="20" t="str">
        <f t="shared" ref="H60:H63" si="64">CONCATENATE("{{coalesce(cell(BIG_TEST_9.result, ", $F60,", \""Metric\""), \""Error\"").asString()}}")</f>
        <v>{{coalesce(cell(BIG_TEST_9.result, 4, \"Metric\"), \"Error\").asString()}}</v>
      </c>
      <c r="I60" s="26" t="s">
        <v>183</v>
      </c>
      <c r="J60" s="20" t="s">
        <v>15</v>
      </c>
      <c r="K60" s="5" t="s">
        <v>15</v>
      </c>
      <c r="L60" s="5" t="s">
        <v>53</v>
      </c>
      <c r="M60" s="20" t="str">
        <f t="shared" si="60"/>
        <v>["Metric", ["{{coalesce(cell(BIG_TEST_9.result, 4, \"Metric\"), \"Error\").asString()}}"], "in"]</v>
      </c>
      <c r="N60" s="20" t="str">
        <f t="shared" si="61"/>
        <v>["Region", ["{{coalesce(cell(BIG_TEST_9.result, 4, \"Region\"), \"Error\").asString()}}"], "in"]</v>
      </c>
      <c r="O60" s="6" t="s">
        <v>210</v>
      </c>
      <c r="P60" s="6" t="s">
        <v>177</v>
      </c>
      <c r="Q60" s="23" t="s">
        <v>183</v>
      </c>
      <c r="R60" s="23" t="s">
        <v>183</v>
      </c>
      <c r="S60" s="23" t="s">
        <v>183</v>
      </c>
      <c r="T60" s="23" t="s">
        <v>183</v>
      </c>
      <c r="U60" s="23" t="s">
        <v>183</v>
      </c>
      <c r="V60" s="23" t="s">
        <v>183</v>
      </c>
      <c r="W60" s="21" t="str">
        <f t="shared" ref="W60:W61" si="65">CONCATENATE("{{coalesce(cell(BIG_TEST_9.result, ", $F60,", \""Text_Color_1\""), \""#FFFFFF\"").asString()}}")</f>
        <v>{{coalesce(cell(BIG_TEST_9.result, 4, \"Text_Color_1\"), \"#FFFFFF\").asString()}}</v>
      </c>
      <c r="X60" s="8" t="s">
        <v>48</v>
      </c>
      <c r="Y60" s="8" t="s">
        <v>33</v>
      </c>
      <c r="Z60" s="21" t="str">
        <f>CONCATENATE("{{coalesce(cell(BIG_TEST_9.result, ", $F60,", \""number_YTD_A_Formatted\""), \""--\"").asString()}}")</f>
        <v>{{coalesce(cell(BIG_TEST_9.result, 4, \"number_YTD_A_Formatted\"), \"--\").asString()}}</v>
      </c>
      <c r="AA60" s="23" t="s">
        <v>183</v>
      </c>
      <c r="AB60" s="23" t="s">
        <v>183</v>
      </c>
      <c r="AC60" s="9" t="s">
        <v>59</v>
      </c>
      <c r="AD60" s="9" t="s">
        <v>195</v>
      </c>
      <c r="AE60" s="9">
        <f>AG60</f>
        <v>47</v>
      </c>
      <c r="AF60" s="9" t="s">
        <v>40</v>
      </c>
      <c r="AG60" s="28">
        <f t="shared" si="33"/>
        <v>47</v>
      </c>
      <c r="AH60" s="16" t="s">
        <v>227</v>
      </c>
      <c r="AI60" s="10"/>
      <c r="AJ60" s="25" t="s">
        <v>183</v>
      </c>
      <c r="AK60" s="7" t="str">
        <f t="shared" ref="AK60:AK63" si="66">CONCATENATE("text_",L60,E60)</f>
        <v>text_YTD_A_005</v>
      </c>
      <c r="AL60" s="10"/>
      <c r="AM60" s="24" t="s">
        <v>183</v>
      </c>
      <c r="AN60" s="24" t="s">
        <v>183</v>
      </c>
      <c r="AO60" s="13" t="str">
        <f t="shared" ref="AO60:AO72" si="67">IF(AM60=AN60,"PASS","FAIL")</f>
        <v>PASS</v>
      </c>
      <c r="AP60" s="13"/>
      <c r="AQ60" s="12" t="str">
        <f t="shared" ref="AQ60:AQ65" si="68">CONCATENATE("""",AK60,""": {""type"": ""text"", ""parameters"": {""text"": """, Z60, """, ""textAlignment"": """, Y60, """, ""textColor"": """, W60, """, ""fontSize"": ",X60,"}},")</f>
        <v>"text_YTD_A_005": {"type": "text", "parameters": {"text": "{{coalesce(cell(BIG_TEST_9.result, 4, \"number_YTD_A_Formatted\"), \"--\").asString()}}", "textAlignment": "center", "textColor": "{{coalesce(cell(BIG_TEST_9.result, 4, \"Text_Color_1\"), \"#FFFFFF\").asString()}}", "fontSize": 18}},</v>
      </c>
      <c r="AR60" s="17" t="s">
        <v>213</v>
      </c>
      <c r="AS60" s="13" t="str">
        <f t="shared" ref="AS60:AS65" si="69">IF(AQ60=AR60,"PASS","FAIL")</f>
        <v>FAIL</v>
      </c>
      <c r="AT60" s="13"/>
      <c r="AU60" s="12" t="str">
        <f t="shared" si="62"/>
        <v>{"colspan": 5, "column": 29, "name": "text_YTD_A_005", "row": 47, "rowspan": 3, "widgetStyle": {"borderEdges": ["bottom"], "backgroundColor": "#FFFFFF", "borderColor": "#C5D3E0", "borderRadius": 0, "borderWidth": 1}},</v>
      </c>
      <c r="AV60" s="17" t="s">
        <v>228</v>
      </c>
      <c r="AW60" s="13" t="str">
        <f t="shared" ref="AW60:AW72" si="70">IF(AU60=AV60,"PASS","FAIL")</f>
        <v>FAIL</v>
      </c>
    </row>
    <row r="61" spans="1:49" s="4" customFormat="1" ht="72.599999999999994" thickBot="1" x14ac:dyDescent="0.35">
      <c r="A61" s="30">
        <v>3</v>
      </c>
      <c r="B61" s="14" t="s">
        <v>8</v>
      </c>
      <c r="C61" s="14" t="s">
        <v>47</v>
      </c>
      <c r="D61" s="14" t="s">
        <v>10</v>
      </c>
      <c r="E61" s="11" t="str">
        <f t="shared" si="63"/>
        <v>_005</v>
      </c>
      <c r="F61" s="28">
        <f t="shared" si="30"/>
        <v>4</v>
      </c>
      <c r="G61" s="5" t="s">
        <v>173</v>
      </c>
      <c r="H61" s="20" t="str">
        <f t="shared" si="64"/>
        <v>{{coalesce(cell(BIG_TEST_9.result, 4, \"Metric\"), \"Error\").asString()}}</v>
      </c>
      <c r="I61" s="26" t="s">
        <v>183</v>
      </c>
      <c r="J61" s="20" t="str">
        <f>CONCATENATE("{{coalesce(cell(BIG_TEST_9.result, ", $F61,", \""Annual_Target_Dynamic\""), \""Error\"").asString()}}")</f>
        <v>{{coalesce(cell(BIG_TEST_9.result, 4, \"Annual_Target_Dynamic\"), \"Error\").asString()}}</v>
      </c>
      <c r="K61" s="5" t="s">
        <v>50</v>
      </c>
      <c r="L61" s="5" t="s">
        <v>54</v>
      </c>
      <c r="M61" s="20" t="str">
        <f t="shared" si="60"/>
        <v>["Metric", ["{{coalesce(cell(BIG_TEST_9.result, 4, \"Metric\"), \"Error\").asString()}}"], "in"]</v>
      </c>
      <c r="N61" s="20" t="str">
        <f t="shared" si="61"/>
        <v>["Region", ["{{coalesce(cell(BIG_TEST_9.result, 4, \"Region\"), \"Error\").asString()}}"], "in"]</v>
      </c>
      <c r="O61" s="6" t="s">
        <v>210</v>
      </c>
      <c r="P61" s="6" t="s">
        <v>177</v>
      </c>
      <c r="Q61" s="23" t="s">
        <v>183</v>
      </c>
      <c r="R61" s="23" t="s">
        <v>183</v>
      </c>
      <c r="S61" s="23" t="s">
        <v>183</v>
      </c>
      <c r="T61" s="23" t="s">
        <v>183</v>
      </c>
      <c r="U61" s="23" t="s">
        <v>183</v>
      </c>
      <c r="V61" s="23" t="s">
        <v>183</v>
      </c>
      <c r="W61" s="21" t="str">
        <f t="shared" si="65"/>
        <v>{{coalesce(cell(BIG_TEST_9.result, 4, \"Text_Color_1\"), \"#FFFFFF\").asString()}}</v>
      </c>
      <c r="X61" s="8" t="s">
        <v>48</v>
      </c>
      <c r="Y61" s="8" t="s">
        <v>33</v>
      </c>
      <c r="Z61" s="21" t="str">
        <f t="shared" ref="Z61" si="71">CONCATENATE("{{coalesce(cell(BIG_TEST_9.result, ", $F61,", \""number_Target_Formatted\""), \""--\"").asString()}}")</f>
        <v>{{coalesce(cell(BIG_TEST_9.result, 4, \"number_Target_Formatted\"), \"--\").asString()}}</v>
      </c>
      <c r="AA61" s="23" t="s">
        <v>183</v>
      </c>
      <c r="AB61" s="23" t="s">
        <v>183</v>
      </c>
      <c r="AC61" s="9" t="s">
        <v>41</v>
      </c>
      <c r="AD61" s="9" t="s">
        <v>135</v>
      </c>
      <c r="AE61" s="9">
        <f>AG61</f>
        <v>47</v>
      </c>
      <c r="AF61" s="9" t="s">
        <v>40</v>
      </c>
      <c r="AG61" s="28">
        <f t="shared" si="33"/>
        <v>47</v>
      </c>
      <c r="AH61" s="16" t="s">
        <v>219</v>
      </c>
      <c r="AI61" s="10"/>
      <c r="AJ61" s="25" t="s">
        <v>183</v>
      </c>
      <c r="AK61" s="7" t="str">
        <f t="shared" si="66"/>
        <v>text_Target_005</v>
      </c>
      <c r="AL61" s="10"/>
      <c r="AM61" s="24" t="s">
        <v>183</v>
      </c>
      <c r="AN61" s="24" t="s">
        <v>183</v>
      </c>
      <c r="AO61" s="13" t="str">
        <f t="shared" si="67"/>
        <v>PASS</v>
      </c>
      <c r="AP61" s="13"/>
      <c r="AQ61" s="12" t="str">
        <f t="shared" si="68"/>
        <v>"text_Target_005": {"type": "text", "parameters": {"text": "{{coalesce(cell(BIG_TEST_9.result, 4, \"number_Target_Formatted\"), \"--\").asString()}}", "textAlignment": "center", "textColor": "{{coalesce(cell(BIG_TEST_9.result, 4, \"Text_Color_1\"), \"#FFFFFF\").asString()}}", "fontSize": 18}},</v>
      </c>
      <c r="AR61" s="17" t="s">
        <v>217</v>
      </c>
      <c r="AS61" s="13" t="str">
        <f t="shared" si="69"/>
        <v>FAIL</v>
      </c>
      <c r="AT61" s="13"/>
      <c r="AU61" s="12" t="str">
        <f t="shared" si="62"/>
        <v>{"colspan": 4, "column": 16, "name": "text_Target_005", "row": 47, "rowspan": 3, "widgetStyle": {"borderEdges": [], "backgroundColor": "#FFFFFF", "borderColor": "#FFFFFF", "borderRadius": 0, "borderWidth": 1}},</v>
      </c>
      <c r="AV61" s="17" t="s">
        <v>232</v>
      </c>
      <c r="AW61" s="13" t="str">
        <f t="shared" si="70"/>
        <v>FAIL</v>
      </c>
    </row>
    <row r="62" spans="1:49" s="4" customFormat="1" ht="72.599999999999994" thickBot="1" x14ac:dyDescent="0.35">
      <c r="A62" s="30">
        <v>4</v>
      </c>
      <c r="B62" s="14" t="s">
        <v>8</v>
      </c>
      <c r="C62" s="14" t="s">
        <v>47</v>
      </c>
      <c r="D62" s="14" t="s">
        <v>10</v>
      </c>
      <c r="E62" s="11" t="str">
        <f t="shared" si="63"/>
        <v>_005</v>
      </c>
      <c r="F62" s="28">
        <f t="shared" si="30"/>
        <v>4</v>
      </c>
      <c r="G62" s="5" t="s">
        <v>173</v>
      </c>
      <c r="H62" s="20" t="str">
        <f t="shared" si="64"/>
        <v>{{coalesce(cell(BIG_TEST_9.result, 4, \"Metric\"), \"Error\").asString()}}</v>
      </c>
      <c r="I62" s="26" t="s">
        <v>183</v>
      </c>
      <c r="J62" s="20" t="str">
        <f>CONCATENATE("{{coalesce(cell(BIG_TEST_9.result, ", $F62,", \""Change_in_YTD_MoM_Dynamic\""), \""Error\"").asString()}}")</f>
        <v>{{coalesce(cell(BIG_TEST_9.result, 4, \"Change_in_YTD_MoM_Dynamic\"), \"Error\").asString()}}</v>
      </c>
      <c r="K62" s="5" t="s">
        <v>51</v>
      </c>
      <c r="L62" s="5" t="s">
        <v>56</v>
      </c>
      <c r="M62" s="20" t="str">
        <f t="shared" si="60"/>
        <v>["Metric", ["{{coalesce(cell(BIG_TEST_9.result, 4, \"Metric\"), \"Error\").asString()}}"], "in"]</v>
      </c>
      <c r="N62" s="20" t="str">
        <f t="shared" si="61"/>
        <v>["Region", ["{{coalesce(cell(BIG_TEST_9.result, 4, \"Region\"), \"Error\").asString()}}"], "in"]</v>
      </c>
      <c r="O62" s="6" t="s">
        <v>210</v>
      </c>
      <c r="P62" s="6" t="s">
        <v>177</v>
      </c>
      <c r="Q62" s="23" t="s">
        <v>183</v>
      </c>
      <c r="R62" s="23" t="s">
        <v>183</v>
      </c>
      <c r="S62" s="23" t="s">
        <v>183</v>
      </c>
      <c r="T62" s="23" t="s">
        <v>183</v>
      </c>
      <c r="U62" s="23" t="s">
        <v>183</v>
      </c>
      <c r="V62" s="23" t="s">
        <v>183</v>
      </c>
      <c r="W62" s="21" t="str">
        <f>CONCATENATE("{{coalesce(cell(BIG_TEST_9.result, ", $F62,", \""Color_2\""), \""#FFFFFF\"").asString()}}")</f>
        <v>{{coalesce(cell(BIG_TEST_9.result, 4, \"Color_2\"), \"#FFFFFF\").asString()}}</v>
      </c>
      <c r="X62" s="8" t="s">
        <v>34</v>
      </c>
      <c r="Y62" s="8" t="s">
        <v>202</v>
      </c>
      <c r="Z62" s="21" t="str">
        <f>CONCATENATE("{{coalesce(cell(BIG_TEST_9.result, ", $F62,", \""number_YTD_MoM_Formatted\""), \""--\"").asString()}}")</f>
        <v>{{coalesce(cell(BIG_TEST_9.result, 4, \"number_YTD_MoM_Formatted\"), \"--\").asString()}}</v>
      </c>
      <c r="AA62" s="23" t="s">
        <v>183</v>
      </c>
      <c r="AB62" s="23" t="s">
        <v>183</v>
      </c>
      <c r="AC62" s="9" t="s">
        <v>40</v>
      </c>
      <c r="AD62" s="9" t="s">
        <v>32</v>
      </c>
      <c r="AE62" s="9">
        <f>AG62+3</f>
        <v>50</v>
      </c>
      <c r="AF62" s="9" t="s">
        <v>44</v>
      </c>
      <c r="AG62" s="28">
        <f t="shared" si="33"/>
        <v>47</v>
      </c>
      <c r="AH62" s="16" t="s">
        <v>219</v>
      </c>
      <c r="AI62" s="10"/>
      <c r="AJ62" s="25" t="s">
        <v>183</v>
      </c>
      <c r="AK62" s="7" t="str">
        <f t="shared" si="66"/>
        <v>text_YTD_MoM_005</v>
      </c>
      <c r="AL62" s="10"/>
      <c r="AM62" s="24" t="s">
        <v>183</v>
      </c>
      <c r="AN62" s="24" t="s">
        <v>183</v>
      </c>
      <c r="AO62" s="13" t="str">
        <f t="shared" si="67"/>
        <v>PASS</v>
      </c>
      <c r="AP62" s="13"/>
      <c r="AQ62" s="12" t="str">
        <f t="shared" si="68"/>
        <v>"text_YTD_MoM_005": {"type": "text", "parameters": {"text": "{{coalesce(cell(BIG_TEST_9.result, 4, \"number_YTD_MoM_Formatted\"), \"--\").asString()}}", "textAlignment": "right", "textColor": "{{coalesce(cell(BIG_TEST_9.result, 4, \"Color_2\"), \"#FFFFFF\").asString()}}", "fontSize": 14}},</v>
      </c>
      <c r="AR62" s="17" t="s">
        <v>211</v>
      </c>
      <c r="AS62" s="13" t="str">
        <f t="shared" si="69"/>
        <v>FAIL</v>
      </c>
      <c r="AT62" s="13"/>
      <c r="AU62" s="12" t="str">
        <f t="shared" si="62"/>
        <v>{"colspan": 3, "column": 24, "name": "text_YTD_MoM_005", "row": 50, "rowspan": 2, "widgetStyle": {"borderEdges": [], "backgroundColor": "#FFFFFF", "borderColor": "#FFFFFF", "borderRadius": 0, "borderWidth": 1}},</v>
      </c>
      <c r="AV62" s="17" t="s">
        <v>230</v>
      </c>
      <c r="AW62" s="13" t="str">
        <f t="shared" si="70"/>
        <v>FAIL</v>
      </c>
    </row>
    <row r="63" spans="1:49" s="4" customFormat="1" ht="72.599999999999994" thickBot="1" x14ac:dyDescent="0.35">
      <c r="A63" s="30">
        <v>5</v>
      </c>
      <c r="B63" s="14" t="s">
        <v>8</v>
      </c>
      <c r="C63" s="14" t="s">
        <v>47</v>
      </c>
      <c r="D63" s="14" t="s">
        <v>10</v>
      </c>
      <c r="E63" s="11" t="str">
        <f t="shared" si="63"/>
        <v>_005</v>
      </c>
      <c r="F63" s="28">
        <f t="shared" si="30"/>
        <v>4</v>
      </c>
      <c r="G63" s="5" t="s">
        <v>173</v>
      </c>
      <c r="H63" s="20" t="str">
        <f t="shared" si="64"/>
        <v>{{coalesce(cell(BIG_TEST_9.result, 4, \"Metric\"), \"Error\").asString()}}</v>
      </c>
      <c r="I63" s="26" t="s">
        <v>183</v>
      </c>
      <c r="J63" s="5" t="s">
        <v>52</v>
      </c>
      <c r="K63" s="5" t="s">
        <v>52</v>
      </c>
      <c r="L63" s="5" t="s">
        <v>55</v>
      </c>
      <c r="M63" s="20" t="str">
        <f t="shared" si="60"/>
        <v>["Metric", ["{{coalesce(cell(BIG_TEST_9.result, 4, \"Metric\"), \"Error\").asString()}}"], "in"]</v>
      </c>
      <c r="N63" s="20" t="str">
        <f>CONCATENATE("[""Region"", [""{{coalesce(cell(BIG_TEST_9.result, ", $F63,", \""Region\""), \""Error\"").asString()}}""], ""in""]")</f>
        <v>["Region", ["{{coalesce(cell(BIG_TEST_9.result, 4, \"Region\"), \"Error\").asString()}}"], "in"]</v>
      </c>
      <c r="O63" s="6" t="s">
        <v>210</v>
      </c>
      <c r="P63" s="6" t="s">
        <v>177</v>
      </c>
      <c r="Q63" s="23" t="s">
        <v>183</v>
      </c>
      <c r="R63" s="23" t="s">
        <v>183</v>
      </c>
      <c r="S63" s="23" t="s">
        <v>183</v>
      </c>
      <c r="T63" s="23" t="s">
        <v>183</v>
      </c>
      <c r="U63" s="23" t="s">
        <v>183</v>
      </c>
      <c r="V63" s="23" t="s">
        <v>183</v>
      </c>
      <c r="W63" s="21" t="str">
        <f>CONCATENATE("{{coalesce(cell(BIG_TEST_9.result, ", $F63,", \""Color\""), \""#FFFFFF\"").asString()}}")</f>
        <v>{{coalesce(cell(BIG_TEST_9.result, 4, \"Color\"), \"#FFFFFF\").asString()}}</v>
      </c>
      <c r="X63" s="8" t="s">
        <v>34</v>
      </c>
      <c r="Y63" s="8" t="s">
        <v>202</v>
      </c>
      <c r="Z63" s="21" t="str">
        <f>CONCATENATE("{{coalesce(cell(BIG_TEST_9.result, ", $F63,", \""number_YTD_A_MoM_Formatted\""), \""--\"").asString()}}")</f>
        <v>{{coalesce(cell(BIG_TEST_9.result, 4, \"number_YTD_A_MoM_Formatted\"), \"--\").asString()}}</v>
      </c>
      <c r="AA63" s="23" t="s">
        <v>183</v>
      </c>
      <c r="AB63" s="23" t="s">
        <v>183</v>
      </c>
      <c r="AC63" s="9" t="s">
        <v>40</v>
      </c>
      <c r="AD63" s="9" t="s">
        <v>237</v>
      </c>
      <c r="AE63" s="9">
        <f>AG63+3</f>
        <v>50</v>
      </c>
      <c r="AF63" s="9" t="s">
        <v>44</v>
      </c>
      <c r="AG63" s="28">
        <f t="shared" si="33"/>
        <v>47</v>
      </c>
      <c r="AH63" s="16" t="s">
        <v>219</v>
      </c>
      <c r="AI63" s="10"/>
      <c r="AJ63" s="25" t="s">
        <v>183</v>
      </c>
      <c r="AK63" s="7" t="str">
        <f t="shared" si="66"/>
        <v>text_YTD_A_MoM_005</v>
      </c>
      <c r="AL63" s="10"/>
      <c r="AM63" s="24" t="s">
        <v>183</v>
      </c>
      <c r="AN63" s="24" t="s">
        <v>183</v>
      </c>
      <c r="AO63" s="13" t="str">
        <f t="shared" si="67"/>
        <v>PASS</v>
      </c>
      <c r="AP63" s="13"/>
      <c r="AQ63" s="12" t="str">
        <f t="shared" si="68"/>
        <v>"text_YTD_A_MoM_005": {"type": "text", "parameters": {"text": "{{coalesce(cell(BIG_TEST_9.result, 4, \"number_YTD_A_MoM_Formatted\"), \"--\").asString()}}", "textAlignment": "right", "textColor": "{{coalesce(cell(BIG_TEST_9.result, 4, \"Color\"), \"#FFFFFF\").asString()}}", "fontSize": 14}},</v>
      </c>
      <c r="AR63" s="17" t="s">
        <v>214</v>
      </c>
      <c r="AS63" s="13" t="str">
        <f t="shared" si="69"/>
        <v>FAIL</v>
      </c>
      <c r="AT63" s="13"/>
      <c r="AU63" s="12" t="str">
        <f t="shared" si="62"/>
        <v>{"colspan": 3, "column": 31, "name": "text_YTD_A_MoM_005", "row": 50, "rowspan": 2, "widgetStyle": {"borderEdges": [], "backgroundColor": "#FFFFFF", "borderColor": "#FFFFFF", "borderRadius": 0, "borderWidth": 1}},</v>
      </c>
      <c r="AV63" s="17" t="s">
        <v>229</v>
      </c>
      <c r="AW63" s="13" t="str">
        <f t="shared" si="70"/>
        <v>FAIL</v>
      </c>
    </row>
    <row r="64" spans="1:49" s="4" customFormat="1" ht="72.599999999999994" thickBot="1" x14ac:dyDescent="0.35">
      <c r="A64" s="30">
        <v>6</v>
      </c>
      <c r="B64" s="14" t="s">
        <v>8</v>
      </c>
      <c r="C64" s="14" t="s">
        <v>47</v>
      </c>
      <c r="D64" s="14" t="s">
        <v>10</v>
      </c>
      <c r="E64" s="11" t="str">
        <f t="shared" si="63"/>
        <v>_005</v>
      </c>
      <c r="F64" s="28">
        <f t="shared" si="30"/>
        <v>4</v>
      </c>
      <c r="G64" s="6" t="s">
        <v>183</v>
      </c>
      <c r="H64" s="6" t="s">
        <v>183</v>
      </c>
      <c r="I64" s="6" t="s">
        <v>183</v>
      </c>
      <c r="J64" s="6" t="s">
        <v>183</v>
      </c>
      <c r="K64" s="6" t="s">
        <v>183</v>
      </c>
      <c r="L64" s="6" t="s">
        <v>183</v>
      </c>
      <c r="M64" s="6" t="s">
        <v>183</v>
      </c>
      <c r="N64" s="6" t="s">
        <v>183</v>
      </c>
      <c r="O64" s="6" t="s">
        <v>183</v>
      </c>
      <c r="P64" s="6" t="s">
        <v>183</v>
      </c>
      <c r="Q64" s="23" t="s">
        <v>183</v>
      </c>
      <c r="R64" s="23" t="s">
        <v>183</v>
      </c>
      <c r="S64" s="23" t="s">
        <v>183</v>
      </c>
      <c r="T64" s="23" t="s">
        <v>183</v>
      </c>
      <c r="U64" s="23" t="s">
        <v>183</v>
      </c>
      <c r="V64" s="23" t="s">
        <v>183</v>
      </c>
      <c r="W64" s="21" t="str">
        <f>CONCATENATE("{{coalesce(cell(BIG_TEST_9.result, ", $F62,", \""Text_Color_1\""), \""#FFFFFF\"").asString()}}")</f>
        <v>{{coalesce(cell(BIG_TEST_9.result, 4, \"Text_Color_1\"), \"#FFFFFF\").asString()}}</v>
      </c>
      <c r="X64" s="8" t="s">
        <v>49</v>
      </c>
      <c r="Y64" s="8" t="s">
        <v>202</v>
      </c>
      <c r="Z64" s="8" t="s">
        <v>212</v>
      </c>
      <c r="AA64" s="23"/>
      <c r="AB64" s="23"/>
      <c r="AC64" s="9" t="s">
        <v>40</v>
      </c>
      <c r="AD64" s="9" t="s">
        <v>158</v>
      </c>
      <c r="AE64" s="9">
        <f>AG64+3</f>
        <v>50</v>
      </c>
      <c r="AF64" s="9" t="s">
        <v>44</v>
      </c>
      <c r="AG64" s="28">
        <f t="shared" si="33"/>
        <v>47</v>
      </c>
      <c r="AH64" s="16" t="s">
        <v>219</v>
      </c>
      <c r="AI64" s="10"/>
      <c r="AJ64" s="25" t="s">
        <v>183</v>
      </c>
      <c r="AK64" s="7" t="str">
        <f>CONCATENATE("text_","cmom_a",E64)</f>
        <v>text_cmom_a_005</v>
      </c>
      <c r="AL64" s="10"/>
      <c r="AM64" s="24" t="s">
        <v>183</v>
      </c>
      <c r="AN64" s="24" t="s">
        <v>183</v>
      </c>
      <c r="AO64" s="13" t="str">
        <f t="shared" si="67"/>
        <v>PASS</v>
      </c>
      <c r="AP64" s="13"/>
      <c r="AQ64" s="12" t="str">
        <f t="shared" si="68"/>
        <v>"text_cmom_a_005": {"type": "text", "parameters": {"text": "Δ MoM", "textAlignment": "right", "textColor": "{{coalesce(cell(BIG_TEST_9.result, 4, \"Text_Color_1\"), \"#FFFFFF\").asString()}}", "fontSize": 10}},</v>
      </c>
      <c r="AR64" s="17" t="s">
        <v>215</v>
      </c>
      <c r="AS64" s="13" t="str">
        <f t="shared" si="69"/>
        <v>FAIL</v>
      </c>
      <c r="AT64" s="13"/>
      <c r="AU64" s="12" t="str">
        <f t="shared" si="62"/>
        <v>{"colspan": 3, "column": 21, "name": "text_cmom_a_005", "row": 50, "rowspan": 2, "widgetStyle": {"borderEdges": [], "backgroundColor": "#FFFFFF", "borderColor": "#FFFFFF", "borderRadius": 0, "borderWidth": 1}},</v>
      </c>
      <c r="AV64" s="17" t="s">
        <v>220</v>
      </c>
      <c r="AW64" s="13" t="str">
        <f t="shared" si="70"/>
        <v>FAIL</v>
      </c>
    </row>
    <row r="65" spans="1:49" s="4" customFormat="1" ht="72.599999999999994" thickBot="1" x14ac:dyDescent="0.35">
      <c r="A65" s="30">
        <v>7</v>
      </c>
      <c r="B65" s="14" t="s">
        <v>8</v>
      </c>
      <c r="C65" s="14" t="s">
        <v>47</v>
      </c>
      <c r="D65" s="14" t="s">
        <v>10</v>
      </c>
      <c r="E65" s="11" t="str">
        <f t="shared" si="63"/>
        <v>_005</v>
      </c>
      <c r="F65" s="28">
        <f t="shared" si="30"/>
        <v>4</v>
      </c>
      <c r="G65" s="6" t="s">
        <v>183</v>
      </c>
      <c r="H65" s="6" t="s">
        <v>183</v>
      </c>
      <c r="I65" s="6" t="s">
        <v>183</v>
      </c>
      <c r="J65" s="6" t="s">
        <v>183</v>
      </c>
      <c r="K65" s="6" t="s">
        <v>183</v>
      </c>
      <c r="L65" s="6" t="s">
        <v>183</v>
      </c>
      <c r="M65" s="6" t="s">
        <v>183</v>
      </c>
      <c r="N65" s="6" t="s">
        <v>183</v>
      </c>
      <c r="O65" s="6" t="s">
        <v>183</v>
      </c>
      <c r="P65" s="6" t="s">
        <v>183</v>
      </c>
      <c r="Q65" s="23" t="s">
        <v>183</v>
      </c>
      <c r="R65" s="23" t="s">
        <v>183</v>
      </c>
      <c r="S65" s="23" t="s">
        <v>183</v>
      </c>
      <c r="T65" s="23" t="s">
        <v>183</v>
      </c>
      <c r="U65" s="23" t="s">
        <v>183</v>
      </c>
      <c r="V65" s="23" t="s">
        <v>183</v>
      </c>
      <c r="W65" s="21" t="str">
        <f>CONCATENATE("{{coalesce(cell(BIG_TEST_9.result, ", $F63,", \""Text_Color_1\""), \""#FFFFFF\"").asString()}}")</f>
        <v>{{coalesce(cell(BIG_TEST_9.result, 4, \"Text_Color_1\"), \"#FFFFFF\").asString()}}</v>
      </c>
      <c r="X65" s="8" t="s">
        <v>49</v>
      </c>
      <c r="Y65" s="8" t="s">
        <v>202</v>
      </c>
      <c r="Z65" s="8" t="s">
        <v>212</v>
      </c>
      <c r="AA65" s="23"/>
      <c r="AB65" s="23"/>
      <c r="AC65" s="9" t="s">
        <v>40</v>
      </c>
      <c r="AD65" s="9" t="s">
        <v>194</v>
      </c>
      <c r="AE65" s="9">
        <f>AG65+3</f>
        <v>50</v>
      </c>
      <c r="AF65" s="9" t="s">
        <v>44</v>
      </c>
      <c r="AG65" s="28">
        <f t="shared" si="33"/>
        <v>47</v>
      </c>
      <c r="AH65" s="16" t="s">
        <v>219</v>
      </c>
      <c r="AI65" s="10"/>
      <c r="AJ65" s="25" t="s">
        <v>183</v>
      </c>
      <c r="AK65" s="7" t="str">
        <f>CONCATENATE("text_","cmom_b",E65)</f>
        <v>text_cmom_b_005</v>
      </c>
      <c r="AL65" s="10"/>
      <c r="AM65" s="24" t="s">
        <v>183</v>
      </c>
      <c r="AN65" s="24" t="s">
        <v>183</v>
      </c>
      <c r="AO65" s="13" t="str">
        <f t="shared" si="67"/>
        <v>PASS</v>
      </c>
      <c r="AP65" s="13"/>
      <c r="AQ65" s="12" t="str">
        <f t="shared" si="68"/>
        <v>"text_cmom_b_005": {"type": "text", "parameters": {"text": "Δ MoM", "textAlignment": "right", "textColor": "{{coalesce(cell(BIG_TEST_9.result, 4, \"Text_Color_1\"), \"#FFFFFF\").asString()}}", "fontSize": 10}},</v>
      </c>
      <c r="AR65" s="17" t="s">
        <v>216</v>
      </c>
      <c r="AS65" s="13" t="str">
        <f t="shared" si="69"/>
        <v>FAIL</v>
      </c>
      <c r="AT65" s="13"/>
      <c r="AU65" s="12" t="str">
        <f t="shared" si="62"/>
        <v>{"colspan": 3, "column": 28, "name": "text_cmom_b_005", "row": 50, "rowspan": 2, "widgetStyle": {"borderEdges": [], "backgroundColor": "#FFFFFF", "borderColor": "#FFFFFF", "borderRadius": 0, "borderWidth": 1}},</v>
      </c>
      <c r="AV65" s="17" t="s">
        <v>221</v>
      </c>
      <c r="AW65" s="13" t="str">
        <f t="shared" si="70"/>
        <v>FAIL</v>
      </c>
    </row>
    <row r="66" spans="1:49" s="4" customFormat="1" ht="216.6" thickBot="1" x14ac:dyDescent="0.35">
      <c r="A66" s="30">
        <v>8</v>
      </c>
      <c r="B66" s="14" t="s">
        <v>8</v>
      </c>
      <c r="C66" s="14" t="s">
        <v>47</v>
      </c>
      <c r="D66" s="14" t="s">
        <v>166</v>
      </c>
      <c r="E66" s="11" t="str">
        <f t="shared" si="63"/>
        <v>_005</v>
      </c>
      <c r="F66" s="28">
        <f t="shared" si="30"/>
        <v>4</v>
      </c>
      <c r="G66" s="5" t="s">
        <v>173</v>
      </c>
      <c r="H66" s="20" t="str">
        <f t="shared" ref="H66" si="72">CONCATENATE("{{coalesce(cell(BIG_TEST_9.result, ", $F66,", \""Metric\""), \""Error\"").asString()}}")</f>
        <v>{{coalesce(cell(BIG_TEST_9.result, 4, \"Metric\"), \"Error\").asString()}}</v>
      </c>
      <c r="I66" s="20" t="s">
        <v>191</v>
      </c>
      <c r="J66" s="20" t="s">
        <v>15</v>
      </c>
      <c r="K66" s="5" t="s">
        <v>15</v>
      </c>
      <c r="L66" s="5" t="s">
        <v>53</v>
      </c>
      <c r="M66" s="20" t="str">
        <f>CONCATENATE("[""Metric"", [""{{coalesce(cell(BIG_TEST_9.result, ", $F66,", \""Metric\""), \""Error\"").asString()}}""], ""in""]")</f>
        <v>["Metric", ["{{coalesce(cell(BIG_TEST_9.result, 4, \"Metric\"), \"Error\").asString()}}"], "in"]</v>
      </c>
      <c r="N66" s="20" t="str">
        <f>CONCATENATE("[""Region"", [""{{coalesce(cell(BIG_TEST_9.result, ", $F66,", \""Region\""), \""Error\"").asString()}}""], ""in""]")</f>
        <v>["Region", ["{{coalesce(cell(BIG_TEST_9.result, 4, \"Region\"), \"Error\").asString()}}"], "in"]</v>
      </c>
      <c r="O66" s="6" t="s">
        <v>183</v>
      </c>
      <c r="P66" s="6" t="s">
        <v>177</v>
      </c>
      <c r="Q66" s="21" t="s">
        <v>178</v>
      </c>
      <c r="R66" s="23" t="s">
        <v>183</v>
      </c>
      <c r="S66" s="23" t="s">
        <v>183</v>
      </c>
      <c r="T66" s="23" t="s">
        <v>183</v>
      </c>
      <c r="U66" s="21" t="str">
        <f>CONCATENATE("{{coalesce(cell(BIG_TEST_9.result, ", $F66,", \""Color\""), \""#FFFFFF\"").asString()}}")</f>
        <v>{{coalesce(cell(BIG_TEST_9.result, 4, \"Color\"), \"#FFFFFF\").asString()}}</v>
      </c>
      <c r="V66" s="8" t="s">
        <v>34</v>
      </c>
      <c r="W66" s="17" t="s">
        <v>31</v>
      </c>
      <c r="X66" s="8" t="s">
        <v>49</v>
      </c>
      <c r="Y66" s="8" t="s">
        <v>33</v>
      </c>
      <c r="Z66" s="8"/>
      <c r="AA66" s="17" t="s">
        <v>239</v>
      </c>
      <c r="AB66" s="17" t="s">
        <v>196</v>
      </c>
      <c r="AC66" s="9" t="s">
        <v>179</v>
      </c>
      <c r="AD66" s="9" t="s">
        <v>204</v>
      </c>
      <c r="AE66" s="9">
        <f>AG66</f>
        <v>47</v>
      </c>
      <c r="AF66" s="9" t="s">
        <v>59</v>
      </c>
      <c r="AG66" s="28">
        <f t="shared" si="33"/>
        <v>47</v>
      </c>
      <c r="AH66" s="16" t="s">
        <v>180</v>
      </c>
      <c r="AI66" s="10"/>
      <c r="AJ66" s="11" t="str">
        <f>CONCATENATE(G66,"Trend",E66)</f>
        <v>Step_Trend_005</v>
      </c>
      <c r="AK66" s="7" t="str">
        <f>CONCATENATE("chart_Trend",E66)</f>
        <v>chart_Trend_005</v>
      </c>
      <c r="AL66" s="10"/>
      <c r="AM66" s="12" t="str">
        <f>CONCATENATE("""",AJ66,""": {""broadcastFacet"": false, ", P66,  ", ""isGlobal"": false, ", """query"": {""measures"": [[""avg"", """,J66,"""]], ""groups"": ", I66,", ""filters"": [", M66,", ", N66,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"Step_Trend_005":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4, \"Metric\"), \"Error\").asString()}}"], "in"], ["Region", ["{{coalesce(cell(BIG_TEST_9.result, 4,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66" s="21" t="s">
        <v>233</v>
      </c>
      <c r="AO66" s="13" t="str">
        <f t="shared" si="67"/>
        <v>FAIL</v>
      </c>
      <c r="AP66" s="13"/>
      <c r="AQ66" s="12" t="str">
        <f>CONCATENATE("""", AK66, """: {""parameters"": {", AA66, " """, AJ66, """, ", AB66, "}, ""type"": ""chart""},")</f>
        <v>"chart_Trend_005":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"Step_Trend_005",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66" s="17" t="s">
        <v>238</v>
      </c>
      <c r="AS66" s="13" t="str">
        <f>IF(AQ66=AR66,"PASS","FAIL")</f>
        <v>FAIL</v>
      </c>
      <c r="AT66" s="13"/>
      <c r="AU66" s="12" t="str">
        <f t="shared" si="62"/>
        <v>{"colspan": 7, "column": 34, "name": "chart_Trend_005", "row": 47, "rowspan": 5, "widgetStyle": {"backgroundColor": "#FFFFFF", "borderColor": "#FFFFFF", "borderEdges": [], "borderRadius": 0, "borderWidth": 1}},</v>
      </c>
      <c r="AV66" s="17" t="s">
        <v>234</v>
      </c>
      <c r="AW66" s="13" t="str">
        <f t="shared" si="70"/>
        <v>FAIL</v>
      </c>
    </row>
    <row r="67" spans="1:49" s="4" customFormat="1" ht="115.8" thickBot="1" x14ac:dyDescent="0.35">
      <c r="A67" s="30">
        <v>9</v>
      </c>
      <c r="B67" s="14" t="s">
        <v>8</v>
      </c>
      <c r="C67" s="14" t="s">
        <v>47</v>
      </c>
      <c r="D67" s="14" t="s">
        <v>167</v>
      </c>
      <c r="E67" s="11" t="str">
        <f t="shared" si="63"/>
        <v>_005</v>
      </c>
      <c r="F67" s="28">
        <f t="shared" si="30"/>
        <v>4</v>
      </c>
      <c r="G67" s="6" t="s">
        <v>183</v>
      </c>
      <c r="H67" s="6" t="s">
        <v>183</v>
      </c>
      <c r="I67" s="26" t="s">
        <v>183</v>
      </c>
      <c r="J67" s="6" t="s">
        <v>183</v>
      </c>
      <c r="K67" s="6" t="s">
        <v>183</v>
      </c>
      <c r="L67" s="6" t="s">
        <v>183</v>
      </c>
      <c r="M67" s="6" t="s">
        <v>183</v>
      </c>
      <c r="N67" s="6" t="s">
        <v>183</v>
      </c>
      <c r="O67" s="6" t="s">
        <v>183</v>
      </c>
      <c r="P67" s="6" t="s">
        <v>183</v>
      </c>
      <c r="Q67" s="23" t="s">
        <v>183</v>
      </c>
      <c r="R67" s="23" t="s">
        <v>183</v>
      </c>
      <c r="S67" s="23" t="s">
        <v>183</v>
      </c>
      <c r="T67" s="23" t="s">
        <v>183</v>
      </c>
      <c r="U67" s="23" t="s">
        <v>183</v>
      </c>
      <c r="V67" s="23" t="s">
        <v>183</v>
      </c>
      <c r="W67" s="17" t="s">
        <v>187</v>
      </c>
      <c r="X67" s="8" t="s">
        <v>49</v>
      </c>
      <c r="Y67" s="8" t="s">
        <v>33</v>
      </c>
      <c r="Z67" s="8"/>
      <c r="AA67" s="23" t="s">
        <v>183</v>
      </c>
      <c r="AB67" s="23" t="s">
        <v>183</v>
      </c>
      <c r="AC67" s="9" t="s">
        <v>42</v>
      </c>
      <c r="AD67" s="9" t="s">
        <v>42</v>
      </c>
      <c r="AE67" s="9">
        <f>AG67</f>
        <v>47</v>
      </c>
      <c r="AF67" s="9" t="s">
        <v>59</v>
      </c>
      <c r="AG67" s="28">
        <f t="shared" si="33"/>
        <v>47</v>
      </c>
      <c r="AH67" s="22" t="str">
        <f>CONCATENATE("{""backgroundColor"": ""{{coalesce(cell(BIG_TEST_9.result, ",$F67,", \""Colorization_Hex_Code\""), \""#FFFFFF\"").asString()}}"", ""borderColor"": ""#FFFFFF"", ""borderEdges"": [""top"",""left"",""bottom""], ""borderRadius"": 0, ""borderWidth"": 4}")</f>
        <v>{"backgroundColor": "{{coalesce(cell(BIG_TEST_9.result, 4, \"Colorization_Hex_Code\"), \"#FFFFFF\").asString()}}", "borderColor": "#FFFFFF", "borderEdges": ["top","left","bottom"], "borderRadius": 0, "borderWidth": 4}</v>
      </c>
      <c r="AI67" s="10"/>
      <c r="AJ67" s="25" t="s">
        <v>183</v>
      </c>
      <c r="AK67" s="7" t="str">
        <f>CONCATENATE("Status_Box",E67)</f>
        <v>Status_Box_005</v>
      </c>
      <c r="AL67" s="10"/>
      <c r="AM67" s="24" t="s">
        <v>183</v>
      </c>
      <c r="AN67" s="24" t="s">
        <v>183</v>
      </c>
      <c r="AO67" s="13" t="str">
        <f t="shared" si="67"/>
        <v>PASS</v>
      </c>
      <c r="AP67" s="13"/>
      <c r="AQ67" s="12" t="str">
        <f>CONCATENATE("""",AK67,""": {""parameters"": {""fontSize"": ",X67,", ""text"": """, Z67, """, ""textAlignment"": """, Y67, """, ""textColor"": """, W67, """}, ""type"": ""text""},")</f>
        <v>"Status_Box_005": {"parameters": {"fontSize": 10, "text": "", "textAlignment": "center", "textColor": "#091A3E"}, "type": "text"},</v>
      </c>
      <c r="AR67" s="33" t="s">
        <v>203</v>
      </c>
      <c r="AS67" s="13" t="str">
        <f t="shared" ref="AS67:AS72" si="73">IF(AQ67=AR67,"PASS","FAIL")</f>
        <v>FAIL</v>
      </c>
      <c r="AT67" s="13"/>
      <c r="AU67" s="12" t="str">
        <f>CONCATENATE("{""colspan"": ",AC67,", ""column"": ",AD67,", ""name"": """,AK67,""", ""row"": ",AE67,", ""rowspan"": ",AF67, ", ""widgetStyle"": ",AH67,"},")</f>
        <v>{"colspan": 1, "column": 1, "name": "Status_Box_005", "row": 47, "rowspan": 5, "widgetStyle": {"backgroundColor": "{{coalesce(cell(BIG_TEST_9.result, 4, \"Colorization_Hex_Code\"), \"#FFFFFF\").asString()}}", "borderColor": "#FFFFFF", "borderEdges": ["top","left","bottom"], "borderRadius": 0, "borderWidth": 4}},</v>
      </c>
      <c r="AV67" s="33" t="s">
        <v>222</v>
      </c>
      <c r="AW67" s="13" t="str">
        <f t="shared" si="70"/>
        <v>FAIL</v>
      </c>
    </row>
    <row r="68" spans="1:49" s="4" customFormat="1" ht="130.19999999999999" customHeight="1" thickBot="1" x14ac:dyDescent="0.35">
      <c r="A68" s="30">
        <v>10</v>
      </c>
      <c r="B68" s="14" t="s">
        <v>8</v>
      </c>
      <c r="C68" s="14" t="s">
        <v>47</v>
      </c>
      <c r="D68" s="14" t="s">
        <v>168</v>
      </c>
      <c r="E68" s="11" t="str">
        <f t="shared" si="63"/>
        <v>_005</v>
      </c>
      <c r="F68" s="28">
        <f t="shared" si="30"/>
        <v>4</v>
      </c>
      <c r="G68" s="6" t="s">
        <v>183</v>
      </c>
      <c r="H68" s="6" t="s">
        <v>183</v>
      </c>
      <c r="I68" s="26" t="s">
        <v>183</v>
      </c>
      <c r="J68" s="6" t="s">
        <v>183</v>
      </c>
      <c r="K68" s="6" t="s">
        <v>183</v>
      </c>
      <c r="L68" s="6" t="s">
        <v>183</v>
      </c>
      <c r="M68" s="6" t="s">
        <v>183</v>
      </c>
      <c r="N68" s="6" t="s">
        <v>183</v>
      </c>
      <c r="O68" s="6" t="s">
        <v>183</v>
      </c>
      <c r="P68" s="6" t="s">
        <v>183</v>
      </c>
      <c r="Q68" s="23" t="s">
        <v>183</v>
      </c>
      <c r="R68" s="23" t="s">
        <v>183</v>
      </c>
      <c r="S68" s="23" t="s">
        <v>183</v>
      </c>
      <c r="T68" s="23" t="s">
        <v>183</v>
      </c>
      <c r="U68" s="23" t="s">
        <v>183</v>
      </c>
      <c r="V68" s="23" t="s">
        <v>183</v>
      </c>
      <c r="W68" s="21" t="str">
        <f>CONCATENATE("{{coalesce(cell(BIG_TEST_9.result, ", $F68,", \""Text_Color_1\""), \""#FFFFFF\"").asString()}}")</f>
        <v>{{coalesce(cell(BIG_TEST_9.result, 4, \"Text_Color_1\"), \"#FFFFFF\").asString()}}</v>
      </c>
      <c r="X68" s="8" t="s">
        <v>34</v>
      </c>
      <c r="Y68" s="8" t="s">
        <v>186</v>
      </c>
      <c r="Z68" s="21" t="str">
        <f>CONCATENATE("{{coalesce(cell(BIG_TEST_9.result, ", $F68,", \""Metric_Short\""), \""Error\"").asString()}}")</f>
        <v>{{coalesce(cell(BIG_TEST_9.result, 4, \"Metric_Short\"), \"Error\").asString()}}</v>
      </c>
      <c r="AA68" s="23" t="s">
        <v>183</v>
      </c>
      <c r="AB68" s="23" t="s">
        <v>183</v>
      </c>
      <c r="AC68" s="9" t="s">
        <v>61</v>
      </c>
      <c r="AD68" s="9" t="s">
        <v>44</v>
      </c>
      <c r="AE68" s="9">
        <f>AG68</f>
        <v>47</v>
      </c>
      <c r="AF68" s="9" t="s">
        <v>40</v>
      </c>
      <c r="AG68" s="28">
        <f t="shared" si="33"/>
        <v>47</v>
      </c>
      <c r="AH68" s="16" t="s">
        <v>205</v>
      </c>
      <c r="AI68" s="10"/>
      <c r="AJ68" s="25" t="s">
        <v>183</v>
      </c>
      <c r="AK68" s="7" t="str">
        <f>CONCATENATE("Metric_Name",E68)</f>
        <v>Metric_Name_005</v>
      </c>
      <c r="AL68" s="10"/>
      <c r="AM68" s="24" t="s">
        <v>183</v>
      </c>
      <c r="AN68" s="24" t="s">
        <v>183</v>
      </c>
      <c r="AO68" s="13" t="str">
        <f t="shared" si="67"/>
        <v>PASS</v>
      </c>
      <c r="AP68" s="13"/>
      <c r="AQ68" s="12" t="str">
        <f>CONCATENATE("""",AK68,""": {""parameters"": {""fontSize"": ",X68,", ""text"": """, Z68, """, ""textAlignment"": """, Y68, """, ""textColor"": """, W68, """}, ""type"": ""text""},")</f>
        <v>"Metric_Name_005": {"parameters": {"fontSize": 14, "text": "{{coalesce(cell(BIG_TEST_9.result, 4, \"Metric_Short\"), \"Error\").asString()}}", "textAlignment": "left", "textColor": "{{coalesce(cell(BIG_TEST_9.result, 4, \"Text_Color_1\"), \"#FFFFFF\").asString()}}"}, "type": "text"},</v>
      </c>
      <c r="AR68" s="33" t="s">
        <v>248</v>
      </c>
      <c r="AS68" s="13" t="str">
        <f t="shared" si="73"/>
        <v>FAIL</v>
      </c>
      <c r="AT68" s="13"/>
      <c r="AU68" s="12" t="str">
        <f>CONCATENATE("{""colspan"": ",AC68,", ""column"": ",AD68,", ""name"": """,AK68,""", ""row"": ",AE68,", ""rowspan"": ",AF68,", ""widgetStyle"": ",AH68,"},")</f>
        <v>{"colspan": 11, "column": 2, "name": "Metric_Name_005", "row": 47, "rowspan": 3, "widgetStyle": {"borderColor": "#FFFFFF", "borderEdges": [], "borderWidth": 1}},</v>
      </c>
      <c r="AV68" s="33" t="s">
        <v>223</v>
      </c>
      <c r="AW68" s="13" t="str">
        <f t="shared" si="70"/>
        <v>FAIL</v>
      </c>
    </row>
    <row r="69" spans="1:49" s="4" customFormat="1" ht="72.599999999999994" thickBot="1" x14ac:dyDescent="0.35">
      <c r="A69" s="30">
        <v>11</v>
      </c>
      <c r="B69" s="14" t="s">
        <v>8</v>
      </c>
      <c r="C69" s="14" t="s">
        <v>47</v>
      </c>
      <c r="D69" s="14" t="s">
        <v>169</v>
      </c>
      <c r="E69" s="11" t="str">
        <f t="shared" si="63"/>
        <v>_005</v>
      </c>
      <c r="F69" s="28">
        <f t="shared" si="30"/>
        <v>4</v>
      </c>
      <c r="G69" s="6" t="s">
        <v>183</v>
      </c>
      <c r="H69" s="6" t="s">
        <v>183</v>
      </c>
      <c r="I69" s="26" t="s">
        <v>183</v>
      </c>
      <c r="J69" s="6" t="s">
        <v>183</v>
      </c>
      <c r="K69" s="6" t="s">
        <v>183</v>
      </c>
      <c r="L69" s="6" t="s">
        <v>183</v>
      </c>
      <c r="M69" s="6" t="s">
        <v>183</v>
      </c>
      <c r="N69" s="6" t="s">
        <v>183</v>
      </c>
      <c r="O69" s="6" t="s">
        <v>183</v>
      </c>
      <c r="P69" s="6" t="s">
        <v>183</v>
      </c>
      <c r="Q69" s="23" t="s">
        <v>183</v>
      </c>
      <c r="R69" s="23" t="s">
        <v>183</v>
      </c>
      <c r="S69" s="23" t="s">
        <v>183</v>
      </c>
      <c r="T69" s="23" t="s">
        <v>183</v>
      </c>
      <c r="U69" s="23" t="s">
        <v>183</v>
      </c>
      <c r="V69" s="23" t="s">
        <v>183</v>
      </c>
      <c r="W69" s="21" t="str">
        <f>CONCATENATE("{{coalesce(cell(BIG_TEST_9.result, ", $F69,", \""Text_Color_2\""), \""#FFFFFF\"").asString()}}")</f>
        <v>{{coalesce(cell(BIG_TEST_9.result, 4, \"Text_Color_2\"), \"#FFFFFF\").asString()}}</v>
      </c>
      <c r="X69" s="8" t="s">
        <v>62</v>
      </c>
      <c r="Y69" s="8" t="s">
        <v>186</v>
      </c>
      <c r="Z69" s="21" t="str">
        <f>CONCATENATE("{{coalesce(cell(BIG_TEST_9.result, ", $F69,", \""Type\""), \""Error\"").asString()}} Metric")</f>
        <v>{{coalesce(cell(BIG_TEST_9.result, 4, \"Type\"), \"Error\").asString()}} Metric</v>
      </c>
      <c r="AA69" s="23" t="s">
        <v>183</v>
      </c>
      <c r="AB69" s="23" t="s">
        <v>183</v>
      </c>
      <c r="AC69" s="9" t="s">
        <v>179</v>
      </c>
      <c r="AD69" s="9" t="s">
        <v>44</v>
      </c>
      <c r="AE69" s="9">
        <f>AG69+3</f>
        <v>50</v>
      </c>
      <c r="AF69" s="9" t="s">
        <v>44</v>
      </c>
      <c r="AG69" s="28">
        <f t="shared" si="33"/>
        <v>47</v>
      </c>
      <c r="AH69" s="16" t="s">
        <v>180</v>
      </c>
      <c r="AI69" s="10"/>
      <c r="AJ69" s="25" t="s">
        <v>183</v>
      </c>
      <c r="AK69" s="7" t="str">
        <f>CONCATENATE("Type_Name",E69)</f>
        <v>Type_Name_005</v>
      </c>
      <c r="AL69" s="10"/>
      <c r="AM69" s="24" t="s">
        <v>183</v>
      </c>
      <c r="AN69" s="24" t="s">
        <v>183</v>
      </c>
      <c r="AO69" s="13" t="str">
        <f t="shared" si="67"/>
        <v>PASS</v>
      </c>
      <c r="AP69" s="13"/>
      <c r="AQ69" s="12" t="str">
        <f>CONCATENATE("""",AK69,""": {""parameters"": {""fontSize"": ",X69,", ""text"": """, Z69, """, ""textAlignment"": """, Y69, """, ""textColor"": """, W69, """}, ""type"": ""text""},")</f>
        <v>"Type_Name_005": {"parameters": {"fontSize": 12, "text": "{{coalesce(cell(BIG_TEST_9.result, 4, \"Type\"), \"Error\").asString()}} Metric", "textAlignment": "left", "textColor": "{{coalesce(cell(BIG_TEST_9.result, 4, \"Text_Color_2\"), \"#FFFFFF\").asString()}}"}, "type": "text"},</v>
      </c>
      <c r="AR69" s="33" t="s">
        <v>206</v>
      </c>
      <c r="AS69" s="13" t="str">
        <f t="shared" si="73"/>
        <v>FAIL</v>
      </c>
      <c r="AT69" s="13"/>
      <c r="AU69" s="12" t="str">
        <f>CONCATENATE("{""colspan"": ",AC69,", ""column"": ",AD69,", ""name"": """,AK69,""", ""row"": ",AE69,", ""rowspan"": ",AF69,", ""widgetStyle"": ",AH69,"},")</f>
        <v>{"colspan": 7, "column": 2, "name": "Type_Name_005", "row": 50, "rowspan": 2, "widgetStyle": {"backgroundColor": "#FFFFFF", "borderColor": "#FFFFFF", "borderEdges": [], "borderRadius": 0, "borderWidth": 1}},</v>
      </c>
      <c r="AV69" s="33" t="s">
        <v>224</v>
      </c>
      <c r="AW69" s="13" t="str">
        <f t="shared" si="70"/>
        <v>FAIL</v>
      </c>
    </row>
    <row r="70" spans="1:49" s="4" customFormat="1" ht="87" customHeight="1" thickBot="1" x14ac:dyDescent="0.35">
      <c r="A70" s="30">
        <v>12</v>
      </c>
      <c r="B70" s="14" t="s">
        <v>8</v>
      </c>
      <c r="C70" s="14" t="s">
        <v>47</v>
      </c>
      <c r="D70" s="14" t="s">
        <v>170</v>
      </c>
      <c r="E70" s="11" t="str">
        <f t="shared" si="63"/>
        <v>_005</v>
      </c>
      <c r="F70" s="28">
        <f t="shared" si="30"/>
        <v>4</v>
      </c>
      <c r="G70" s="6" t="s">
        <v>183</v>
      </c>
      <c r="H70" s="6" t="s">
        <v>183</v>
      </c>
      <c r="I70" s="26" t="s">
        <v>183</v>
      </c>
      <c r="J70" s="6" t="s">
        <v>183</v>
      </c>
      <c r="K70" s="6" t="s">
        <v>183</v>
      </c>
      <c r="L70" s="6" t="s">
        <v>183</v>
      </c>
      <c r="M70" s="6" t="s">
        <v>183</v>
      </c>
      <c r="N70" s="6" t="s">
        <v>183</v>
      </c>
      <c r="O70" s="6" t="s">
        <v>183</v>
      </c>
      <c r="P70" s="6" t="s">
        <v>183</v>
      </c>
      <c r="Q70" s="23" t="s">
        <v>183</v>
      </c>
      <c r="R70" s="23" t="s">
        <v>183</v>
      </c>
      <c r="S70" s="23" t="s">
        <v>183</v>
      </c>
      <c r="T70" s="23" t="s">
        <v>183</v>
      </c>
      <c r="U70" s="23" t="s">
        <v>183</v>
      </c>
      <c r="V70" s="23" t="s">
        <v>183</v>
      </c>
      <c r="W70" s="21" t="str">
        <f>CONCATENATE("{{coalesce(cell(BIG_TEST_9.result, ", $F70,", \""Text_Color_2\""), \""#FFFFFF\"").asString()}}")</f>
        <v>{{coalesce(cell(BIG_TEST_9.result, 4, \"Text_Color_2\"), \"#FFFFFF\").asString()}}</v>
      </c>
      <c r="X70" s="8" t="s">
        <v>62</v>
      </c>
      <c r="Y70" s="8" t="s">
        <v>202</v>
      </c>
      <c r="Z70" s="21" t="str">
        <f>CONCATENATE("As of {{coalesce(cell(BIG_TEST_9.result, ", $F70,", \""As_of_Date\""), \""Error\"").asString()}}")</f>
        <v>As of {{coalesce(cell(BIG_TEST_9.result, 4, \"As_of_Date\"), \"Error\").asString()}}</v>
      </c>
      <c r="AA70" s="23" t="s">
        <v>183</v>
      </c>
      <c r="AB70" s="23" t="s">
        <v>183</v>
      </c>
      <c r="AC70" s="9" t="s">
        <v>60</v>
      </c>
      <c r="AD70" s="9" t="s">
        <v>162</v>
      </c>
      <c r="AE70" s="9">
        <f>AG70+3</f>
        <v>50</v>
      </c>
      <c r="AF70" s="9" t="s">
        <v>44</v>
      </c>
      <c r="AG70" s="28">
        <f t="shared" si="33"/>
        <v>47</v>
      </c>
      <c r="AH70" s="16" t="s">
        <v>45</v>
      </c>
      <c r="AI70" s="10"/>
      <c r="AJ70" s="25" t="s">
        <v>183</v>
      </c>
      <c r="AK70" s="7" t="str">
        <f>CONCATENATE("As_Of_Date_Name",E70)</f>
        <v>As_Of_Date_Name_005</v>
      </c>
      <c r="AL70" s="10"/>
      <c r="AM70" s="24" t="s">
        <v>183</v>
      </c>
      <c r="AN70" s="24" t="s">
        <v>183</v>
      </c>
      <c r="AO70" s="13" t="str">
        <f t="shared" si="67"/>
        <v>PASS</v>
      </c>
      <c r="AP70" s="13"/>
      <c r="AQ70" s="12" t="str">
        <f>CONCATENATE("""",AK70,""": {""parameters"": {""fontSize"": ",X70,", ""text"": """, Z70, """, ""textAlignment"": """, Y70, """, ""textColor"": """, W70, """}, ""type"": ""text""},")</f>
        <v>"As_Of_Date_Name_005": {"parameters": {"fontSize": 12, "text": "As of {{coalesce(cell(BIG_TEST_9.result, 4, \"As_of_Date\"), \"Error\").asString()}}", "textAlignment": "right", "textColor": "{{coalesce(cell(BIG_TEST_9.result, 4, \"Text_Color_2\"), \"#FFFFFF\").asString()}}"}, "type": "text"},</v>
      </c>
      <c r="AR70" s="33" t="s">
        <v>209</v>
      </c>
      <c r="AS70" s="13" t="str">
        <f t="shared" si="73"/>
        <v>FAIL</v>
      </c>
      <c r="AT70" s="13"/>
      <c r="AU70" s="12" t="str">
        <f>CONCATENATE("{""colspan"": ",AC70,", ""column"": ",AD70,", ""name"": """,AK70,""", ""row"": ",AE70,", ""rowspan"": ",AF70,", ""widgetStyle"": ",AH70,"},")</f>
        <v>{"colspan": 6, "column": 9, "name": "As_Of_Date_Name_005", "row": 50, "rowspan": 2, "widgetStyle": {"borderEdges": []}},</v>
      </c>
      <c r="AV70" s="33" t="s">
        <v>225</v>
      </c>
      <c r="AW70" s="13" t="str">
        <f t="shared" si="70"/>
        <v>FAIL</v>
      </c>
    </row>
    <row r="71" spans="1:49" s="4" customFormat="1" ht="130.19999999999999" customHeight="1" thickBot="1" x14ac:dyDescent="0.35">
      <c r="A71" s="30">
        <v>13</v>
      </c>
      <c r="B71" s="14" t="s">
        <v>8</v>
      </c>
      <c r="C71" s="14" t="s">
        <v>47</v>
      </c>
      <c r="D71" s="14" t="s">
        <v>171</v>
      </c>
      <c r="E71" s="11" t="str">
        <f t="shared" si="63"/>
        <v>_005</v>
      </c>
      <c r="F71" s="28">
        <f t="shared" si="30"/>
        <v>4</v>
      </c>
      <c r="G71" s="6" t="s">
        <v>183</v>
      </c>
      <c r="H71" s="6" t="s">
        <v>183</v>
      </c>
      <c r="I71" s="26" t="s">
        <v>183</v>
      </c>
      <c r="J71" s="6" t="s">
        <v>183</v>
      </c>
      <c r="K71" s="6" t="s">
        <v>183</v>
      </c>
      <c r="L71" s="6" t="s">
        <v>183</v>
      </c>
      <c r="M71" s="6" t="s">
        <v>183</v>
      </c>
      <c r="N71" s="6" t="s">
        <v>183</v>
      </c>
      <c r="O71" s="6" t="s">
        <v>183</v>
      </c>
      <c r="P71" s="6" t="s">
        <v>183</v>
      </c>
      <c r="Q71" s="23" t="s">
        <v>183</v>
      </c>
      <c r="R71" s="21" t="str">
        <f>CONCATENATE("https://{{coalesce(cell(BIG_TEST_9.result, ", $F71,", \""CSG_Insights_Central_Link\""), \""sites.google.com/salesforce.com/fy18-csg-insights-central/home\"").asString()}}")</f>
        <v>https://{{coalesce(cell(BIG_TEST_9.result, 4, \"CSG_Insights_Central_Link\"), \"sites.google.com/salesforce.com/fy18-csg-insights-central/home\").asString()}}</v>
      </c>
      <c r="S71" s="21" t="s">
        <v>199</v>
      </c>
      <c r="T71" s="7" t="str">
        <f>"false"</f>
        <v>false</v>
      </c>
      <c r="U71" s="23" t="s">
        <v>183</v>
      </c>
      <c r="V71" s="23" t="s">
        <v>183</v>
      </c>
      <c r="W71" s="17" t="s">
        <v>207</v>
      </c>
      <c r="X71" s="8" t="s">
        <v>34</v>
      </c>
      <c r="Y71" s="8" t="s">
        <v>33</v>
      </c>
      <c r="Z71" s="8" t="s">
        <v>185</v>
      </c>
      <c r="AA71" s="23" t="s">
        <v>183</v>
      </c>
      <c r="AB71" s="23" t="s">
        <v>183</v>
      </c>
      <c r="AC71" s="9" t="s">
        <v>44</v>
      </c>
      <c r="AD71" s="9" t="s">
        <v>122</v>
      </c>
      <c r="AE71" s="9">
        <f>AG71</f>
        <v>47</v>
      </c>
      <c r="AF71" s="9" t="s">
        <v>40</v>
      </c>
      <c r="AG71" s="28">
        <f t="shared" si="33"/>
        <v>47</v>
      </c>
      <c r="AH71" s="16" t="s">
        <v>180</v>
      </c>
      <c r="AI71" s="10"/>
      <c r="AJ71" s="25" t="s">
        <v>183</v>
      </c>
      <c r="AK71" s="7" t="str">
        <f>CONCATENATE("Help_Link",E71)</f>
        <v>Help_Link_005</v>
      </c>
      <c r="AL71" s="10"/>
      <c r="AM71" s="24" t="s">
        <v>183</v>
      </c>
      <c r="AN71" s="24" t="s">
        <v>183</v>
      </c>
      <c r="AO71" s="13" t="str">
        <f t="shared" si="67"/>
        <v>PASS</v>
      </c>
      <c r="AP71" s="13"/>
      <c r="AQ71" s="12" t="str">
        <f>CONCATENATE("""",AK71,""": {""parameters"": {""destinationLink"": {""url"": """, R71, """, ""tooltip"": """, S71,"""}, ""destinationType"": ""url"", ""fontSize"": ",X71,", ""includeState"": ", T71, ", ""text"": """, Z71, """, ""textAlignment"": """, Y71, """, ""textColor"": """, W71, """}, ""type"": ""link""},")</f>
        <v>"Help_Link_005": {"parameters": {"destinationLink": {"url": "https://{{coalesce(cell(BIG_TEST_9.result, 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71" s="33" t="s">
        <v>208</v>
      </c>
      <c r="AS71" s="13" t="str">
        <f t="shared" si="73"/>
        <v>FAIL</v>
      </c>
      <c r="AT71" s="13"/>
      <c r="AU71" s="12" t="str">
        <f>CONCATENATE("{""colspan"": ",AC71,", ""column"": ",AD71,", ""name"": """,AK71,""", ""row"": ",AE71,", ""rowspan"": ",AF71,", ""widgetStyle"": ",AH71,"},")</f>
        <v>{"colspan": 2, "column": 13, "name": "Help_Link_005", "row": 47, "rowspan": 3, "widgetStyle": {"backgroundColor": "#FFFFFF", "borderColor": "#FFFFFF", "borderEdges": [], "borderRadius": 0, "borderWidth": 1}},</v>
      </c>
      <c r="AV71" s="33" t="s">
        <v>226</v>
      </c>
      <c r="AW71" s="13" t="str">
        <f t="shared" si="70"/>
        <v>FAIL</v>
      </c>
    </row>
    <row r="72" spans="1:49" s="4" customFormat="1" ht="87" thickBot="1" x14ac:dyDescent="0.35">
      <c r="A72" s="31">
        <v>14</v>
      </c>
      <c r="B72" s="14" t="s">
        <v>8</v>
      </c>
      <c r="C72" s="14" t="s">
        <v>47</v>
      </c>
      <c r="D72" s="14" t="s">
        <v>172</v>
      </c>
      <c r="E72" s="11" t="str">
        <f t="shared" si="63"/>
        <v>_005</v>
      </c>
      <c r="F72" s="28">
        <f t="shared" si="30"/>
        <v>4</v>
      </c>
      <c r="G72" s="6" t="s">
        <v>183</v>
      </c>
      <c r="H72" s="6" t="s">
        <v>183</v>
      </c>
      <c r="I72" s="26" t="s">
        <v>183</v>
      </c>
      <c r="J72" s="6" t="s">
        <v>183</v>
      </c>
      <c r="K72" s="6" t="s">
        <v>183</v>
      </c>
      <c r="L72" s="6" t="s">
        <v>183</v>
      </c>
      <c r="M72" s="6" t="s">
        <v>183</v>
      </c>
      <c r="N72" s="6" t="s">
        <v>183</v>
      </c>
      <c r="O72" s="6" t="s">
        <v>183</v>
      </c>
      <c r="P72" s="6" t="s">
        <v>183</v>
      </c>
      <c r="Q72" s="23" t="s">
        <v>183</v>
      </c>
      <c r="R72" s="21" t="str">
        <f>CONCATENATE("https://org62.my.salesforce.com/analytics/wave/wave.apexp#dashboard/{{coalesce(cell(BIG_TEST_9.result, ", $F72,", \""Detail_Dashboard_Name\""), \""0FK0M0000004J3fWAE\"").asString()}}")</f>
        <v>https://org62.my.salesforce.com/analytics/wave/wave.apexp#dashboard/{{coalesce(cell(BIG_TEST_9.result, 4, \"Detail_Dashboard_Name\"), \"0FK0M0000004J3fWAE\").asString()}}</v>
      </c>
      <c r="S72" s="21" t="s">
        <v>198</v>
      </c>
      <c r="T72" s="7" t="str">
        <f>"false"</f>
        <v>false</v>
      </c>
      <c r="U72" s="23" t="s">
        <v>183</v>
      </c>
      <c r="V72" s="23" t="s">
        <v>183</v>
      </c>
      <c r="W72" s="17" t="s">
        <v>207</v>
      </c>
      <c r="X72" s="8" t="s">
        <v>62</v>
      </c>
      <c r="Y72" s="8" t="s">
        <v>33</v>
      </c>
      <c r="Z72" s="8" t="s">
        <v>201</v>
      </c>
      <c r="AA72" s="23" t="s">
        <v>183</v>
      </c>
      <c r="AB72" s="23" t="s">
        <v>183</v>
      </c>
      <c r="AC72" s="9" t="s">
        <v>41</v>
      </c>
      <c r="AD72" s="9" t="s">
        <v>181</v>
      </c>
      <c r="AE72" s="32">
        <f>AG72+1</f>
        <v>48</v>
      </c>
      <c r="AF72" s="9" t="s">
        <v>40</v>
      </c>
      <c r="AG72" s="28">
        <f t="shared" si="33"/>
        <v>47</v>
      </c>
      <c r="AH72" s="16" t="s">
        <v>235</v>
      </c>
      <c r="AI72" s="10"/>
      <c r="AJ72" s="25" t="s">
        <v>183</v>
      </c>
      <c r="AK72" s="7" t="str">
        <f>CONCATENATE("Explore_Link",E72)</f>
        <v>Explore_Link_005</v>
      </c>
      <c r="AL72" s="10"/>
      <c r="AM72" s="24" t="s">
        <v>183</v>
      </c>
      <c r="AN72" s="24" t="s">
        <v>183</v>
      </c>
      <c r="AO72" s="13" t="str">
        <f t="shared" si="67"/>
        <v>PASS</v>
      </c>
      <c r="AP72" s="13"/>
      <c r="AQ72" s="12" t="str">
        <f>CONCATENATE("""",AK72,""": {""parameters"": {""destinationLink"": {""url"": """, R72, """, ""tooltip"": """, S72,"""}, ""destinationType"": ""url"", ""fontSize"": ",X72,", ""includeState"": ", T72, ", ""text"": """, Z72, """, ""textAlignment"": """, Y72, """, ""textColor"": """, W72, """}, ""type"": ""link""},")</f>
        <v>"Explore_Link_005": {"parameters": {"destinationLink": {"url": "https://org62.my.salesforce.com/analytics/wave/wave.apexp#dashboard/{{coalesce(cell(BIG_TEST_9.result, 4,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72" s="33" t="s">
        <v>249</v>
      </c>
      <c r="AS72" s="13" t="str">
        <f t="shared" si="73"/>
        <v>FAIL</v>
      </c>
      <c r="AT72" s="13"/>
      <c r="AU72" s="12" t="str">
        <f>CONCATENATE("{""colspan"": ",AC72,", ""column"": ",AD72,", ""name"": """,AK72,""", ""row"": ",AE72,", ""rowspan"": ",AF72,", ""widgetStyle"": ",AH72,"},")</f>
        <v>{"colspan": 4, "column": 43, "name": "Explore_Link_005", "row": 48, "rowspan": 3, "widgetStyle": {"backgroundColor": "#E3EBF3", "borderColor": "#FFFFFF", "borderEdges": ["all"], "borderRadius": 8, "borderWidth": 4}},</v>
      </c>
      <c r="AV72" s="33" t="s">
        <v>236</v>
      </c>
      <c r="AW72" s="13" t="str">
        <f t="shared" si="70"/>
        <v>FAIL</v>
      </c>
    </row>
    <row r="73" spans="1:49" s="4" customFormat="1" ht="72.599999999999994" thickBot="1" x14ac:dyDescent="0.35">
      <c r="A73" s="29">
        <v>1</v>
      </c>
      <c r="B73" s="14" t="s">
        <v>8</v>
      </c>
      <c r="C73" s="14" t="s">
        <v>47</v>
      </c>
      <c r="D73" s="14" t="s">
        <v>10</v>
      </c>
      <c r="E73" s="11" t="str">
        <f>CONCATENATE("_",TEXT(F73+1,"000"))</f>
        <v>_006</v>
      </c>
      <c r="F73" s="28">
        <f t="shared" si="30"/>
        <v>5</v>
      </c>
      <c r="G73" s="5" t="s">
        <v>173</v>
      </c>
      <c r="H73" s="20" t="str">
        <f>CONCATENATE("{{coalesce(cell(BIG_TEST_9.result, ", $F73,", \""Metric\""), \""Error\"").asString()}}")</f>
        <v>{{coalesce(cell(BIG_TEST_9.result, 5, \"Metric\"), \"Error\").asString()}}</v>
      </c>
      <c r="I73" s="26" t="s">
        <v>183</v>
      </c>
      <c r="J73" s="20" t="str">
        <f>CONCATENATE("{{coalesce(cell(BIG_TEST_9.result, ", $F73,", \""YTD_Dynamic\""), \""Error\"").asString()}}")</f>
        <v>{{coalesce(cell(BIG_TEST_9.result, 5, \"YTD_Dynamic\"), \"Error\").asString()}}</v>
      </c>
      <c r="K73" s="6" t="s">
        <v>16</v>
      </c>
      <c r="L73" s="5" t="s">
        <v>17</v>
      </c>
      <c r="M73" s="20" t="str">
        <f t="shared" ref="M73:M77" si="74">CONCATENATE("[""Metric"", [""{{coalesce(cell(BIG_TEST_9.result, ", $F73,", \""Metric\""), \""Error\"").asString()}}""], ""in""]")</f>
        <v>["Metric", ["{{coalesce(cell(BIG_TEST_9.result, 5, \"Metric\"), \"Error\").asString()}}"], "in"]</v>
      </c>
      <c r="N73" s="20" t="str">
        <f t="shared" ref="N73:N76" si="75">CONCATENATE("[""Region"", [""{{coalesce(cell(BIG_TEST_9.result, ", $F73,", \""Region\""), \""Error\"").asString()}}""], ""in""]")</f>
        <v>["Region", ["{{coalesce(cell(BIG_TEST_9.result, 5, \"Region\"), \"Error\").asString()}}"], "in"]</v>
      </c>
      <c r="O73" s="6" t="s">
        <v>210</v>
      </c>
      <c r="P73" s="6" t="s">
        <v>177</v>
      </c>
      <c r="Q73" s="23" t="s">
        <v>183</v>
      </c>
      <c r="R73" s="23" t="s">
        <v>183</v>
      </c>
      <c r="S73" s="23" t="s">
        <v>183</v>
      </c>
      <c r="T73" s="23" t="s">
        <v>183</v>
      </c>
      <c r="U73" s="23" t="s">
        <v>183</v>
      </c>
      <c r="V73" s="23" t="s">
        <v>183</v>
      </c>
      <c r="W73" s="21" t="str">
        <f>CONCATENATE("{{coalesce(cell(BIG_TEST_9.result, ", $F73,", \""Text_Color_1\""), \""#FFFFFF\"").asString()}}")</f>
        <v>{{coalesce(cell(BIG_TEST_9.result, 5, \"Text_Color_1\"), \"#FFFFFF\").asString()}}</v>
      </c>
      <c r="X73" s="8" t="s">
        <v>48</v>
      </c>
      <c r="Y73" s="8" t="s">
        <v>33</v>
      </c>
      <c r="Z73" s="21" t="str">
        <f>CONCATENATE("{{coalesce(cell(BIG_TEST_9.result, ", $F73,", \""number_YTD_Formatted\""), \""--\"").asString()}}")</f>
        <v>{{coalesce(cell(BIG_TEST_9.result, 5, \"number_YTD_Formatted\"), \"--\").asString()}}</v>
      </c>
      <c r="AA73" s="23" t="s">
        <v>183</v>
      </c>
      <c r="AB73" s="23" t="s">
        <v>183</v>
      </c>
      <c r="AC73" s="9" t="s">
        <v>59</v>
      </c>
      <c r="AD73" s="9" t="s">
        <v>160</v>
      </c>
      <c r="AE73" s="9">
        <f>AG73</f>
        <v>52</v>
      </c>
      <c r="AF73" s="9" t="s">
        <v>40</v>
      </c>
      <c r="AG73" s="28">
        <f t="shared" si="33"/>
        <v>52</v>
      </c>
      <c r="AH73" s="16" t="s">
        <v>227</v>
      </c>
      <c r="AI73" s="10"/>
      <c r="AJ73" s="25" t="s">
        <v>183</v>
      </c>
      <c r="AK73" s="7" t="str">
        <f>CONCATENATE("text_",L73,E73)</f>
        <v>text_YTD_006</v>
      </c>
      <c r="AL73" s="10"/>
      <c r="AM73" s="24" t="s">
        <v>183</v>
      </c>
      <c r="AN73" s="24" t="s">
        <v>183</v>
      </c>
      <c r="AO73" s="13" t="str">
        <f>IF(AM73=AN73,"PASS","FAIL")</f>
        <v>PASS</v>
      </c>
      <c r="AP73" s="13"/>
      <c r="AQ73" s="12" t="str">
        <f>CONCATENATE("""",AK73,""": {""type"": ""text"", ""parameters"": {""text"": """, Z73, """, ""textAlignment"": """, Y73, """, ""textColor"": """, W73, """, ""fontSize"": ",X73,"}},")</f>
        <v>"text_YTD_006": {"type": "text", "parameters": {"text": "{{coalesce(cell(BIG_TEST_9.result, 5, \"number_YTD_Formatted\"), \"--\").asString()}}", "textAlignment": "center", "textColor": "{{coalesce(cell(BIG_TEST_9.result, 5, \"Text_Color_1\"), \"#FFFFFF\").asString()}}", "fontSize": 18}},</v>
      </c>
      <c r="AR73" s="17" t="s">
        <v>218</v>
      </c>
      <c r="AS73" s="13" t="str">
        <f>IF(AQ73=AR73,"PASS","FAIL")</f>
        <v>FAIL</v>
      </c>
      <c r="AT73" s="13"/>
      <c r="AU73" s="12" t="str">
        <f t="shared" ref="AU73:AU80" si="76">CONCATENATE("{""colspan"": ",AC73,", ""column"": ",AD73,", ""name"": """,AK73,""", ""row"": ",AE73,", ""rowspan"": ",AF73,", ""widgetStyle"": ",AH73,"},")</f>
        <v>{"colspan": 5, "column": 22, "name": "text_YTD_006", "row": 52, "rowspan": 3, "widgetStyle": {"borderEdges": ["bottom"], "backgroundColor": "#FFFFFF", "borderColor": "#C5D3E0", "borderRadius": 0, "borderWidth": 1}},</v>
      </c>
      <c r="AV73" s="17" t="s">
        <v>231</v>
      </c>
      <c r="AW73" s="13" t="str">
        <f>IF(AU73=AV73,"PASS","FAIL")</f>
        <v>FAIL</v>
      </c>
    </row>
    <row r="74" spans="1:49" s="4" customFormat="1" ht="72.599999999999994" thickBot="1" x14ac:dyDescent="0.35">
      <c r="A74" s="30">
        <v>2</v>
      </c>
      <c r="B74" s="14" t="s">
        <v>8</v>
      </c>
      <c r="C74" s="14" t="s">
        <v>47</v>
      </c>
      <c r="D74" s="14" t="s">
        <v>10</v>
      </c>
      <c r="E74" s="11" t="str">
        <f t="shared" ref="E74:E86" si="77">CONCATENATE("_",TEXT(F74+1,"000"))</f>
        <v>_006</v>
      </c>
      <c r="F74" s="28">
        <f t="shared" si="30"/>
        <v>5</v>
      </c>
      <c r="G74" s="5" t="s">
        <v>173</v>
      </c>
      <c r="H74" s="20" t="str">
        <f t="shared" ref="H74:H77" si="78">CONCATENATE("{{coalesce(cell(BIG_TEST_9.result, ", $F74,", \""Metric\""), \""Error\"").asString()}}")</f>
        <v>{{coalesce(cell(BIG_TEST_9.result, 5, \"Metric\"), \"Error\").asString()}}</v>
      </c>
      <c r="I74" s="26" t="s">
        <v>183</v>
      </c>
      <c r="J74" s="20" t="s">
        <v>15</v>
      </c>
      <c r="K74" s="5" t="s">
        <v>15</v>
      </c>
      <c r="L74" s="5" t="s">
        <v>53</v>
      </c>
      <c r="M74" s="20" t="str">
        <f t="shared" si="74"/>
        <v>["Metric", ["{{coalesce(cell(BIG_TEST_9.result, 5, \"Metric\"), \"Error\").asString()}}"], "in"]</v>
      </c>
      <c r="N74" s="20" t="str">
        <f t="shared" si="75"/>
        <v>["Region", ["{{coalesce(cell(BIG_TEST_9.result, 5, \"Region\"), \"Error\").asString()}}"], "in"]</v>
      </c>
      <c r="O74" s="6" t="s">
        <v>210</v>
      </c>
      <c r="P74" s="6" t="s">
        <v>177</v>
      </c>
      <c r="Q74" s="23" t="s">
        <v>183</v>
      </c>
      <c r="R74" s="23" t="s">
        <v>183</v>
      </c>
      <c r="S74" s="23" t="s">
        <v>183</v>
      </c>
      <c r="T74" s="23" t="s">
        <v>183</v>
      </c>
      <c r="U74" s="23" t="s">
        <v>183</v>
      </c>
      <c r="V74" s="23" t="s">
        <v>183</v>
      </c>
      <c r="W74" s="21" t="str">
        <f t="shared" ref="W74:W75" si="79">CONCATENATE("{{coalesce(cell(BIG_TEST_9.result, ", $F74,", \""Text_Color_1\""), \""#FFFFFF\"").asString()}}")</f>
        <v>{{coalesce(cell(BIG_TEST_9.result, 5, \"Text_Color_1\"), \"#FFFFFF\").asString()}}</v>
      </c>
      <c r="X74" s="8" t="s">
        <v>48</v>
      </c>
      <c r="Y74" s="8" t="s">
        <v>33</v>
      </c>
      <c r="Z74" s="21" t="str">
        <f>CONCATENATE("{{coalesce(cell(BIG_TEST_9.result, ", $F74,", \""number_YTD_A_Formatted\""), \""--\"").asString()}}")</f>
        <v>{{coalesce(cell(BIG_TEST_9.result, 5, \"number_YTD_A_Formatted\"), \"--\").asString()}}</v>
      </c>
      <c r="AA74" s="23" t="s">
        <v>183</v>
      </c>
      <c r="AB74" s="23" t="s">
        <v>183</v>
      </c>
      <c r="AC74" s="9" t="s">
        <v>59</v>
      </c>
      <c r="AD74" s="9" t="s">
        <v>195</v>
      </c>
      <c r="AE74" s="9">
        <f>AG74</f>
        <v>52</v>
      </c>
      <c r="AF74" s="9" t="s">
        <v>40</v>
      </c>
      <c r="AG74" s="28">
        <f t="shared" si="33"/>
        <v>52</v>
      </c>
      <c r="AH74" s="16" t="s">
        <v>227</v>
      </c>
      <c r="AI74" s="10"/>
      <c r="AJ74" s="25" t="s">
        <v>183</v>
      </c>
      <c r="AK74" s="7" t="str">
        <f t="shared" ref="AK74:AK77" si="80">CONCATENATE("text_",L74,E74)</f>
        <v>text_YTD_A_006</v>
      </c>
      <c r="AL74" s="10"/>
      <c r="AM74" s="24" t="s">
        <v>183</v>
      </c>
      <c r="AN74" s="24" t="s">
        <v>183</v>
      </c>
      <c r="AO74" s="13" t="str">
        <f t="shared" ref="AO74:AO86" si="81">IF(AM74=AN74,"PASS","FAIL")</f>
        <v>PASS</v>
      </c>
      <c r="AP74" s="13"/>
      <c r="AQ74" s="12" t="str">
        <f t="shared" ref="AQ74:AQ79" si="82">CONCATENATE("""",AK74,""": {""type"": ""text"", ""parameters"": {""text"": """, Z74, """, ""textAlignment"": """, Y74, """, ""textColor"": """, W74, """, ""fontSize"": ",X74,"}},")</f>
        <v>"text_YTD_A_006": {"type": "text", "parameters": {"text": "{{coalesce(cell(BIG_TEST_9.result, 5, \"number_YTD_A_Formatted\"), \"--\").asString()}}", "textAlignment": "center", "textColor": "{{coalesce(cell(BIG_TEST_9.result, 5, \"Text_Color_1\"), \"#FFFFFF\").asString()}}", "fontSize": 18}},</v>
      </c>
      <c r="AR74" s="17" t="s">
        <v>213</v>
      </c>
      <c r="AS74" s="13" t="str">
        <f t="shared" ref="AS74:AS79" si="83">IF(AQ74=AR74,"PASS","FAIL")</f>
        <v>FAIL</v>
      </c>
      <c r="AT74" s="13"/>
      <c r="AU74" s="12" t="str">
        <f t="shared" si="76"/>
        <v>{"colspan": 5, "column": 29, "name": "text_YTD_A_006", "row": 52, "rowspan": 3, "widgetStyle": {"borderEdges": ["bottom"], "backgroundColor": "#FFFFFF", "borderColor": "#C5D3E0", "borderRadius": 0, "borderWidth": 1}},</v>
      </c>
      <c r="AV74" s="17" t="s">
        <v>228</v>
      </c>
      <c r="AW74" s="13" t="str">
        <f t="shared" ref="AW74:AW86" si="84">IF(AU74=AV74,"PASS","FAIL")</f>
        <v>FAIL</v>
      </c>
    </row>
    <row r="75" spans="1:49" s="4" customFormat="1" ht="72.599999999999994" thickBot="1" x14ac:dyDescent="0.35">
      <c r="A75" s="30">
        <v>3</v>
      </c>
      <c r="B75" s="14" t="s">
        <v>8</v>
      </c>
      <c r="C75" s="14" t="s">
        <v>47</v>
      </c>
      <c r="D75" s="14" t="s">
        <v>10</v>
      </c>
      <c r="E75" s="11" t="str">
        <f t="shared" si="77"/>
        <v>_006</v>
      </c>
      <c r="F75" s="28">
        <f t="shared" si="30"/>
        <v>5</v>
      </c>
      <c r="G75" s="5" t="s">
        <v>173</v>
      </c>
      <c r="H75" s="20" t="str">
        <f t="shared" si="78"/>
        <v>{{coalesce(cell(BIG_TEST_9.result, 5, \"Metric\"), \"Error\").asString()}}</v>
      </c>
      <c r="I75" s="26" t="s">
        <v>183</v>
      </c>
      <c r="J75" s="20" t="str">
        <f>CONCATENATE("{{coalesce(cell(BIG_TEST_9.result, ", $F75,", \""Annual_Target_Dynamic\""), \""Error\"").asString()}}")</f>
        <v>{{coalesce(cell(BIG_TEST_9.result, 5, \"Annual_Target_Dynamic\"), \"Error\").asString()}}</v>
      </c>
      <c r="K75" s="5" t="s">
        <v>50</v>
      </c>
      <c r="L75" s="5" t="s">
        <v>54</v>
      </c>
      <c r="M75" s="20" t="str">
        <f t="shared" si="74"/>
        <v>["Metric", ["{{coalesce(cell(BIG_TEST_9.result, 5, \"Metric\"), \"Error\").asString()}}"], "in"]</v>
      </c>
      <c r="N75" s="20" t="str">
        <f t="shared" si="75"/>
        <v>["Region", ["{{coalesce(cell(BIG_TEST_9.result, 5, \"Region\"), \"Error\").asString()}}"], "in"]</v>
      </c>
      <c r="O75" s="6" t="s">
        <v>210</v>
      </c>
      <c r="P75" s="6" t="s">
        <v>177</v>
      </c>
      <c r="Q75" s="23" t="s">
        <v>183</v>
      </c>
      <c r="R75" s="23" t="s">
        <v>183</v>
      </c>
      <c r="S75" s="23" t="s">
        <v>183</v>
      </c>
      <c r="T75" s="23" t="s">
        <v>183</v>
      </c>
      <c r="U75" s="23" t="s">
        <v>183</v>
      </c>
      <c r="V75" s="23" t="s">
        <v>183</v>
      </c>
      <c r="W75" s="21" t="str">
        <f t="shared" si="79"/>
        <v>{{coalesce(cell(BIG_TEST_9.result, 5, \"Text_Color_1\"), \"#FFFFFF\").asString()}}</v>
      </c>
      <c r="X75" s="8" t="s">
        <v>48</v>
      </c>
      <c r="Y75" s="8" t="s">
        <v>33</v>
      </c>
      <c r="Z75" s="21" t="str">
        <f t="shared" ref="Z75" si="85">CONCATENATE("{{coalesce(cell(BIG_TEST_9.result, ", $F75,", \""number_Target_Formatted\""), \""--\"").asString()}}")</f>
        <v>{{coalesce(cell(BIG_TEST_9.result, 5, \"number_Target_Formatted\"), \"--\").asString()}}</v>
      </c>
      <c r="AA75" s="23" t="s">
        <v>183</v>
      </c>
      <c r="AB75" s="23" t="s">
        <v>183</v>
      </c>
      <c r="AC75" s="9" t="s">
        <v>41</v>
      </c>
      <c r="AD75" s="9" t="s">
        <v>135</v>
      </c>
      <c r="AE75" s="9">
        <f>AG75</f>
        <v>52</v>
      </c>
      <c r="AF75" s="9" t="s">
        <v>40</v>
      </c>
      <c r="AG75" s="28">
        <f t="shared" si="33"/>
        <v>52</v>
      </c>
      <c r="AH75" s="16" t="s">
        <v>219</v>
      </c>
      <c r="AI75" s="10"/>
      <c r="AJ75" s="25" t="s">
        <v>183</v>
      </c>
      <c r="AK75" s="7" t="str">
        <f t="shared" si="80"/>
        <v>text_Target_006</v>
      </c>
      <c r="AL75" s="10"/>
      <c r="AM75" s="24" t="s">
        <v>183</v>
      </c>
      <c r="AN75" s="24" t="s">
        <v>183</v>
      </c>
      <c r="AO75" s="13" t="str">
        <f t="shared" si="81"/>
        <v>PASS</v>
      </c>
      <c r="AP75" s="13"/>
      <c r="AQ75" s="12" t="str">
        <f t="shared" si="82"/>
        <v>"text_Target_006": {"type": "text", "parameters": {"text": "{{coalesce(cell(BIG_TEST_9.result, 5, \"number_Target_Formatted\"), \"--\").asString()}}", "textAlignment": "center", "textColor": "{{coalesce(cell(BIG_TEST_9.result, 5, \"Text_Color_1\"), \"#FFFFFF\").asString()}}", "fontSize": 18}},</v>
      </c>
      <c r="AR75" s="17" t="s">
        <v>217</v>
      </c>
      <c r="AS75" s="13" t="str">
        <f t="shared" si="83"/>
        <v>FAIL</v>
      </c>
      <c r="AT75" s="13"/>
      <c r="AU75" s="12" t="str">
        <f t="shared" si="76"/>
        <v>{"colspan": 4, "column": 16, "name": "text_Target_006", "row": 52, "rowspan": 3, "widgetStyle": {"borderEdges": [], "backgroundColor": "#FFFFFF", "borderColor": "#FFFFFF", "borderRadius": 0, "borderWidth": 1}},</v>
      </c>
      <c r="AV75" s="17" t="s">
        <v>232</v>
      </c>
      <c r="AW75" s="13" t="str">
        <f t="shared" si="84"/>
        <v>FAIL</v>
      </c>
    </row>
    <row r="76" spans="1:49" s="4" customFormat="1" ht="72.599999999999994" thickBot="1" x14ac:dyDescent="0.35">
      <c r="A76" s="30">
        <v>4</v>
      </c>
      <c r="B76" s="14" t="s">
        <v>8</v>
      </c>
      <c r="C76" s="14" t="s">
        <v>47</v>
      </c>
      <c r="D76" s="14" t="s">
        <v>10</v>
      </c>
      <c r="E76" s="11" t="str">
        <f t="shared" si="77"/>
        <v>_006</v>
      </c>
      <c r="F76" s="28">
        <f t="shared" si="30"/>
        <v>5</v>
      </c>
      <c r="G76" s="5" t="s">
        <v>173</v>
      </c>
      <c r="H76" s="20" t="str">
        <f t="shared" si="78"/>
        <v>{{coalesce(cell(BIG_TEST_9.result, 5, \"Metric\"), \"Error\").asString()}}</v>
      </c>
      <c r="I76" s="26" t="s">
        <v>183</v>
      </c>
      <c r="J76" s="20" t="str">
        <f>CONCATENATE("{{coalesce(cell(BIG_TEST_9.result, ", $F76,", \""Change_in_YTD_MoM_Dynamic\""), \""Error\"").asString()}}")</f>
        <v>{{coalesce(cell(BIG_TEST_9.result, 5, \"Change_in_YTD_MoM_Dynamic\"), \"Error\").asString()}}</v>
      </c>
      <c r="K76" s="5" t="s">
        <v>51</v>
      </c>
      <c r="L76" s="5" t="s">
        <v>56</v>
      </c>
      <c r="M76" s="20" t="str">
        <f t="shared" si="74"/>
        <v>["Metric", ["{{coalesce(cell(BIG_TEST_9.result, 5, \"Metric\"), \"Error\").asString()}}"], "in"]</v>
      </c>
      <c r="N76" s="20" t="str">
        <f t="shared" si="75"/>
        <v>["Region", ["{{coalesce(cell(BIG_TEST_9.result, 5, \"Region\"), \"Error\").asString()}}"], "in"]</v>
      </c>
      <c r="O76" s="6" t="s">
        <v>210</v>
      </c>
      <c r="P76" s="6" t="s">
        <v>177</v>
      </c>
      <c r="Q76" s="23" t="s">
        <v>183</v>
      </c>
      <c r="R76" s="23" t="s">
        <v>183</v>
      </c>
      <c r="S76" s="23" t="s">
        <v>183</v>
      </c>
      <c r="T76" s="23" t="s">
        <v>183</v>
      </c>
      <c r="U76" s="23" t="s">
        <v>183</v>
      </c>
      <c r="V76" s="23" t="s">
        <v>183</v>
      </c>
      <c r="W76" s="21" t="str">
        <f>CONCATENATE("{{coalesce(cell(BIG_TEST_9.result, ", $F76,", \""Color_2\""), \""#FFFFFF\"").asString()}}")</f>
        <v>{{coalesce(cell(BIG_TEST_9.result, 5, \"Color_2\"), \"#FFFFFF\").asString()}}</v>
      </c>
      <c r="X76" s="8" t="s">
        <v>34</v>
      </c>
      <c r="Y76" s="8" t="s">
        <v>202</v>
      </c>
      <c r="Z76" s="21" t="str">
        <f>CONCATENATE("{{coalesce(cell(BIG_TEST_9.result, ", $F76,", \""number_YTD_MoM_Formatted\""), \""--\"").asString()}}")</f>
        <v>{{coalesce(cell(BIG_TEST_9.result, 5, \"number_YTD_MoM_Formatted\"), \"--\").asString()}}</v>
      </c>
      <c r="AA76" s="23" t="s">
        <v>183</v>
      </c>
      <c r="AB76" s="23" t="s">
        <v>183</v>
      </c>
      <c r="AC76" s="9" t="s">
        <v>40</v>
      </c>
      <c r="AD76" s="9" t="s">
        <v>32</v>
      </c>
      <c r="AE76" s="9">
        <f>AG76+3</f>
        <v>55</v>
      </c>
      <c r="AF76" s="9" t="s">
        <v>44</v>
      </c>
      <c r="AG76" s="28">
        <f t="shared" si="33"/>
        <v>52</v>
      </c>
      <c r="AH76" s="16" t="s">
        <v>219</v>
      </c>
      <c r="AI76" s="10"/>
      <c r="AJ76" s="25" t="s">
        <v>183</v>
      </c>
      <c r="AK76" s="7" t="str">
        <f t="shared" si="80"/>
        <v>text_YTD_MoM_006</v>
      </c>
      <c r="AL76" s="10"/>
      <c r="AM76" s="24" t="s">
        <v>183</v>
      </c>
      <c r="AN76" s="24" t="s">
        <v>183</v>
      </c>
      <c r="AO76" s="13" t="str">
        <f t="shared" si="81"/>
        <v>PASS</v>
      </c>
      <c r="AP76" s="13"/>
      <c r="AQ76" s="12" t="str">
        <f t="shared" si="82"/>
        <v>"text_YTD_MoM_006": {"type": "text", "parameters": {"text": "{{coalesce(cell(BIG_TEST_9.result, 5, \"number_YTD_MoM_Formatted\"), \"--\").asString()}}", "textAlignment": "right", "textColor": "{{coalesce(cell(BIG_TEST_9.result, 5, \"Color_2\"), \"#FFFFFF\").asString()}}", "fontSize": 14}},</v>
      </c>
      <c r="AR76" s="17" t="s">
        <v>211</v>
      </c>
      <c r="AS76" s="13" t="str">
        <f t="shared" si="83"/>
        <v>FAIL</v>
      </c>
      <c r="AT76" s="13"/>
      <c r="AU76" s="12" t="str">
        <f t="shared" si="76"/>
        <v>{"colspan": 3, "column": 24, "name": "text_YTD_MoM_006", "row": 55, "rowspan": 2, "widgetStyle": {"borderEdges": [], "backgroundColor": "#FFFFFF", "borderColor": "#FFFFFF", "borderRadius": 0, "borderWidth": 1}},</v>
      </c>
      <c r="AV76" s="17" t="s">
        <v>230</v>
      </c>
      <c r="AW76" s="13" t="str">
        <f t="shared" si="84"/>
        <v>FAIL</v>
      </c>
    </row>
    <row r="77" spans="1:49" s="4" customFormat="1" ht="72.599999999999994" thickBot="1" x14ac:dyDescent="0.35">
      <c r="A77" s="30">
        <v>5</v>
      </c>
      <c r="B77" s="14" t="s">
        <v>8</v>
      </c>
      <c r="C77" s="14" t="s">
        <v>47</v>
      </c>
      <c r="D77" s="14" t="s">
        <v>10</v>
      </c>
      <c r="E77" s="11" t="str">
        <f t="shared" si="77"/>
        <v>_006</v>
      </c>
      <c r="F77" s="28">
        <f t="shared" si="30"/>
        <v>5</v>
      </c>
      <c r="G77" s="5" t="s">
        <v>173</v>
      </c>
      <c r="H77" s="20" t="str">
        <f t="shared" si="78"/>
        <v>{{coalesce(cell(BIG_TEST_9.result, 5, \"Metric\"), \"Error\").asString()}}</v>
      </c>
      <c r="I77" s="26" t="s">
        <v>183</v>
      </c>
      <c r="J77" s="5" t="s">
        <v>52</v>
      </c>
      <c r="K77" s="5" t="s">
        <v>52</v>
      </c>
      <c r="L77" s="5" t="s">
        <v>55</v>
      </c>
      <c r="M77" s="20" t="str">
        <f t="shared" si="74"/>
        <v>["Metric", ["{{coalesce(cell(BIG_TEST_9.result, 5, \"Metric\"), \"Error\").asString()}}"], "in"]</v>
      </c>
      <c r="N77" s="20" t="str">
        <f>CONCATENATE("[""Region"", [""{{coalesce(cell(BIG_TEST_9.result, ", $F77,", \""Region\""), \""Error\"").asString()}}""], ""in""]")</f>
        <v>["Region", ["{{coalesce(cell(BIG_TEST_9.result, 5, \"Region\"), \"Error\").asString()}}"], "in"]</v>
      </c>
      <c r="O77" s="6" t="s">
        <v>210</v>
      </c>
      <c r="P77" s="6" t="s">
        <v>177</v>
      </c>
      <c r="Q77" s="23" t="s">
        <v>183</v>
      </c>
      <c r="R77" s="23" t="s">
        <v>183</v>
      </c>
      <c r="S77" s="23" t="s">
        <v>183</v>
      </c>
      <c r="T77" s="23" t="s">
        <v>183</v>
      </c>
      <c r="U77" s="23" t="s">
        <v>183</v>
      </c>
      <c r="V77" s="23" t="s">
        <v>183</v>
      </c>
      <c r="W77" s="21" t="str">
        <f>CONCATENATE("{{coalesce(cell(BIG_TEST_9.result, ", $F77,", \""Color\""), \""#FFFFFF\"").asString()}}")</f>
        <v>{{coalesce(cell(BIG_TEST_9.result, 5, \"Color\"), \"#FFFFFF\").asString()}}</v>
      </c>
      <c r="X77" s="8" t="s">
        <v>34</v>
      </c>
      <c r="Y77" s="8" t="s">
        <v>202</v>
      </c>
      <c r="Z77" s="21" t="str">
        <f>CONCATENATE("{{coalesce(cell(BIG_TEST_9.result, ", $F77,", \""number_YTD_A_MoM_Formatted\""), \""--\"").asString()}}")</f>
        <v>{{coalesce(cell(BIG_TEST_9.result, 5, \"number_YTD_A_MoM_Formatted\"), \"--\").asString()}}</v>
      </c>
      <c r="AA77" s="23" t="s">
        <v>183</v>
      </c>
      <c r="AB77" s="23" t="s">
        <v>183</v>
      </c>
      <c r="AC77" s="9" t="s">
        <v>40</v>
      </c>
      <c r="AD77" s="9" t="s">
        <v>237</v>
      </c>
      <c r="AE77" s="9">
        <f>AG77+3</f>
        <v>55</v>
      </c>
      <c r="AF77" s="9" t="s">
        <v>44</v>
      </c>
      <c r="AG77" s="28">
        <f t="shared" si="33"/>
        <v>52</v>
      </c>
      <c r="AH77" s="16" t="s">
        <v>219</v>
      </c>
      <c r="AI77" s="10"/>
      <c r="AJ77" s="25" t="s">
        <v>183</v>
      </c>
      <c r="AK77" s="7" t="str">
        <f t="shared" si="80"/>
        <v>text_YTD_A_MoM_006</v>
      </c>
      <c r="AL77" s="10"/>
      <c r="AM77" s="24" t="s">
        <v>183</v>
      </c>
      <c r="AN77" s="24" t="s">
        <v>183</v>
      </c>
      <c r="AO77" s="13" t="str">
        <f t="shared" si="81"/>
        <v>PASS</v>
      </c>
      <c r="AP77" s="13"/>
      <c r="AQ77" s="12" t="str">
        <f t="shared" si="82"/>
        <v>"text_YTD_A_MoM_006": {"type": "text", "parameters": {"text": "{{coalesce(cell(BIG_TEST_9.result, 5, \"number_YTD_A_MoM_Formatted\"), \"--\").asString()}}", "textAlignment": "right", "textColor": "{{coalesce(cell(BIG_TEST_9.result, 5, \"Color\"), \"#FFFFFF\").asString()}}", "fontSize": 14}},</v>
      </c>
      <c r="AR77" s="17" t="s">
        <v>214</v>
      </c>
      <c r="AS77" s="13" t="str">
        <f t="shared" si="83"/>
        <v>FAIL</v>
      </c>
      <c r="AT77" s="13"/>
      <c r="AU77" s="12" t="str">
        <f t="shared" si="76"/>
        <v>{"colspan": 3, "column": 31, "name": "text_YTD_A_MoM_006", "row": 55, "rowspan": 2, "widgetStyle": {"borderEdges": [], "backgroundColor": "#FFFFFF", "borderColor": "#FFFFFF", "borderRadius": 0, "borderWidth": 1}},</v>
      </c>
      <c r="AV77" s="17" t="s">
        <v>229</v>
      </c>
      <c r="AW77" s="13" t="str">
        <f t="shared" si="84"/>
        <v>FAIL</v>
      </c>
    </row>
    <row r="78" spans="1:49" s="4" customFormat="1" ht="72.599999999999994" thickBot="1" x14ac:dyDescent="0.35">
      <c r="A78" s="30">
        <v>6</v>
      </c>
      <c r="B78" s="14" t="s">
        <v>8</v>
      </c>
      <c r="C78" s="14" t="s">
        <v>47</v>
      </c>
      <c r="D78" s="14" t="s">
        <v>10</v>
      </c>
      <c r="E78" s="11" t="str">
        <f t="shared" si="77"/>
        <v>_006</v>
      </c>
      <c r="F78" s="28">
        <f t="shared" si="30"/>
        <v>5</v>
      </c>
      <c r="G78" s="6" t="s">
        <v>183</v>
      </c>
      <c r="H78" s="6" t="s">
        <v>183</v>
      </c>
      <c r="I78" s="6" t="s">
        <v>183</v>
      </c>
      <c r="J78" s="6" t="s">
        <v>183</v>
      </c>
      <c r="K78" s="6" t="s">
        <v>183</v>
      </c>
      <c r="L78" s="6" t="s">
        <v>183</v>
      </c>
      <c r="M78" s="6" t="s">
        <v>183</v>
      </c>
      <c r="N78" s="6" t="s">
        <v>183</v>
      </c>
      <c r="O78" s="6" t="s">
        <v>183</v>
      </c>
      <c r="P78" s="6" t="s">
        <v>183</v>
      </c>
      <c r="Q78" s="23" t="s">
        <v>183</v>
      </c>
      <c r="R78" s="23" t="s">
        <v>183</v>
      </c>
      <c r="S78" s="23" t="s">
        <v>183</v>
      </c>
      <c r="T78" s="23" t="s">
        <v>183</v>
      </c>
      <c r="U78" s="23" t="s">
        <v>183</v>
      </c>
      <c r="V78" s="23" t="s">
        <v>183</v>
      </c>
      <c r="W78" s="21" t="str">
        <f>CONCATENATE("{{coalesce(cell(BIG_TEST_9.result, ", $F76,", \""Text_Color_1\""), \""#FFFFFF\"").asString()}}")</f>
        <v>{{coalesce(cell(BIG_TEST_9.result, 5, \"Text_Color_1\"), \"#FFFFFF\").asString()}}</v>
      </c>
      <c r="X78" s="8" t="s">
        <v>49</v>
      </c>
      <c r="Y78" s="8" t="s">
        <v>202</v>
      </c>
      <c r="Z78" s="8" t="s">
        <v>212</v>
      </c>
      <c r="AA78" s="23"/>
      <c r="AB78" s="23"/>
      <c r="AC78" s="9" t="s">
        <v>40</v>
      </c>
      <c r="AD78" s="9" t="s">
        <v>158</v>
      </c>
      <c r="AE78" s="9">
        <f>AG78+3</f>
        <v>55</v>
      </c>
      <c r="AF78" s="9" t="s">
        <v>44</v>
      </c>
      <c r="AG78" s="28">
        <f t="shared" si="33"/>
        <v>52</v>
      </c>
      <c r="AH78" s="16" t="s">
        <v>219</v>
      </c>
      <c r="AI78" s="10"/>
      <c r="AJ78" s="25" t="s">
        <v>183</v>
      </c>
      <c r="AK78" s="7" t="str">
        <f>CONCATENATE("text_","cmom_a",E78)</f>
        <v>text_cmom_a_006</v>
      </c>
      <c r="AL78" s="10"/>
      <c r="AM78" s="24" t="s">
        <v>183</v>
      </c>
      <c r="AN78" s="24" t="s">
        <v>183</v>
      </c>
      <c r="AO78" s="13" t="str">
        <f t="shared" si="81"/>
        <v>PASS</v>
      </c>
      <c r="AP78" s="13"/>
      <c r="AQ78" s="12" t="str">
        <f t="shared" si="82"/>
        <v>"text_cmom_a_006": {"type": "text", "parameters": {"text": "Δ MoM", "textAlignment": "right", "textColor": "{{coalesce(cell(BIG_TEST_9.result, 5, \"Text_Color_1\"), \"#FFFFFF\").asString()}}", "fontSize": 10}},</v>
      </c>
      <c r="AR78" s="17" t="s">
        <v>215</v>
      </c>
      <c r="AS78" s="13" t="str">
        <f t="shared" si="83"/>
        <v>FAIL</v>
      </c>
      <c r="AT78" s="13"/>
      <c r="AU78" s="12" t="str">
        <f t="shared" si="76"/>
        <v>{"colspan": 3, "column": 21, "name": "text_cmom_a_006", "row": 55, "rowspan": 2, "widgetStyle": {"borderEdges": [], "backgroundColor": "#FFFFFF", "borderColor": "#FFFFFF", "borderRadius": 0, "borderWidth": 1}},</v>
      </c>
      <c r="AV78" s="17" t="s">
        <v>220</v>
      </c>
      <c r="AW78" s="13" t="str">
        <f t="shared" si="84"/>
        <v>FAIL</v>
      </c>
    </row>
    <row r="79" spans="1:49" s="4" customFormat="1" ht="72.599999999999994" thickBot="1" x14ac:dyDescent="0.35">
      <c r="A79" s="30">
        <v>7</v>
      </c>
      <c r="B79" s="14" t="s">
        <v>8</v>
      </c>
      <c r="C79" s="14" t="s">
        <v>47</v>
      </c>
      <c r="D79" s="14" t="s">
        <v>10</v>
      </c>
      <c r="E79" s="11" t="str">
        <f t="shared" si="77"/>
        <v>_006</v>
      </c>
      <c r="F79" s="28">
        <f t="shared" si="30"/>
        <v>5</v>
      </c>
      <c r="G79" s="6" t="s">
        <v>183</v>
      </c>
      <c r="H79" s="6" t="s">
        <v>183</v>
      </c>
      <c r="I79" s="6" t="s">
        <v>183</v>
      </c>
      <c r="J79" s="6" t="s">
        <v>183</v>
      </c>
      <c r="K79" s="6" t="s">
        <v>183</v>
      </c>
      <c r="L79" s="6" t="s">
        <v>183</v>
      </c>
      <c r="M79" s="6" t="s">
        <v>183</v>
      </c>
      <c r="N79" s="6" t="s">
        <v>183</v>
      </c>
      <c r="O79" s="6" t="s">
        <v>183</v>
      </c>
      <c r="P79" s="6" t="s">
        <v>183</v>
      </c>
      <c r="Q79" s="23" t="s">
        <v>183</v>
      </c>
      <c r="R79" s="23" t="s">
        <v>183</v>
      </c>
      <c r="S79" s="23" t="s">
        <v>183</v>
      </c>
      <c r="T79" s="23" t="s">
        <v>183</v>
      </c>
      <c r="U79" s="23" t="s">
        <v>183</v>
      </c>
      <c r="V79" s="23" t="s">
        <v>183</v>
      </c>
      <c r="W79" s="21" t="str">
        <f>CONCATENATE("{{coalesce(cell(BIG_TEST_9.result, ", $F77,", \""Text_Color_1\""), \""#FFFFFF\"").asString()}}")</f>
        <v>{{coalesce(cell(BIG_TEST_9.result, 5, \"Text_Color_1\"), \"#FFFFFF\").asString()}}</v>
      </c>
      <c r="X79" s="8" t="s">
        <v>49</v>
      </c>
      <c r="Y79" s="8" t="s">
        <v>202</v>
      </c>
      <c r="Z79" s="8" t="s">
        <v>212</v>
      </c>
      <c r="AA79" s="23"/>
      <c r="AB79" s="23"/>
      <c r="AC79" s="9" t="s">
        <v>40</v>
      </c>
      <c r="AD79" s="9" t="s">
        <v>194</v>
      </c>
      <c r="AE79" s="9">
        <f>AG79+3</f>
        <v>55</v>
      </c>
      <c r="AF79" s="9" t="s">
        <v>44</v>
      </c>
      <c r="AG79" s="28">
        <f t="shared" si="33"/>
        <v>52</v>
      </c>
      <c r="AH79" s="16" t="s">
        <v>219</v>
      </c>
      <c r="AI79" s="10"/>
      <c r="AJ79" s="25" t="s">
        <v>183</v>
      </c>
      <c r="AK79" s="7" t="str">
        <f>CONCATENATE("text_","cmom_b",E79)</f>
        <v>text_cmom_b_006</v>
      </c>
      <c r="AL79" s="10"/>
      <c r="AM79" s="24" t="s">
        <v>183</v>
      </c>
      <c r="AN79" s="24" t="s">
        <v>183</v>
      </c>
      <c r="AO79" s="13" t="str">
        <f t="shared" si="81"/>
        <v>PASS</v>
      </c>
      <c r="AP79" s="13"/>
      <c r="AQ79" s="12" t="str">
        <f t="shared" si="82"/>
        <v>"text_cmom_b_006": {"type": "text", "parameters": {"text": "Δ MoM", "textAlignment": "right", "textColor": "{{coalesce(cell(BIG_TEST_9.result, 5, \"Text_Color_1\"), \"#FFFFFF\").asString()}}", "fontSize": 10}},</v>
      </c>
      <c r="AR79" s="17" t="s">
        <v>216</v>
      </c>
      <c r="AS79" s="13" t="str">
        <f t="shared" si="83"/>
        <v>FAIL</v>
      </c>
      <c r="AT79" s="13"/>
      <c r="AU79" s="12" t="str">
        <f t="shared" si="76"/>
        <v>{"colspan": 3, "column": 28, "name": "text_cmom_b_006", "row": 55, "rowspan": 2, "widgetStyle": {"borderEdges": [], "backgroundColor": "#FFFFFF", "borderColor": "#FFFFFF", "borderRadius": 0, "borderWidth": 1}},</v>
      </c>
      <c r="AV79" s="17" t="s">
        <v>221</v>
      </c>
      <c r="AW79" s="13" t="str">
        <f t="shared" si="84"/>
        <v>FAIL</v>
      </c>
    </row>
    <row r="80" spans="1:49" s="4" customFormat="1" ht="216.6" thickBot="1" x14ac:dyDescent="0.35">
      <c r="A80" s="30">
        <v>8</v>
      </c>
      <c r="B80" s="14" t="s">
        <v>8</v>
      </c>
      <c r="C80" s="14" t="s">
        <v>47</v>
      </c>
      <c r="D80" s="14" t="s">
        <v>166</v>
      </c>
      <c r="E80" s="11" t="str">
        <f t="shared" si="77"/>
        <v>_006</v>
      </c>
      <c r="F80" s="28">
        <f t="shared" si="30"/>
        <v>5</v>
      </c>
      <c r="G80" s="5" t="s">
        <v>173</v>
      </c>
      <c r="H80" s="20" t="str">
        <f t="shared" ref="H80" si="86">CONCATENATE("{{coalesce(cell(BIG_TEST_9.result, ", $F80,", \""Metric\""), \""Error\"").asString()}}")</f>
        <v>{{coalesce(cell(BIG_TEST_9.result, 5, \"Metric\"), \"Error\").asString()}}</v>
      </c>
      <c r="I80" s="20" t="s">
        <v>191</v>
      </c>
      <c r="J80" s="20" t="s">
        <v>15</v>
      </c>
      <c r="K80" s="5" t="s">
        <v>15</v>
      </c>
      <c r="L80" s="5" t="s">
        <v>53</v>
      </c>
      <c r="M80" s="20" t="str">
        <f>CONCATENATE("[""Metric"", [""{{coalesce(cell(BIG_TEST_9.result, ", $F80,", \""Metric\""), \""Error\"").asString()}}""], ""in""]")</f>
        <v>["Metric", ["{{coalesce(cell(BIG_TEST_9.result, 5, \"Metric\"), \"Error\").asString()}}"], "in"]</v>
      </c>
      <c r="N80" s="20" t="str">
        <f>CONCATENATE("[""Region"", [""{{coalesce(cell(BIG_TEST_9.result, ", $F80,", \""Region\""), \""Error\"").asString()}}""], ""in""]")</f>
        <v>["Region", ["{{coalesce(cell(BIG_TEST_9.result, 5, \"Region\"), \"Error\").asString()}}"], "in"]</v>
      </c>
      <c r="O80" s="6" t="s">
        <v>183</v>
      </c>
      <c r="P80" s="6" t="s">
        <v>177</v>
      </c>
      <c r="Q80" s="21" t="s">
        <v>178</v>
      </c>
      <c r="R80" s="23" t="s">
        <v>183</v>
      </c>
      <c r="S80" s="23" t="s">
        <v>183</v>
      </c>
      <c r="T80" s="23" t="s">
        <v>183</v>
      </c>
      <c r="U80" s="21" t="str">
        <f>CONCATENATE("{{coalesce(cell(BIG_TEST_9.result, ", $F80,", \""Color\""), \""#FFFFFF\"").asString()}}")</f>
        <v>{{coalesce(cell(BIG_TEST_9.result, 5, \"Color\"), \"#FFFFFF\").asString()}}</v>
      </c>
      <c r="V80" s="8" t="s">
        <v>34</v>
      </c>
      <c r="W80" s="17" t="s">
        <v>31</v>
      </c>
      <c r="X80" s="8" t="s">
        <v>49</v>
      </c>
      <c r="Y80" s="8" t="s">
        <v>33</v>
      </c>
      <c r="Z80" s="8"/>
      <c r="AA80" s="17" t="s">
        <v>239</v>
      </c>
      <c r="AB80" s="17" t="s">
        <v>196</v>
      </c>
      <c r="AC80" s="9" t="s">
        <v>179</v>
      </c>
      <c r="AD80" s="9" t="s">
        <v>204</v>
      </c>
      <c r="AE80" s="9">
        <f>AG80</f>
        <v>52</v>
      </c>
      <c r="AF80" s="9" t="s">
        <v>59</v>
      </c>
      <c r="AG80" s="28">
        <f t="shared" si="33"/>
        <v>52</v>
      </c>
      <c r="AH80" s="16" t="s">
        <v>180</v>
      </c>
      <c r="AI80" s="10"/>
      <c r="AJ80" s="11" t="str">
        <f>CONCATENATE(G80,"Trend",E80)</f>
        <v>Step_Trend_006</v>
      </c>
      <c r="AK80" s="7" t="str">
        <f>CONCATENATE("chart_Trend",E80)</f>
        <v>chart_Trend_006</v>
      </c>
      <c r="AL80" s="10"/>
      <c r="AM80" s="12" t="str">
        <f>CONCATENATE("""",AJ80,""": {""broadcastFacet"": false, ", P80,  ", ""isGlobal"": false, ", """query"": {""measures"": [[""avg"", """,J80,"""]], ""groups"": ", I80,", ""filters"": [", M80,", ", N80,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"Step_Trend_006":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5, \"Metric\"), \"Error\").asString()}}"], "in"], ["Region", ["{{coalesce(cell(BIG_TEST_9.result, 5,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80" s="21" t="s">
        <v>233</v>
      </c>
      <c r="AO80" s="13" t="str">
        <f t="shared" si="81"/>
        <v>FAIL</v>
      </c>
      <c r="AP80" s="13"/>
      <c r="AQ80" s="12" t="str">
        <f>CONCATENATE("""", AK80, """: {""parameters"": {", AA80, " """, AJ80, """, ", AB80, "}, ""type"": ""chart""},")</f>
        <v>"chart_Trend_006":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"Step_Trend_006",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80" s="17" t="s">
        <v>238</v>
      </c>
      <c r="AS80" s="13" t="str">
        <f>IF(AQ80=AR80,"PASS","FAIL")</f>
        <v>FAIL</v>
      </c>
      <c r="AT80" s="13"/>
      <c r="AU80" s="12" t="str">
        <f t="shared" si="76"/>
        <v>{"colspan": 7, "column": 34, "name": "chart_Trend_006", "row": 52, "rowspan": 5, "widgetStyle": {"backgroundColor": "#FFFFFF", "borderColor": "#FFFFFF", "borderEdges": [], "borderRadius": 0, "borderWidth": 1}},</v>
      </c>
      <c r="AV80" s="17" t="s">
        <v>234</v>
      </c>
      <c r="AW80" s="13" t="str">
        <f t="shared" si="84"/>
        <v>FAIL</v>
      </c>
    </row>
    <row r="81" spans="1:49" s="4" customFormat="1" ht="115.8" thickBot="1" x14ac:dyDescent="0.35">
      <c r="A81" s="30">
        <v>9</v>
      </c>
      <c r="B81" s="14" t="s">
        <v>8</v>
      </c>
      <c r="C81" s="14" t="s">
        <v>47</v>
      </c>
      <c r="D81" s="14" t="s">
        <v>167</v>
      </c>
      <c r="E81" s="11" t="str">
        <f t="shared" si="77"/>
        <v>_006</v>
      </c>
      <c r="F81" s="28">
        <f t="shared" si="30"/>
        <v>5</v>
      </c>
      <c r="G81" s="6" t="s">
        <v>183</v>
      </c>
      <c r="H81" s="6" t="s">
        <v>183</v>
      </c>
      <c r="I81" s="26" t="s">
        <v>183</v>
      </c>
      <c r="J81" s="6" t="s">
        <v>183</v>
      </c>
      <c r="K81" s="6" t="s">
        <v>183</v>
      </c>
      <c r="L81" s="6" t="s">
        <v>183</v>
      </c>
      <c r="M81" s="6" t="s">
        <v>183</v>
      </c>
      <c r="N81" s="6" t="s">
        <v>183</v>
      </c>
      <c r="O81" s="6" t="s">
        <v>183</v>
      </c>
      <c r="P81" s="6" t="s">
        <v>183</v>
      </c>
      <c r="Q81" s="23" t="s">
        <v>183</v>
      </c>
      <c r="R81" s="23" t="s">
        <v>183</v>
      </c>
      <c r="S81" s="23" t="s">
        <v>183</v>
      </c>
      <c r="T81" s="23" t="s">
        <v>183</v>
      </c>
      <c r="U81" s="23" t="s">
        <v>183</v>
      </c>
      <c r="V81" s="23" t="s">
        <v>183</v>
      </c>
      <c r="W81" s="17" t="s">
        <v>187</v>
      </c>
      <c r="X81" s="8" t="s">
        <v>49</v>
      </c>
      <c r="Y81" s="8" t="s">
        <v>33</v>
      </c>
      <c r="Z81" s="8"/>
      <c r="AA81" s="23" t="s">
        <v>183</v>
      </c>
      <c r="AB81" s="23" t="s">
        <v>183</v>
      </c>
      <c r="AC81" s="9" t="s">
        <v>42</v>
      </c>
      <c r="AD81" s="9" t="s">
        <v>42</v>
      </c>
      <c r="AE81" s="9">
        <f>AG81</f>
        <v>52</v>
      </c>
      <c r="AF81" s="9" t="s">
        <v>59</v>
      </c>
      <c r="AG81" s="28">
        <f t="shared" si="33"/>
        <v>52</v>
      </c>
      <c r="AH81" s="22" t="str">
        <f>CONCATENATE("{""backgroundColor"": ""{{coalesce(cell(BIG_TEST_9.result, ",$F81,", \""Colorization_Hex_Code\""), \""#FFFFFF\"").asString()}}"", ""borderColor"": ""#FFFFFF"", ""borderEdges"": [""top"",""left"",""bottom""], ""borderRadius"": 0, ""borderWidth"": 4}")</f>
        <v>{"backgroundColor": "{{coalesce(cell(BIG_TEST_9.result, 5, \"Colorization_Hex_Code\"), \"#FFFFFF\").asString()}}", "borderColor": "#FFFFFF", "borderEdges": ["top","left","bottom"], "borderRadius": 0, "borderWidth": 4}</v>
      </c>
      <c r="AI81" s="10"/>
      <c r="AJ81" s="25" t="s">
        <v>183</v>
      </c>
      <c r="AK81" s="7" t="str">
        <f>CONCATENATE("Status_Box",E81)</f>
        <v>Status_Box_006</v>
      </c>
      <c r="AL81" s="10"/>
      <c r="AM81" s="24" t="s">
        <v>183</v>
      </c>
      <c r="AN81" s="24" t="s">
        <v>183</v>
      </c>
      <c r="AO81" s="13" t="str">
        <f t="shared" si="81"/>
        <v>PASS</v>
      </c>
      <c r="AP81" s="13"/>
      <c r="AQ81" s="12" t="str">
        <f>CONCATENATE("""",AK81,""": {""parameters"": {""fontSize"": ",X81,", ""text"": """, Z81, """, ""textAlignment"": """, Y81, """, ""textColor"": """, W81, """}, ""type"": ""text""},")</f>
        <v>"Status_Box_006": {"parameters": {"fontSize": 10, "text": "", "textAlignment": "center", "textColor": "#091A3E"}, "type": "text"},</v>
      </c>
      <c r="AR81" s="33" t="s">
        <v>203</v>
      </c>
      <c r="AS81" s="13" t="str">
        <f t="shared" ref="AS81:AS86" si="87">IF(AQ81=AR81,"PASS","FAIL")</f>
        <v>FAIL</v>
      </c>
      <c r="AT81" s="13"/>
      <c r="AU81" s="12" t="str">
        <f>CONCATENATE("{""colspan"": ",AC81,", ""column"": ",AD81,", ""name"": """,AK81,""", ""row"": ",AE81,", ""rowspan"": ",AF81, ", ""widgetStyle"": ",AH81,"},")</f>
        <v>{"colspan": 1, "column": 1, "name": "Status_Box_006", "row": 52, "rowspan": 5, "widgetStyle": {"backgroundColor": "{{coalesce(cell(BIG_TEST_9.result, 5, \"Colorization_Hex_Code\"), \"#FFFFFF\").asString()}}", "borderColor": "#FFFFFF", "borderEdges": ["top","left","bottom"], "borderRadius": 0, "borderWidth": 4}},</v>
      </c>
      <c r="AV81" s="33" t="s">
        <v>222</v>
      </c>
      <c r="AW81" s="13" t="str">
        <f t="shared" si="84"/>
        <v>FAIL</v>
      </c>
    </row>
    <row r="82" spans="1:49" s="4" customFormat="1" ht="130.19999999999999" customHeight="1" thickBot="1" x14ac:dyDescent="0.35">
      <c r="A82" s="30">
        <v>10</v>
      </c>
      <c r="B82" s="14" t="s">
        <v>8</v>
      </c>
      <c r="C82" s="14" t="s">
        <v>47</v>
      </c>
      <c r="D82" s="14" t="s">
        <v>168</v>
      </c>
      <c r="E82" s="11" t="str">
        <f t="shared" si="77"/>
        <v>_006</v>
      </c>
      <c r="F82" s="28">
        <f t="shared" si="30"/>
        <v>5</v>
      </c>
      <c r="G82" s="6" t="s">
        <v>183</v>
      </c>
      <c r="H82" s="6" t="s">
        <v>183</v>
      </c>
      <c r="I82" s="26" t="s">
        <v>183</v>
      </c>
      <c r="J82" s="6" t="s">
        <v>183</v>
      </c>
      <c r="K82" s="6" t="s">
        <v>183</v>
      </c>
      <c r="L82" s="6" t="s">
        <v>183</v>
      </c>
      <c r="M82" s="6" t="s">
        <v>183</v>
      </c>
      <c r="N82" s="6" t="s">
        <v>183</v>
      </c>
      <c r="O82" s="6" t="s">
        <v>183</v>
      </c>
      <c r="P82" s="6" t="s">
        <v>183</v>
      </c>
      <c r="Q82" s="23" t="s">
        <v>183</v>
      </c>
      <c r="R82" s="23" t="s">
        <v>183</v>
      </c>
      <c r="S82" s="23" t="s">
        <v>183</v>
      </c>
      <c r="T82" s="23" t="s">
        <v>183</v>
      </c>
      <c r="U82" s="23" t="s">
        <v>183</v>
      </c>
      <c r="V82" s="23" t="s">
        <v>183</v>
      </c>
      <c r="W82" s="21" t="str">
        <f>CONCATENATE("{{coalesce(cell(BIG_TEST_9.result, ", $F82,", \""Text_Color_1\""), \""#FFFFFF\"").asString()}}")</f>
        <v>{{coalesce(cell(BIG_TEST_9.result, 5, \"Text_Color_1\"), \"#FFFFFF\").asString()}}</v>
      </c>
      <c r="X82" s="8" t="s">
        <v>34</v>
      </c>
      <c r="Y82" s="8" t="s">
        <v>186</v>
      </c>
      <c r="Z82" s="21" t="str">
        <f>CONCATENATE("{{coalesce(cell(BIG_TEST_9.result, ", $F82,", \""Metric_Short\""), \""Error\"").asString()}}")</f>
        <v>{{coalesce(cell(BIG_TEST_9.result, 5, \"Metric_Short\"), \"Error\").asString()}}</v>
      </c>
      <c r="AA82" s="23" t="s">
        <v>183</v>
      </c>
      <c r="AB82" s="23" t="s">
        <v>183</v>
      </c>
      <c r="AC82" s="9" t="s">
        <v>61</v>
      </c>
      <c r="AD82" s="9" t="s">
        <v>44</v>
      </c>
      <c r="AE82" s="9">
        <f>AG82</f>
        <v>52</v>
      </c>
      <c r="AF82" s="9" t="s">
        <v>40</v>
      </c>
      <c r="AG82" s="28">
        <f t="shared" si="33"/>
        <v>52</v>
      </c>
      <c r="AH82" s="16" t="s">
        <v>205</v>
      </c>
      <c r="AI82" s="10"/>
      <c r="AJ82" s="25" t="s">
        <v>183</v>
      </c>
      <c r="AK82" s="7" t="str">
        <f>CONCATENATE("Metric_Name",E82)</f>
        <v>Metric_Name_006</v>
      </c>
      <c r="AL82" s="10"/>
      <c r="AM82" s="24" t="s">
        <v>183</v>
      </c>
      <c r="AN82" s="24" t="s">
        <v>183</v>
      </c>
      <c r="AO82" s="13" t="str">
        <f t="shared" si="81"/>
        <v>PASS</v>
      </c>
      <c r="AP82" s="13"/>
      <c r="AQ82" s="12" t="str">
        <f>CONCATENATE("""",AK82,""": {""parameters"": {""fontSize"": ",X82,", ""text"": """, Z82, """, ""textAlignment"": """, Y82, """, ""textColor"": """, W82, """}, ""type"": ""text""},")</f>
        <v>"Metric_Name_006": {"parameters": {"fontSize": 14, "text": "{{coalesce(cell(BIG_TEST_9.result, 5, \"Metric_Short\"), \"Error\").asString()}}", "textAlignment": "left", "textColor": "{{coalesce(cell(BIG_TEST_9.result, 5, \"Text_Color_1\"), \"#FFFFFF\").asString()}}"}, "type": "text"},</v>
      </c>
      <c r="AR82" s="33" t="s">
        <v>248</v>
      </c>
      <c r="AS82" s="13" t="str">
        <f t="shared" si="87"/>
        <v>FAIL</v>
      </c>
      <c r="AT82" s="13"/>
      <c r="AU82" s="12" t="str">
        <f>CONCATENATE("{""colspan"": ",AC82,", ""column"": ",AD82,", ""name"": """,AK82,""", ""row"": ",AE82,", ""rowspan"": ",AF82,", ""widgetStyle"": ",AH82,"},")</f>
        <v>{"colspan": 11, "column": 2, "name": "Metric_Name_006", "row": 52, "rowspan": 3, "widgetStyle": {"borderColor": "#FFFFFF", "borderEdges": [], "borderWidth": 1}},</v>
      </c>
      <c r="AV82" s="33" t="s">
        <v>223</v>
      </c>
      <c r="AW82" s="13" t="str">
        <f t="shared" si="84"/>
        <v>FAIL</v>
      </c>
    </row>
    <row r="83" spans="1:49" s="4" customFormat="1" ht="72.599999999999994" thickBot="1" x14ac:dyDescent="0.35">
      <c r="A83" s="30">
        <v>11</v>
      </c>
      <c r="B83" s="14" t="s">
        <v>8</v>
      </c>
      <c r="C83" s="14" t="s">
        <v>47</v>
      </c>
      <c r="D83" s="14" t="s">
        <v>169</v>
      </c>
      <c r="E83" s="11" t="str">
        <f t="shared" si="77"/>
        <v>_006</v>
      </c>
      <c r="F83" s="28">
        <f t="shared" si="30"/>
        <v>5</v>
      </c>
      <c r="G83" s="6" t="s">
        <v>183</v>
      </c>
      <c r="H83" s="6" t="s">
        <v>183</v>
      </c>
      <c r="I83" s="26" t="s">
        <v>183</v>
      </c>
      <c r="J83" s="6" t="s">
        <v>183</v>
      </c>
      <c r="K83" s="6" t="s">
        <v>183</v>
      </c>
      <c r="L83" s="6" t="s">
        <v>183</v>
      </c>
      <c r="M83" s="6" t="s">
        <v>183</v>
      </c>
      <c r="N83" s="6" t="s">
        <v>183</v>
      </c>
      <c r="O83" s="6" t="s">
        <v>183</v>
      </c>
      <c r="P83" s="6" t="s">
        <v>183</v>
      </c>
      <c r="Q83" s="23" t="s">
        <v>183</v>
      </c>
      <c r="R83" s="23" t="s">
        <v>183</v>
      </c>
      <c r="S83" s="23" t="s">
        <v>183</v>
      </c>
      <c r="T83" s="23" t="s">
        <v>183</v>
      </c>
      <c r="U83" s="23" t="s">
        <v>183</v>
      </c>
      <c r="V83" s="23" t="s">
        <v>183</v>
      </c>
      <c r="W83" s="21" t="str">
        <f>CONCATENATE("{{coalesce(cell(BIG_TEST_9.result, ", $F83,", \""Text_Color_2\""), \""#FFFFFF\"").asString()}}")</f>
        <v>{{coalesce(cell(BIG_TEST_9.result, 5, \"Text_Color_2\"), \"#FFFFFF\").asString()}}</v>
      </c>
      <c r="X83" s="8" t="s">
        <v>62</v>
      </c>
      <c r="Y83" s="8" t="s">
        <v>186</v>
      </c>
      <c r="Z83" s="21" t="str">
        <f>CONCATENATE("{{coalesce(cell(BIG_TEST_9.result, ", $F83,", \""Type\""), \""Error\"").asString()}} Metric")</f>
        <v>{{coalesce(cell(BIG_TEST_9.result, 5, \"Type\"), \"Error\").asString()}} Metric</v>
      </c>
      <c r="AA83" s="23" t="s">
        <v>183</v>
      </c>
      <c r="AB83" s="23" t="s">
        <v>183</v>
      </c>
      <c r="AC83" s="9" t="s">
        <v>179</v>
      </c>
      <c r="AD83" s="9" t="s">
        <v>44</v>
      </c>
      <c r="AE83" s="9">
        <f>AG83+3</f>
        <v>55</v>
      </c>
      <c r="AF83" s="9" t="s">
        <v>44</v>
      </c>
      <c r="AG83" s="28">
        <f t="shared" si="33"/>
        <v>52</v>
      </c>
      <c r="AH83" s="16" t="s">
        <v>180</v>
      </c>
      <c r="AI83" s="10"/>
      <c r="AJ83" s="25" t="s">
        <v>183</v>
      </c>
      <c r="AK83" s="7" t="str">
        <f>CONCATENATE("Type_Name",E83)</f>
        <v>Type_Name_006</v>
      </c>
      <c r="AL83" s="10"/>
      <c r="AM83" s="24" t="s">
        <v>183</v>
      </c>
      <c r="AN83" s="24" t="s">
        <v>183</v>
      </c>
      <c r="AO83" s="13" t="str">
        <f t="shared" si="81"/>
        <v>PASS</v>
      </c>
      <c r="AP83" s="13"/>
      <c r="AQ83" s="12" t="str">
        <f>CONCATENATE("""",AK83,""": {""parameters"": {""fontSize"": ",X83,", ""text"": """, Z83, """, ""textAlignment"": """, Y83, """, ""textColor"": """, W83, """}, ""type"": ""text""},")</f>
        <v>"Type_Name_006": {"parameters": {"fontSize": 12, "text": "{{coalesce(cell(BIG_TEST_9.result, 5, \"Type\"), \"Error\").asString()}} Metric", "textAlignment": "left", "textColor": "{{coalesce(cell(BIG_TEST_9.result, 5, \"Text_Color_2\"), \"#FFFFFF\").asString()}}"}, "type": "text"},</v>
      </c>
      <c r="AR83" s="33" t="s">
        <v>206</v>
      </c>
      <c r="AS83" s="13" t="str">
        <f t="shared" si="87"/>
        <v>FAIL</v>
      </c>
      <c r="AT83" s="13"/>
      <c r="AU83" s="12" t="str">
        <f>CONCATENATE("{""colspan"": ",AC83,", ""column"": ",AD83,", ""name"": """,AK83,""", ""row"": ",AE83,", ""rowspan"": ",AF83,", ""widgetStyle"": ",AH83,"},")</f>
        <v>{"colspan": 7, "column": 2, "name": "Type_Name_006", "row": 55, "rowspan": 2, "widgetStyle": {"backgroundColor": "#FFFFFF", "borderColor": "#FFFFFF", "borderEdges": [], "borderRadius": 0, "borderWidth": 1}},</v>
      </c>
      <c r="AV83" s="33" t="s">
        <v>224</v>
      </c>
      <c r="AW83" s="13" t="str">
        <f t="shared" si="84"/>
        <v>FAIL</v>
      </c>
    </row>
    <row r="84" spans="1:49" s="4" customFormat="1" ht="87" customHeight="1" thickBot="1" x14ac:dyDescent="0.35">
      <c r="A84" s="30">
        <v>12</v>
      </c>
      <c r="B84" s="14" t="s">
        <v>8</v>
      </c>
      <c r="C84" s="14" t="s">
        <v>47</v>
      </c>
      <c r="D84" s="14" t="s">
        <v>170</v>
      </c>
      <c r="E84" s="11" t="str">
        <f t="shared" si="77"/>
        <v>_006</v>
      </c>
      <c r="F84" s="28">
        <f t="shared" si="30"/>
        <v>5</v>
      </c>
      <c r="G84" s="6" t="s">
        <v>183</v>
      </c>
      <c r="H84" s="6" t="s">
        <v>183</v>
      </c>
      <c r="I84" s="26" t="s">
        <v>183</v>
      </c>
      <c r="J84" s="6" t="s">
        <v>183</v>
      </c>
      <c r="K84" s="6" t="s">
        <v>183</v>
      </c>
      <c r="L84" s="6" t="s">
        <v>183</v>
      </c>
      <c r="M84" s="6" t="s">
        <v>183</v>
      </c>
      <c r="N84" s="6" t="s">
        <v>183</v>
      </c>
      <c r="O84" s="6" t="s">
        <v>183</v>
      </c>
      <c r="P84" s="6" t="s">
        <v>183</v>
      </c>
      <c r="Q84" s="23" t="s">
        <v>183</v>
      </c>
      <c r="R84" s="23" t="s">
        <v>183</v>
      </c>
      <c r="S84" s="23" t="s">
        <v>183</v>
      </c>
      <c r="T84" s="23" t="s">
        <v>183</v>
      </c>
      <c r="U84" s="23" t="s">
        <v>183</v>
      </c>
      <c r="V84" s="23" t="s">
        <v>183</v>
      </c>
      <c r="W84" s="21" t="str">
        <f>CONCATENATE("{{coalesce(cell(BIG_TEST_9.result, ", $F84,", \""Text_Color_2\""), \""#FFFFFF\"").asString()}}")</f>
        <v>{{coalesce(cell(BIG_TEST_9.result, 5, \"Text_Color_2\"), \"#FFFFFF\").asString()}}</v>
      </c>
      <c r="X84" s="8" t="s">
        <v>62</v>
      </c>
      <c r="Y84" s="8" t="s">
        <v>202</v>
      </c>
      <c r="Z84" s="21" t="str">
        <f>CONCATENATE("As of {{coalesce(cell(BIG_TEST_9.result, ", $F84,", \""As_of_Date\""), \""Error\"").asString()}}")</f>
        <v>As of {{coalesce(cell(BIG_TEST_9.result, 5, \"As_of_Date\"), \"Error\").asString()}}</v>
      </c>
      <c r="AA84" s="23" t="s">
        <v>183</v>
      </c>
      <c r="AB84" s="23" t="s">
        <v>183</v>
      </c>
      <c r="AC84" s="9" t="s">
        <v>60</v>
      </c>
      <c r="AD84" s="9" t="s">
        <v>162</v>
      </c>
      <c r="AE84" s="9">
        <f>AG84+3</f>
        <v>55</v>
      </c>
      <c r="AF84" s="9" t="s">
        <v>44</v>
      </c>
      <c r="AG84" s="28">
        <f t="shared" si="33"/>
        <v>52</v>
      </c>
      <c r="AH84" s="16" t="s">
        <v>45</v>
      </c>
      <c r="AI84" s="10"/>
      <c r="AJ84" s="25" t="s">
        <v>183</v>
      </c>
      <c r="AK84" s="7" t="str">
        <f>CONCATENATE("As_Of_Date_Name",E84)</f>
        <v>As_Of_Date_Name_006</v>
      </c>
      <c r="AL84" s="10"/>
      <c r="AM84" s="24" t="s">
        <v>183</v>
      </c>
      <c r="AN84" s="24" t="s">
        <v>183</v>
      </c>
      <c r="AO84" s="13" t="str">
        <f t="shared" si="81"/>
        <v>PASS</v>
      </c>
      <c r="AP84" s="13"/>
      <c r="AQ84" s="12" t="str">
        <f>CONCATENATE("""",AK84,""": {""parameters"": {""fontSize"": ",X84,", ""text"": """, Z84, """, ""textAlignment"": """, Y84, """, ""textColor"": """, W84, """}, ""type"": ""text""},")</f>
        <v>"As_Of_Date_Name_006": {"parameters": {"fontSize": 12, "text": "As of {{coalesce(cell(BIG_TEST_9.result, 5, \"As_of_Date\"), \"Error\").asString()}}", "textAlignment": "right", "textColor": "{{coalesce(cell(BIG_TEST_9.result, 5, \"Text_Color_2\"), \"#FFFFFF\").asString()}}"}, "type": "text"},</v>
      </c>
      <c r="AR84" s="33" t="s">
        <v>209</v>
      </c>
      <c r="AS84" s="13" t="str">
        <f t="shared" si="87"/>
        <v>FAIL</v>
      </c>
      <c r="AT84" s="13"/>
      <c r="AU84" s="12" t="str">
        <f>CONCATENATE("{""colspan"": ",AC84,", ""column"": ",AD84,", ""name"": """,AK84,""", ""row"": ",AE84,", ""rowspan"": ",AF84,", ""widgetStyle"": ",AH84,"},")</f>
        <v>{"colspan": 6, "column": 9, "name": "As_Of_Date_Name_006", "row": 55, "rowspan": 2, "widgetStyle": {"borderEdges": []}},</v>
      </c>
      <c r="AV84" s="33" t="s">
        <v>225</v>
      </c>
      <c r="AW84" s="13" t="str">
        <f t="shared" si="84"/>
        <v>FAIL</v>
      </c>
    </row>
    <row r="85" spans="1:49" s="4" customFormat="1" ht="130.19999999999999" customHeight="1" thickBot="1" x14ac:dyDescent="0.35">
      <c r="A85" s="30">
        <v>13</v>
      </c>
      <c r="B85" s="14" t="s">
        <v>8</v>
      </c>
      <c r="C85" s="14" t="s">
        <v>47</v>
      </c>
      <c r="D85" s="14" t="s">
        <v>171</v>
      </c>
      <c r="E85" s="11" t="str">
        <f t="shared" si="77"/>
        <v>_006</v>
      </c>
      <c r="F85" s="28">
        <f t="shared" si="30"/>
        <v>5</v>
      </c>
      <c r="G85" s="6" t="s">
        <v>183</v>
      </c>
      <c r="H85" s="6" t="s">
        <v>183</v>
      </c>
      <c r="I85" s="26" t="s">
        <v>183</v>
      </c>
      <c r="J85" s="6" t="s">
        <v>183</v>
      </c>
      <c r="K85" s="6" t="s">
        <v>183</v>
      </c>
      <c r="L85" s="6" t="s">
        <v>183</v>
      </c>
      <c r="M85" s="6" t="s">
        <v>183</v>
      </c>
      <c r="N85" s="6" t="s">
        <v>183</v>
      </c>
      <c r="O85" s="6" t="s">
        <v>183</v>
      </c>
      <c r="P85" s="6" t="s">
        <v>183</v>
      </c>
      <c r="Q85" s="23" t="s">
        <v>183</v>
      </c>
      <c r="R85" s="21" t="str">
        <f>CONCATENATE("https://{{coalesce(cell(BIG_TEST_9.result, ", $F85,", \""CSG_Insights_Central_Link\""), \""sites.google.com/salesforce.com/fy18-csg-insights-central/home\"").asString()}}")</f>
        <v>https://{{coalesce(cell(BIG_TEST_9.result, 5, \"CSG_Insights_Central_Link\"), \"sites.google.com/salesforce.com/fy18-csg-insights-central/home\").asString()}}</v>
      </c>
      <c r="S85" s="21" t="s">
        <v>199</v>
      </c>
      <c r="T85" s="7" t="str">
        <f>"false"</f>
        <v>false</v>
      </c>
      <c r="U85" s="23" t="s">
        <v>183</v>
      </c>
      <c r="V85" s="23" t="s">
        <v>183</v>
      </c>
      <c r="W85" s="17" t="s">
        <v>207</v>
      </c>
      <c r="X85" s="8" t="s">
        <v>34</v>
      </c>
      <c r="Y85" s="8" t="s">
        <v>33</v>
      </c>
      <c r="Z85" s="8" t="s">
        <v>185</v>
      </c>
      <c r="AA85" s="23" t="s">
        <v>183</v>
      </c>
      <c r="AB85" s="23" t="s">
        <v>183</v>
      </c>
      <c r="AC85" s="9" t="s">
        <v>44</v>
      </c>
      <c r="AD85" s="9" t="s">
        <v>122</v>
      </c>
      <c r="AE85" s="9">
        <f>AG85</f>
        <v>52</v>
      </c>
      <c r="AF85" s="9" t="s">
        <v>40</v>
      </c>
      <c r="AG85" s="28">
        <f t="shared" si="33"/>
        <v>52</v>
      </c>
      <c r="AH85" s="16" t="s">
        <v>180</v>
      </c>
      <c r="AI85" s="10"/>
      <c r="AJ85" s="25" t="s">
        <v>183</v>
      </c>
      <c r="AK85" s="7" t="str">
        <f>CONCATENATE("Help_Link",E85)</f>
        <v>Help_Link_006</v>
      </c>
      <c r="AL85" s="10"/>
      <c r="AM85" s="24" t="s">
        <v>183</v>
      </c>
      <c r="AN85" s="24" t="s">
        <v>183</v>
      </c>
      <c r="AO85" s="13" t="str">
        <f t="shared" si="81"/>
        <v>PASS</v>
      </c>
      <c r="AP85" s="13"/>
      <c r="AQ85" s="12" t="str">
        <f>CONCATENATE("""",AK85,""": {""parameters"": {""destinationLink"": {""url"": """, R85, """, ""tooltip"": """, S85,"""}, ""destinationType"": ""url"", ""fontSize"": ",X85,", ""includeState"": ", T85, ", ""text"": """, Z85, """, ""textAlignment"": """, Y85, """, ""textColor"": """, W85, """}, ""type"": ""link""},")</f>
        <v>"Help_Link_006": {"parameters": {"destinationLink": {"url": "https://{{coalesce(cell(BIG_TEST_9.result, 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85" s="33" t="s">
        <v>208</v>
      </c>
      <c r="AS85" s="13" t="str">
        <f t="shared" si="87"/>
        <v>FAIL</v>
      </c>
      <c r="AT85" s="13"/>
      <c r="AU85" s="12" t="str">
        <f>CONCATENATE("{""colspan"": ",AC85,", ""column"": ",AD85,", ""name"": """,AK85,""", ""row"": ",AE85,", ""rowspan"": ",AF85,", ""widgetStyle"": ",AH85,"},")</f>
        <v>{"colspan": 2, "column": 13, "name": "Help_Link_006", "row": 52, "rowspan": 3, "widgetStyle": {"backgroundColor": "#FFFFFF", "borderColor": "#FFFFFF", "borderEdges": [], "borderRadius": 0, "borderWidth": 1}},</v>
      </c>
      <c r="AV85" s="33" t="s">
        <v>226</v>
      </c>
      <c r="AW85" s="13" t="str">
        <f t="shared" si="84"/>
        <v>FAIL</v>
      </c>
    </row>
    <row r="86" spans="1:49" s="4" customFormat="1" ht="87" thickBot="1" x14ac:dyDescent="0.35">
      <c r="A86" s="31">
        <v>14</v>
      </c>
      <c r="B86" s="14" t="s">
        <v>8</v>
      </c>
      <c r="C86" s="14" t="s">
        <v>47</v>
      </c>
      <c r="D86" s="14" t="s">
        <v>172</v>
      </c>
      <c r="E86" s="11" t="str">
        <f t="shared" si="77"/>
        <v>_006</v>
      </c>
      <c r="F86" s="28">
        <f t="shared" si="30"/>
        <v>5</v>
      </c>
      <c r="G86" s="6" t="s">
        <v>183</v>
      </c>
      <c r="H86" s="6" t="s">
        <v>183</v>
      </c>
      <c r="I86" s="26" t="s">
        <v>183</v>
      </c>
      <c r="J86" s="6" t="s">
        <v>183</v>
      </c>
      <c r="K86" s="6" t="s">
        <v>183</v>
      </c>
      <c r="L86" s="6" t="s">
        <v>183</v>
      </c>
      <c r="M86" s="6" t="s">
        <v>183</v>
      </c>
      <c r="N86" s="6" t="s">
        <v>183</v>
      </c>
      <c r="O86" s="6" t="s">
        <v>183</v>
      </c>
      <c r="P86" s="6" t="s">
        <v>183</v>
      </c>
      <c r="Q86" s="23" t="s">
        <v>183</v>
      </c>
      <c r="R86" s="21" t="str">
        <f>CONCATENATE("https://org62.my.salesforce.com/analytics/wave/wave.apexp#dashboard/{{coalesce(cell(BIG_TEST_9.result, ", $F86,", \""Detail_Dashboard_Name\""), \""0FK0M0000004J3fWAE\"").asString()}}")</f>
        <v>https://org62.my.salesforce.com/analytics/wave/wave.apexp#dashboard/{{coalesce(cell(BIG_TEST_9.result, 5, \"Detail_Dashboard_Name\"), \"0FK0M0000004J3fWAE\").asString()}}</v>
      </c>
      <c r="S86" s="21" t="s">
        <v>198</v>
      </c>
      <c r="T86" s="7" t="str">
        <f>"false"</f>
        <v>false</v>
      </c>
      <c r="U86" s="23" t="s">
        <v>183</v>
      </c>
      <c r="V86" s="23" t="s">
        <v>183</v>
      </c>
      <c r="W86" s="17" t="s">
        <v>207</v>
      </c>
      <c r="X86" s="8" t="s">
        <v>62</v>
      </c>
      <c r="Y86" s="8" t="s">
        <v>33</v>
      </c>
      <c r="Z86" s="8" t="s">
        <v>201</v>
      </c>
      <c r="AA86" s="23" t="s">
        <v>183</v>
      </c>
      <c r="AB86" s="23" t="s">
        <v>183</v>
      </c>
      <c r="AC86" s="9" t="s">
        <v>41</v>
      </c>
      <c r="AD86" s="9" t="s">
        <v>181</v>
      </c>
      <c r="AE86" s="32">
        <f>AG86+1</f>
        <v>53</v>
      </c>
      <c r="AF86" s="9" t="s">
        <v>40</v>
      </c>
      <c r="AG86" s="28">
        <f t="shared" si="33"/>
        <v>52</v>
      </c>
      <c r="AH86" s="16" t="s">
        <v>235</v>
      </c>
      <c r="AI86" s="10"/>
      <c r="AJ86" s="25" t="s">
        <v>183</v>
      </c>
      <c r="AK86" s="7" t="str">
        <f>CONCATENATE("Explore_Link",E86)</f>
        <v>Explore_Link_006</v>
      </c>
      <c r="AL86" s="10"/>
      <c r="AM86" s="24" t="s">
        <v>183</v>
      </c>
      <c r="AN86" s="24" t="s">
        <v>183</v>
      </c>
      <c r="AO86" s="13" t="str">
        <f t="shared" si="81"/>
        <v>PASS</v>
      </c>
      <c r="AP86" s="13"/>
      <c r="AQ86" s="12" t="str">
        <f>CONCATENATE("""",AK86,""": {""parameters"": {""destinationLink"": {""url"": """, R86, """, ""tooltip"": """, S86,"""}, ""destinationType"": ""url"", ""fontSize"": ",X86,", ""includeState"": ", T86, ", ""text"": """, Z86, """, ""textAlignment"": """, Y86, """, ""textColor"": """, W86, """}, ""type"": ""link""},")</f>
        <v>"Explore_Link_006": {"parameters": {"destinationLink": {"url": "https://org62.my.salesforce.com/analytics/wave/wave.apexp#dashboard/{{coalesce(cell(BIG_TEST_9.result, 5,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86" s="33" t="s">
        <v>249</v>
      </c>
      <c r="AS86" s="13" t="str">
        <f t="shared" si="87"/>
        <v>FAIL</v>
      </c>
      <c r="AT86" s="13"/>
      <c r="AU86" s="12" t="str">
        <f>CONCATENATE("{""colspan"": ",AC86,", ""column"": ",AD86,", ""name"": """,AK86,""", ""row"": ",AE86,", ""rowspan"": ",AF86,", ""widgetStyle"": ",AH86,"},")</f>
        <v>{"colspan": 4, "column": 43, "name": "Explore_Link_006", "row": 53, "rowspan": 3, "widgetStyle": {"backgroundColor": "#E3EBF3", "borderColor": "#FFFFFF", "borderEdges": ["all"], "borderRadius": 8, "borderWidth": 4}},</v>
      </c>
      <c r="AV86" s="33" t="s">
        <v>236</v>
      </c>
      <c r="AW86" s="13" t="str">
        <f t="shared" si="84"/>
        <v>FAIL</v>
      </c>
    </row>
    <row r="87" spans="1:49" s="4" customFormat="1" ht="72.599999999999994" thickBot="1" x14ac:dyDescent="0.35">
      <c r="A87" s="29">
        <v>1</v>
      </c>
      <c r="B87" s="14" t="s">
        <v>8</v>
      </c>
      <c r="C87" s="14" t="s">
        <v>47</v>
      </c>
      <c r="D87" s="14" t="s">
        <v>10</v>
      </c>
      <c r="E87" s="11" t="str">
        <f>CONCATENATE("_",TEXT(F87+1,"000"))</f>
        <v>_007</v>
      </c>
      <c r="F87" s="28">
        <f t="shared" si="30"/>
        <v>6</v>
      </c>
      <c r="G87" s="5" t="s">
        <v>173</v>
      </c>
      <c r="H87" s="20" t="str">
        <f>CONCATENATE("{{coalesce(cell(BIG_TEST_9.result, ", $F87,", \""Metric\""), \""Error\"").asString()}}")</f>
        <v>{{coalesce(cell(BIG_TEST_9.result, 6, \"Metric\"), \"Error\").asString()}}</v>
      </c>
      <c r="I87" s="26" t="s">
        <v>183</v>
      </c>
      <c r="J87" s="20" t="str">
        <f>CONCATENATE("{{coalesce(cell(BIG_TEST_9.result, ", $F87,", \""YTD_Dynamic\""), \""Error\"").asString()}}")</f>
        <v>{{coalesce(cell(BIG_TEST_9.result, 6, \"YTD_Dynamic\"), \"Error\").asString()}}</v>
      </c>
      <c r="K87" s="6" t="s">
        <v>16</v>
      </c>
      <c r="L87" s="5" t="s">
        <v>17</v>
      </c>
      <c r="M87" s="20" t="str">
        <f t="shared" ref="M87:M91" si="88">CONCATENATE("[""Metric"", [""{{coalesce(cell(BIG_TEST_9.result, ", $F87,", \""Metric\""), \""Error\"").asString()}}""], ""in""]")</f>
        <v>["Metric", ["{{coalesce(cell(BIG_TEST_9.result, 6, \"Metric\"), \"Error\").asString()}}"], "in"]</v>
      </c>
      <c r="N87" s="20" t="str">
        <f t="shared" ref="N87:N90" si="89">CONCATENATE("[""Region"", [""{{coalesce(cell(BIG_TEST_9.result, ", $F87,", \""Region\""), \""Error\"").asString()}}""], ""in""]")</f>
        <v>["Region", ["{{coalesce(cell(BIG_TEST_9.result, 6, \"Region\"), \"Error\").asString()}}"], "in"]</v>
      </c>
      <c r="O87" s="6" t="s">
        <v>210</v>
      </c>
      <c r="P87" s="6" t="s">
        <v>177</v>
      </c>
      <c r="Q87" s="23" t="s">
        <v>183</v>
      </c>
      <c r="R87" s="23" t="s">
        <v>183</v>
      </c>
      <c r="S87" s="23" t="s">
        <v>183</v>
      </c>
      <c r="T87" s="23" t="s">
        <v>183</v>
      </c>
      <c r="U87" s="23" t="s">
        <v>183</v>
      </c>
      <c r="V87" s="23" t="s">
        <v>183</v>
      </c>
      <c r="W87" s="21" t="str">
        <f>CONCATENATE("{{coalesce(cell(BIG_TEST_9.result, ", $F87,", \""Text_Color_1\""), \""#FFFFFF\"").asString()}}")</f>
        <v>{{coalesce(cell(BIG_TEST_9.result, 6, \"Text_Color_1\"), \"#FFFFFF\").asString()}}</v>
      </c>
      <c r="X87" s="8" t="s">
        <v>48</v>
      </c>
      <c r="Y87" s="8" t="s">
        <v>33</v>
      </c>
      <c r="Z87" s="21" t="str">
        <f>CONCATENATE("{{coalesce(cell(BIG_TEST_9.result, ", $F87,", \""number_YTD_Formatted\""), \""--\"").asString()}}")</f>
        <v>{{coalesce(cell(BIG_TEST_9.result, 6, \"number_YTD_Formatted\"), \"--\").asString()}}</v>
      </c>
      <c r="AA87" s="23" t="s">
        <v>183</v>
      </c>
      <c r="AB87" s="23" t="s">
        <v>183</v>
      </c>
      <c r="AC87" s="9" t="s">
        <v>59</v>
      </c>
      <c r="AD87" s="9" t="s">
        <v>160</v>
      </c>
      <c r="AE87" s="9">
        <f>AG87</f>
        <v>57</v>
      </c>
      <c r="AF87" s="9" t="s">
        <v>40</v>
      </c>
      <c r="AG87" s="28">
        <f t="shared" si="33"/>
        <v>57</v>
      </c>
      <c r="AH87" s="16" t="s">
        <v>227</v>
      </c>
      <c r="AI87" s="10"/>
      <c r="AJ87" s="25" t="s">
        <v>183</v>
      </c>
      <c r="AK87" s="7" t="str">
        <f>CONCATENATE("text_",L87,E87)</f>
        <v>text_YTD_007</v>
      </c>
      <c r="AL87" s="10"/>
      <c r="AM87" s="24" t="s">
        <v>183</v>
      </c>
      <c r="AN87" s="24" t="s">
        <v>183</v>
      </c>
      <c r="AO87" s="13" t="str">
        <f>IF(AM87=AN87,"PASS","FAIL")</f>
        <v>PASS</v>
      </c>
      <c r="AP87" s="13"/>
      <c r="AQ87" s="12" t="str">
        <f>CONCATENATE("""",AK87,""": {""type"": ""text"", ""parameters"": {""text"": """, Z87, """, ""textAlignment"": """, Y87, """, ""textColor"": """, W87, """, ""fontSize"": ",X87,"}},")</f>
        <v>"text_YTD_007": {"type": "text", "parameters": {"text": "{{coalesce(cell(BIG_TEST_9.result, 6, \"number_YTD_Formatted\"), \"--\").asString()}}", "textAlignment": "center", "textColor": "{{coalesce(cell(BIG_TEST_9.result, 6, \"Text_Color_1\"), \"#FFFFFF\").asString()}}", "fontSize": 18}},</v>
      </c>
      <c r="AR87" s="17" t="s">
        <v>218</v>
      </c>
      <c r="AS87" s="13" t="str">
        <f>IF(AQ87=AR87,"PASS","FAIL")</f>
        <v>FAIL</v>
      </c>
      <c r="AT87" s="13"/>
      <c r="AU87" s="12" t="str">
        <f t="shared" ref="AU87:AU94" si="90">CONCATENATE("{""colspan"": ",AC87,", ""column"": ",AD87,", ""name"": """,AK87,""", ""row"": ",AE87,", ""rowspan"": ",AF87,", ""widgetStyle"": ",AH87,"},")</f>
        <v>{"colspan": 5, "column": 22, "name": "text_YTD_007", "row": 57, "rowspan": 3, "widgetStyle": {"borderEdges": ["bottom"], "backgroundColor": "#FFFFFF", "borderColor": "#C5D3E0", "borderRadius": 0, "borderWidth": 1}},</v>
      </c>
      <c r="AV87" s="17" t="s">
        <v>231</v>
      </c>
      <c r="AW87" s="13" t="str">
        <f>IF(AU87=AV87,"PASS","FAIL")</f>
        <v>FAIL</v>
      </c>
    </row>
    <row r="88" spans="1:49" s="4" customFormat="1" ht="72.599999999999994" thickBot="1" x14ac:dyDescent="0.35">
      <c r="A88" s="30">
        <v>2</v>
      </c>
      <c r="B88" s="14" t="s">
        <v>8</v>
      </c>
      <c r="C88" s="14" t="s">
        <v>47</v>
      </c>
      <c r="D88" s="14" t="s">
        <v>10</v>
      </c>
      <c r="E88" s="11" t="str">
        <f t="shared" ref="E88:E100" si="91">CONCATENATE("_",TEXT(F88+1,"000"))</f>
        <v>_007</v>
      </c>
      <c r="F88" s="28">
        <f t="shared" si="30"/>
        <v>6</v>
      </c>
      <c r="G88" s="5" t="s">
        <v>173</v>
      </c>
      <c r="H88" s="20" t="str">
        <f t="shared" ref="H88:H91" si="92">CONCATENATE("{{coalesce(cell(BIG_TEST_9.result, ", $F88,", \""Metric\""), \""Error\"").asString()}}")</f>
        <v>{{coalesce(cell(BIG_TEST_9.result, 6, \"Metric\"), \"Error\").asString()}}</v>
      </c>
      <c r="I88" s="26" t="s">
        <v>183</v>
      </c>
      <c r="J88" s="20" t="s">
        <v>15</v>
      </c>
      <c r="K88" s="5" t="s">
        <v>15</v>
      </c>
      <c r="L88" s="5" t="s">
        <v>53</v>
      </c>
      <c r="M88" s="20" t="str">
        <f t="shared" si="88"/>
        <v>["Metric", ["{{coalesce(cell(BIG_TEST_9.result, 6, \"Metric\"), \"Error\").asString()}}"], "in"]</v>
      </c>
      <c r="N88" s="20" t="str">
        <f t="shared" si="89"/>
        <v>["Region", ["{{coalesce(cell(BIG_TEST_9.result, 6, \"Region\"), \"Error\").asString()}}"], "in"]</v>
      </c>
      <c r="O88" s="6" t="s">
        <v>210</v>
      </c>
      <c r="P88" s="6" t="s">
        <v>177</v>
      </c>
      <c r="Q88" s="23" t="s">
        <v>183</v>
      </c>
      <c r="R88" s="23" t="s">
        <v>183</v>
      </c>
      <c r="S88" s="23" t="s">
        <v>183</v>
      </c>
      <c r="T88" s="23" t="s">
        <v>183</v>
      </c>
      <c r="U88" s="23" t="s">
        <v>183</v>
      </c>
      <c r="V88" s="23" t="s">
        <v>183</v>
      </c>
      <c r="W88" s="21" t="str">
        <f t="shared" ref="W88:W89" si="93">CONCATENATE("{{coalesce(cell(BIG_TEST_9.result, ", $F88,", \""Text_Color_1\""), \""#FFFFFF\"").asString()}}")</f>
        <v>{{coalesce(cell(BIG_TEST_9.result, 6, \"Text_Color_1\"), \"#FFFFFF\").asString()}}</v>
      </c>
      <c r="X88" s="8" t="s">
        <v>48</v>
      </c>
      <c r="Y88" s="8" t="s">
        <v>33</v>
      </c>
      <c r="Z88" s="21" t="str">
        <f>CONCATENATE("{{coalesce(cell(BIG_TEST_9.result, ", $F88,", \""number_YTD_A_Formatted\""), \""--\"").asString()}}")</f>
        <v>{{coalesce(cell(BIG_TEST_9.result, 6, \"number_YTD_A_Formatted\"), \"--\").asString()}}</v>
      </c>
      <c r="AA88" s="23" t="s">
        <v>183</v>
      </c>
      <c r="AB88" s="23" t="s">
        <v>183</v>
      </c>
      <c r="AC88" s="9" t="s">
        <v>59</v>
      </c>
      <c r="AD88" s="9" t="s">
        <v>195</v>
      </c>
      <c r="AE88" s="9">
        <f>AG88</f>
        <v>57</v>
      </c>
      <c r="AF88" s="9" t="s">
        <v>40</v>
      </c>
      <c r="AG88" s="28">
        <f t="shared" si="33"/>
        <v>57</v>
      </c>
      <c r="AH88" s="16" t="s">
        <v>227</v>
      </c>
      <c r="AI88" s="10"/>
      <c r="AJ88" s="25" t="s">
        <v>183</v>
      </c>
      <c r="AK88" s="7" t="str">
        <f t="shared" ref="AK88:AK91" si="94">CONCATENATE("text_",L88,E88)</f>
        <v>text_YTD_A_007</v>
      </c>
      <c r="AL88" s="10"/>
      <c r="AM88" s="24" t="s">
        <v>183</v>
      </c>
      <c r="AN88" s="24" t="s">
        <v>183</v>
      </c>
      <c r="AO88" s="13" t="str">
        <f t="shared" ref="AO88:AO100" si="95">IF(AM88=AN88,"PASS","FAIL")</f>
        <v>PASS</v>
      </c>
      <c r="AP88" s="13"/>
      <c r="AQ88" s="12" t="str">
        <f t="shared" ref="AQ88:AQ93" si="96">CONCATENATE("""",AK88,""": {""type"": ""text"", ""parameters"": {""text"": """, Z88, """, ""textAlignment"": """, Y88, """, ""textColor"": """, W88, """, ""fontSize"": ",X88,"}},")</f>
        <v>"text_YTD_A_007": {"type": "text", "parameters": {"text": "{{coalesce(cell(BIG_TEST_9.result, 6, \"number_YTD_A_Formatted\"), \"--\").asString()}}", "textAlignment": "center", "textColor": "{{coalesce(cell(BIG_TEST_9.result, 6, \"Text_Color_1\"), \"#FFFFFF\").asString()}}", "fontSize": 18}},</v>
      </c>
      <c r="AR88" s="17" t="s">
        <v>213</v>
      </c>
      <c r="AS88" s="13" t="str">
        <f t="shared" ref="AS88:AS93" si="97">IF(AQ88=AR88,"PASS","FAIL")</f>
        <v>FAIL</v>
      </c>
      <c r="AT88" s="13"/>
      <c r="AU88" s="12" t="str">
        <f t="shared" si="90"/>
        <v>{"colspan": 5, "column": 29, "name": "text_YTD_A_007", "row": 57, "rowspan": 3, "widgetStyle": {"borderEdges": ["bottom"], "backgroundColor": "#FFFFFF", "borderColor": "#C5D3E0", "borderRadius": 0, "borderWidth": 1}},</v>
      </c>
      <c r="AV88" s="17" t="s">
        <v>228</v>
      </c>
      <c r="AW88" s="13" t="str">
        <f t="shared" ref="AW88:AW100" si="98">IF(AU88=AV88,"PASS","FAIL")</f>
        <v>FAIL</v>
      </c>
    </row>
    <row r="89" spans="1:49" s="4" customFormat="1" ht="72.599999999999994" thickBot="1" x14ac:dyDescent="0.35">
      <c r="A89" s="30">
        <v>3</v>
      </c>
      <c r="B89" s="14" t="s">
        <v>8</v>
      </c>
      <c r="C89" s="14" t="s">
        <v>47</v>
      </c>
      <c r="D89" s="14" t="s">
        <v>10</v>
      </c>
      <c r="E89" s="11" t="str">
        <f t="shared" si="91"/>
        <v>_007</v>
      </c>
      <c r="F89" s="28">
        <f t="shared" si="30"/>
        <v>6</v>
      </c>
      <c r="G89" s="5" t="s">
        <v>173</v>
      </c>
      <c r="H89" s="20" t="str">
        <f t="shared" si="92"/>
        <v>{{coalesce(cell(BIG_TEST_9.result, 6, \"Metric\"), \"Error\").asString()}}</v>
      </c>
      <c r="I89" s="26" t="s">
        <v>183</v>
      </c>
      <c r="J89" s="20" t="str">
        <f>CONCATENATE("{{coalesce(cell(BIG_TEST_9.result, ", $F89,", \""Annual_Target_Dynamic\""), \""Error\"").asString()}}")</f>
        <v>{{coalesce(cell(BIG_TEST_9.result, 6, \"Annual_Target_Dynamic\"), \"Error\").asString()}}</v>
      </c>
      <c r="K89" s="5" t="s">
        <v>50</v>
      </c>
      <c r="L89" s="5" t="s">
        <v>54</v>
      </c>
      <c r="M89" s="20" t="str">
        <f t="shared" si="88"/>
        <v>["Metric", ["{{coalesce(cell(BIG_TEST_9.result, 6, \"Metric\"), \"Error\").asString()}}"], "in"]</v>
      </c>
      <c r="N89" s="20" t="str">
        <f t="shared" si="89"/>
        <v>["Region", ["{{coalesce(cell(BIG_TEST_9.result, 6, \"Region\"), \"Error\").asString()}}"], "in"]</v>
      </c>
      <c r="O89" s="6" t="s">
        <v>210</v>
      </c>
      <c r="P89" s="6" t="s">
        <v>177</v>
      </c>
      <c r="Q89" s="23" t="s">
        <v>183</v>
      </c>
      <c r="R89" s="23" t="s">
        <v>183</v>
      </c>
      <c r="S89" s="23" t="s">
        <v>183</v>
      </c>
      <c r="T89" s="23" t="s">
        <v>183</v>
      </c>
      <c r="U89" s="23" t="s">
        <v>183</v>
      </c>
      <c r="V89" s="23" t="s">
        <v>183</v>
      </c>
      <c r="W89" s="21" t="str">
        <f t="shared" si="93"/>
        <v>{{coalesce(cell(BIG_TEST_9.result, 6, \"Text_Color_1\"), \"#FFFFFF\").asString()}}</v>
      </c>
      <c r="X89" s="8" t="s">
        <v>48</v>
      </c>
      <c r="Y89" s="8" t="s">
        <v>33</v>
      </c>
      <c r="Z89" s="21" t="str">
        <f t="shared" ref="Z89" si="99">CONCATENATE("{{coalesce(cell(BIG_TEST_9.result, ", $F89,", \""number_Target_Formatted\""), \""--\"").asString()}}")</f>
        <v>{{coalesce(cell(BIG_TEST_9.result, 6, \"number_Target_Formatted\"), \"--\").asString()}}</v>
      </c>
      <c r="AA89" s="23" t="s">
        <v>183</v>
      </c>
      <c r="AB89" s="23" t="s">
        <v>183</v>
      </c>
      <c r="AC89" s="9" t="s">
        <v>41</v>
      </c>
      <c r="AD89" s="9" t="s">
        <v>135</v>
      </c>
      <c r="AE89" s="9">
        <f>AG89</f>
        <v>57</v>
      </c>
      <c r="AF89" s="9" t="s">
        <v>40</v>
      </c>
      <c r="AG89" s="28">
        <f t="shared" si="33"/>
        <v>57</v>
      </c>
      <c r="AH89" s="16" t="s">
        <v>219</v>
      </c>
      <c r="AI89" s="10"/>
      <c r="AJ89" s="25" t="s">
        <v>183</v>
      </c>
      <c r="AK89" s="7" t="str">
        <f t="shared" si="94"/>
        <v>text_Target_007</v>
      </c>
      <c r="AL89" s="10"/>
      <c r="AM89" s="24" t="s">
        <v>183</v>
      </c>
      <c r="AN89" s="24" t="s">
        <v>183</v>
      </c>
      <c r="AO89" s="13" t="str">
        <f t="shared" si="95"/>
        <v>PASS</v>
      </c>
      <c r="AP89" s="13"/>
      <c r="AQ89" s="12" t="str">
        <f t="shared" si="96"/>
        <v>"text_Target_007": {"type": "text", "parameters": {"text": "{{coalesce(cell(BIG_TEST_9.result, 6, \"number_Target_Formatted\"), \"--\").asString()}}", "textAlignment": "center", "textColor": "{{coalesce(cell(BIG_TEST_9.result, 6, \"Text_Color_1\"), \"#FFFFFF\").asString()}}", "fontSize": 18}},</v>
      </c>
      <c r="AR89" s="17" t="s">
        <v>217</v>
      </c>
      <c r="AS89" s="13" t="str">
        <f t="shared" si="97"/>
        <v>FAIL</v>
      </c>
      <c r="AT89" s="13"/>
      <c r="AU89" s="12" t="str">
        <f t="shared" si="90"/>
        <v>{"colspan": 4, "column": 16, "name": "text_Target_007", "row": 57, "rowspan": 3, "widgetStyle": {"borderEdges": [], "backgroundColor": "#FFFFFF", "borderColor": "#FFFFFF", "borderRadius": 0, "borderWidth": 1}},</v>
      </c>
      <c r="AV89" s="17" t="s">
        <v>232</v>
      </c>
      <c r="AW89" s="13" t="str">
        <f t="shared" si="98"/>
        <v>FAIL</v>
      </c>
    </row>
    <row r="90" spans="1:49" s="4" customFormat="1" ht="72.599999999999994" thickBot="1" x14ac:dyDescent="0.35">
      <c r="A90" s="30">
        <v>4</v>
      </c>
      <c r="B90" s="14" t="s">
        <v>8</v>
      </c>
      <c r="C90" s="14" t="s">
        <v>47</v>
      </c>
      <c r="D90" s="14" t="s">
        <v>10</v>
      </c>
      <c r="E90" s="11" t="str">
        <f t="shared" si="91"/>
        <v>_007</v>
      </c>
      <c r="F90" s="28">
        <f t="shared" si="30"/>
        <v>6</v>
      </c>
      <c r="G90" s="5" t="s">
        <v>173</v>
      </c>
      <c r="H90" s="20" t="str">
        <f t="shared" si="92"/>
        <v>{{coalesce(cell(BIG_TEST_9.result, 6, \"Metric\"), \"Error\").asString()}}</v>
      </c>
      <c r="I90" s="26" t="s">
        <v>183</v>
      </c>
      <c r="J90" s="20" t="str">
        <f>CONCATENATE("{{coalesce(cell(BIG_TEST_9.result, ", $F90,", \""Change_in_YTD_MoM_Dynamic\""), \""Error\"").asString()}}")</f>
        <v>{{coalesce(cell(BIG_TEST_9.result, 6, \"Change_in_YTD_MoM_Dynamic\"), \"Error\").asString()}}</v>
      </c>
      <c r="K90" s="5" t="s">
        <v>51</v>
      </c>
      <c r="L90" s="5" t="s">
        <v>56</v>
      </c>
      <c r="M90" s="20" t="str">
        <f t="shared" si="88"/>
        <v>["Metric", ["{{coalesce(cell(BIG_TEST_9.result, 6, \"Metric\"), \"Error\").asString()}}"], "in"]</v>
      </c>
      <c r="N90" s="20" t="str">
        <f t="shared" si="89"/>
        <v>["Region", ["{{coalesce(cell(BIG_TEST_9.result, 6, \"Region\"), \"Error\").asString()}}"], "in"]</v>
      </c>
      <c r="O90" s="6" t="s">
        <v>210</v>
      </c>
      <c r="P90" s="6" t="s">
        <v>177</v>
      </c>
      <c r="Q90" s="23" t="s">
        <v>183</v>
      </c>
      <c r="R90" s="23" t="s">
        <v>183</v>
      </c>
      <c r="S90" s="23" t="s">
        <v>183</v>
      </c>
      <c r="T90" s="23" t="s">
        <v>183</v>
      </c>
      <c r="U90" s="23" t="s">
        <v>183</v>
      </c>
      <c r="V90" s="23" t="s">
        <v>183</v>
      </c>
      <c r="W90" s="21" t="str">
        <f>CONCATENATE("{{coalesce(cell(BIG_TEST_9.result, ", $F90,", \""Color_2\""), \""#FFFFFF\"").asString()}}")</f>
        <v>{{coalesce(cell(BIG_TEST_9.result, 6, \"Color_2\"), \"#FFFFFF\").asString()}}</v>
      </c>
      <c r="X90" s="8" t="s">
        <v>34</v>
      </c>
      <c r="Y90" s="8" t="s">
        <v>202</v>
      </c>
      <c r="Z90" s="21" t="str">
        <f>CONCATENATE("{{coalesce(cell(BIG_TEST_9.result, ", $F90,", \""number_YTD_MoM_Formatted\""), \""--\"").asString()}}")</f>
        <v>{{coalesce(cell(BIG_TEST_9.result, 6, \"number_YTD_MoM_Formatted\"), \"--\").asString()}}</v>
      </c>
      <c r="AA90" s="23" t="s">
        <v>183</v>
      </c>
      <c r="AB90" s="23" t="s">
        <v>183</v>
      </c>
      <c r="AC90" s="9" t="s">
        <v>40</v>
      </c>
      <c r="AD90" s="9" t="s">
        <v>32</v>
      </c>
      <c r="AE90" s="9">
        <f>AG90+3</f>
        <v>60</v>
      </c>
      <c r="AF90" s="9" t="s">
        <v>44</v>
      </c>
      <c r="AG90" s="28">
        <f t="shared" si="33"/>
        <v>57</v>
      </c>
      <c r="AH90" s="16" t="s">
        <v>219</v>
      </c>
      <c r="AI90" s="10"/>
      <c r="AJ90" s="25" t="s">
        <v>183</v>
      </c>
      <c r="AK90" s="7" t="str">
        <f t="shared" si="94"/>
        <v>text_YTD_MoM_007</v>
      </c>
      <c r="AL90" s="10"/>
      <c r="AM90" s="24" t="s">
        <v>183</v>
      </c>
      <c r="AN90" s="24" t="s">
        <v>183</v>
      </c>
      <c r="AO90" s="13" t="str">
        <f t="shared" si="95"/>
        <v>PASS</v>
      </c>
      <c r="AP90" s="13"/>
      <c r="AQ90" s="12" t="str">
        <f t="shared" si="96"/>
        <v>"text_YTD_MoM_007": {"type": "text", "parameters": {"text": "{{coalesce(cell(BIG_TEST_9.result, 6, \"number_YTD_MoM_Formatted\"), \"--\").asString()}}", "textAlignment": "right", "textColor": "{{coalesce(cell(BIG_TEST_9.result, 6, \"Color_2\"), \"#FFFFFF\").asString()}}", "fontSize": 14}},</v>
      </c>
      <c r="AR90" s="17" t="s">
        <v>211</v>
      </c>
      <c r="AS90" s="13" t="str">
        <f t="shared" si="97"/>
        <v>FAIL</v>
      </c>
      <c r="AT90" s="13"/>
      <c r="AU90" s="12" t="str">
        <f t="shared" si="90"/>
        <v>{"colspan": 3, "column": 24, "name": "text_YTD_MoM_007", "row": 60, "rowspan": 2, "widgetStyle": {"borderEdges": [], "backgroundColor": "#FFFFFF", "borderColor": "#FFFFFF", "borderRadius": 0, "borderWidth": 1}},</v>
      </c>
      <c r="AV90" s="17" t="s">
        <v>230</v>
      </c>
      <c r="AW90" s="13" t="str">
        <f t="shared" si="98"/>
        <v>FAIL</v>
      </c>
    </row>
    <row r="91" spans="1:49" s="4" customFormat="1" ht="72.599999999999994" thickBot="1" x14ac:dyDescent="0.35">
      <c r="A91" s="30">
        <v>5</v>
      </c>
      <c r="B91" s="14" t="s">
        <v>8</v>
      </c>
      <c r="C91" s="14" t="s">
        <v>47</v>
      </c>
      <c r="D91" s="14" t="s">
        <v>10</v>
      </c>
      <c r="E91" s="11" t="str">
        <f t="shared" si="91"/>
        <v>_007</v>
      </c>
      <c r="F91" s="28">
        <f t="shared" si="30"/>
        <v>6</v>
      </c>
      <c r="G91" s="5" t="s">
        <v>173</v>
      </c>
      <c r="H91" s="20" t="str">
        <f t="shared" si="92"/>
        <v>{{coalesce(cell(BIG_TEST_9.result, 6, \"Metric\"), \"Error\").asString()}}</v>
      </c>
      <c r="I91" s="26" t="s">
        <v>183</v>
      </c>
      <c r="J91" s="5" t="s">
        <v>52</v>
      </c>
      <c r="K91" s="5" t="s">
        <v>52</v>
      </c>
      <c r="L91" s="5" t="s">
        <v>55</v>
      </c>
      <c r="M91" s="20" t="str">
        <f t="shared" si="88"/>
        <v>["Metric", ["{{coalesce(cell(BIG_TEST_9.result, 6, \"Metric\"), \"Error\").asString()}}"], "in"]</v>
      </c>
      <c r="N91" s="20" t="str">
        <f>CONCATENATE("[""Region"", [""{{coalesce(cell(BIG_TEST_9.result, ", $F91,", \""Region\""), \""Error\"").asString()}}""], ""in""]")</f>
        <v>["Region", ["{{coalesce(cell(BIG_TEST_9.result, 6, \"Region\"), \"Error\").asString()}}"], "in"]</v>
      </c>
      <c r="O91" s="6" t="s">
        <v>210</v>
      </c>
      <c r="P91" s="6" t="s">
        <v>177</v>
      </c>
      <c r="Q91" s="23" t="s">
        <v>183</v>
      </c>
      <c r="R91" s="23" t="s">
        <v>183</v>
      </c>
      <c r="S91" s="23" t="s">
        <v>183</v>
      </c>
      <c r="T91" s="23" t="s">
        <v>183</v>
      </c>
      <c r="U91" s="23" t="s">
        <v>183</v>
      </c>
      <c r="V91" s="23" t="s">
        <v>183</v>
      </c>
      <c r="W91" s="21" t="str">
        <f>CONCATENATE("{{coalesce(cell(BIG_TEST_9.result, ", $F91,", \""Color\""), \""#FFFFFF\"").asString()}}")</f>
        <v>{{coalesce(cell(BIG_TEST_9.result, 6, \"Color\"), \"#FFFFFF\").asString()}}</v>
      </c>
      <c r="X91" s="8" t="s">
        <v>34</v>
      </c>
      <c r="Y91" s="8" t="s">
        <v>202</v>
      </c>
      <c r="Z91" s="21" t="str">
        <f>CONCATENATE("{{coalesce(cell(BIG_TEST_9.result, ", $F91,", \""number_YTD_A_MoM_Formatted\""), \""--\"").asString()}}")</f>
        <v>{{coalesce(cell(BIG_TEST_9.result, 6, \"number_YTD_A_MoM_Formatted\"), \"--\").asString()}}</v>
      </c>
      <c r="AA91" s="23" t="s">
        <v>183</v>
      </c>
      <c r="AB91" s="23" t="s">
        <v>183</v>
      </c>
      <c r="AC91" s="9" t="s">
        <v>40</v>
      </c>
      <c r="AD91" s="9" t="s">
        <v>237</v>
      </c>
      <c r="AE91" s="9">
        <f>AG91+3</f>
        <v>60</v>
      </c>
      <c r="AF91" s="9" t="s">
        <v>44</v>
      </c>
      <c r="AG91" s="28">
        <f t="shared" si="33"/>
        <v>57</v>
      </c>
      <c r="AH91" s="16" t="s">
        <v>219</v>
      </c>
      <c r="AI91" s="10"/>
      <c r="AJ91" s="25" t="s">
        <v>183</v>
      </c>
      <c r="AK91" s="7" t="str">
        <f t="shared" si="94"/>
        <v>text_YTD_A_MoM_007</v>
      </c>
      <c r="AL91" s="10"/>
      <c r="AM91" s="24" t="s">
        <v>183</v>
      </c>
      <c r="AN91" s="24" t="s">
        <v>183</v>
      </c>
      <c r="AO91" s="13" t="str">
        <f t="shared" si="95"/>
        <v>PASS</v>
      </c>
      <c r="AP91" s="13"/>
      <c r="AQ91" s="12" t="str">
        <f t="shared" si="96"/>
        <v>"text_YTD_A_MoM_007": {"type": "text", "parameters": {"text": "{{coalesce(cell(BIG_TEST_9.result, 6, \"number_YTD_A_MoM_Formatted\"), \"--\").asString()}}", "textAlignment": "right", "textColor": "{{coalesce(cell(BIG_TEST_9.result, 6, \"Color\"), \"#FFFFFF\").asString()}}", "fontSize": 14}},</v>
      </c>
      <c r="AR91" s="17" t="s">
        <v>214</v>
      </c>
      <c r="AS91" s="13" t="str">
        <f t="shared" si="97"/>
        <v>FAIL</v>
      </c>
      <c r="AT91" s="13"/>
      <c r="AU91" s="12" t="str">
        <f t="shared" si="90"/>
        <v>{"colspan": 3, "column": 31, "name": "text_YTD_A_MoM_007", "row": 60, "rowspan": 2, "widgetStyle": {"borderEdges": [], "backgroundColor": "#FFFFFF", "borderColor": "#FFFFFF", "borderRadius": 0, "borderWidth": 1}},</v>
      </c>
      <c r="AV91" s="17" t="s">
        <v>229</v>
      </c>
      <c r="AW91" s="13" t="str">
        <f t="shared" si="98"/>
        <v>FAIL</v>
      </c>
    </row>
    <row r="92" spans="1:49" s="4" customFormat="1" ht="72.599999999999994" thickBot="1" x14ac:dyDescent="0.35">
      <c r="A92" s="30">
        <v>6</v>
      </c>
      <c r="B92" s="14" t="s">
        <v>8</v>
      </c>
      <c r="C92" s="14" t="s">
        <v>47</v>
      </c>
      <c r="D92" s="14" t="s">
        <v>10</v>
      </c>
      <c r="E92" s="11" t="str">
        <f t="shared" si="91"/>
        <v>_007</v>
      </c>
      <c r="F92" s="28">
        <f t="shared" si="30"/>
        <v>6</v>
      </c>
      <c r="G92" s="6" t="s">
        <v>183</v>
      </c>
      <c r="H92" s="6" t="s">
        <v>183</v>
      </c>
      <c r="I92" s="6" t="s">
        <v>183</v>
      </c>
      <c r="J92" s="6" t="s">
        <v>183</v>
      </c>
      <c r="K92" s="6" t="s">
        <v>183</v>
      </c>
      <c r="L92" s="6" t="s">
        <v>183</v>
      </c>
      <c r="M92" s="6" t="s">
        <v>183</v>
      </c>
      <c r="N92" s="6" t="s">
        <v>183</v>
      </c>
      <c r="O92" s="6" t="s">
        <v>183</v>
      </c>
      <c r="P92" s="6" t="s">
        <v>183</v>
      </c>
      <c r="Q92" s="23" t="s">
        <v>183</v>
      </c>
      <c r="R92" s="23" t="s">
        <v>183</v>
      </c>
      <c r="S92" s="23" t="s">
        <v>183</v>
      </c>
      <c r="T92" s="23" t="s">
        <v>183</v>
      </c>
      <c r="U92" s="23" t="s">
        <v>183</v>
      </c>
      <c r="V92" s="23" t="s">
        <v>183</v>
      </c>
      <c r="W92" s="21" t="str">
        <f>CONCATENATE("{{coalesce(cell(BIG_TEST_9.result, ", $F90,", \""Text_Color_1\""), \""#FFFFFF\"").asString()}}")</f>
        <v>{{coalesce(cell(BIG_TEST_9.result, 6, \"Text_Color_1\"), \"#FFFFFF\").asString()}}</v>
      </c>
      <c r="X92" s="8" t="s">
        <v>49</v>
      </c>
      <c r="Y92" s="8" t="s">
        <v>202</v>
      </c>
      <c r="Z92" s="8" t="s">
        <v>212</v>
      </c>
      <c r="AA92" s="23"/>
      <c r="AB92" s="23"/>
      <c r="AC92" s="9" t="s">
        <v>40</v>
      </c>
      <c r="AD92" s="9" t="s">
        <v>158</v>
      </c>
      <c r="AE92" s="9">
        <f>AG92+3</f>
        <v>60</v>
      </c>
      <c r="AF92" s="9" t="s">
        <v>44</v>
      </c>
      <c r="AG92" s="28">
        <f t="shared" si="33"/>
        <v>57</v>
      </c>
      <c r="AH92" s="16" t="s">
        <v>219</v>
      </c>
      <c r="AI92" s="10"/>
      <c r="AJ92" s="25" t="s">
        <v>183</v>
      </c>
      <c r="AK92" s="7" t="str">
        <f>CONCATENATE("text_","cmom_a",E92)</f>
        <v>text_cmom_a_007</v>
      </c>
      <c r="AL92" s="10"/>
      <c r="AM92" s="24" t="s">
        <v>183</v>
      </c>
      <c r="AN92" s="24" t="s">
        <v>183</v>
      </c>
      <c r="AO92" s="13" t="str">
        <f t="shared" si="95"/>
        <v>PASS</v>
      </c>
      <c r="AP92" s="13"/>
      <c r="AQ92" s="12" t="str">
        <f t="shared" si="96"/>
        <v>"text_cmom_a_007": {"type": "text", "parameters": {"text": "Δ MoM", "textAlignment": "right", "textColor": "{{coalesce(cell(BIG_TEST_9.result, 6, \"Text_Color_1\"), \"#FFFFFF\").asString()}}", "fontSize": 10}},</v>
      </c>
      <c r="AR92" s="17" t="s">
        <v>215</v>
      </c>
      <c r="AS92" s="13" t="str">
        <f t="shared" si="97"/>
        <v>FAIL</v>
      </c>
      <c r="AT92" s="13"/>
      <c r="AU92" s="12" t="str">
        <f t="shared" si="90"/>
        <v>{"colspan": 3, "column": 21, "name": "text_cmom_a_007", "row": 60, "rowspan": 2, "widgetStyle": {"borderEdges": [], "backgroundColor": "#FFFFFF", "borderColor": "#FFFFFF", "borderRadius": 0, "borderWidth": 1}},</v>
      </c>
      <c r="AV92" s="17" t="s">
        <v>220</v>
      </c>
      <c r="AW92" s="13" t="str">
        <f t="shared" si="98"/>
        <v>FAIL</v>
      </c>
    </row>
    <row r="93" spans="1:49" s="4" customFormat="1" ht="72.599999999999994" thickBot="1" x14ac:dyDescent="0.35">
      <c r="A93" s="30">
        <v>7</v>
      </c>
      <c r="B93" s="14" t="s">
        <v>8</v>
      </c>
      <c r="C93" s="14" t="s">
        <v>47</v>
      </c>
      <c r="D93" s="14" t="s">
        <v>10</v>
      </c>
      <c r="E93" s="11" t="str">
        <f t="shared" si="91"/>
        <v>_007</v>
      </c>
      <c r="F93" s="28">
        <f t="shared" si="30"/>
        <v>6</v>
      </c>
      <c r="G93" s="6" t="s">
        <v>183</v>
      </c>
      <c r="H93" s="6" t="s">
        <v>183</v>
      </c>
      <c r="I93" s="6" t="s">
        <v>183</v>
      </c>
      <c r="J93" s="6" t="s">
        <v>183</v>
      </c>
      <c r="K93" s="6" t="s">
        <v>183</v>
      </c>
      <c r="L93" s="6" t="s">
        <v>183</v>
      </c>
      <c r="M93" s="6" t="s">
        <v>183</v>
      </c>
      <c r="N93" s="6" t="s">
        <v>183</v>
      </c>
      <c r="O93" s="6" t="s">
        <v>183</v>
      </c>
      <c r="P93" s="6" t="s">
        <v>183</v>
      </c>
      <c r="Q93" s="23" t="s">
        <v>183</v>
      </c>
      <c r="R93" s="23" t="s">
        <v>183</v>
      </c>
      <c r="S93" s="23" t="s">
        <v>183</v>
      </c>
      <c r="T93" s="23" t="s">
        <v>183</v>
      </c>
      <c r="U93" s="23" t="s">
        <v>183</v>
      </c>
      <c r="V93" s="23" t="s">
        <v>183</v>
      </c>
      <c r="W93" s="21" t="str">
        <f>CONCATENATE("{{coalesce(cell(BIG_TEST_9.result, ", $F91,", \""Text_Color_1\""), \""#FFFFFF\"").asString()}}")</f>
        <v>{{coalesce(cell(BIG_TEST_9.result, 6, \"Text_Color_1\"), \"#FFFFFF\").asString()}}</v>
      </c>
      <c r="X93" s="8" t="s">
        <v>49</v>
      </c>
      <c r="Y93" s="8" t="s">
        <v>202</v>
      </c>
      <c r="Z93" s="8" t="s">
        <v>212</v>
      </c>
      <c r="AA93" s="23"/>
      <c r="AB93" s="23"/>
      <c r="AC93" s="9" t="s">
        <v>40</v>
      </c>
      <c r="AD93" s="9" t="s">
        <v>194</v>
      </c>
      <c r="AE93" s="9">
        <f>AG93+3</f>
        <v>60</v>
      </c>
      <c r="AF93" s="9" t="s">
        <v>44</v>
      </c>
      <c r="AG93" s="28">
        <f t="shared" si="33"/>
        <v>57</v>
      </c>
      <c r="AH93" s="16" t="s">
        <v>219</v>
      </c>
      <c r="AI93" s="10"/>
      <c r="AJ93" s="25" t="s">
        <v>183</v>
      </c>
      <c r="AK93" s="7" t="str">
        <f>CONCATENATE("text_","cmom_b",E93)</f>
        <v>text_cmom_b_007</v>
      </c>
      <c r="AL93" s="10"/>
      <c r="AM93" s="24" t="s">
        <v>183</v>
      </c>
      <c r="AN93" s="24" t="s">
        <v>183</v>
      </c>
      <c r="AO93" s="13" t="str">
        <f t="shared" si="95"/>
        <v>PASS</v>
      </c>
      <c r="AP93" s="13"/>
      <c r="AQ93" s="12" t="str">
        <f t="shared" si="96"/>
        <v>"text_cmom_b_007": {"type": "text", "parameters": {"text": "Δ MoM", "textAlignment": "right", "textColor": "{{coalesce(cell(BIG_TEST_9.result, 6, \"Text_Color_1\"), \"#FFFFFF\").asString()}}", "fontSize": 10}},</v>
      </c>
      <c r="AR93" s="17" t="s">
        <v>216</v>
      </c>
      <c r="AS93" s="13" t="str">
        <f t="shared" si="97"/>
        <v>FAIL</v>
      </c>
      <c r="AT93" s="13"/>
      <c r="AU93" s="12" t="str">
        <f t="shared" si="90"/>
        <v>{"colspan": 3, "column": 28, "name": "text_cmom_b_007", "row": 60, "rowspan": 2, "widgetStyle": {"borderEdges": [], "backgroundColor": "#FFFFFF", "borderColor": "#FFFFFF", "borderRadius": 0, "borderWidth": 1}},</v>
      </c>
      <c r="AV93" s="17" t="s">
        <v>221</v>
      </c>
      <c r="AW93" s="13" t="str">
        <f t="shared" si="98"/>
        <v>FAIL</v>
      </c>
    </row>
    <row r="94" spans="1:49" s="4" customFormat="1" ht="216.6" thickBot="1" x14ac:dyDescent="0.35">
      <c r="A94" s="30">
        <v>8</v>
      </c>
      <c r="B94" s="14" t="s">
        <v>8</v>
      </c>
      <c r="C94" s="14" t="s">
        <v>47</v>
      </c>
      <c r="D94" s="14" t="s">
        <v>166</v>
      </c>
      <c r="E94" s="11" t="str">
        <f t="shared" si="91"/>
        <v>_007</v>
      </c>
      <c r="F94" s="28">
        <f t="shared" si="30"/>
        <v>6</v>
      </c>
      <c r="G94" s="5" t="s">
        <v>173</v>
      </c>
      <c r="H94" s="20" t="str">
        <f t="shared" ref="H94" si="100">CONCATENATE("{{coalesce(cell(BIG_TEST_9.result, ", $F94,", \""Metric\""), \""Error\"").asString()}}")</f>
        <v>{{coalesce(cell(BIG_TEST_9.result, 6, \"Metric\"), \"Error\").asString()}}</v>
      </c>
      <c r="I94" s="20" t="s">
        <v>191</v>
      </c>
      <c r="J94" s="20" t="s">
        <v>15</v>
      </c>
      <c r="K94" s="5" t="s">
        <v>15</v>
      </c>
      <c r="L94" s="5" t="s">
        <v>53</v>
      </c>
      <c r="M94" s="20" t="str">
        <f>CONCATENATE("[""Metric"", [""{{coalesce(cell(BIG_TEST_9.result, ", $F94,", \""Metric\""), \""Error\"").asString()}}""], ""in""]")</f>
        <v>["Metric", ["{{coalesce(cell(BIG_TEST_9.result, 6, \"Metric\"), \"Error\").asString()}}"], "in"]</v>
      </c>
      <c r="N94" s="20" t="str">
        <f>CONCATENATE("[""Region"", [""{{coalesce(cell(BIG_TEST_9.result, ", $F94,", \""Region\""), \""Error\"").asString()}}""], ""in""]")</f>
        <v>["Region", ["{{coalesce(cell(BIG_TEST_9.result, 6, \"Region\"), \"Error\").asString()}}"], "in"]</v>
      </c>
      <c r="O94" s="6" t="s">
        <v>183</v>
      </c>
      <c r="P94" s="6" t="s">
        <v>177</v>
      </c>
      <c r="Q94" s="21" t="s">
        <v>178</v>
      </c>
      <c r="R94" s="23" t="s">
        <v>183</v>
      </c>
      <c r="S94" s="23" t="s">
        <v>183</v>
      </c>
      <c r="T94" s="23" t="s">
        <v>183</v>
      </c>
      <c r="U94" s="21" t="str">
        <f>CONCATENATE("{{coalesce(cell(BIG_TEST_9.result, ", $F94,", \""Color\""), \""#FFFFFF\"").asString()}}")</f>
        <v>{{coalesce(cell(BIG_TEST_9.result, 6, \"Color\"), \"#FFFFFF\").asString()}}</v>
      </c>
      <c r="V94" s="8" t="s">
        <v>34</v>
      </c>
      <c r="W94" s="17" t="s">
        <v>31</v>
      </c>
      <c r="X94" s="8" t="s">
        <v>49</v>
      </c>
      <c r="Y94" s="8" t="s">
        <v>33</v>
      </c>
      <c r="Z94" s="8"/>
      <c r="AA94" s="17" t="s">
        <v>239</v>
      </c>
      <c r="AB94" s="17" t="s">
        <v>196</v>
      </c>
      <c r="AC94" s="9" t="s">
        <v>179</v>
      </c>
      <c r="AD94" s="9" t="s">
        <v>204</v>
      </c>
      <c r="AE94" s="9">
        <f>AG94</f>
        <v>57</v>
      </c>
      <c r="AF94" s="9" t="s">
        <v>59</v>
      </c>
      <c r="AG94" s="28">
        <f t="shared" si="33"/>
        <v>57</v>
      </c>
      <c r="AH94" s="16" t="s">
        <v>180</v>
      </c>
      <c r="AI94" s="10"/>
      <c r="AJ94" s="11" t="str">
        <f>CONCATENATE(G94,"Trend",E94)</f>
        <v>Step_Trend_007</v>
      </c>
      <c r="AK94" s="7" t="str">
        <f>CONCATENATE("chart_Trend",E94)</f>
        <v>chart_Trend_007</v>
      </c>
      <c r="AL94" s="10"/>
      <c r="AM94" s="12" t="str">
        <f>CONCATENATE("""",AJ94,""": {""broadcastFacet"": false, ", P94,  ", ""isGlobal"": false, ", """query"": {""measures"": [[""avg"", """,J94,"""]], ""groups"": ", I94,", ""filters"": [", M94,", ", N94,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"Step_Trend_007":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6, \"Metric\"), \"Error\").asString()}}"], "in"], ["Region", ["{{coalesce(cell(BIG_TEST_9.result, 6,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94" s="21" t="s">
        <v>233</v>
      </c>
      <c r="AO94" s="13" t="str">
        <f t="shared" si="95"/>
        <v>FAIL</v>
      </c>
      <c r="AP94" s="13"/>
      <c r="AQ94" s="12" t="str">
        <f>CONCATENATE("""", AK94, """: {""parameters"": {", AA94, " """, AJ94, """, ", AB94, "}, ""type"": ""chart""},")</f>
        <v>"chart_Trend_007":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"Step_Trend_007",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94" s="17" t="s">
        <v>238</v>
      </c>
      <c r="AS94" s="13" t="str">
        <f>IF(AQ94=AR94,"PASS","FAIL")</f>
        <v>FAIL</v>
      </c>
      <c r="AT94" s="13"/>
      <c r="AU94" s="12" t="str">
        <f t="shared" si="90"/>
        <v>{"colspan": 7, "column": 34, "name": "chart_Trend_007", "row": 57, "rowspan": 5, "widgetStyle": {"backgroundColor": "#FFFFFF", "borderColor": "#FFFFFF", "borderEdges": [], "borderRadius": 0, "borderWidth": 1}},</v>
      </c>
      <c r="AV94" s="17" t="s">
        <v>234</v>
      </c>
      <c r="AW94" s="13" t="str">
        <f t="shared" si="98"/>
        <v>FAIL</v>
      </c>
    </row>
    <row r="95" spans="1:49" s="4" customFormat="1" ht="115.8" thickBot="1" x14ac:dyDescent="0.35">
      <c r="A95" s="30">
        <v>9</v>
      </c>
      <c r="B95" s="14" t="s">
        <v>8</v>
      </c>
      <c r="C95" s="14" t="s">
        <v>47</v>
      </c>
      <c r="D95" s="14" t="s">
        <v>167</v>
      </c>
      <c r="E95" s="11" t="str">
        <f t="shared" si="91"/>
        <v>_007</v>
      </c>
      <c r="F95" s="28">
        <f t="shared" ref="F95:F158" si="101">IF($A94=14,F94+1,F94)</f>
        <v>6</v>
      </c>
      <c r="G95" s="6" t="s">
        <v>183</v>
      </c>
      <c r="H95" s="6" t="s">
        <v>183</v>
      </c>
      <c r="I95" s="26" t="s">
        <v>183</v>
      </c>
      <c r="J95" s="6" t="s">
        <v>183</v>
      </c>
      <c r="K95" s="6" t="s">
        <v>183</v>
      </c>
      <c r="L95" s="6" t="s">
        <v>183</v>
      </c>
      <c r="M95" s="6" t="s">
        <v>183</v>
      </c>
      <c r="N95" s="6" t="s">
        <v>183</v>
      </c>
      <c r="O95" s="6" t="s">
        <v>183</v>
      </c>
      <c r="P95" s="6" t="s">
        <v>183</v>
      </c>
      <c r="Q95" s="23" t="s">
        <v>183</v>
      </c>
      <c r="R95" s="23" t="s">
        <v>183</v>
      </c>
      <c r="S95" s="23" t="s">
        <v>183</v>
      </c>
      <c r="T95" s="23" t="s">
        <v>183</v>
      </c>
      <c r="U95" s="23" t="s">
        <v>183</v>
      </c>
      <c r="V95" s="23" t="s">
        <v>183</v>
      </c>
      <c r="W95" s="17" t="s">
        <v>187</v>
      </c>
      <c r="X95" s="8" t="s">
        <v>49</v>
      </c>
      <c r="Y95" s="8" t="s">
        <v>33</v>
      </c>
      <c r="Z95" s="8"/>
      <c r="AA95" s="23" t="s">
        <v>183</v>
      </c>
      <c r="AB95" s="23" t="s">
        <v>183</v>
      </c>
      <c r="AC95" s="9" t="s">
        <v>42</v>
      </c>
      <c r="AD95" s="9" t="s">
        <v>42</v>
      </c>
      <c r="AE95" s="9">
        <f>AG95</f>
        <v>57</v>
      </c>
      <c r="AF95" s="9" t="s">
        <v>59</v>
      </c>
      <c r="AG95" s="28">
        <f t="shared" ref="AG95:AG158" si="102">IF($A94=14,AG94+5,AG94)</f>
        <v>57</v>
      </c>
      <c r="AH95" s="22" t="str">
        <f>CONCATENATE("{""backgroundColor"": ""{{coalesce(cell(BIG_TEST_9.result, ",$F95,", \""Colorization_Hex_Code\""), \""#FFFFFF\"").asString()}}"", ""borderColor"": ""#FFFFFF"", ""borderEdges"": [""top"",""left"",""bottom""], ""borderRadius"": 0, ""borderWidth"": 4}")</f>
        <v>{"backgroundColor": "{{coalesce(cell(BIG_TEST_9.result, 6, \"Colorization_Hex_Code\"), \"#FFFFFF\").asString()}}", "borderColor": "#FFFFFF", "borderEdges": ["top","left","bottom"], "borderRadius": 0, "borderWidth": 4}</v>
      </c>
      <c r="AI95" s="10"/>
      <c r="AJ95" s="25" t="s">
        <v>183</v>
      </c>
      <c r="AK95" s="7" t="str">
        <f>CONCATENATE("Status_Box",E95)</f>
        <v>Status_Box_007</v>
      </c>
      <c r="AL95" s="10"/>
      <c r="AM95" s="24" t="s">
        <v>183</v>
      </c>
      <c r="AN95" s="24" t="s">
        <v>183</v>
      </c>
      <c r="AO95" s="13" t="str">
        <f t="shared" si="95"/>
        <v>PASS</v>
      </c>
      <c r="AP95" s="13"/>
      <c r="AQ95" s="12" t="str">
        <f>CONCATENATE("""",AK95,""": {""parameters"": {""fontSize"": ",X95,", ""text"": """, Z95, """, ""textAlignment"": """, Y95, """, ""textColor"": """, W95, """}, ""type"": ""text""},")</f>
        <v>"Status_Box_007": {"parameters": {"fontSize": 10, "text": "", "textAlignment": "center", "textColor": "#091A3E"}, "type": "text"},</v>
      </c>
      <c r="AR95" s="33" t="s">
        <v>203</v>
      </c>
      <c r="AS95" s="13" t="str">
        <f t="shared" ref="AS95:AS100" si="103">IF(AQ95=AR95,"PASS","FAIL")</f>
        <v>FAIL</v>
      </c>
      <c r="AT95" s="13"/>
      <c r="AU95" s="12" t="str">
        <f>CONCATENATE("{""colspan"": ",AC95,", ""column"": ",AD95,", ""name"": """,AK95,""", ""row"": ",AE95,", ""rowspan"": ",AF95, ", ""widgetStyle"": ",AH95,"},")</f>
        <v>{"colspan": 1, "column": 1, "name": "Status_Box_007", "row": 57, "rowspan": 5, "widgetStyle": {"backgroundColor": "{{coalesce(cell(BIG_TEST_9.result, 6, \"Colorization_Hex_Code\"), \"#FFFFFF\").asString()}}", "borderColor": "#FFFFFF", "borderEdges": ["top","left","bottom"], "borderRadius": 0, "borderWidth": 4}},</v>
      </c>
      <c r="AV95" s="33" t="s">
        <v>222</v>
      </c>
      <c r="AW95" s="13" t="str">
        <f t="shared" si="98"/>
        <v>FAIL</v>
      </c>
    </row>
    <row r="96" spans="1:49" s="4" customFormat="1" ht="130.19999999999999" customHeight="1" thickBot="1" x14ac:dyDescent="0.35">
      <c r="A96" s="30">
        <v>10</v>
      </c>
      <c r="B96" s="14" t="s">
        <v>8</v>
      </c>
      <c r="C96" s="14" t="s">
        <v>47</v>
      </c>
      <c r="D96" s="14" t="s">
        <v>168</v>
      </c>
      <c r="E96" s="11" t="str">
        <f t="shared" si="91"/>
        <v>_007</v>
      </c>
      <c r="F96" s="28">
        <f t="shared" si="101"/>
        <v>6</v>
      </c>
      <c r="G96" s="6" t="s">
        <v>183</v>
      </c>
      <c r="H96" s="6" t="s">
        <v>183</v>
      </c>
      <c r="I96" s="26" t="s">
        <v>183</v>
      </c>
      <c r="J96" s="6" t="s">
        <v>183</v>
      </c>
      <c r="K96" s="6" t="s">
        <v>183</v>
      </c>
      <c r="L96" s="6" t="s">
        <v>183</v>
      </c>
      <c r="M96" s="6" t="s">
        <v>183</v>
      </c>
      <c r="N96" s="6" t="s">
        <v>183</v>
      </c>
      <c r="O96" s="6" t="s">
        <v>183</v>
      </c>
      <c r="P96" s="6" t="s">
        <v>183</v>
      </c>
      <c r="Q96" s="23" t="s">
        <v>183</v>
      </c>
      <c r="R96" s="23" t="s">
        <v>183</v>
      </c>
      <c r="S96" s="23" t="s">
        <v>183</v>
      </c>
      <c r="T96" s="23" t="s">
        <v>183</v>
      </c>
      <c r="U96" s="23" t="s">
        <v>183</v>
      </c>
      <c r="V96" s="23" t="s">
        <v>183</v>
      </c>
      <c r="W96" s="21" t="str">
        <f>CONCATENATE("{{coalesce(cell(BIG_TEST_9.result, ", $F96,", \""Text_Color_1\""), \""#FFFFFF\"").asString()}}")</f>
        <v>{{coalesce(cell(BIG_TEST_9.result, 6, \"Text_Color_1\"), \"#FFFFFF\").asString()}}</v>
      </c>
      <c r="X96" s="8" t="s">
        <v>34</v>
      </c>
      <c r="Y96" s="8" t="s">
        <v>186</v>
      </c>
      <c r="Z96" s="21" t="str">
        <f>CONCATENATE("{{coalesce(cell(BIG_TEST_9.result, ", $F96,", \""Metric_Short\""), \""Error\"").asString()}}")</f>
        <v>{{coalesce(cell(BIG_TEST_9.result, 6, \"Metric_Short\"), \"Error\").asString()}}</v>
      </c>
      <c r="AA96" s="23" t="s">
        <v>183</v>
      </c>
      <c r="AB96" s="23" t="s">
        <v>183</v>
      </c>
      <c r="AC96" s="9" t="s">
        <v>61</v>
      </c>
      <c r="AD96" s="9" t="s">
        <v>44</v>
      </c>
      <c r="AE96" s="9">
        <f>AG96</f>
        <v>57</v>
      </c>
      <c r="AF96" s="9" t="s">
        <v>40</v>
      </c>
      <c r="AG96" s="28">
        <f t="shared" si="102"/>
        <v>57</v>
      </c>
      <c r="AH96" s="16" t="s">
        <v>205</v>
      </c>
      <c r="AI96" s="10"/>
      <c r="AJ96" s="25" t="s">
        <v>183</v>
      </c>
      <c r="AK96" s="7" t="str">
        <f>CONCATENATE("Metric_Name",E96)</f>
        <v>Metric_Name_007</v>
      </c>
      <c r="AL96" s="10"/>
      <c r="AM96" s="24" t="s">
        <v>183</v>
      </c>
      <c r="AN96" s="24" t="s">
        <v>183</v>
      </c>
      <c r="AO96" s="13" t="str">
        <f t="shared" si="95"/>
        <v>PASS</v>
      </c>
      <c r="AP96" s="13"/>
      <c r="AQ96" s="12" t="str">
        <f>CONCATENATE("""",AK96,""": {""parameters"": {""fontSize"": ",X96,", ""text"": """, Z96, """, ""textAlignment"": """, Y96, """, ""textColor"": """, W96, """}, ""type"": ""text""},")</f>
        <v>"Metric_Name_007": {"parameters": {"fontSize": 14, "text": "{{coalesce(cell(BIG_TEST_9.result, 6, \"Metric_Short\"), \"Error\").asString()}}", "textAlignment": "left", "textColor": "{{coalesce(cell(BIG_TEST_9.result, 6, \"Text_Color_1\"), \"#FFFFFF\").asString()}}"}, "type": "text"},</v>
      </c>
      <c r="AR96" s="33" t="s">
        <v>248</v>
      </c>
      <c r="AS96" s="13" t="str">
        <f t="shared" si="103"/>
        <v>FAIL</v>
      </c>
      <c r="AT96" s="13"/>
      <c r="AU96" s="12" t="str">
        <f>CONCATENATE("{""colspan"": ",AC96,", ""column"": ",AD96,", ""name"": """,AK96,""", ""row"": ",AE96,", ""rowspan"": ",AF96,", ""widgetStyle"": ",AH96,"},")</f>
        <v>{"colspan": 11, "column": 2, "name": "Metric_Name_007", "row": 57, "rowspan": 3, "widgetStyle": {"borderColor": "#FFFFFF", "borderEdges": [], "borderWidth": 1}},</v>
      </c>
      <c r="AV96" s="33" t="s">
        <v>223</v>
      </c>
      <c r="AW96" s="13" t="str">
        <f t="shared" si="98"/>
        <v>FAIL</v>
      </c>
    </row>
    <row r="97" spans="1:49" s="4" customFormat="1" ht="72.599999999999994" thickBot="1" x14ac:dyDescent="0.35">
      <c r="A97" s="30">
        <v>11</v>
      </c>
      <c r="B97" s="14" t="s">
        <v>8</v>
      </c>
      <c r="C97" s="14" t="s">
        <v>47</v>
      </c>
      <c r="D97" s="14" t="s">
        <v>169</v>
      </c>
      <c r="E97" s="11" t="str">
        <f t="shared" si="91"/>
        <v>_007</v>
      </c>
      <c r="F97" s="28">
        <f t="shared" si="101"/>
        <v>6</v>
      </c>
      <c r="G97" s="6" t="s">
        <v>183</v>
      </c>
      <c r="H97" s="6" t="s">
        <v>183</v>
      </c>
      <c r="I97" s="26" t="s">
        <v>183</v>
      </c>
      <c r="J97" s="6" t="s">
        <v>183</v>
      </c>
      <c r="K97" s="6" t="s">
        <v>183</v>
      </c>
      <c r="L97" s="6" t="s">
        <v>183</v>
      </c>
      <c r="M97" s="6" t="s">
        <v>183</v>
      </c>
      <c r="N97" s="6" t="s">
        <v>183</v>
      </c>
      <c r="O97" s="6" t="s">
        <v>183</v>
      </c>
      <c r="P97" s="6" t="s">
        <v>183</v>
      </c>
      <c r="Q97" s="23" t="s">
        <v>183</v>
      </c>
      <c r="R97" s="23" t="s">
        <v>183</v>
      </c>
      <c r="S97" s="23" t="s">
        <v>183</v>
      </c>
      <c r="T97" s="23" t="s">
        <v>183</v>
      </c>
      <c r="U97" s="23" t="s">
        <v>183</v>
      </c>
      <c r="V97" s="23" t="s">
        <v>183</v>
      </c>
      <c r="W97" s="21" t="str">
        <f>CONCATENATE("{{coalesce(cell(BIG_TEST_9.result, ", $F97,", \""Text_Color_2\""), \""#FFFFFF\"").asString()}}")</f>
        <v>{{coalesce(cell(BIG_TEST_9.result, 6, \"Text_Color_2\"), \"#FFFFFF\").asString()}}</v>
      </c>
      <c r="X97" s="8" t="s">
        <v>62</v>
      </c>
      <c r="Y97" s="8" t="s">
        <v>186</v>
      </c>
      <c r="Z97" s="21" t="str">
        <f>CONCATENATE("{{coalesce(cell(BIG_TEST_9.result, ", $F97,", \""Type\""), \""Error\"").asString()}} Metric")</f>
        <v>{{coalesce(cell(BIG_TEST_9.result, 6, \"Type\"), \"Error\").asString()}} Metric</v>
      </c>
      <c r="AA97" s="23" t="s">
        <v>183</v>
      </c>
      <c r="AB97" s="23" t="s">
        <v>183</v>
      </c>
      <c r="AC97" s="9" t="s">
        <v>179</v>
      </c>
      <c r="AD97" s="9" t="s">
        <v>44</v>
      </c>
      <c r="AE97" s="9">
        <f>AG97+3</f>
        <v>60</v>
      </c>
      <c r="AF97" s="9" t="s">
        <v>44</v>
      </c>
      <c r="AG97" s="28">
        <f t="shared" si="102"/>
        <v>57</v>
      </c>
      <c r="AH97" s="16" t="s">
        <v>180</v>
      </c>
      <c r="AI97" s="10"/>
      <c r="AJ97" s="25" t="s">
        <v>183</v>
      </c>
      <c r="AK97" s="7" t="str">
        <f>CONCATENATE("Type_Name",E97)</f>
        <v>Type_Name_007</v>
      </c>
      <c r="AL97" s="10"/>
      <c r="AM97" s="24" t="s">
        <v>183</v>
      </c>
      <c r="AN97" s="24" t="s">
        <v>183</v>
      </c>
      <c r="AO97" s="13" t="str">
        <f t="shared" si="95"/>
        <v>PASS</v>
      </c>
      <c r="AP97" s="13"/>
      <c r="AQ97" s="12" t="str">
        <f>CONCATENATE("""",AK97,""": {""parameters"": {""fontSize"": ",X97,", ""text"": """, Z97, """, ""textAlignment"": """, Y97, """, ""textColor"": """, W97, """}, ""type"": ""text""},")</f>
        <v>"Type_Name_007": {"parameters": {"fontSize": 12, "text": "{{coalesce(cell(BIG_TEST_9.result, 6, \"Type\"), \"Error\").asString()}} Metric", "textAlignment": "left", "textColor": "{{coalesce(cell(BIG_TEST_9.result, 6, \"Text_Color_2\"), \"#FFFFFF\").asString()}}"}, "type": "text"},</v>
      </c>
      <c r="AR97" s="33" t="s">
        <v>206</v>
      </c>
      <c r="AS97" s="13" t="str">
        <f t="shared" si="103"/>
        <v>FAIL</v>
      </c>
      <c r="AT97" s="13"/>
      <c r="AU97" s="12" t="str">
        <f>CONCATENATE("{""colspan"": ",AC97,", ""column"": ",AD97,", ""name"": """,AK97,""", ""row"": ",AE97,", ""rowspan"": ",AF97,", ""widgetStyle"": ",AH97,"},")</f>
        <v>{"colspan": 7, "column": 2, "name": "Type_Name_007", "row": 60, "rowspan": 2, "widgetStyle": {"backgroundColor": "#FFFFFF", "borderColor": "#FFFFFF", "borderEdges": [], "borderRadius": 0, "borderWidth": 1}},</v>
      </c>
      <c r="AV97" s="33" t="s">
        <v>224</v>
      </c>
      <c r="AW97" s="13" t="str">
        <f t="shared" si="98"/>
        <v>FAIL</v>
      </c>
    </row>
    <row r="98" spans="1:49" s="4" customFormat="1" ht="87" customHeight="1" thickBot="1" x14ac:dyDescent="0.35">
      <c r="A98" s="30">
        <v>12</v>
      </c>
      <c r="B98" s="14" t="s">
        <v>8</v>
      </c>
      <c r="C98" s="14" t="s">
        <v>47</v>
      </c>
      <c r="D98" s="14" t="s">
        <v>170</v>
      </c>
      <c r="E98" s="11" t="str">
        <f t="shared" si="91"/>
        <v>_007</v>
      </c>
      <c r="F98" s="28">
        <f t="shared" si="101"/>
        <v>6</v>
      </c>
      <c r="G98" s="6" t="s">
        <v>183</v>
      </c>
      <c r="H98" s="6" t="s">
        <v>183</v>
      </c>
      <c r="I98" s="26" t="s">
        <v>183</v>
      </c>
      <c r="J98" s="6" t="s">
        <v>183</v>
      </c>
      <c r="K98" s="6" t="s">
        <v>183</v>
      </c>
      <c r="L98" s="6" t="s">
        <v>183</v>
      </c>
      <c r="M98" s="6" t="s">
        <v>183</v>
      </c>
      <c r="N98" s="6" t="s">
        <v>183</v>
      </c>
      <c r="O98" s="6" t="s">
        <v>183</v>
      </c>
      <c r="P98" s="6" t="s">
        <v>183</v>
      </c>
      <c r="Q98" s="23" t="s">
        <v>183</v>
      </c>
      <c r="R98" s="23" t="s">
        <v>183</v>
      </c>
      <c r="S98" s="23" t="s">
        <v>183</v>
      </c>
      <c r="T98" s="23" t="s">
        <v>183</v>
      </c>
      <c r="U98" s="23" t="s">
        <v>183</v>
      </c>
      <c r="V98" s="23" t="s">
        <v>183</v>
      </c>
      <c r="W98" s="21" t="str">
        <f>CONCATENATE("{{coalesce(cell(BIG_TEST_9.result, ", $F98,", \""Text_Color_2\""), \""#FFFFFF\"").asString()}}")</f>
        <v>{{coalesce(cell(BIG_TEST_9.result, 6, \"Text_Color_2\"), \"#FFFFFF\").asString()}}</v>
      </c>
      <c r="X98" s="8" t="s">
        <v>62</v>
      </c>
      <c r="Y98" s="8" t="s">
        <v>202</v>
      </c>
      <c r="Z98" s="21" t="str">
        <f>CONCATENATE("As of {{coalesce(cell(BIG_TEST_9.result, ", $F98,", \""As_of_Date\""), \""Error\"").asString()}}")</f>
        <v>As of {{coalesce(cell(BIG_TEST_9.result, 6, \"As_of_Date\"), \"Error\").asString()}}</v>
      </c>
      <c r="AA98" s="23" t="s">
        <v>183</v>
      </c>
      <c r="AB98" s="23" t="s">
        <v>183</v>
      </c>
      <c r="AC98" s="9" t="s">
        <v>60</v>
      </c>
      <c r="AD98" s="9" t="s">
        <v>162</v>
      </c>
      <c r="AE98" s="9">
        <f>AG98+3</f>
        <v>60</v>
      </c>
      <c r="AF98" s="9" t="s">
        <v>44</v>
      </c>
      <c r="AG98" s="28">
        <f t="shared" si="102"/>
        <v>57</v>
      </c>
      <c r="AH98" s="16" t="s">
        <v>45</v>
      </c>
      <c r="AI98" s="10"/>
      <c r="AJ98" s="25" t="s">
        <v>183</v>
      </c>
      <c r="AK98" s="7" t="str">
        <f>CONCATENATE("As_Of_Date_Name",E98)</f>
        <v>As_Of_Date_Name_007</v>
      </c>
      <c r="AL98" s="10"/>
      <c r="AM98" s="24" t="s">
        <v>183</v>
      </c>
      <c r="AN98" s="24" t="s">
        <v>183</v>
      </c>
      <c r="AO98" s="13" t="str">
        <f t="shared" si="95"/>
        <v>PASS</v>
      </c>
      <c r="AP98" s="13"/>
      <c r="AQ98" s="12" t="str">
        <f>CONCATENATE("""",AK98,""": {""parameters"": {""fontSize"": ",X98,", ""text"": """, Z98, """, ""textAlignment"": """, Y98, """, ""textColor"": """, W98, """}, ""type"": ""text""},")</f>
        <v>"As_Of_Date_Name_007": {"parameters": {"fontSize": 12, "text": "As of {{coalesce(cell(BIG_TEST_9.result, 6, \"As_of_Date\"), \"Error\").asString()}}", "textAlignment": "right", "textColor": "{{coalesce(cell(BIG_TEST_9.result, 6, \"Text_Color_2\"), \"#FFFFFF\").asString()}}"}, "type": "text"},</v>
      </c>
      <c r="AR98" s="33" t="s">
        <v>209</v>
      </c>
      <c r="AS98" s="13" t="str">
        <f t="shared" si="103"/>
        <v>FAIL</v>
      </c>
      <c r="AT98" s="13"/>
      <c r="AU98" s="12" t="str">
        <f>CONCATENATE("{""colspan"": ",AC98,", ""column"": ",AD98,", ""name"": """,AK98,""", ""row"": ",AE98,", ""rowspan"": ",AF98,", ""widgetStyle"": ",AH98,"},")</f>
        <v>{"colspan": 6, "column": 9, "name": "As_Of_Date_Name_007", "row": 60, "rowspan": 2, "widgetStyle": {"borderEdges": []}},</v>
      </c>
      <c r="AV98" s="33" t="s">
        <v>225</v>
      </c>
      <c r="AW98" s="13" t="str">
        <f t="shared" si="98"/>
        <v>FAIL</v>
      </c>
    </row>
    <row r="99" spans="1:49" s="4" customFormat="1" ht="130.19999999999999" customHeight="1" thickBot="1" x14ac:dyDescent="0.35">
      <c r="A99" s="30">
        <v>13</v>
      </c>
      <c r="B99" s="14" t="s">
        <v>8</v>
      </c>
      <c r="C99" s="14" t="s">
        <v>47</v>
      </c>
      <c r="D99" s="14" t="s">
        <v>171</v>
      </c>
      <c r="E99" s="11" t="str">
        <f t="shared" si="91"/>
        <v>_007</v>
      </c>
      <c r="F99" s="28">
        <f t="shared" si="101"/>
        <v>6</v>
      </c>
      <c r="G99" s="6" t="s">
        <v>183</v>
      </c>
      <c r="H99" s="6" t="s">
        <v>183</v>
      </c>
      <c r="I99" s="26" t="s">
        <v>183</v>
      </c>
      <c r="J99" s="6" t="s">
        <v>183</v>
      </c>
      <c r="K99" s="6" t="s">
        <v>183</v>
      </c>
      <c r="L99" s="6" t="s">
        <v>183</v>
      </c>
      <c r="M99" s="6" t="s">
        <v>183</v>
      </c>
      <c r="N99" s="6" t="s">
        <v>183</v>
      </c>
      <c r="O99" s="6" t="s">
        <v>183</v>
      </c>
      <c r="P99" s="6" t="s">
        <v>183</v>
      </c>
      <c r="Q99" s="23" t="s">
        <v>183</v>
      </c>
      <c r="R99" s="21" t="str">
        <f>CONCATENATE("https://{{coalesce(cell(BIG_TEST_9.result, ", $F99,", \""CSG_Insights_Central_Link\""), \""sites.google.com/salesforce.com/fy18-csg-insights-central/home\"").asString()}}")</f>
        <v>https://{{coalesce(cell(BIG_TEST_9.result, 6, \"CSG_Insights_Central_Link\"), \"sites.google.com/salesforce.com/fy18-csg-insights-central/home\").asString()}}</v>
      </c>
      <c r="S99" s="21" t="s">
        <v>199</v>
      </c>
      <c r="T99" s="7" t="str">
        <f>"false"</f>
        <v>false</v>
      </c>
      <c r="U99" s="23" t="s">
        <v>183</v>
      </c>
      <c r="V99" s="23" t="s">
        <v>183</v>
      </c>
      <c r="W99" s="17" t="s">
        <v>207</v>
      </c>
      <c r="X99" s="8" t="s">
        <v>34</v>
      </c>
      <c r="Y99" s="8" t="s">
        <v>33</v>
      </c>
      <c r="Z99" s="8" t="s">
        <v>185</v>
      </c>
      <c r="AA99" s="23" t="s">
        <v>183</v>
      </c>
      <c r="AB99" s="23" t="s">
        <v>183</v>
      </c>
      <c r="AC99" s="9" t="s">
        <v>44</v>
      </c>
      <c r="AD99" s="9" t="s">
        <v>122</v>
      </c>
      <c r="AE99" s="9">
        <f>AG99</f>
        <v>57</v>
      </c>
      <c r="AF99" s="9" t="s">
        <v>40</v>
      </c>
      <c r="AG99" s="28">
        <f t="shared" si="102"/>
        <v>57</v>
      </c>
      <c r="AH99" s="16" t="s">
        <v>180</v>
      </c>
      <c r="AI99" s="10"/>
      <c r="AJ99" s="25" t="s">
        <v>183</v>
      </c>
      <c r="AK99" s="7" t="str">
        <f>CONCATENATE("Help_Link",E99)</f>
        <v>Help_Link_007</v>
      </c>
      <c r="AL99" s="10"/>
      <c r="AM99" s="24" t="s">
        <v>183</v>
      </c>
      <c r="AN99" s="24" t="s">
        <v>183</v>
      </c>
      <c r="AO99" s="13" t="str">
        <f t="shared" si="95"/>
        <v>PASS</v>
      </c>
      <c r="AP99" s="13"/>
      <c r="AQ99" s="12" t="str">
        <f>CONCATENATE("""",AK99,""": {""parameters"": {""destinationLink"": {""url"": """, R99, """, ""tooltip"": """, S99,"""}, ""destinationType"": ""url"", ""fontSize"": ",X99,", ""includeState"": ", T99, ", ""text"": """, Z99, """, ""textAlignment"": """, Y99, """, ""textColor"": """, W99, """}, ""type"": ""link""},")</f>
        <v>"Help_Link_007": {"parameters": {"destinationLink": {"url": "https://{{coalesce(cell(BIG_TEST_9.result, 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99" s="33" t="s">
        <v>208</v>
      </c>
      <c r="AS99" s="13" t="str">
        <f t="shared" si="103"/>
        <v>FAIL</v>
      </c>
      <c r="AT99" s="13"/>
      <c r="AU99" s="12" t="str">
        <f>CONCATENATE("{""colspan"": ",AC99,", ""column"": ",AD99,", ""name"": """,AK99,""", ""row"": ",AE99,", ""rowspan"": ",AF99,", ""widgetStyle"": ",AH99,"},")</f>
        <v>{"colspan": 2, "column": 13, "name": "Help_Link_007", "row": 57, "rowspan": 3, "widgetStyle": {"backgroundColor": "#FFFFFF", "borderColor": "#FFFFFF", "borderEdges": [], "borderRadius": 0, "borderWidth": 1}},</v>
      </c>
      <c r="AV99" s="33" t="s">
        <v>226</v>
      </c>
      <c r="AW99" s="13" t="str">
        <f t="shared" si="98"/>
        <v>FAIL</v>
      </c>
    </row>
    <row r="100" spans="1:49" s="4" customFormat="1" ht="87" thickBot="1" x14ac:dyDescent="0.35">
      <c r="A100" s="31">
        <v>14</v>
      </c>
      <c r="B100" s="14" t="s">
        <v>8</v>
      </c>
      <c r="C100" s="14" t="s">
        <v>47</v>
      </c>
      <c r="D100" s="14" t="s">
        <v>172</v>
      </c>
      <c r="E100" s="11" t="str">
        <f t="shared" si="91"/>
        <v>_007</v>
      </c>
      <c r="F100" s="28">
        <f t="shared" si="101"/>
        <v>6</v>
      </c>
      <c r="G100" s="6" t="s">
        <v>183</v>
      </c>
      <c r="H100" s="6" t="s">
        <v>183</v>
      </c>
      <c r="I100" s="26" t="s">
        <v>183</v>
      </c>
      <c r="J100" s="6" t="s">
        <v>183</v>
      </c>
      <c r="K100" s="6" t="s">
        <v>183</v>
      </c>
      <c r="L100" s="6" t="s">
        <v>183</v>
      </c>
      <c r="M100" s="6" t="s">
        <v>183</v>
      </c>
      <c r="N100" s="6" t="s">
        <v>183</v>
      </c>
      <c r="O100" s="6" t="s">
        <v>183</v>
      </c>
      <c r="P100" s="6" t="s">
        <v>183</v>
      </c>
      <c r="Q100" s="23" t="s">
        <v>183</v>
      </c>
      <c r="R100" s="21" t="str">
        <f>CONCATENATE("https://org62.my.salesforce.com/analytics/wave/wave.apexp#dashboard/{{coalesce(cell(BIG_TEST_9.result, ", $F100,", \""Detail_Dashboard_Name\""), \""0FK0M0000004J3fWAE\"").asString()}}")</f>
        <v>https://org62.my.salesforce.com/analytics/wave/wave.apexp#dashboard/{{coalesce(cell(BIG_TEST_9.result, 6, \"Detail_Dashboard_Name\"), \"0FK0M0000004J3fWAE\").asString()}}</v>
      </c>
      <c r="S100" s="21" t="s">
        <v>198</v>
      </c>
      <c r="T100" s="7" t="str">
        <f>"false"</f>
        <v>false</v>
      </c>
      <c r="U100" s="23" t="s">
        <v>183</v>
      </c>
      <c r="V100" s="23" t="s">
        <v>183</v>
      </c>
      <c r="W100" s="17" t="s">
        <v>207</v>
      </c>
      <c r="X100" s="8" t="s">
        <v>62</v>
      </c>
      <c r="Y100" s="8" t="s">
        <v>33</v>
      </c>
      <c r="Z100" s="8" t="s">
        <v>201</v>
      </c>
      <c r="AA100" s="23" t="s">
        <v>183</v>
      </c>
      <c r="AB100" s="23" t="s">
        <v>183</v>
      </c>
      <c r="AC100" s="9" t="s">
        <v>41</v>
      </c>
      <c r="AD100" s="9" t="s">
        <v>181</v>
      </c>
      <c r="AE100" s="32">
        <f>AG100+1</f>
        <v>58</v>
      </c>
      <c r="AF100" s="9" t="s">
        <v>40</v>
      </c>
      <c r="AG100" s="28">
        <f t="shared" si="102"/>
        <v>57</v>
      </c>
      <c r="AH100" s="16" t="s">
        <v>235</v>
      </c>
      <c r="AI100" s="10"/>
      <c r="AJ100" s="25" t="s">
        <v>183</v>
      </c>
      <c r="AK100" s="7" t="str">
        <f>CONCATENATE("Explore_Link",E100)</f>
        <v>Explore_Link_007</v>
      </c>
      <c r="AL100" s="10"/>
      <c r="AM100" s="24" t="s">
        <v>183</v>
      </c>
      <c r="AN100" s="24" t="s">
        <v>183</v>
      </c>
      <c r="AO100" s="13" t="str">
        <f t="shared" si="95"/>
        <v>PASS</v>
      </c>
      <c r="AP100" s="13"/>
      <c r="AQ100" s="12" t="str">
        <f>CONCATENATE("""",AK100,""": {""parameters"": {""destinationLink"": {""url"": """, R100, """, ""tooltip"": """, S100,"""}, ""destinationType"": ""url"", ""fontSize"": ",X100,", ""includeState"": ", T100, ", ""text"": """, Z100, """, ""textAlignment"": """, Y100, """, ""textColor"": """, W100, """}, ""type"": ""link""},")</f>
        <v>"Explore_Link_007": {"parameters": {"destinationLink": {"url": "https://org62.my.salesforce.com/analytics/wave/wave.apexp#dashboard/{{coalesce(cell(BIG_TEST_9.result, 6,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00" s="33" t="s">
        <v>249</v>
      </c>
      <c r="AS100" s="13" t="str">
        <f t="shared" si="103"/>
        <v>FAIL</v>
      </c>
      <c r="AT100" s="13"/>
      <c r="AU100" s="12" t="str">
        <f>CONCATENATE("{""colspan"": ",AC100,", ""column"": ",AD100,", ""name"": """,AK100,""", ""row"": ",AE100,", ""rowspan"": ",AF100,", ""widgetStyle"": ",AH100,"},")</f>
        <v>{"colspan": 4, "column": 43, "name": "Explore_Link_007", "row": 58, "rowspan": 3, "widgetStyle": {"backgroundColor": "#E3EBF3", "borderColor": "#FFFFFF", "borderEdges": ["all"], "borderRadius": 8, "borderWidth": 4}},</v>
      </c>
      <c r="AV100" s="33" t="s">
        <v>236</v>
      </c>
      <c r="AW100" s="13" t="str">
        <f t="shared" si="98"/>
        <v>FAIL</v>
      </c>
    </row>
    <row r="101" spans="1:49" s="4" customFormat="1" ht="72.599999999999994" thickBot="1" x14ac:dyDescent="0.35">
      <c r="A101" s="29">
        <v>1</v>
      </c>
      <c r="B101" s="14" t="s">
        <v>8</v>
      </c>
      <c r="C101" s="14" t="s">
        <v>47</v>
      </c>
      <c r="D101" s="14" t="s">
        <v>10</v>
      </c>
      <c r="E101" s="11" t="str">
        <f>CONCATENATE("_",TEXT(F101+1,"000"))</f>
        <v>_008</v>
      </c>
      <c r="F101" s="28">
        <f t="shared" si="101"/>
        <v>7</v>
      </c>
      <c r="G101" s="5" t="s">
        <v>173</v>
      </c>
      <c r="H101" s="20" t="str">
        <f>CONCATENATE("{{coalesce(cell(BIG_TEST_9.result, ", $F101,", \""Metric\""), \""Error\"").asString()}}")</f>
        <v>{{coalesce(cell(BIG_TEST_9.result, 7, \"Metric\"), \"Error\").asString()}}</v>
      </c>
      <c r="I101" s="26" t="s">
        <v>183</v>
      </c>
      <c r="J101" s="20" t="str">
        <f>CONCATENATE("{{coalesce(cell(BIG_TEST_9.result, ", $F101,", \""YTD_Dynamic\""), \""Error\"").asString()}}")</f>
        <v>{{coalesce(cell(BIG_TEST_9.result, 7, \"YTD_Dynamic\"), \"Error\").asString()}}</v>
      </c>
      <c r="K101" s="6" t="s">
        <v>16</v>
      </c>
      <c r="L101" s="5" t="s">
        <v>17</v>
      </c>
      <c r="M101" s="20" t="str">
        <f t="shared" ref="M101:M105" si="104">CONCATENATE("[""Metric"", [""{{coalesce(cell(BIG_TEST_9.result, ", $F101,", \""Metric\""), \""Error\"").asString()}}""], ""in""]")</f>
        <v>["Metric", ["{{coalesce(cell(BIG_TEST_9.result, 7, \"Metric\"), \"Error\").asString()}}"], "in"]</v>
      </c>
      <c r="N101" s="20" t="str">
        <f t="shared" ref="N101:N104" si="105">CONCATENATE("[""Region"", [""{{coalesce(cell(BIG_TEST_9.result, ", $F101,", \""Region\""), \""Error\"").asString()}}""], ""in""]")</f>
        <v>["Region", ["{{coalesce(cell(BIG_TEST_9.result, 7, \"Region\"), \"Error\").asString()}}"], "in"]</v>
      </c>
      <c r="O101" s="6" t="s">
        <v>210</v>
      </c>
      <c r="P101" s="6" t="s">
        <v>177</v>
      </c>
      <c r="Q101" s="23" t="s">
        <v>183</v>
      </c>
      <c r="R101" s="23" t="s">
        <v>183</v>
      </c>
      <c r="S101" s="23" t="s">
        <v>183</v>
      </c>
      <c r="T101" s="23" t="s">
        <v>183</v>
      </c>
      <c r="U101" s="23" t="s">
        <v>183</v>
      </c>
      <c r="V101" s="23" t="s">
        <v>183</v>
      </c>
      <c r="W101" s="21" t="str">
        <f>CONCATENATE("{{coalesce(cell(BIG_TEST_9.result, ", $F101,", \""Text_Color_1\""), \""#FFFFFF\"").asString()}}")</f>
        <v>{{coalesce(cell(BIG_TEST_9.result, 7, \"Text_Color_1\"), \"#FFFFFF\").asString()}}</v>
      </c>
      <c r="X101" s="8" t="s">
        <v>48</v>
      </c>
      <c r="Y101" s="8" t="s">
        <v>33</v>
      </c>
      <c r="Z101" s="21" t="str">
        <f>CONCATENATE("{{coalesce(cell(BIG_TEST_9.result, ", $F101,", \""number_YTD_Formatted\""), \""--\"").asString()}}")</f>
        <v>{{coalesce(cell(BIG_TEST_9.result, 7, \"number_YTD_Formatted\"), \"--\").asString()}}</v>
      </c>
      <c r="AA101" s="23" t="s">
        <v>183</v>
      </c>
      <c r="AB101" s="23" t="s">
        <v>183</v>
      </c>
      <c r="AC101" s="9" t="s">
        <v>59</v>
      </c>
      <c r="AD101" s="9" t="s">
        <v>160</v>
      </c>
      <c r="AE101" s="9">
        <f>AG101</f>
        <v>62</v>
      </c>
      <c r="AF101" s="9" t="s">
        <v>40</v>
      </c>
      <c r="AG101" s="28">
        <f t="shared" si="102"/>
        <v>62</v>
      </c>
      <c r="AH101" s="16" t="s">
        <v>227</v>
      </c>
      <c r="AI101" s="10"/>
      <c r="AJ101" s="25" t="s">
        <v>183</v>
      </c>
      <c r="AK101" s="7" t="str">
        <f>CONCATENATE("text_",L101,E101)</f>
        <v>text_YTD_008</v>
      </c>
      <c r="AL101" s="10"/>
      <c r="AM101" s="24" t="s">
        <v>183</v>
      </c>
      <c r="AN101" s="24" t="s">
        <v>183</v>
      </c>
      <c r="AO101" s="13" t="str">
        <f>IF(AM101=AN101,"PASS","FAIL")</f>
        <v>PASS</v>
      </c>
      <c r="AP101" s="13"/>
      <c r="AQ101" s="12" t="str">
        <f>CONCATENATE("""",AK101,""": {""type"": ""text"", ""parameters"": {""text"": """, Z101, """, ""textAlignment"": """, Y101, """, ""textColor"": """, W101, """, ""fontSize"": ",X101,"}},")</f>
        <v>"text_YTD_008": {"type": "text", "parameters": {"text": "{{coalesce(cell(BIG_TEST_9.result, 7, \"number_YTD_Formatted\"), \"--\").asString()}}", "textAlignment": "center", "textColor": "{{coalesce(cell(BIG_TEST_9.result, 7, \"Text_Color_1\"), \"#FFFFFF\").asString()}}", "fontSize": 18}},</v>
      </c>
      <c r="AR101" s="17" t="s">
        <v>218</v>
      </c>
      <c r="AS101" s="13" t="str">
        <f>IF(AQ101=AR101,"PASS","FAIL")</f>
        <v>FAIL</v>
      </c>
      <c r="AT101" s="13"/>
      <c r="AU101" s="12" t="str">
        <f t="shared" ref="AU101:AU108" si="106">CONCATENATE("{""colspan"": ",AC101,", ""column"": ",AD101,", ""name"": """,AK101,""", ""row"": ",AE101,", ""rowspan"": ",AF101,", ""widgetStyle"": ",AH101,"},")</f>
        <v>{"colspan": 5, "column": 22, "name": "text_YTD_008", "row": 62, "rowspan": 3, "widgetStyle": {"borderEdges": ["bottom"], "backgroundColor": "#FFFFFF", "borderColor": "#C5D3E0", "borderRadius": 0, "borderWidth": 1}},</v>
      </c>
      <c r="AV101" s="17" t="s">
        <v>231</v>
      </c>
      <c r="AW101" s="13" t="str">
        <f>IF(AU101=AV101,"PASS","FAIL")</f>
        <v>FAIL</v>
      </c>
    </row>
    <row r="102" spans="1:49" s="4" customFormat="1" ht="72.599999999999994" thickBot="1" x14ac:dyDescent="0.35">
      <c r="A102" s="30">
        <v>2</v>
      </c>
      <c r="B102" s="14" t="s">
        <v>8</v>
      </c>
      <c r="C102" s="14" t="s">
        <v>47</v>
      </c>
      <c r="D102" s="14" t="s">
        <v>10</v>
      </c>
      <c r="E102" s="11" t="str">
        <f t="shared" ref="E102:E114" si="107">CONCATENATE("_",TEXT(F102+1,"000"))</f>
        <v>_008</v>
      </c>
      <c r="F102" s="28">
        <f t="shared" si="101"/>
        <v>7</v>
      </c>
      <c r="G102" s="5" t="s">
        <v>173</v>
      </c>
      <c r="H102" s="20" t="str">
        <f t="shared" ref="H102:H105" si="108">CONCATENATE("{{coalesce(cell(BIG_TEST_9.result, ", $F102,", \""Metric\""), \""Error\"").asString()}}")</f>
        <v>{{coalesce(cell(BIG_TEST_9.result, 7, \"Metric\"), \"Error\").asString()}}</v>
      </c>
      <c r="I102" s="26" t="s">
        <v>183</v>
      </c>
      <c r="J102" s="20" t="s">
        <v>15</v>
      </c>
      <c r="K102" s="5" t="s">
        <v>15</v>
      </c>
      <c r="L102" s="5" t="s">
        <v>53</v>
      </c>
      <c r="M102" s="20" t="str">
        <f t="shared" si="104"/>
        <v>["Metric", ["{{coalesce(cell(BIG_TEST_9.result, 7, \"Metric\"), \"Error\").asString()}}"], "in"]</v>
      </c>
      <c r="N102" s="20" t="str">
        <f t="shared" si="105"/>
        <v>["Region", ["{{coalesce(cell(BIG_TEST_9.result, 7, \"Region\"), \"Error\").asString()}}"], "in"]</v>
      </c>
      <c r="O102" s="6" t="s">
        <v>210</v>
      </c>
      <c r="P102" s="6" t="s">
        <v>177</v>
      </c>
      <c r="Q102" s="23" t="s">
        <v>183</v>
      </c>
      <c r="R102" s="23" t="s">
        <v>183</v>
      </c>
      <c r="S102" s="23" t="s">
        <v>183</v>
      </c>
      <c r="T102" s="23" t="s">
        <v>183</v>
      </c>
      <c r="U102" s="23" t="s">
        <v>183</v>
      </c>
      <c r="V102" s="23" t="s">
        <v>183</v>
      </c>
      <c r="W102" s="21" t="str">
        <f t="shared" ref="W102:W103" si="109">CONCATENATE("{{coalesce(cell(BIG_TEST_9.result, ", $F102,", \""Text_Color_1\""), \""#FFFFFF\"").asString()}}")</f>
        <v>{{coalesce(cell(BIG_TEST_9.result, 7, \"Text_Color_1\"), \"#FFFFFF\").asString()}}</v>
      </c>
      <c r="X102" s="8" t="s">
        <v>48</v>
      </c>
      <c r="Y102" s="8" t="s">
        <v>33</v>
      </c>
      <c r="Z102" s="21" t="str">
        <f>CONCATENATE("{{coalesce(cell(BIG_TEST_9.result, ", $F102,", \""number_YTD_A_Formatted\""), \""--\"").asString()}}")</f>
        <v>{{coalesce(cell(BIG_TEST_9.result, 7, \"number_YTD_A_Formatted\"), \"--\").asString()}}</v>
      </c>
      <c r="AA102" s="23" t="s">
        <v>183</v>
      </c>
      <c r="AB102" s="23" t="s">
        <v>183</v>
      </c>
      <c r="AC102" s="9" t="s">
        <v>59</v>
      </c>
      <c r="AD102" s="9" t="s">
        <v>195</v>
      </c>
      <c r="AE102" s="9">
        <f>AG102</f>
        <v>62</v>
      </c>
      <c r="AF102" s="9" t="s">
        <v>40</v>
      </c>
      <c r="AG102" s="28">
        <f t="shared" si="102"/>
        <v>62</v>
      </c>
      <c r="AH102" s="16" t="s">
        <v>227</v>
      </c>
      <c r="AI102" s="10"/>
      <c r="AJ102" s="25" t="s">
        <v>183</v>
      </c>
      <c r="AK102" s="7" t="str">
        <f t="shared" ref="AK102:AK105" si="110">CONCATENATE("text_",L102,E102)</f>
        <v>text_YTD_A_008</v>
      </c>
      <c r="AL102" s="10"/>
      <c r="AM102" s="24" t="s">
        <v>183</v>
      </c>
      <c r="AN102" s="24" t="s">
        <v>183</v>
      </c>
      <c r="AO102" s="13" t="str">
        <f t="shared" ref="AO102:AO114" si="111">IF(AM102=AN102,"PASS","FAIL")</f>
        <v>PASS</v>
      </c>
      <c r="AP102" s="13"/>
      <c r="AQ102" s="12" t="str">
        <f t="shared" ref="AQ102:AQ107" si="112">CONCATENATE("""",AK102,""": {""type"": ""text"", ""parameters"": {""text"": """, Z102, """, ""textAlignment"": """, Y102, """, ""textColor"": """, W102, """, ""fontSize"": ",X102,"}},")</f>
        <v>"text_YTD_A_008": {"type": "text", "parameters": {"text": "{{coalesce(cell(BIG_TEST_9.result, 7, \"number_YTD_A_Formatted\"), \"--\").asString()}}", "textAlignment": "center", "textColor": "{{coalesce(cell(BIG_TEST_9.result, 7, \"Text_Color_1\"), \"#FFFFFF\").asString()}}", "fontSize": 18}},</v>
      </c>
      <c r="AR102" s="17" t="s">
        <v>213</v>
      </c>
      <c r="AS102" s="13" t="str">
        <f t="shared" ref="AS102:AS107" si="113">IF(AQ102=AR102,"PASS","FAIL")</f>
        <v>FAIL</v>
      </c>
      <c r="AT102" s="13"/>
      <c r="AU102" s="12" t="str">
        <f t="shared" si="106"/>
        <v>{"colspan": 5, "column": 29, "name": "text_YTD_A_008", "row": 62, "rowspan": 3, "widgetStyle": {"borderEdges": ["bottom"], "backgroundColor": "#FFFFFF", "borderColor": "#C5D3E0", "borderRadius": 0, "borderWidth": 1}},</v>
      </c>
      <c r="AV102" s="17" t="s">
        <v>228</v>
      </c>
      <c r="AW102" s="13" t="str">
        <f t="shared" ref="AW102:AW114" si="114">IF(AU102=AV102,"PASS","FAIL")</f>
        <v>FAIL</v>
      </c>
    </row>
    <row r="103" spans="1:49" s="4" customFormat="1" ht="72.599999999999994" thickBot="1" x14ac:dyDescent="0.35">
      <c r="A103" s="30">
        <v>3</v>
      </c>
      <c r="B103" s="14" t="s">
        <v>8</v>
      </c>
      <c r="C103" s="14" t="s">
        <v>47</v>
      </c>
      <c r="D103" s="14" t="s">
        <v>10</v>
      </c>
      <c r="E103" s="11" t="str">
        <f t="shared" si="107"/>
        <v>_008</v>
      </c>
      <c r="F103" s="28">
        <f t="shared" si="101"/>
        <v>7</v>
      </c>
      <c r="G103" s="5" t="s">
        <v>173</v>
      </c>
      <c r="H103" s="20" t="str">
        <f t="shared" si="108"/>
        <v>{{coalesce(cell(BIG_TEST_9.result, 7, \"Metric\"), \"Error\").asString()}}</v>
      </c>
      <c r="I103" s="26" t="s">
        <v>183</v>
      </c>
      <c r="J103" s="20" t="str">
        <f>CONCATENATE("{{coalesce(cell(BIG_TEST_9.result, ", $F103,", \""Annual_Target_Dynamic\""), \""Error\"").asString()}}")</f>
        <v>{{coalesce(cell(BIG_TEST_9.result, 7, \"Annual_Target_Dynamic\"), \"Error\").asString()}}</v>
      </c>
      <c r="K103" s="5" t="s">
        <v>50</v>
      </c>
      <c r="L103" s="5" t="s">
        <v>54</v>
      </c>
      <c r="M103" s="20" t="str">
        <f t="shared" si="104"/>
        <v>["Metric", ["{{coalesce(cell(BIG_TEST_9.result, 7, \"Metric\"), \"Error\").asString()}}"], "in"]</v>
      </c>
      <c r="N103" s="20" t="str">
        <f t="shared" si="105"/>
        <v>["Region", ["{{coalesce(cell(BIG_TEST_9.result, 7, \"Region\"), \"Error\").asString()}}"], "in"]</v>
      </c>
      <c r="O103" s="6" t="s">
        <v>210</v>
      </c>
      <c r="P103" s="6" t="s">
        <v>177</v>
      </c>
      <c r="Q103" s="23" t="s">
        <v>183</v>
      </c>
      <c r="R103" s="23" t="s">
        <v>183</v>
      </c>
      <c r="S103" s="23" t="s">
        <v>183</v>
      </c>
      <c r="T103" s="23" t="s">
        <v>183</v>
      </c>
      <c r="U103" s="23" t="s">
        <v>183</v>
      </c>
      <c r="V103" s="23" t="s">
        <v>183</v>
      </c>
      <c r="W103" s="21" t="str">
        <f t="shared" si="109"/>
        <v>{{coalesce(cell(BIG_TEST_9.result, 7, \"Text_Color_1\"), \"#FFFFFF\").asString()}}</v>
      </c>
      <c r="X103" s="8" t="s">
        <v>48</v>
      </c>
      <c r="Y103" s="8" t="s">
        <v>33</v>
      </c>
      <c r="Z103" s="21" t="str">
        <f t="shared" ref="Z103" si="115">CONCATENATE("{{coalesce(cell(BIG_TEST_9.result, ", $F103,", \""number_Target_Formatted\""), \""--\"").asString()}}")</f>
        <v>{{coalesce(cell(BIG_TEST_9.result, 7, \"number_Target_Formatted\"), \"--\").asString()}}</v>
      </c>
      <c r="AA103" s="23" t="s">
        <v>183</v>
      </c>
      <c r="AB103" s="23" t="s">
        <v>183</v>
      </c>
      <c r="AC103" s="9" t="s">
        <v>41</v>
      </c>
      <c r="AD103" s="9" t="s">
        <v>135</v>
      </c>
      <c r="AE103" s="9">
        <f>AG103</f>
        <v>62</v>
      </c>
      <c r="AF103" s="9" t="s">
        <v>40</v>
      </c>
      <c r="AG103" s="28">
        <f t="shared" si="102"/>
        <v>62</v>
      </c>
      <c r="AH103" s="16" t="s">
        <v>219</v>
      </c>
      <c r="AI103" s="10"/>
      <c r="AJ103" s="25" t="s">
        <v>183</v>
      </c>
      <c r="AK103" s="7" t="str">
        <f t="shared" si="110"/>
        <v>text_Target_008</v>
      </c>
      <c r="AL103" s="10"/>
      <c r="AM103" s="24" t="s">
        <v>183</v>
      </c>
      <c r="AN103" s="24" t="s">
        <v>183</v>
      </c>
      <c r="AO103" s="13" t="str">
        <f t="shared" si="111"/>
        <v>PASS</v>
      </c>
      <c r="AP103" s="13"/>
      <c r="AQ103" s="12" t="str">
        <f t="shared" si="112"/>
        <v>"text_Target_008": {"type": "text", "parameters": {"text": "{{coalesce(cell(BIG_TEST_9.result, 7, \"number_Target_Formatted\"), \"--\").asString()}}", "textAlignment": "center", "textColor": "{{coalesce(cell(BIG_TEST_9.result, 7, \"Text_Color_1\"), \"#FFFFFF\").asString()}}", "fontSize": 18}},</v>
      </c>
      <c r="AR103" s="17" t="s">
        <v>217</v>
      </c>
      <c r="AS103" s="13" t="str">
        <f t="shared" si="113"/>
        <v>FAIL</v>
      </c>
      <c r="AT103" s="13"/>
      <c r="AU103" s="12" t="str">
        <f t="shared" si="106"/>
        <v>{"colspan": 4, "column": 16, "name": "text_Target_008", "row": 62, "rowspan": 3, "widgetStyle": {"borderEdges": [], "backgroundColor": "#FFFFFF", "borderColor": "#FFFFFF", "borderRadius": 0, "borderWidth": 1}},</v>
      </c>
      <c r="AV103" s="17" t="s">
        <v>232</v>
      </c>
      <c r="AW103" s="13" t="str">
        <f t="shared" si="114"/>
        <v>FAIL</v>
      </c>
    </row>
    <row r="104" spans="1:49" s="4" customFormat="1" ht="72.599999999999994" thickBot="1" x14ac:dyDescent="0.35">
      <c r="A104" s="30">
        <v>4</v>
      </c>
      <c r="B104" s="14" t="s">
        <v>8</v>
      </c>
      <c r="C104" s="14" t="s">
        <v>47</v>
      </c>
      <c r="D104" s="14" t="s">
        <v>10</v>
      </c>
      <c r="E104" s="11" t="str">
        <f t="shared" si="107"/>
        <v>_008</v>
      </c>
      <c r="F104" s="28">
        <f t="shared" si="101"/>
        <v>7</v>
      </c>
      <c r="G104" s="5" t="s">
        <v>173</v>
      </c>
      <c r="H104" s="20" t="str">
        <f t="shared" si="108"/>
        <v>{{coalesce(cell(BIG_TEST_9.result, 7, \"Metric\"), \"Error\").asString()}}</v>
      </c>
      <c r="I104" s="26" t="s">
        <v>183</v>
      </c>
      <c r="J104" s="20" t="str">
        <f>CONCATENATE("{{coalesce(cell(BIG_TEST_9.result, ", $F104,", \""Change_in_YTD_MoM_Dynamic\""), \""Error\"").asString()}}")</f>
        <v>{{coalesce(cell(BIG_TEST_9.result, 7, \"Change_in_YTD_MoM_Dynamic\"), \"Error\").asString()}}</v>
      </c>
      <c r="K104" s="5" t="s">
        <v>51</v>
      </c>
      <c r="L104" s="5" t="s">
        <v>56</v>
      </c>
      <c r="M104" s="20" t="str">
        <f t="shared" si="104"/>
        <v>["Metric", ["{{coalesce(cell(BIG_TEST_9.result, 7, \"Metric\"), \"Error\").asString()}}"], "in"]</v>
      </c>
      <c r="N104" s="20" t="str">
        <f t="shared" si="105"/>
        <v>["Region", ["{{coalesce(cell(BIG_TEST_9.result, 7, \"Region\"), \"Error\").asString()}}"], "in"]</v>
      </c>
      <c r="O104" s="6" t="s">
        <v>210</v>
      </c>
      <c r="P104" s="6" t="s">
        <v>177</v>
      </c>
      <c r="Q104" s="23" t="s">
        <v>183</v>
      </c>
      <c r="R104" s="23" t="s">
        <v>183</v>
      </c>
      <c r="S104" s="23" t="s">
        <v>183</v>
      </c>
      <c r="T104" s="23" t="s">
        <v>183</v>
      </c>
      <c r="U104" s="23" t="s">
        <v>183</v>
      </c>
      <c r="V104" s="23" t="s">
        <v>183</v>
      </c>
      <c r="W104" s="21" t="str">
        <f>CONCATENATE("{{coalesce(cell(BIG_TEST_9.result, ", $F104,", \""Color_2\""), \""#FFFFFF\"").asString()}}")</f>
        <v>{{coalesce(cell(BIG_TEST_9.result, 7, \"Color_2\"), \"#FFFFFF\").asString()}}</v>
      </c>
      <c r="X104" s="8" t="s">
        <v>34</v>
      </c>
      <c r="Y104" s="8" t="s">
        <v>202</v>
      </c>
      <c r="Z104" s="21" t="str">
        <f>CONCATENATE("{{coalesce(cell(BIG_TEST_9.result, ", $F104,", \""number_YTD_MoM_Formatted\""), \""--\"").asString()}}")</f>
        <v>{{coalesce(cell(BIG_TEST_9.result, 7, \"number_YTD_MoM_Formatted\"), \"--\").asString()}}</v>
      </c>
      <c r="AA104" s="23" t="s">
        <v>183</v>
      </c>
      <c r="AB104" s="23" t="s">
        <v>183</v>
      </c>
      <c r="AC104" s="9" t="s">
        <v>40</v>
      </c>
      <c r="AD104" s="9" t="s">
        <v>32</v>
      </c>
      <c r="AE104" s="9">
        <f>AG104+3</f>
        <v>65</v>
      </c>
      <c r="AF104" s="9" t="s">
        <v>44</v>
      </c>
      <c r="AG104" s="28">
        <f t="shared" si="102"/>
        <v>62</v>
      </c>
      <c r="AH104" s="16" t="s">
        <v>219</v>
      </c>
      <c r="AI104" s="10"/>
      <c r="AJ104" s="25" t="s">
        <v>183</v>
      </c>
      <c r="AK104" s="7" t="str">
        <f t="shared" si="110"/>
        <v>text_YTD_MoM_008</v>
      </c>
      <c r="AL104" s="10"/>
      <c r="AM104" s="24" t="s">
        <v>183</v>
      </c>
      <c r="AN104" s="24" t="s">
        <v>183</v>
      </c>
      <c r="AO104" s="13" t="str">
        <f t="shared" si="111"/>
        <v>PASS</v>
      </c>
      <c r="AP104" s="13"/>
      <c r="AQ104" s="12" t="str">
        <f t="shared" si="112"/>
        <v>"text_YTD_MoM_008": {"type": "text", "parameters": {"text": "{{coalesce(cell(BIG_TEST_9.result, 7, \"number_YTD_MoM_Formatted\"), \"--\").asString()}}", "textAlignment": "right", "textColor": "{{coalesce(cell(BIG_TEST_9.result, 7, \"Color_2\"), \"#FFFFFF\").asString()}}", "fontSize": 14}},</v>
      </c>
      <c r="AR104" s="17" t="s">
        <v>211</v>
      </c>
      <c r="AS104" s="13" t="str">
        <f t="shared" si="113"/>
        <v>FAIL</v>
      </c>
      <c r="AT104" s="13"/>
      <c r="AU104" s="12" t="str">
        <f t="shared" si="106"/>
        <v>{"colspan": 3, "column": 24, "name": "text_YTD_MoM_008", "row": 65, "rowspan": 2, "widgetStyle": {"borderEdges": [], "backgroundColor": "#FFFFFF", "borderColor": "#FFFFFF", "borderRadius": 0, "borderWidth": 1}},</v>
      </c>
      <c r="AV104" s="17" t="s">
        <v>230</v>
      </c>
      <c r="AW104" s="13" t="str">
        <f t="shared" si="114"/>
        <v>FAIL</v>
      </c>
    </row>
    <row r="105" spans="1:49" s="4" customFormat="1" ht="72.599999999999994" thickBot="1" x14ac:dyDescent="0.35">
      <c r="A105" s="30">
        <v>5</v>
      </c>
      <c r="B105" s="14" t="s">
        <v>8</v>
      </c>
      <c r="C105" s="14" t="s">
        <v>47</v>
      </c>
      <c r="D105" s="14" t="s">
        <v>10</v>
      </c>
      <c r="E105" s="11" t="str">
        <f t="shared" si="107"/>
        <v>_008</v>
      </c>
      <c r="F105" s="28">
        <f t="shared" si="101"/>
        <v>7</v>
      </c>
      <c r="G105" s="5" t="s">
        <v>173</v>
      </c>
      <c r="H105" s="20" t="str">
        <f t="shared" si="108"/>
        <v>{{coalesce(cell(BIG_TEST_9.result, 7, \"Metric\"), \"Error\").asString()}}</v>
      </c>
      <c r="I105" s="26" t="s">
        <v>183</v>
      </c>
      <c r="J105" s="5" t="s">
        <v>52</v>
      </c>
      <c r="K105" s="5" t="s">
        <v>52</v>
      </c>
      <c r="L105" s="5" t="s">
        <v>55</v>
      </c>
      <c r="M105" s="20" t="str">
        <f t="shared" si="104"/>
        <v>["Metric", ["{{coalesce(cell(BIG_TEST_9.result, 7, \"Metric\"), \"Error\").asString()}}"], "in"]</v>
      </c>
      <c r="N105" s="20" t="str">
        <f>CONCATENATE("[""Region"", [""{{coalesce(cell(BIG_TEST_9.result, ", $F105,", \""Region\""), \""Error\"").asString()}}""], ""in""]")</f>
        <v>["Region", ["{{coalesce(cell(BIG_TEST_9.result, 7, \"Region\"), \"Error\").asString()}}"], "in"]</v>
      </c>
      <c r="O105" s="6" t="s">
        <v>210</v>
      </c>
      <c r="P105" s="6" t="s">
        <v>177</v>
      </c>
      <c r="Q105" s="23" t="s">
        <v>183</v>
      </c>
      <c r="R105" s="23" t="s">
        <v>183</v>
      </c>
      <c r="S105" s="23" t="s">
        <v>183</v>
      </c>
      <c r="T105" s="23" t="s">
        <v>183</v>
      </c>
      <c r="U105" s="23" t="s">
        <v>183</v>
      </c>
      <c r="V105" s="23" t="s">
        <v>183</v>
      </c>
      <c r="W105" s="21" t="str">
        <f>CONCATENATE("{{coalesce(cell(BIG_TEST_9.result, ", $F105,", \""Color\""), \""#FFFFFF\"").asString()}}")</f>
        <v>{{coalesce(cell(BIG_TEST_9.result, 7, \"Color\"), \"#FFFFFF\").asString()}}</v>
      </c>
      <c r="X105" s="8" t="s">
        <v>34</v>
      </c>
      <c r="Y105" s="8" t="s">
        <v>202</v>
      </c>
      <c r="Z105" s="21" t="str">
        <f>CONCATENATE("{{coalesce(cell(BIG_TEST_9.result, ", $F105,", \""number_YTD_A_MoM_Formatted\""), \""--\"").asString()}}")</f>
        <v>{{coalesce(cell(BIG_TEST_9.result, 7, \"number_YTD_A_MoM_Formatted\"), \"--\").asString()}}</v>
      </c>
      <c r="AA105" s="23" t="s">
        <v>183</v>
      </c>
      <c r="AB105" s="23" t="s">
        <v>183</v>
      </c>
      <c r="AC105" s="9" t="s">
        <v>40</v>
      </c>
      <c r="AD105" s="9" t="s">
        <v>237</v>
      </c>
      <c r="AE105" s="9">
        <f>AG105+3</f>
        <v>65</v>
      </c>
      <c r="AF105" s="9" t="s">
        <v>44</v>
      </c>
      <c r="AG105" s="28">
        <f t="shared" si="102"/>
        <v>62</v>
      </c>
      <c r="AH105" s="16" t="s">
        <v>219</v>
      </c>
      <c r="AI105" s="10"/>
      <c r="AJ105" s="25" t="s">
        <v>183</v>
      </c>
      <c r="AK105" s="7" t="str">
        <f t="shared" si="110"/>
        <v>text_YTD_A_MoM_008</v>
      </c>
      <c r="AL105" s="10"/>
      <c r="AM105" s="24" t="s">
        <v>183</v>
      </c>
      <c r="AN105" s="24" t="s">
        <v>183</v>
      </c>
      <c r="AO105" s="13" t="str">
        <f t="shared" si="111"/>
        <v>PASS</v>
      </c>
      <c r="AP105" s="13"/>
      <c r="AQ105" s="12" t="str">
        <f t="shared" si="112"/>
        <v>"text_YTD_A_MoM_008": {"type": "text", "parameters": {"text": "{{coalesce(cell(BIG_TEST_9.result, 7, \"number_YTD_A_MoM_Formatted\"), \"--\").asString()}}", "textAlignment": "right", "textColor": "{{coalesce(cell(BIG_TEST_9.result, 7, \"Color\"), \"#FFFFFF\").asString()}}", "fontSize": 14}},</v>
      </c>
      <c r="AR105" s="17" t="s">
        <v>214</v>
      </c>
      <c r="AS105" s="13" t="str">
        <f t="shared" si="113"/>
        <v>FAIL</v>
      </c>
      <c r="AT105" s="13"/>
      <c r="AU105" s="12" t="str">
        <f t="shared" si="106"/>
        <v>{"colspan": 3, "column": 31, "name": "text_YTD_A_MoM_008", "row": 65, "rowspan": 2, "widgetStyle": {"borderEdges": [], "backgroundColor": "#FFFFFF", "borderColor": "#FFFFFF", "borderRadius": 0, "borderWidth": 1}},</v>
      </c>
      <c r="AV105" s="17" t="s">
        <v>229</v>
      </c>
      <c r="AW105" s="13" t="str">
        <f t="shared" si="114"/>
        <v>FAIL</v>
      </c>
    </row>
    <row r="106" spans="1:49" s="4" customFormat="1" ht="72.599999999999994" thickBot="1" x14ac:dyDescent="0.35">
      <c r="A106" s="30">
        <v>6</v>
      </c>
      <c r="B106" s="14" t="s">
        <v>8</v>
      </c>
      <c r="C106" s="14" t="s">
        <v>47</v>
      </c>
      <c r="D106" s="14" t="s">
        <v>10</v>
      </c>
      <c r="E106" s="11" t="str">
        <f t="shared" si="107"/>
        <v>_008</v>
      </c>
      <c r="F106" s="28">
        <f t="shared" si="101"/>
        <v>7</v>
      </c>
      <c r="G106" s="6" t="s">
        <v>183</v>
      </c>
      <c r="H106" s="6" t="s">
        <v>183</v>
      </c>
      <c r="I106" s="6" t="s">
        <v>183</v>
      </c>
      <c r="J106" s="6" t="s">
        <v>183</v>
      </c>
      <c r="K106" s="6" t="s">
        <v>183</v>
      </c>
      <c r="L106" s="6" t="s">
        <v>183</v>
      </c>
      <c r="M106" s="6" t="s">
        <v>183</v>
      </c>
      <c r="N106" s="6" t="s">
        <v>183</v>
      </c>
      <c r="O106" s="6" t="s">
        <v>183</v>
      </c>
      <c r="P106" s="6" t="s">
        <v>183</v>
      </c>
      <c r="Q106" s="23" t="s">
        <v>183</v>
      </c>
      <c r="R106" s="23" t="s">
        <v>183</v>
      </c>
      <c r="S106" s="23" t="s">
        <v>183</v>
      </c>
      <c r="T106" s="23" t="s">
        <v>183</v>
      </c>
      <c r="U106" s="23" t="s">
        <v>183</v>
      </c>
      <c r="V106" s="23" t="s">
        <v>183</v>
      </c>
      <c r="W106" s="21" t="str">
        <f>CONCATENATE("{{coalesce(cell(BIG_TEST_9.result, ", $F104,", \""Text_Color_1\""), \""#FFFFFF\"").asString()}}")</f>
        <v>{{coalesce(cell(BIG_TEST_9.result, 7, \"Text_Color_1\"), \"#FFFFFF\").asString()}}</v>
      </c>
      <c r="X106" s="8" t="s">
        <v>49</v>
      </c>
      <c r="Y106" s="8" t="s">
        <v>202</v>
      </c>
      <c r="Z106" s="8" t="s">
        <v>212</v>
      </c>
      <c r="AA106" s="23"/>
      <c r="AB106" s="23"/>
      <c r="AC106" s="9" t="s">
        <v>40</v>
      </c>
      <c r="AD106" s="9" t="s">
        <v>158</v>
      </c>
      <c r="AE106" s="9">
        <f>AG106+3</f>
        <v>65</v>
      </c>
      <c r="AF106" s="9" t="s">
        <v>44</v>
      </c>
      <c r="AG106" s="28">
        <f t="shared" si="102"/>
        <v>62</v>
      </c>
      <c r="AH106" s="16" t="s">
        <v>219</v>
      </c>
      <c r="AI106" s="10"/>
      <c r="AJ106" s="25" t="s">
        <v>183</v>
      </c>
      <c r="AK106" s="7" t="str">
        <f>CONCATENATE("text_","cmom_a",E106)</f>
        <v>text_cmom_a_008</v>
      </c>
      <c r="AL106" s="10"/>
      <c r="AM106" s="24" t="s">
        <v>183</v>
      </c>
      <c r="AN106" s="24" t="s">
        <v>183</v>
      </c>
      <c r="AO106" s="13" t="str">
        <f t="shared" si="111"/>
        <v>PASS</v>
      </c>
      <c r="AP106" s="13"/>
      <c r="AQ106" s="12" t="str">
        <f t="shared" si="112"/>
        <v>"text_cmom_a_008": {"type": "text", "parameters": {"text": "Δ MoM", "textAlignment": "right", "textColor": "{{coalesce(cell(BIG_TEST_9.result, 7, \"Text_Color_1\"), \"#FFFFFF\").asString()}}", "fontSize": 10}},</v>
      </c>
      <c r="AR106" s="17" t="s">
        <v>215</v>
      </c>
      <c r="AS106" s="13" t="str">
        <f t="shared" si="113"/>
        <v>FAIL</v>
      </c>
      <c r="AT106" s="13"/>
      <c r="AU106" s="12" t="str">
        <f t="shared" si="106"/>
        <v>{"colspan": 3, "column": 21, "name": "text_cmom_a_008", "row": 65, "rowspan": 2, "widgetStyle": {"borderEdges": [], "backgroundColor": "#FFFFFF", "borderColor": "#FFFFFF", "borderRadius": 0, "borderWidth": 1}},</v>
      </c>
      <c r="AV106" s="17" t="s">
        <v>220</v>
      </c>
      <c r="AW106" s="13" t="str">
        <f t="shared" si="114"/>
        <v>FAIL</v>
      </c>
    </row>
    <row r="107" spans="1:49" s="4" customFormat="1" ht="72.599999999999994" thickBot="1" x14ac:dyDescent="0.35">
      <c r="A107" s="30">
        <v>7</v>
      </c>
      <c r="B107" s="14" t="s">
        <v>8</v>
      </c>
      <c r="C107" s="14" t="s">
        <v>47</v>
      </c>
      <c r="D107" s="14" t="s">
        <v>10</v>
      </c>
      <c r="E107" s="11" t="str">
        <f t="shared" si="107"/>
        <v>_008</v>
      </c>
      <c r="F107" s="28">
        <f t="shared" si="101"/>
        <v>7</v>
      </c>
      <c r="G107" s="6" t="s">
        <v>183</v>
      </c>
      <c r="H107" s="6" t="s">
        <v>183</v>
      </c>
      <c r="I107" s="6" t="s">
        <v>183</v>
      </c>
      <c r="J107" s="6" t="s">
        <v>183</v>
      </c>
      <c r="K107" s="6" t="s">
        <v>183</v>
      </c>
      <c r="L107" s="6" t="s">
        <v>183</v>
      </c>
      <c r="M107" s="6" t="s">
        <v>183</v>
      </c>
      <c r="N107" s="6" t="s">
        <v>183</v>
      </c>
      <c r="O107" s="6" t="s">
        <v>183</v>
      </c>
      <c r="P107" s="6" t="s">
        <v>183</v>
      </c>
      <c r="Q107" s="23" t="s">
        <v>183</v>
      </c>
      <c r="R107" s="23" t="s">
        <v>183</v>
      </c>
      <c r="S107" s="23" t="s">
        <v>183</v>
      </c>
      <c r="T107" s="23" t="s">
        <v>183</v>
      </c>
      <c r="U107" s="23" t="s">
        <v>183</v>
      </c>
      <c r="V107" s="23" t="s">
        <v>183</v>
      </c>
      <c r="W107" s="21" t="str">
        <f>CONCATENATE("{{coalesce(cell(BIG_TEST_9.result, ", $F105,", \""Text_Color_1\""), \""#FFFFFF\"").asString()}}")</f>
        <v>{{coalesce(cell(BIG_TEST_9.result, 7, \"Text_Color_1\"), \"#FFFFFF\").asString()}}</v>
      </c>
      <c r="X107" s="8" t="s">
        <v>49</v>
      </c>
      <c r="Y107" s="8" t="s">
        <v>202</v>
      </c>
      <c r="Z107" s="8" t="s">
        <v>212</v>
      </c>
      <c r="AA107" s="23"/>
      <c r="AB107" s="23"/>
      <c r="AC107" s="9" t="s">
        <v>40</v>
      </c>
      <c r="AD107" s="9" t="s">
        <v>194</v>
      </c>
      <c r="AE107" s="9">
        <f>AG107+3</f>
        <v>65</v>
      </c>
      <c r="AF107" s="9" t="s">
        <v>44</v>
      </c>
      <c r="AG107" s="28">
        <f t="shared" si="102"/>
        <v>62</v>
      </c>
      <c r="AH107" s="16" t="s">
        <v>219</v>
      </c>
      <c r="AI107" s="10"/>
      <c r="AJ107" s="25" t="s">
        <v>183</v>
      </c>
      <c r="AK107" s="7" t="str">
        <f>CONCATENATE("text_","cmom_b",E107)</f>
        <v>text_cmom_b_008</v>
      </c>
      <c r="AL107" s="10"/>
      <c r="AM107" s="24" t="s">
        <v>183</v>
      </c>
      <c r="AN107" s="24" t="s">
        <v>183</v>
      </c>
      <c r="AO107" s="13" t="str">
        <f t="shared" si="111"/>
        <v>PASS</v>
      </c>
      <c r="AP107" s="13"/>
      <c r="AQ107" s="12" t="str">
        <f t="shared" si="112"/>
        <v>"text_cmom_b_008": {"type": "text", "parameters": {"text": "Δ MoM", "textAlignment": "right", "textColor": "{{coalesce(cell(BIG_TEST_9.result, 7, \"Text_Color_1\"), \"#FFFFFF\").asString()}}", "fontSize": 10}},</v>
      </c>
      <c r="AR107" s="17" t="s">
        <v>216</v>
      </c>
      <c r="AS107" s="13" t="str">
        <f t="shared" si="113"/>
        <v>FAIL</v>
      </c>
      <c r="AT107" s="13"/>
      <c r="AU107" s="12" t="str">
        <f t="shared" si="106"/>
        <v>{"colspan": 3, "column": 28, "name": "text_cmom_b_008", "row": 65, "rowspan": 2, "widgetStyle": {"borderEdges": [], "backgroundColor": "#FFFFFF", "borderColor": "#FFFFFF", "borderRadius": 0, "borderWidth": 1}},</v>
      </c>
      <c r="AV107" s="17" t="s">
        <v>221</v>
      </c>
      <c r="AW107" s="13" t="str">
        <f t="shared" si="114"/>
        <v>FAIL</v>
      </c>
    </row>
    <row r="108" spans="1:49" s="4" customFormat="1" ht="216.6" thickBot="1" x14ac:dyDescent="0.35">
      <c r="A108" s="30">
        <v>8</v>
      </c>
      <c r="B108" s="14" t="s">
        <v>8</v>
      </c>
      <c r="C108" s="14" t="s">
        <v>47</v>
      </c>
      <c r="D108" s="14" t="s">
        <v>166</v>
      </c>
      <c r="E108" s="11" t="str">
        <f t="shared" si="107"/>
        <v>_008</v>
      </c>
      <c r="F108" s="28">
        <f t="shared" si="101"/>
        <v>7</v>
      </c>
      <c r="G108" s="5" t="s">
        <v>173</v>
      </c>
      <c r="H108" s="20" t="str">
        <f t="shared" ref="H108" si="116">CONCATENATE("{{coalesce(cell(BIG_TEST_9.result, ", $F108,", \""Metric\""), \""Error\"").asString()}}")</f>
        <v>{{coalesce(cell(BIG_TEST_9.result, 7, \"Metric\"), \"Error\").asString()}}</v>
      </c>
      <c r="I108" s="20" t="s">
        <v>191</v>
      </c>
      <c r="J108" s="20" t="s">
        <v>15</v>
      </c>
      <c r="K108" s="5" t="s">
        <v>15</v>
      </c>
      <c r="L108" s="5" t="s">
        <v>53</v>
      </c>
      <c r="M108" s="20" t="str">
        <f>CONCATENATE("[""Metric"", [""{{coalesce(cell(BIG_TEST_9.result, ", $F108,", \""Metric\""), \""Error\"").asString()}}""], ""in""]")</f>
        <v>["Metric", ["{{coalesce(cell(BIG_TEST_9.result, 7, \"Metric\"), \"Error\").asString()}}"], "in"]</v>
      </c>
      <c r="N108" s="20" t="str">
        <f>CONCATENATE("[""Region"", [""{{coalesce(cell(BIG_TEST_9.result, ", $F108,", \""Region\""), \""Error\"").asString()}}""], ""in""]")</f>
        <v>["Region", ["{{coalesce(cell(BIG_TEST_9.result, 7, \"Region\"), \"Error\").asString()}}"], "in"]</v>
      </c>
      <c r="O108" s="6" t="s">
        <v>183</v>
      </c>
      <c r="P108" s="6" t="s">
        <v>177</v>
      </c>
      <c r="Q108" s="21" t="s">
        <v>178</v>
      </c>
      <c r="R108" s="23" t="s">
        <v>183</v>
      </c>
      <c r="S108" s="23" t="s">
        <v>183</v>
      </c>
      <c r="T108" s="23" t="s">
        <v>183</v>
      </c>
      <c r="U108" s="21" t="str">
        <f>CONCATENATE("{{coalesce(cell(BIG_TEST_9.result, ", $F108,", \""Color\""), \""#FFFFFF\"").asString()}}")</f>
        <v>{{coalesce(cell(BIG_TEST_9.result, 7, \"Color\"), \"#FFFFFF\").asString()}}</v>
      </c>
      <c r="V108" s="8" t="s">
        <v>34</v>
      </c>
      <c r="W108" s="17" t="s">
        <v>31</v>
      </c>
      <c r="X108" s="8" t="s">
        <v>49</v>
      </c>
      <c r="Y108" s="8" t="s">
        <v>33</v>
      </c>
      <c r="Z108" s="8"/>
      <c r="AA108" s="17" t="s">
        <v>239</v>
      </c>
      <c r="AB108" s="17" t="s">
        <v>196</v>
      </c>
      <c r="AC108" s="9" t="s">
        <v>179</v>
      </c>
      <c r="AD108" s="9" t="s">
        <v>204</v>
      </c>
      <c r="AE108" s="9">
        <f>AG108</f>
        <v>62</v>
      </c>
      <c r="AF108" s="9" t="s">
        <v>59</v>
      </c>
      <c r="AG108" s="28">
        <f t="shared" si="102"/>
        <v>62</v>
      </c>
      <c r="AH108" s="16" t="s">
        <v>180</v>
      </c>
      <c r="AI108" s="10"/>
      <c r="AJ108" s="11" t="str">
        <f>CONCATENATE(G108,"Trend",E108)</f>
        <v>Step_Trend_008</v>
      </c>
      <c r="AK108" s="7" t="str">
        <f>CONCATENATE("chart_Trend",E108)</f>
        <v>chart_Trend_008</v>
      </c>
      <c r="AL108" s="10"/>
      <c r="AM108" s="12" t="str">
        <f>CONCATENATE("""",AJ108,""": {""broadcastFacet"": false, ", P108,  ", ""isGlobal"": false, ", """query"": {""measures"": [[""avg"", """,J108,"""]], ""groups"": ", I108,", ""filters"": [", M108,", ", N108,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"Step_Trend_008":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7, \"Metric\"), \"Error\").asString()}}"], "in"], ["Region", ["{{coalesce(cell(BIG_TEST_9.result, 7,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08" s="21" t="s">
        <v>233</v>
      </c>
      <c r="AO108" s="13" t="str">
        <f t="shared" si="111"/>
        <v>FAIL</v>
      </c>
      <c r="AP108" s="13"/>
      <c r="AQ108" s="12" t="str">
        <f>CONCATENATE("""", AK108, """: {""parameters"": {", AA108, " """, AJ108, """, ", AB108, "}, ""type"": ""chart""},")</f>
        <v>"chart_Trend_008":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"Step_Trend_008",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08" s="17" t="s">
        <v>238</v>
      </c>
      <c r="AS108" s="13" t="str">
        <f>IF(AQ108=AR108,"PASS","FAIL")</f>
        <v>FAIL</v>
      </c>
      <c r="AT108" s="13"/>
      <c r="AU108" s="12" t="str">
        <f t="shared" si="106"/>
        <v>{"colspan": 7, "column": 34, "name": "chart_Trend_008", "row": 62, "rowspan": 5, "widgetStyle": {"backgroundColor": "#FFFFFF", "borderColor": "#FFFFFF", "borderEdges": [], "borderRadius": 0, "borderWidth": 1}},</v>
      </c>
      <c r="AV108" s="17" t="s">
        <v>234</v>
      </c>
      <c r="AW108" s="13" t="str">
        <f t="shared" si="114"/>
        <v>FAIL</v>
      </c>
    </row>
    <row r="109" spans="1:49" s="4" customFormat="1" ht="115.8" thickBot="1" x14ac:dyDescent="0.35">
      <c r="A109" s="30">
        <v>9</v>
      </c>
      <c r="B109" s="14" t="s">
        <v>8</v>
      </c>
      <c r="C109" s="14" t="s">
        <v>47</v>
      </c>
      <c r="D109" s="14" t="s">
        <v>167</v>
      </c>
      <c r="E109" s="11" t="str">
        <f t="shared" si="107"/>
        <v>_008</v>
      </c>
      <c r="F109" s="28">
        <f t="shared" si="101"/>
        <v>7</v>
      </c>
      <c r="G109" s="6" t="s">
        <v>183</v>
      </c>
      <c r="H109" s="6" t="s">
        <v>183</v>
      </c>
      <c r="I109" s="26" t="s">
        <v>183</v>
      </c>
      <c r="J109" s="6" t="s">
        <v>183</v>
      </c>
      <c r="K109" s="6" t="s">
        <v>183</v>
      </c>
      <c r="L109" s="6" t="s">
        <v>183</v>
      </c>
      <c r="M109" s="6" t="s">
        <v>183</v>
      </c>
      <c r="N109" s="6" t="s">
        <v>183</v>
      </c>
      <c r="O109" s="6" t="s">
        <v>183</v>
      </c>
      <c r="P109" s="6" t="s">
        <v>183</v>
      </c>
      <c r="Q109" s="23" t="s">
        <v>183</v>
      </c>
      <c r="R109" s="23" t="s">
        <v>183</v>
      </c>
      <c r="S109" s="23" t="s">
        <v>183</v>
      </c>
      <c r="T109" s="23" t="s">
        <v>183</v>
      </c>
      <c r="U109" s="23" t="s">
        <v>183</v>
      </c>
      <c r="V109" s="23" t="s">
        <v>183</v>
      </c>
      <c r="W109" s="17" t="s">
        <v>187</v>
      </c>
      <c r="X109" s="8" t="s">
        <v>49</v>
      </c>
      <c r="Y109" s="8" t="s">
        <v>33</v>
      </c>
      <c r="Z109" s="8"/>
      <c r="AA109" s="23" t="s">
        <v>183</v>
      </c>
      <c r="AB109" s="23" t="s">
        <v>183</v>
      </c>
      <c r="AC109" s="9" t="s">
        <v>42</v>
      </c>
      <c r="AD109" s="9" t="s">
        <v>42</v>
      </c>
      <c r="AE109" s="9">
        <f>AG109</f>
        <v>62</v>
      </c>
      <c r="AF109" s="9" t="s">
        <v>59</v>
      </c>
      <c r="AG109" s="28">
        <f t="shared" si="102"/>
        <v>62</v>
      </c>
      <c r="AH109" s="22" t="str">
        <f>CONCATENATE("{""backgroundColor"": ""{{coalesce(cell(BIG_TEST_9.result, ",$F109,", \""Colorization_Hex_Code\""), \""#FFFFFF\"").asString()}}"", ""borderColor"": ""#FFFFFF"", ""borderEdges"": [""top"",""left"",""bottom""], ""borderRadius"": 0, ""borderWidth"": 4}")</f>
        <v>{"backgroundColor": "{{coalesce(cell(BIG_TEST_9.result, 7, \"Colorization_Hex_Code\"), \"#FFFFFF\").asString()}}", "borderColor": "#FFFFFF", "borderEdges": ["top","left","bottom"], "borderRadius": 0, "borderWidth": 4}</v>
      </c>
      <c r="AI109" s="10"/>
      <c r="AJ109" s="25" t="s">
        <v>183</v>
      </c>
      <c r="AK109" s="7" t="str">
        <f>CONCATENATE("Status_Box",E109)</f>
        <v>Status_Box_008</v>
      </c>
      <c r="AL109" s="10"/>
      <c r="AM109" s="24" t="s">
        <v>183</v>
      </c>
      <c r="AN109" s="24" t="s">
        <v>183</v>
      </c>
      <c r="AO109" s="13" t="str">
        <f t="shared" si="111"/>
        <v>PASS</v>
      </c>
      <c r="AP109" s="13"/>
      <c r="AQ109" s="12" t="str">
        <f>CONCATENATE("""",AK109,""": {""parameters"": {""fontSize"": ",X109,", ""text"": """, Z109, """, ""textAlignment"": """, Y109, """, ""textColor"": """, W109, """}, ""type"": ""text""},")</f>
        <v>"Status_Box_008": {"parameters": {"fontSize": 10, "text": "", "textAlignment": "center", "textColor": "#091A3E"}, "type": "text"},</v>
      </c>
      <c r="AR109" s="33" t="s">
        <v>203</v>
      </c>
      <c r="AS109" s="13" t="str">
        <f t="shared" ref="AS109:AS114" si="117">IF(AQ109=AR109,"PASS","FAIL")</f>
        <v>FAIL</v>
      </c>
      <c r="AT109" s="13"/>
      <c r="AU109" s="12" t="str">
        <f>CONCATENATE("{""colspan"": ",AC109,", ""column"": ",AD109,", ""name"": """,AK109,""", ""row"": ",AE109,", ""rowspan"": ",AF109, ", ""widgetStyle"": ",AH109,"},")</f>
        <v>{"colspan": 1, "column": 1, "name": "Status_Box_008", "row": 62, "rowspan": 5, "widgetStyle": {"backgroundColor": "{{coalesce(cell(BIG_TEST_9.result, 7, \"Colorization_Hex_Code\"), \"#FFFFFF\").asString()}}", "borderColor": "#FFFFFF", "borderEdges": ["top","left","bottom"], "borderRadius": 0, "borderWidth": 4}},</v>
      </c>
      <c r="AV109" s="33" t="s">
        <v>222</v>
      </c>
      <c r="AW109" s="13" t="str">
        <f t="shared" si="114"/>
        <v>FAIL</v>
      </c>
    </row>
    <row r="110" spans="1:49" s="4" customFormat="1" ht="130.19999999999999" customHeight="1" thickBot="1" x14ac:dyDescent="0.35">
      <c r="A110" s="30">
        <v>10</v>
      </c>
      <c r="B110" s="14" t="s">
        <v>8</v>
      </c>
      <c r="C110" s="14" t="s">
        <v>47</v>
      </c>
      <c r="D110" s="14" t="s">
        <v>168</v>
      </c>
      <c r="E110" s="11" t="str">
        <f t="shared" si="107"/>
        <v>_008</v>
      </c>
      <c r="F110" s="28">
        <f t="shared" si="101"/>
        <v>7</v>
      </c>
      <c r="G110" s="6" t="s">
        <v>183</v>
      </c>
      <c r="H110" s="6" t="s">
        <v>183</v>
      </c>
      <c r="I110" s="26" t="s">
        <v>183</v>
      </c>
      <c r="J110" s="6" t="s">
        <v>183</v>
      </c>
      <c r="K110" s="6" t="s">
        <v>183</v>
      </c>
      <c r="L110" s="6" t="s">
        <v>183</v>
      </c>
      <c r="M110" s="6" t="s">
        <v>183</v>
      </c>
      <c r="N110" s="6" t="s">
        <v>183</v>
      </c>
      <c r="O110" s="6" t="s">
        <v>183</v>
      </c>
      <c r="P110" s="6" t="s">
        <v>183</v>
      </c>
      <c r="Q110" s="23" t="s">
        <v>183</v>
      </c>
      <c r="R110" s="23" t="s">
        <v>183</v>
      </c>
      <c r="S110" s="23" t="s">
        <v>183</v>
      </c>
      <c r="T110" s="23" t="s">
        <v>183</v>
      </c>
      <c r="U110" s="23" t="s">
        <v>183</v>
      </c>
      <c r="V110" s="23" t="s">
        <v>183</v>
      </c>
      <c r="W110" s="21" t="str">
        <f>CONCATENATE("{{coalesce(cell(BIG_TEST_9.result, ", $F110,", \""Text_Color_1\""), \""#FFFFFF\"").asString()}}")</f>
        <v>{{coalesce(cell(BIG_TEST_9.result, 7, \"Text_Color_1\"), \"#FFFFFF\").asString()}}</v>
      </c>
      <c r="X110" s="8" t="s">
        <v>34</v>
      </c>
      <c r="Y110" s="8" t="s">
        <v>186</v>
      </c>
      <c r="Z110" s="21" t="str">
        <f>CONCATENATE("{{coalesce(cell(BIG_TEST_9.result, ", $F110,", \""Metric_Short\""), \""Error\"").asString()}}")</f>
        <v>{{coalesce(cell(BIG_TEST_9.result, 7, \"Metric_Short\"), \"Error\").asString()}}</v>
      </c>
      <c r="AA110" s="23" t="s">
        <v>183</v>
      </c>
      <c r="AB110" s="23" t="s">
        <v>183</v>
      </c>
      <c r="AC110" s="9" t="s">
        <v>61</v>
      </c>
      <c r="AD110" s="9" t="s">
        <v>44</v>
      </c>
      <c r="AE110" s="9">
        <f>AG110</f>
        <v>62</v>
      </c>
      <c r="AF110" s="9" t="s">
        <v>40</v>
      </c>
      <c r="AG110" s="28">
        <f t="shared" si="102"/>
        <v>62</v>
      </c>
      <c r="AH110" s="16" t="s">
        <v>205</v>
      </c>
      <c r="AI110" s="10"/>
      <c r="AJ110" s="25" t="s">
        <v>183</v>
      </c>
      <c r="AK110" s="7" t="str">
        <f>CONCATENATE("Metric_Name",E110)</f>
        <v>Metric_Name_008</v>
      </c>
      <c r="AL110" s="10"/>
      <c r="AM110" s="24" t="s">
        <v>183</v>
      </c>
      <c r="AN110" s="24" t="s">
        <v>183</v>
      </c>
      <c r="AO110" s="13" t="str">
        <f t="shared" si="111"/>
        <v>PASS</v>
      </c>
      <c r="AP110" s="13"/>
      <c r="AQ110" s="12" t="str">
        <f>CONCATENATE("""",AK110,""": {""parameters"": {""fontSize"": ",X110,", ""text"": """, Z110, """, ""textAlignment"": """, Y110, """, ""textColor"": """, W110, """}, ""type"": ""text""},")</f>
        <v>"Metric_Name_008": {"parameters": {"fontSize": 14, "text": "{{coalesce(cell(BIG_TEST_9.result, 7, \"Metric_Short\"), \"Error\").asString()}}", "textAlignment": "left", "textColor": "{{coalesce(cell(BIG_TEST_9.result, 7, \"Text_Color_1\"), \"#FFFFFF\").asString()}}"}, "type": "text"},</v>
      </c>
      <c r="AR110" s="33" t="s">
        <v>248</v>
      </c>
      <c r="AS110" s="13" t="str">
        <f t="shared" si="117"/>
        <v>FAIL</v>
      </c>
      <c r="AT110" s="13"/>
      <c r="AU110" s="12" t="str">
        <f>CONCATENATE("{""colspan"": ",AC110,", ""column"": ",AD110,", ""name"": """,AK110,""", ""row"": ",AE110,", ""rowspan"": ",AF110,", ""widgetStyle"": ",AH110,"},")</f>
        <v>{"colspan": 11, "column": 2, "name": "Metric_Name_008", "row": 62, "rowspan": 3, "widgetStyle": {"borderColor": "#FFFFFF", "borderEdges": [], "borderWidth": 1}},</v>
      </c>
      <c r="AV110" s="33" t="s">
        <v>223</v>
      </c>
      <c r="AW110" s="13" t="str">
        <f t="shared" si="114"/>
        <v>FAIL</v>
      </c>
    </row>
    <row r="111" spans="1:49" s="4" customFormat="1" ht="72.599999999999994" thickBot="1" x14ac:dyDescent="0.35">
      <c r="A111" s="30">
        <v>11</v>
      </c>
      <c r="B111" s="14" t="s">
        <v>8</v>
      </c>
      <c r="C111" s="14" t="s">
        <v>47</v>
      </c>
      <c r="D111" s="14" t="s">
        <v>169</v>
      </c>
      <c r="E111" s="11" t="str">
        <f t="shared" si="107"/>
        <v>_008</v>
      </c>
      <c r="F111" s="28">
        <f t="shared" si="101"/>
        <v>7</v>
      </c>
      <c r="G111" s="6" t="s">
        <v>183</v>
      </c>
      <c r="H111" s="6" t="s">
        <v>183</v>
      </c>
      <c r="I111" s="26" t="s">
        <v>183</v>
      </c>
      <c r="J111" s="6" t="s">
        <v>183</v>
      </c>
      <c r="K111" s="6" t="s">
        <v>183</v>
      </c>
      <c r="L111" s="6" t="s">
        <v>183</v>
      </c>
      <c r="M111" s="6" t="s">
        <v>183</v>
      </c>
      <c r="N111" s="6" t="s">
        <v>183</v>
      </c>
      <c r="O111" s="6" t="s">
        <v>183</v>
      </c>
      <c r="P111" s="6" t="s">
        <v>183</v>
      </c>
      <c r="Q111" s="23" t="s">
        <v>183</v>
      </c>
      <c r="R111" s="23" t="s">
        <v>183</v>
      </c>
      <c r="S111" s="23" t="s">
        <v>183</v>
      </c>
      <c r="T111" s="23" t="s">
        <v>183</v>
      </c>
      <c r="U111" s="23" t="s">
        <v>183</v>
      </c>
      <c r="V111" s="23" t="s">
        <v>183</v>
      </c>
      <c r="W111" s="21" t="str">
        <f>CONCATENATE("{{coalesce(cell(BIG_TEST_9.result, ", $F111,", \""Text_Color_2\""), \""#FFFFFF\"").asString()}}")</f>
        <v>{{coalesce(cell(BIG_TEST_9.result, 7, \"Text_Color_2\"), \"#FFFFFF\").asString()}}</v>
      </c>
      <c r="X111" s="8" t="s">
        <v>62</v>
      </c>
      <c r="Y111" s="8" t="s">
        <v>186</v>
      </c>
      <c r="Z111" s="21" t="str">
        <f>CONCATENATE("{{coalesce(cell(BIG_TEST_9.result, ", $F111,", \""Type\""), \""Error\"").asString()}} Metric")</f>
        <v>{{coalesce(cell(BIG_TEST_9.result, 7, \"Type\"), \"Error\").asString()}} Metric</v>
      </c>
      <c r="AA111" s="23" t="s">
        <v>183</v>
      </c>
      <c r="AB111" s="23" t="s">
        <v>183</v>
      </c>
      <c r="AC111" s="9" t="s">
        <v>179</v>
      </c>
      <c r="AD111" s="9" t="s">
        <v>44</v>
      </c>
      <c r="AE111" s="9">
        <f>AG111+3</f>
        <v>65</v>
      </c>
      <c r="AF111" s="9" t="s">
        <v>44</v>
      </c>
      <c r="AG111" s="28">
        <f t="shared" si="102"/>
        <v>62</v>
      </c>
      <c r="AH111" s="16" t="s">
        <v>180</v>
      </c>
      <c r="AI111" s="10"/>
      <c r="AJ111" s="25" t="s">
        <v>183</v>
      </c>
      <c r="AK111" s="7" t="str">
        <f>CONCATENATE("Type_Name",E111)</f>
        <v>Type_Name_008</v>
      </c>
      <c r="AL111" s="10"/>
      <c r="AM111" s="24" t="s">
        <v>183</v>
      </c>
      <c r="AN111" s="24" t="s">
        <v>183</v>
      </c>
      <c r="AO111" s="13" t="str">
        <f t="shared" si="111"/>
        <v>PASS</v>
      </c>
      <c r="AP111" s="13"/>
      <c r="AQ111" s="12" t="str">
        <f>CONCATENATE("""",AK111,""": {""parameters"": {""fontSize"": ",X111,", ""text"": """, Z111, """, ""textAlignment"": """, Y111, """, ""textColor"": """, W111, """}, ""type"": ""text""},")</f>
        <v>"Type_Name_008": {"parameters": {"fontSize": 12, "text": "{{coalesce(cell(BIG_TEST_9.result, 7, \"Type\"), \"Error\").asString()}} Metric", "textAlignment": "left", "textColor": "{{coalesce(cell(BIG_TEST_9.result, 7, \"Text_Color_2\"), \"#FFFFFF\").asString()}}"}, "type": "text"},</v>
      </c>
      <c r="AR111" s="33" t="s">
        <v>206</v>
      </c>
      <c r="AS111" s="13" t="str">
        <f t="shared" si="117"/>
        <v>FAIL</v>
      </c>
      <c r="AT111" s="13"/>
      <c r="AU111" s="12" t="str">
        <f>CONCATENATE("{""colspan"": ",AC111,", ""column"": ",AD111,", ""name"": """,AK111,""", ""row"": ",AE111,", ""rowspan"": ",AF111,", ""widgetStyle"": ",AH111,"},")</f>
        <v>{"colspan": 7, "column": 2, "name": "Type_Name_008", "row": 65, "rowspan": 2, "widgetStyle": {"backgroundColor": "#FFFFFF", "borderColor": "#FFFFFF", "borderEdges": [], "borderRadius": 0, "borderWidth": 1}},</v>
      </c>
      <c r="AV111" s="33" t="s">
        <v>224</v>
      </c>
      <c r="AW111" s="13" t="str">
        <f t="shared" si="114"/>
        <v>FAIL</v>
      </c>
    </row>
    <row r="112" spans="1:49" s="4" customFormat="1" ht="87" customHeight="1" thickBot="1" x14ac:dyDescent="0.35">
      <c r="A112" s="30">
        <v>12</v>
      </c>
      <c r="B112" s="14" t="s">
        <v>8</v>
      </c>
      <c r="C112" s="14" t="s">
        <v>47</v>
      </c>
      <c r="D112" s="14" t="s">
        <v>170</v>
      </c>
      <c r="E112" s="11" t="str">
        <f t="shared" si="107"/>
        <v>_008</v>
      </c>
      <c r="F112" s="28">
        <f t="shared" si="101"/>
        <v>7</v>
      </c>
      <c r="G112" s="6" t="s">
        <v>183</v>
      </c>
      <c r="H112" s="6" t="s">
        <v>183</v>
      </c>
      <c r="I112" s="26" t="s">
        <v>183</v>
      </c>
      <c r="J112" s="6" t="s">
        <v>183</v>
      </c>
      <c r="K112" s="6" t="s">
        <v>183</v>
      </c>
      <c r="L112" s="6" t="s">
        <v>183</v>
      </c>
      <c r="M112" s="6" t="s">
        <v>183</v>
      </c>
      <c r="N112" s="6" t="s">
        <v>183</v>
      </c>
      <c r="O112" s="6" t="s">
        <v>183</v>
      </c>
      <c r="P112" s="6" t="s">
        <v>183</v>
      </c>
      <c r="Q112" s="23" t="s">
        <v>183</v>
      </c>
      <c r="R112" s="23" t="s">
        <v>183</v>
      </c>
      <c r="S112" s="23" t="s">
        <v>183</v>
      </c>
      <c r="T112" s="23" t="s">
        <v>183</v>
      </c>
      <c r="U112" s="23" t="s">
        <v>183</v>
      </c>
      <c r="V112" s="23" t="s">
        <v>183</v>
      </c>
      <c r="W112" s="21" t="str">
        <f>CONCATENATE("{{coalesce(cell(BIG_TEST_9.result, ", $F112,", \""Text_Color_2\""), \""#FFFFFF\"").asString()}}")</f>
        <v>{{coalesce(cell(BIG_TEST_9.result, 7, \"Text_Color_2\"), \"#FFFFFF\").asString()}}</v>
      </c>
      <c r="X112" s="8" t="s">
        <v>62</v>
      </c>
      <c r="Y112" s="8" t="s">
        <v>202</v>
      </c>
      <c r="Z112" s="21" t="str">
        <f>CONCATENATE("As of {{coalesce(cell(BIG_TEST_9.result, ", $F112,", \""As_of_Date\""), \""Error\"").asString()}}")</f>
        <v>As of {{coalesce(cell(BIG_TEST_9.result, 7, \"As_of_Date\"), \"Error\").asString()}}</v>
      </c>
      <c r="AA112" s="23" t="s">
        <v>183</v>
      </c>
      <c r="AB112" s="23" t="s">
        <v>183</v>
      </c>
      <c r="AC112" s="9" t="s">
        <v>60</v>
      </c>
      <c r="AD112" s="9" t="s">
        <v>162</v>
      </c>
      <c r="AE112" s="9">
        <f>AG112+3</f>
        <v>65</v>
      </c>
      <c r="AF112" s="9" t="s">
        <v>44</v>
      </c>
      <c r="AG112" s="28">
        <f t="shared" si="102"/>
        <v>62</v>
      </c>
      <c r="AH112" s="16" t="s">
        <v>45</v>
      </c>
      <c r="AI112" s="10"/>
      <c r="AJ112" s="25" t="s">
        <v>183</v>
      </c>
      <c r="AK112" s="7" t="str">
        <f>CONCATENATE("As_Of_Date_Name",E112)</f>
        <v>As_Of_Date_Name_008</v>
      </c>
      <c r="AL112" s="10"/>
      <c r="AM112" s="24" t="s">
        <v>183</v>
      </c>
      <c r="AN112" s="24" t="s">
        <v>183</v>
      </c>
      <c r="AO112" s="13" t="str">
        <f t="shared" si="111"/>
        <v>PASS</v>
      </c>
      <c r="AP112" s="13"/>
      <c r="AQ112" s="12" t="str">
        <f>CONCATENATE("""",AK112,""": {""parameters"": {""fontSize"": ",X112,", ""text"": """, Z112, """, ""textAlignment"": """, Y112, """, ""textColor"": """, W112, """}, ""type"": ""text""},")</f>
        <v>"As_Of_Date_Name_008": {"parameters": {"fontSize": 12, "text": "As of {{coalesce(cell(BIG_TEST_9.result, 7, \"As_of_Date\"), \"Error\").asString()}}", "textAlignment": "right", "textColor": "{{coalesce(cell(BIG_TEST_9.result, 7, \"Text_Color_2\"), \"#FFFFFF\").asString()}}"}, "type": "text"},</v>
      </c>
      <c r="AR112" s="33" t="s">
        <v>209</v>
      </c>
      <c r="AS112" s="13" t="str">
        <f t="shared" si="117"/>
        <v>FAIL</v>
      </c>
      <c r="AT112" s="13"/>
      <c r="AU112" s="12" t="str">
        <f>CONCATENATE("{""colspan"": ",AC112,", ""column"": ",AD112,", ""name"": """,AK112,""", ""row"": ",AE112,", ""rowspan"": ",AF112,", ""widgetStyle"": ",AH112,"},")</f>
        <v>{"colspan": 6, "column": 9, "name": "As_Of_Date_Name_008", "row": 65, "rowspan": 2, "widgetStyle": {"borderEdges": []}},</v>
      </c>
      <c r="AV112" s="33" t="s">
        <v>225</v>
      </c>
      <c r="AW112" s="13" t="str">
        <f t="shared" si="114"/>
        <v>FAIL</v>
      </c>
    </row>
    <row r="113" spans="1:49" s="4" customFormat="1" ht="130.19999999999999" customHeight="1" thickBot="1" x14ac:dyDescent="0.35">
      <c r="A113" s="30">
        <v>13</v>
      </c>
      <c r="B113" s="14" t="s">
        <v>8</v>
      </c>
      <c r="C113" s="14" t="s">
        <v>47</v>
      </c>
      <c r="D113" s="14" t="s">
        <v>171</v>
      </c>
      <c r="E113" s="11" t="str">
        <f t="shared" si="107"/>
        <v>_008</v>
      </c>
      <c r="F113" s="28">
        <f t="shared" si="101"/>
        <v>7</v>
      </c>
      <c r="G113" s="6" t="s">
        <v>183</v>
      </c>
      <c r="H113" s="6" t="s">
        <v>183</v>
      </c>
      <c r="I113" s="26" t="s">
        <v>183</v>
      </c>
      <c r="J113" s="6" t="s">
        <v>183</v>
      </c>
      <c r="K113" s="6" t="s">
        <v>183</v>
      </c>
      <c r="L113" s="6" t="s">
        <v>183</v>
      </c>
      <c r="M113" s="6" t="s">
        <v>183</v>
      </c>
      <c r="N113" s="6" t="s">
        <v>183</v>
      </c>
      <c r="O113" s="6" t="s">
        <v>183</v>
      </c>
      <c r="P113" s="6" t="s">
        <v>183</v>
      </c>
      <c r="Q113" s="23" t="s">
        <v>183</v>
      </c>
      <c r="R113" s="21" t="str">
        <f>CONCATENATE("https://{{coalesce(cell(BIG_TEST_9.result, ", $F113,", \""CSG_Insights_Central_Link\""), \""sites.google.com/salesforce.com/fy18-csg-insights-central/home\"").asString()}}")</f>
        <v>https://{{coalesce(cell(BIG_TEST_9.result, 7, \"CSG_Insights_Central_Link\"), \"sites.google.com/salesforce.com/fy18-csg-insights-central/home\").asString()}}</v>
      </c>
      <c r="S113" s="21" t="s">
        <v>199</v>
      </c>
      <c r="T113" s="7" t="str">
        <f>"false"</f>
        <v>false</v>
      </c>
      <c r="U113" s="23" t="s">
        <v>183</v>
      </c>
      <c r="V113" s="23" t="s">
        <v>183</v>
      </c>
      <c r="W113" s="17" t="s">
        <v>207</v>
      </c>
      <c r="X113" s="8" t="s">
        <v>34</v>
      </c>
      <c r="Y113" s="8" t="s">
        <v>33</v>
      </c>
      <c r="Z113" s="8" t="s">
        <v>185</v>
      </c>
      <c r="AA113" s="23" t="s">
        <v>183</v>
      </c>
      <c r="AB113" s="23" t="s">
        <v>183</v>
      </c>
      <c r="AC113" s="9" t="s">
        <v>44</v>
      </c>
      <c r="AD113" s="9" t="s">
        <v>122</v>
      </c>
      <c r="AE113" s="9">
        <f>AG113</f>
        <v>62</v>
      </c>
      <c r="AF113" s="9" t="s">
        <v>40</v>
      </c>
      <c r="AG113" s="28">
        <f t="shared" si="102"/>
        <v>62</v>
      </c>
      <c r="AH113" s="16" t="s">
        <v>180</v>
      </c>
      <c r="AI113" s="10"/>
      <c r="AJ113" s="25" t="s">
        <v>183</v>
      </c>
      <c r="AK113" s="7" t="str">
        <f>CONCATENATE("Help_Link",E113)</f>
        <v>Help_Link_008</v>
      </c>
      <c r="AL113" s="10"/>
      <c r="AM113" s="24" t="s">
        <v>183</v>
      </c>
      <c r="AN113" s="24" t="s">
        <v>183</v>
      </c>
      <c r="AO113" s="13" t="str">
        <f t="shared" si="111"/>
        <v>PASS</v>
      </c>
      <c r="AP113" s="13"/>
      <c r="AQ113" s="12" t="str">
        <f>CONCATENATE("""",AK113,""": {""parameters"": {""destinationLink"": {""url"": """, R113, """, ""tooltip"": """, S113,"""}, ""destinationType"": ""url"", ""fontSize"": ",X113,", ""includeState"": ", T113, ", ""text"": """, Z113, """, ""textAlignment"": """, Y113, """, ""textColor"": """, W113, """}, ""type"": ""link""},")</f>
        <v>"Help_Link_008": {"parameters": {"destinationLink": {"url": "https://{{coalesce(cell(BIG_TEST_9.result, 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13" s="33" t="s">
        <v>208</v>
      </c>
      <c r="AS113" s="13" t="str">
        <f t="shared" si="117"/>
        <v>FAIL</v>
      </c>
      <c r="AT113" s="13"/>
      <c r="AU113" s="12" t="str">
        <f>CONCATENATE("{""colspan"": ",AC113,", ""column"": ",AD113,", ""name"": """,AK113,""", ""row"": ",AE113,", ""rowspan"": ",AF113,", ""widgetStyle"": ",AH113,"},")</f>
        <v>{"colspan": 2, "column": 13, "name": "Help_Link_008", "row": 62, "rowspan": 3, "widgetStyle": {"backgroundColor": "#FFFFFF", "borderColor": "#FFFFFF", "borderEdges": [], "borderRadius": 0, "borderWidth": 1}},</v>
      </c>
      <c r="AV113" s="33" t="s">
        <v>226</v>
      </c>
      <c r="AW113" s="13" t="str">
        <f t="shared" si="114"/>
        <v>FAIL</v>
      </c>
    </row>
    <row r="114" spans="1:49" s="4" customFormat="1" ht="87" thickBot="1" x14ac:dyDescent="0.35">
      <c r="A114" s="31">
        <v>14</v>
      </c>
      <c r="B114" s="14" t="s">
        <v>8</v>
      </c>
      <c r="C114" s="14" t="s">
        <v>47</v>
      </c>
      <c r="D114" s="14" t="s">
        <v>172</v>
      </c>
      <c r="E114" s="11" t="str">
        <f t="shared" si="107"/>
        <v>_008</v>
      </c>
      <c r="F114" s="28">
        <f t="shared" si="101"/>
        <v>7</v>
      </c>
      <c r="G114" s="6" t="s">
        <v>183</v>
      </c>
      <c r="H114" s="6" t="s">
        <v>183</v>
      </c>
      <c r="I114" s="26" t="s">
        <v>183</v>
      </c>
      <c r="J114" s="6" t="s">
        <v>183</v>
      </c>
      <c r="K114" s="6" t="s">
        <v>183</v>
      </c>
      <c r="L114" s="6" t="s">
        <v>183</v>
      </c>
      <c r="M114" s="6" t="s">
        <v>183</v>
      </c>
      <c r="N114" s="6" t="s">
        <v>183</v>
      </c>
      <c r="O114" s="6" t="s">
        <v>183</v>
      </c>
      <c r="P114" s="6" t="s">
        <v>183</v>
      </c>
      <c r="Q114" s="23" t="s">
        <v>183</v>
      </c>
      <c r="R114" s="21" t="str">
        <f>CONCATENATE("https://org62.my.salesforce.com/analytics/wave/wave.apexp#dashboard/{{coalesce(cell(BIG_TEST_9.result, ", $F114,", \""Detail_Dashboard_Name\""), \""0FK0M0000004J3fWAE\"").asString()}}")</f>
        <v>https://org62.my.salesforce.com/analytics/wave/wave.apexp#dashboard/{{coalesce(cell(BIG_TEST_9.result, 7, \"Detail_Dashboard_Name\"), \"0FK0M0000004J3fWAE\").asString()}}</v>
      </c>
      <c r="S114" s="21" t="s">
        <v>198</v>
      </c>
      <c r="T114" s="7" t="str">
        <f>"false"</f>
        <v>false</v>
      </c>
      <c r="U114" s="23" t="s">
        <v>183</v>
      </c>
      <c r="V114" s="23" t="s">
        <v>183</v>
      </c>
      <c r="W114" s="17" t="s">
        <v>207</v>
      </c>
      <c r="X114" s="8" t="s">
        <v>62</v>
      </c>
      <c r="Y114" s="8" t="s">
        <v>33</v>
      </c>
      <c r="Z114" s="8" t="s">
        <v>201</v>
      </c>
      <c r="AA114" s="23" t="s">
        <v>183</v>
      </c>
      <c r="AB114" s="23" t="s">
        <v>183</v>
      </c>
      <c r="AC114" s="9" t="s">
        <v>41</v>
      </c>
      <c r="AD114" s="9" t="s">
        <v>181</v>
      </c>
      <c r="AE114" s="32">
        <f>AG114+1</f>
        <v>63</v>
      </c>
      <c r="AF114" s="9" t="s">
        <v>40</v>
      </c>
      <c r="AG114" s="28">
        <f t="shared" si="102"/>
        <v>62</v>
      </c>
      <c r="AH114" s="16" t="s">
        <v>235</v>
      </c>
      <c r="AI114" s="10"/>
      <c r="AJ114" s="25" t="s">
        <v>183</v>
      </c>
      <c r="AK114" s="7" t="str">
        <f>CONCATENATE("Explore_Link",E114)</f>
        <v>Explore_Link_008</v>
      </c>
      <c r="AL114" s="10"/>
      <c r="AM114" s="24" t="s">
        <v>183</v>
      </c>
      <c r="AN114" s="24" t="s">
        <v>183</v>
      </c>
      <c r="AO114" s="13" t="str">
        <f t="shared" si="111"/>
        <v>PASS</v>
      </c>
      <c r="AP114" s="13"/>
      <c r="AQ114" s="12" t="str">
        <f>CONCATENATE("""",AK114,""": {""parameters"": {""destinationLink"": {""url"": """, R114, """, ""tooltip"": """, S114,"""}, ""destinationType"": ""url"", ""fontSize"": ",X114,", ""includeState"": ", T114, ", ""text"": """, Z114, """, ""textAlignment"": """, Y114, """, ""textColor"": """, W114, """}, ""type"": ""link""},")</f>
        <v>"Explore_Link_008": {"parameters": {"destinationLink": {"url": "https://org62.my.salesforce.com/analytics/wave/wave.apexp#dashboard/{{coalesce(cell(BIG_TEST_9.result, 7,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14" s="33" t="s">
        <v>249</v>
      </c>
      <c r="AS114" s="13" t="str">
        <f t="shared" si="117"/>
        <v>FAIL</v>
      </c>
      <c r="AT114" s="13"/>
      <c r="AU114" s="12" t="str">
        <f>CONCATENATE("{""colspan"": ",AC114,", ""column"": ",AD114,", ""name"": """,AK114,""", ""row"": ",AE114,", ""rowspan"": ",AF114,", ""widgetStyle"": ",AH114,"},")</f>
        <v>{"colspan": 4, "column": 43, "name": "Explore_Link_008", "row": 63, "rowspan": 3, "widgetStyle": {"backgroundColor": "#E3EBF3", "borderColor": "#FFFFFF", "borderEdges": ["all"], "borderRadius": 8, "borderWidth": 4}},</v>
      </c>
      <c r="AV114" s="33" t="s">
        <v>236</v>
      </c>
      <c r="AW114" s="13" t="str">
        <f t="shared" si="114"/>
        <v>FAIL</v>
      </c>
    </row>
    <row r="115" spans="1:49" s="4" customFormat="1" ht="72.599999999999994" thickBot="1" x14ac:dyDescent="0.35">
      <c r="A115" s="29">
        <v>1</v>
      </c>
      <c r="B115" s="14" t="s">
        <v>8</v>
      </c>
      <c r="C115" s="14" t="s">
        <v>47</v>
      </c>
      <c r="D115" s="14" t="s">
        <v>10</v>
      </c>
      <c r="E115" s="11" t="str">
        <f>CONCATENATE("_",TEXT(F115+1,"000"))</f>
        <v>_009</v>
      </c>
      <c r="F115" s="28">
        <f t="shared" si="101"/>
        <v>8</v>
      </c>
      <c r="G115" s="5" t="s">
        <v>173</v>
      </c>
      <c r="H115" s="20" t="str">
        <f>CONCATENATE("{{coalesce(cell(BIG_TEST_9.result, ", $F115,", \""Metric\""), \""Error\"").asString()}}")</f>
        <v>{{coalesce(cell(BIG_TEST_9.result, 8, \"Metric\"), \"Error\").asString()}}</v>
      </c>
      <c r="I115" s="26" t="s">
        <v>183</v>
      </c>
      <c r="J115" s="20" t="str">
        <f>CONCATENATE("{{coalesce(cell(BIG_TEST_9.result, ", $F115,", \""YTD_Dynamic\""), \""Error\"").asString()}}")</f>
        <v>{{coalesce(cell(BIG_TEST_9.result, 8, \"YTD_Dynamic\"), \"Error\").asString()}}</v>
      </c>
      <c r="K115" s="6" t="s">
        <v>16</v>
      </c>
      <c r="L115" s="5" t="s">
        <v>17</v>
      </c>
      <c r="M115" s="20" t="str">
        <f t="shared" ref="M115:M119" si="118">CONCATENATE("[""Metric"", [""{{coalesce(cell(BIG_TEST_9.result, ", $F115,", \""Metric\""), \""Error\"").asString()}}""], ""in""]")</f>
        <v>["Metric", ["{{coalesce(cell(BIG_TEST_9.result, 8, \"Metric\"), \"Error\").asString()}}"], "in"]</v>
      </c>
      <c r="N115" s="20" t="str">
        <f t="shared" ref="N115:N118" si="119">CONCATENATE("[""Region"", [""{{coalesce(cell(BIG_TEST_9.result, ", $F115,", \""Region\""), \""Error\"").asString()}}""], ""in""]")</f>
        <v>["Region", ["{{coalesce(cell(BIG_TEST_9.result, 8, \"Region\"), \"Error\").asString()}}"], "in"]</v>
      </c>
      <c r="O115" s="6" t="s">
        <v>210</v>
      </c>
      <c r="P115" s="6" t="s">
        <v>177</v>
      </c>
      <c r="Q115" s="23" t="s">
        <v>183</v>
      </c>
      <c r="R115" s="23" t="s">
        <v>183</v>
      </c>
      <c r="S115" s="23" t="s">
        <v>183</v>
      </c>
      <c r="T115" s="23" t="s">
        <v>183</v>
      </c>
      <c r="U115" s="23" t="s">
        <v>183</v>
      </c>
      <c r="V115" s="23" t="s">
        <v>183</v>
      </c>
      <c r="W115" s="21" t="str">
        <f>CONCATENATE("{{coalesce(cell(BIG_TEST_9.result, ", $F115,", \""Text_Color_1\""), \""#FFFFFF\"").asString()}}")</f>
        <v>{{coalesce(cell(BIG_TEST_9.result, 8, \"Text_Color_1\"), \"#FFFFFF\").asString()}}</v>
      </c>
      <c r="X115" s="8" t="s">
        <v>48</v>
      </c>
      <c r="Y115" s="8" t="s">
        <v>33</v>
      </c>
      <c r="Z115" s="21" t="str">
        <f>CONCATENATE("{{coalesce(cell(BIG_TEST_9.result, ", $F115,", \""number_YTD_Formatted\""), \""--\"").asString()}}")</f>
        <v>{{coalesce(cell(BIG_TEST_9.result, 8, \"number_YTD_Formatted\"), \"--\").asString()}}</v>
      </c>
      <c r="AA115" s="23" t="s">
        <v>183</v>
      </c>
      <c r="AB115" s="23" t="s">
        <v>183</v>
      </c>
      <c r="AC115" s="9" t="s">
        <v>59</v>
      </c>
      <c r="AD115" s="9" t="s">
        <v>160</v>
      </c>
      <c r="AE115" s="9">
        <f>AG115</f>
        <v>67</v>
      </c>
      <c r="AF115" s="9" t="s">
        <v>40</v>
      </c>
      <c r="AG115" s="28">
        <f t="shared" si="102"/>
        <v>67</v>
      </c>
      <c r="AH115" s="16" t="s">
        <v>227</v>
      </c>
      <c r="AI115" s="10"/>
      <c r="AJ115" s="25" t="s">
        <v>183</v>
      </c>
      <c r="AK115" s="7" t="str">
        <f>CONCATENATE("text_",L115,E115)</f>
        <v>text_YTD_009</v>
      </c>
      <c r="AL115" s="10"/>
      <c r="AM115" s="24" t="s">
        <v>183</v>
      </c>
      <c r="AN115" s="24" t="s">
        <v>183</v>
      </c>
      <c r="AO115" s="13" t="str">
        <f>IF(AM115=AN115,"PASS","FAIL")</f>
        <v>PASS</v>
      </c>
      <c r="AP115" s="13"/>
      <c r="AQ115" s="12" t="str">
        <f>CONCATENATE("""",AK115,""": {""type"": ""text"", ""parameters"": {""text"": """, Z115, """, ""textAlignment"": """, Y115, """, ""textColor"": """, W115, """, ""fontSize"": ",X115,"}},")</f>
        <v>"text_YTD_009": {"type": "text", "parameters": {"text": "{{coalesce(cell(BIG_TEST_9.result, 8, \"number_YTD_Formatted\"), \"--\").asString()}}", "textAlignment": "center", "textColor": "{{coalesce(cell(BIG_TEST_9.result, 8, \"Text_Color_1\"), \"#FFFFFF\").asString()}}", "fontSize": 18}},</v>
      </c>
      <c r="AR115" s="17" t="s">
        <v>218</v>
      </c>
      <c r="AS115" s="13" t="str">
        <f>IF(AQ115=AR115,"PASS","FAIL")</f>
        <v>FAIL</v>
      </c>
      <c r="AT115" s="13"/>
      <c r="AU115" s="12" t="str">
        <f t="shared" ref="AU115:AU122" si="120">CONCATENATE("{""colspan"": ",AC115,", ""column"": ",AD115,", ""name"": """,AK115,""", ""row"": ",AE115,", ""rowspan"": ",AF115,", ""widgetStyle"": ",AH115,"},")</f>
        <v>{"colspan": 5, "column": 22, "name": "text_YTD_009", "row": 67, "rowspan": 3, "widgetStyle": {"borderEdges": ["bottom"], "backgroundColor": "#FFFFFF", "borderColor": "#C5D3E0", "borderRadius": 0, "borderWidth": 1}},</v>
      </c>
      <c r="AV115" s="17" t="s">
        <v>231</v>
      </c>
      <c r="AW115" s="13" t="str">
        <f>IF(AU115=AV115,"PASS","FAIL")</f>
        <v>FAIL</v>
      </c>
    </row>
    <row r="116" spans="1:49" s="4" customFormat="1" ht="72.599999999999994" thickBot="1" x14ac:dyDescent="0.35">
      <c r="A116" s="30">
        <v>2</v>
      </c>
      <c r="B116" s="14" t="s">
        <v>8</v>
      </c>
      <c r="C116" s="14" t="s">
        <v>47</v>
      </c>
      <c r="D116" s="14" t="s">
        <v>10</v>
      </c>
      <c r="E116" s="11" t="str">
        <f t="shared" ref="E116:E128" si="121">CONCATENATE("_",TEXT(F116+1,"000"))</f>
        <v>_009</v>
      </c>
      <c r="F116" s="28">
        <f t="shared" si="101"/>
        <v>8</v>
      </c>
      <c r="G116" s="5" t="s">
        <v>173</v>
      </c>
      <c r="H116" s="20" t="str">
        <f t="shared" ref="H116:H119" si="122">CONCATENATE("{{coalesce(cell(BIG_TEST_9.result, ", $F116,", \""Metric\""), \""Error\"").asString()}}")</f>
        <v>{{coalesce(cell(BIG_TEST_9.result, 8, \"Metric\"), \"Error\").asString()}}</v>
      </c>
      <c r="I116" s="26" t="s">
        <v>183</v>
      </c>
      <c r="J116" s="20" t="s">
        <v>15</v>
      </c>
      <c r="K116" s="5" t="s">
        <v>15</v>
      </c>
      <c r="L116" s="5" t="s">
        <v>53</v>
      </c>
      <c r="M116" s="20" t="str">
        <f t="shared" si="118"/>
        <v>["Metric", ["{{coalesce(cell(BIG_TEST_9.result, 8, \"Metric\"), \"Error\").asString()}}"], "in"]</v>
      </c>
      <c r="N116" s="20" t="str">
        <f t="shared" si="119"/>
        <v>["Region", ["{{coalesce(cell(BIG_TEST_9.result, 8, \"Region\"), \"Error\").asString()}}"], "in"]</v>
      </c>
      <c r="O116" s="6" t="s">
        <v>210</v>
      </c>
      <c r="P116" s="6" t="s">
        <v>177</v>
      </c>
      <c r="Q116" s="23" t="s">
        <v>183</v>
      </c>
      <c r="R116" s="23" t="s">
        <v>183</v>
      </c>
      <c r="S116" s="23" t="s">
        <v>183</v>
      </c>
      <c r="T116" s="23" t="s">
        <v>183</v>
      </c>
      <c r="U116" s="23" t="s">
        <v>183</v>
      </c>
      <c r="V116" s="23" t="s">
        <v>183</v>
      </c>
      <c r="W116" s="21" t="str">
        <f t="shared" ref="W116:W117" si="123">CONCATENATE("{{coalesce(cell(BIG_TEST_9.result, ", $F116,", \""Text_Color_1\""), \""#FFFFFF\"").asString()}}")</f>
        <v>{{coalesce(cell(BIG_TEST_9.result, 8, \"Text_Color_1\"), \"#FFFFFF\").asString()}}</v>
      </c>
      <c r="X116" s="8" t="s">
        <v>48</v>
      </c>
      <c r="Y116" s="8" t="s">
        <v>33</v>
      </c>
      <c r="Z116" s="21" t="str">
        <f>CONCATENATE("{{coalesce(cell(BIG_TEST_9.result, ", $F116,", \""number_YTD_A_Formatted\""), \""--\"").asString()}}")</f>
        <v>{{coalesce(cell(BIG_TEST_9.result, 8, \"number_YTD_A_Formatted\"), \"--\").asString()}}</v>
      </c>
      <c r="AA116" s="23" t="s">
        <v>183</v>
      </c>
      <c r="AB116" s="23" t="s">
        <v>183</v>
      </c>
      <c r="AC116" s="9" t="s">
        <v>59</v>
      </c>
      <c r="AD116" s="9" t="s">
        <v>195</v>
      </c>
      <c r="AE116" s="9">
        <f>AG116</f>
        <v>67</v>
      </c>
      <c r="AF116" s="9" t="s">
        <v>40</v>
      </c>
      <c r="AG116" s="28">
        <f t="shared" si="102"/>
        <v>67</v>
      </c>
      <c r="AH116" s="16" t="s">
        <v>227</v>
      </c>
      <c r="AI116" s="10"/>
      <c r="AJ116" s="25" t="s">
        <v>183</v>
      </c>
      <c r="AK116" s="7" t="str">
        <f t="shared" ref="AK116:AK119" si="124">CONCATENATE("text_",L116,E116)</f>
        <v>text_YTD_A_009</v>
      </c>
      <c r="AL116" s="10"/>
      <c r="AM116" s="24" t="s">
        <v>183</v>
      </c>
      <c r="AN116" s="24" t="s">
        <v>183</v>
      </c>
      <c r="AO116" s="13" t="str">
        <f t="shared" ref="AO116:AO128" si="125">IF(AM116=AN116,"PASS","FAIL")</f>
        <v>PASS</v>
      </c>
      <c r="AP116" s="13"/>
      <c r="AQ116" s="12" t="str">
        <f t="shared" ref="AQ116:AQ121" si="126">CONCATENATE("""",AK116,""": {""type"": ""text"", ""parameters"": {""text"": """, Z116, """, ""textAlignment"": """, Y116, """, ""textColor"": """, W116, """, ""fontSize"": ",X116,"}},")</f>
        <v>"text_YTD_A_009": {"type": "text", "parameters": {"text": "{{coalesce(cell(BIG_TEST_9.result, 8, \"number_YTD_A_Formatted\"), \"--\").asString()}}", "textAlignment": "center", "textColor": "{{coalesce(cell(BIG_TEST_9.result, 8, \"Text_Color_1\"), \"#FFFFFF\").asString()}}", "fontSize": 18}},</v>
      </c>
      <c r="AR116" s="17" t="s">
        <v>213</v>
      </c>
      <c r="AS116" s="13" t="str">
        <f t="shared" ref="AS116:AS121" si="127">IF(AQ116=AR116,"PASS","FAIL")</f>
        <v>FAIL</v>
      </c>
      <c r="AT116" s="13"/>
      <c r="AU116" s="12" t="str">
        <f t="shared" si="120"/>
        <v>{"colspan": 5, "column": 29, "name": "text_YTD_A_009", "row": 67, "rowspan": 3, "widgetStyle": {"borderEdges": ["bottom"], "backgroundColor": "#FFFFFF", "borderColor": "#C5D3E0", "borderRadius": 0, "borderWidth": 1}},</v>
      </c>
      <c r="AV116" s="17" t="s">
        <v>228</v>
      </c>
      <c r="AW116" s="13" t="str">
        <f t="shared" ref="AW116:AW128" si="128">IF(AU116=AV116,"PASS","FAIL")</f>
        <v>FAIL</v>
      </c>
    </row>
    <row r="117" spans="1:49" s="4" customFormat="1" ht="72.599999999999994" thickBot="1" x14ac:dyDescent="0.35">
      <c r="A117" s="30">
        <v>3</v>
      </c>
      <c r="B117" s="14" t="s">
        <v>8</v>
      </c>
      <c r="C117" s="14" t="s">
        <v>47</v>
      </c>
      <c r="D117" s="14" t="s">
        <v>10</v>
      </c>
      <c r="E117" s="11" t="str">
        <f t="shared" si="121"/>
        <v>_009</v>
      </c>
      <c r="F117" s="28">
        <f t="shared" si="101"/>
        <v>8</v>
      </c>
      <c r="G117" s="5" t="s">
        <v>173</v>
      </c>
      <c r="H117" s="20" t="str">
        <f t="shared" si="122"/>
        <v>{{coalesce(cell(BIG_TEST_9.result, 8, \"Metric\"), \"Error\").asString()}}</v>
      </c>
      <c r="I117" s="26" t="s">
        <v>183</v>
      </c>
      <c r="J117" s="20" t="str">
        <f>CONCATENATE("{{coalesce(cell(BIG_TEST_9.result, ", $F117,", \""Annual_Target_Dynamic\""), \""Error\"").asString()}}")</f>
        <v>{{coalesce(cell(BIG_TEST_9.result, 8, \"Annual_Target_Dynamic\"), \"Error\").asString()}}</v>
      </c>
      <c r="K117" s="5" t="s">
        <v>50</v>
      </c>
      <c r="L117" s="5" t="s">
        <v>54</v>
      </c>
      <c r="M117" s="20" t="str">
        <f t="shared" si="118"/>
        <v>["Metric", ["{{coalesce(cell(BIG_TEST_9.result, 8, \"Metric\"), \"Error\").asString()}}"], "in"]</v>
      </c>
      <c r="N117" s="20" t="str">
        <f t="shared" si="119"/>
        <v>["Region", ["{{coalesce(cell(BIG_TEST_9.result, 8, \"Region\"), \"Error\").asString()}}"], "in"]</v>
      </c>
      <c r="O117" s="6" t="s">
        <v>210</v>
      </c>
      <c r="P117" s="6" t="s">
        <v>177</v>
      </c>
      <c r="Q117" s="23" t="s">
        <v>183</v>
      </c>
      <c r="R117" s="23" t="s">
        <v>183</v>
      </c>
      <c r="S117" s="23" t="s">
        <v>183</v>
      </c>
      <c r="T117" s="23" t="s">
        <v>183</v>
      </c>
      <c r="U117" s="23" t="s">
        <v>183</v>
      </c>
      <c r="V117" s="23" t="s">
        <v>183</v>
      </c>
      <c r="W117" s="21" t="str">
        <f t="shared" si="123"/>
        <v>{{coalesce(cell(BIG_TEST_9.result, 8, \"Text_Color_1\"), \"#FFFFFF\").asString()}}</v>
      </c>
      <c r="X117" s="8" t="s">
        <v>48</v>
      </c>
      <c r="Y117" s="8" t="s">
        <v>33</v>
      </c>
      <c r="Z117" s="21" t="str">
        <f t="shared" ref="Z117" si="129">CONCATENATE("{{coalesce(cell(BIG_TEST_9.result, ", $F117,", \""number_Target_Formatted\""), \""--\"").asString()}}")</f>
        <v>{{coalesce(cell(BIG_TEST_9.result, 8, \"number_Target_Formatted\"), \"--\").asString()}}</v>
      </c>
      <c r="AA117" s="23" t="s">
        <v>183</v>
      </c>
      <c r="AB117" s="23" t="s">
        <v>183</v>
      </c>
      <c r="AC117" s="9" t="s">
        <v>41</v>
      </c>
      <c r="AD117" s="9" t="s">
        <v>135</v>
      </c>
      <c r="AE117" s="9">
        <f>AG117</f>
        <v>67</v>
      </c>
      <c r="AF117" s="9" t="s">
        <v>40</v>
      </c>
      <c r="AG117" s="28">
        <f t="shared" si="102"/>
        <v>67</v>
      </c>
      <c r="AH117" s="16" t="s">
        <v>219</v>
      </c>
      <c r="AI117" s="10"/>
      <c r="AJ117" s="25" t="s">
        <v>183</v>
      </c>
      <c r="AK117" s="7" t="str">
        <f t="shared" si="124"/>
        <v>text_Target_009</v>
      </c>
      <c r="AL117" s="10"/>
      <c r="AM117" s="24" t="s">
        <v>183</v>
      </c>
      <c r="AN117" s="24" t="s">
        <v>183</v>
      </c>
      <c r="AO117" s="13" t="str">
        <f t="shared" si="125"/>
        <v>PASS</v>
      </c>
      <c r="AP117" s="13"/>
      <c r="AQ117" s="12" t="str">
        <f t="shared" si="126"/>
        <v>"text_Target_009": {"type": "text", "parameters": {"text": "{{coalesce(cell(BIG_TEST_9.result, 8, \"number_Target_Formatted\"), \"--\").asString()}}", "textAlignment": "center", "textColor": "{{coalesce(cell(BIG_TEST_9.result, 8, \"Text_Color_1\"), \"#FFFFFF\").asString()}}", "fontSize": 18}},</v>
      </c>
      <c r="AR117" s="17" t="s">
        <v>217</v>
      </c>
      <c r="AS117" s="13" t="str">
        <f t="shared" si="127"/>
        <v>FAIL</v>
      </c>
      <c r="AT117" s="13"/>
      <c r="AU117" s="12" t="str">
        <f t="shared" si="120"/>
        <v>{"colspan": 4, "column": 16, "name": "text_Target_009", "row": 67, "rowspan": 3, "widgetStyle": {"borderEdges": [], "backgroundColor": "#FFFFFF", "borderColor": "#FFFFFF", "borderRadius": 0, "borderWidth": 1}},</v>
      </c>
      <c r="AV117" s="17" t="s">
        <v>232</v>
      </c>
      <c r="AW117" s="13" t="str">
        <f t="shared" si="128"/>
        <v>FAIL</v>
      </c>
    </row>
    <row r="118" spans="1:49" s="4" customFormat="1" ht="72.599999999999994" thickBot="1" x14ac:dyDescent="0.35">
      <c r="A118" s="30">
        <v>4</v>
      </c>
      <c r="B118" s="14" t="s">
        <v>8</v>
      </c>
      <c r="C118" s="14" t="s">
        <v>47</v>
      </c>
      <c r="D118" s="14" t="s">
        <v>10</v>
      </c>
      <c r="E118" s="11" t="str">
        <f t="shared" si="121"/>
        <v>_009</v>
      </c>
      <c r="F118" s="28">
        <f t="shared" si="101"/>
        <v>8</v>
      </c>
      <c r="G118" s="5" t="s">
        <v>173</v>
      </c>
      <c r="H118" s="20" t="str">
        <f t="shared" si="122"/>
        <v>{{coalesce(cell(BIG_TEST_9.result, 8, \"Metric\"), \"Error\").asString()}}</v>
      </c>
      <c r="I118" s="26" t="s">
        <v>183</v>
      </c>
      <c r="J118" s="20" t="str">
        <f>CONCATENATE("{{coalesce(cell(BIG_TEST_9.result, ", $F118,", \""Change_in_YTD_MoM_Dynamic\""), \""Error\"").asString()}}")</f>
        <v>{{coalesce(cell(BIG_TEST_9.result, 8, \"Change_in_YTD_MoM_Dynamic\"), \"Error\").asString()}}</v>
      </c>
      <c r="K118" s="5" t="s">
        <v>51</v>
      </c>
      <c r="L118" s="5" t="s">
        <v>56</v>
      </c>
      <c r="M118" s="20" t="str">
        <f t="shared" si="118"/>
        <v>["Metric", ["{{coalesce(cell(BIG_TEST_9.result, 8, \"Metric\"), \"Error\").asString()}}"], "in"]</v>
      </c>
      <c r="N118" s="20" t="str">
        <f t="shared" si="119"/>
        <v>["Region", ["{{coalesce(cell(BIG_TEST_9.result, 8, \"Region\"), \"Error\").asString()}}"], "in"]</v>
      </c>
      <c r="O118" s="6" t="s">
        <v>210</v>
      </c>
      <c r="P118" s="6" t="s">
        <v>177</v>
      </c>
      <c r="Q118" s="23" t="s">
        <v>183</v>
      </c>
      <c r="R118" s="23" t="s">
        <v>183</v>
      </c>
      <c r="S118" s="23" t="s">
        <v>183</v>
      </c>
      <c r="T118" s="23" t="s">
        <v>183</v>
      </c>
      <c r="U118" s="23" t="s">
        <v>183</v>
      </c>
      <c r="V118" s="23" t="s">
        <v>183</v>
      </c>
      <c r="W118" s="21" t="str">
        <f>CONCATENATE("{{coalesce(cell(BIG_TEST_9.result, ", $F118,", \""Color_2\""), \""#FFFFFF\"").asString()}}")</f>
        <v>{{coalesce(cell(BIG_TEST_9.result, 8, \"Color_2\"), \"#FFFFFF\").asString()}}</v>
      </c>
      <c r="X118" s="8" t="s">
        <v>34</v>
      </c>
      <c r="Y118" s="8" t="s">
        <v>202</v>
      </c>
      <c r="Z118" s="21" t="str">
        <f>CONCATENATE("{{coalesce(cell(BIG_TEST_9.result, ", $F118,", \""number_YTD_MoM_Formatted\""), \""--\"").asString()}}")</f>
        <v>{{coalesce(cell(BIG_TEST_9.result, 8, \"number_YTD_MoM_Formatted\"), \"--\").asString()}}</v>
      </c>
      <c r="AA118" s="23" t="s">
        <v>183</v>
      </c>
      <c r="AB118" s="23" t="s">
        <v>183</v>
      </c>
      <c r="AC118" s="9" t="s">
        <v>40</v>
      </c>
      <c r="AD118" s="9" t="s">
        <v>32</v>
      </c>
      <c r="AE118" s="9">
        <f>AG118+3</f>
        <v>70</v>
      </c>
      <c r="AF118" s="9" t="s">
        <v>44</v>
      </c>
      <c r="AG118" s="28">
        <f t="shared" si="102"/>
        <v>67</v>
      </c>
      <c r="AH118" s="16" t="s">
        <v>219</v>
      </c>
      <c r="AI118" s="10"/>
      <c r="AJ118" s="25" t="s">
        <v>183</v>
      </c>
      <c r="AK118" s="7" t="str">
        <f t="shared" si="124"/>
        <v>text_YTD_MoM_009</v>
      </c>
      <c r="AL118" s="10"/>
      <c r="AM118" s="24" t="s">
        <v>183</v>
      </c>
      <c r="AN118" s="24" t="s">
        <v>183</v>
      </c>
      <c r="AO118" s="13" t="str">
        <f t="shared" si="125"/>
        <v>PASS</v>
      </c>
      <c r="AP118" s="13"/>
      <c r="AQ118" s="12" t="str">
        <f t="shared" si="126"/>
        <v>"text_YTD_MoM_009": {"type": "text", "parameters": {"text": "{{coalesce(cell(BIG_TEST_9.result, 8, \"number_YTD_MoM_Formatted\"), \"--\").asString()}}", "textAlignment": "right", "textColor": "{{coalesce(cell(BIG_TEST_9.result, 8, \"Color_2\"), \"#FFFFFF\").asString()}}", "fontSize": 14}},</v>
      </c>
      <c r="AR118" s="17" t="s">
        <v>211</v>
      </c>
      <c r="AS118" s="13" t="str">
        <f t="shared" si="127"/>
        <v>FAIL</v>
      </c>
      <c r="AT118" s="13"/>
      <c r="AU118" s="12" t="str">
        <f t="shared" si="120"/>
        <v>{"colspan": 3, "column": 24, "name": "text_YTD_MoM_009", "row": 70, "rowspan": 2, "widgetStyle": {"borderEdges": [], "backgroundColor": "#FFFFFF", "borderColor": "#FFFFFF", "borderRadius": 0, "borderWidth": 1}},</v>
      </c>
      <c r="AV118" s="17" t="s">
        <v>230</v>
      </c>
      <c r="AW118" s="13" t="str">
        <f t="shared" si="128"/>
        <v>FAIL</v>
      </c>
    </row>
    <row r="119" spans="1:49" s="4" customFormat="1" ht="72.599999999999994" thickBot="1" x14ac:dyDescent="0.35">
      <c r="A119" s="30">
        <v>5</v>
      </c>
      <c r="B119" s="14" t="s">
        <v>8</v>
      </c>
      <c r="C119" s="14" t="s">
        <v>47</v>
      </c>
      <c r="D119" s="14" t="s">
        <v>10</v>
      </c>
      <c r="E119" s="11" t="str">
        <f t="shared" si="121"/>
        <v>_009</v>
      </c>
      <c r="F119" s="28">
        <f t="shared" si="101"/>
        <v>8</v>
      </c>
      <c r="G119" s="5" t="s">
        <v>173</v>
      </c>
      <c r="H119" s="20" t="str">
        <f t="shared" si="122"/>
        <v>{{coalesce(cell(BIG_TEST_9.result, 8, \"Metric\"), \"Error\").asString()}}</v>
      </c>
      <c r="I119" s="26" t="s">
        <v>183</v>
      </c>
      <c r="J119" s="5" t="s">
        <v>52</v>
      </c>
      <c r="K119" s="5" t="s">
        <v>52</v>
      </c>
      <c r="L119" s="5" t="s">
        <v>55</v>
      </c>
      <c r="M119" s="20" t="str">
        <f t="shared" si="118"/>
        <v>["Metric", ["{{coalesce(cell(BIG_TEST_9.result, 8, \"Metric\"), \"Error\").asString()}}"], "in"]</v>
      </c>
      <c r="N119" s="20" t="str">
        <f>CONCATENATE("[""Region"", [""{{coalesce(cell(BIG_TEST_9.result, ", $F119,", \""Region\""), \""Error\"").asString()}}""], ""in""]")</f>
        <v>["Region", ["{{coalesce(cell(BIG_TEST_9.result, 8, \"Region\"), \"Error\").asString()}}"], "in"]</v>
      </c>
      <c r="O119" s="6" t="s">
        <v>210</v>
      </c>
      <c r="P119" s="6" t="s">
        <v>177</v>
      </c>
      <c r="Q119" s="23" t="s">
        <v>183</v>
      </c>
      <c r="R119" s="23" t="s">
        <v>183</v>
      </c>
      <c r="S119" s="23" t="s">
        <v>183</v>
      </c>
      <c r="T119" s="23" t="s">
        <v>183</v>
      </c>
      <c r="U119" s="23" t="s">
        <v>183</v>
      </c>
      <c r="V119" s="23" t="s">
        <v>183</v>
      </c>
      <c r="W119" s="21" t="str">
        <f>CONCATENATE("{{coalesce(cell(BIG_TEST_9.result, ", $F119,", \""Color\""), \""#FFFFFF\"").asString()}}")</f>
        <v>{{coalesce(cell(BIG_TEST_9.result, 8, \"Color\"), \"#FFFFFF\").asString()}}</v>
      </c>
      <c r="X119" s="8" t="s">
        <v>34</v>
      </c>
      <c r="Y119" s="8" t="s">
        <v>202</v>
      </c>
      <c r="Z119" s="21" t="str">
        <f>CONCATENATE("{{coalesce(cell(BIG_TEST_9.result, ", $F119,", \""number_YTD_A_MoM_Formatted\""), \""--\"").asString()}}")</f>
        <v>{{coalesce(cell(BIG_TEST_9.result, 8, \"number_YTD_A_MoM_Formatted\"), \"--\").asString()}}</v>
      </c>
      <c r="AA119" s="23" t="s">
        <v>183</v>
      </c>
      <c r="AB119" s="23" t="s">
        <v>183</v>
      </c>
      <c r="AC119" s="9" t="s">
        <v>40</v>
      </c>
      <c r="AD119" s="9" t="s">
        <v>237</v>
      </c>
      <c r="AE119" s="9">
        <f>AG119+3</f>
        <v>70</v>
      </c>
      <c r="AF119" s="9" t="s">
        <v>44</v>
      </c>
      <c r="AG119" s="28">
        <f t="shared" si="102"/>
        <v>67</v>
      </c>
      <c r="AH119" s="16" t="s">
        <v>219</v>
      </c>
      <c r="AI119" s="10"/>
      <c r="AJ119" s="25" t="s">
        <v>183</v>
      </c>
      <c r="AK119" s="7" t="str">
        <f t="shared" si="124"/>
        <v>text_YTD_A_MoM_009</v>
      </c>
      <c r="AL119" s="10"/>
      <c r="AM119" s="24" t="s">
        <v>183</v>
      </c>
      <c r="AN119" s="24" t="s">
        <v>183</v>
      </c>
      <c r="AO119" s="13" t="str">
        <f t="shared" si="125"/>
        <v>PASS</v>
      </c>
      <c r="AP119" s="13"/>
      <c r="AQ119" s="12" t="str">
        <f t="shared" si="126"/>
        <v>"text_YTD_A_MoM_009": {"type": "text", "parameters": {"text": "{{coalesce(cell(BIG_TEST_9.result, 8, \"number_YTD_A_MoM_Formatted\"), \"--\").asString()}}", "textAlignment": "right", "textColor": "{{coalesce(cell(BIG_TEST_9.result, 8, \"Color\"), \"#FFFFFF\").asString()}}", "fontSize": 14}},</v>
      </c>
      <c r="AR119" s="17" t="s">
        <v>214</v>
      </c>
      <c r="AS119" s="13" t="str">
        <f t="shared" si="127"/>
        <v>FAIL</v>
      </c>
      <c r="AT119" s="13"/>
      <c r="AU119" s="12" t="str">
        <f t="shared" si="120"/>
        <v>{"colspan": 3, "column": 31, "name": "text_YTD_A_MoM_009", "row": 70, "rowspan": 2, "widgetStyle": {"borderEdges": [], "backgroundColor": "#FFFFFF", "borderColor": "#FFFFFF", "borderRadius": 0, "borderWidth": 1}},</v>
      </c>
      <c r="AV119" s="17" t="s">
        <v>229</v>
      </c>
      <c r="AW119" s="13" t="str">
        <f t="shared" si="128"/>
        <v>FAIL</v>
      </c>
    </row>
    <row r="120" spans="1:49" s="4" customFormat="1" ht="72.599999999999994" thickBot="1" x14ac:dyDescent="0.35">
      <c r="A120" s="30">
        <v>6</v>
      </c>
      <c r="B120" s="14" t="s">
        <v>8</v>
      </c>
      <c r="C120" s="14" t="s">
        <v>47</v>
      </c>
      <c r="D120" s="14" t="s">
        <v>10</v>
      </c>
      <c r="E120" s="11" t="str">
        <f t="shared" si="121"/>
        <v>_009</v>
      </c>
      <c r="F120" s="28">
        <f t="shared" si="101"/>
        <v>8</v>
      </c>
      <c r="G120" s="6" t="s">
        <v>183</v>
      </c>
      <c r="H120" s="6" t="s">
        <v>183</v>
      </c>
      <c r="I120" s="6" t="s">
        <v>183</v>
      </c>
      <c r="J120" s="6" t="s">
        <v>183</v>
      </c>
      <c r="K120" s="6" t="s">
        <v>183</v>
      </c>
      <c r="L120" s="6" t="s">
        <v>183</v>
      </c>
      <c r="M120" s="6" t="s">
        <v>183</v>
      </c>
      <c r="N120" s="6" t="s">
        <v>183</v>
      </c>
      <c r="O120" s="6" t="s">
        <v>183</v>
      </c>
      <c r="P120" s="6" t="s">
        <v>183</v>
      </c>
      <c r="Q120" s="23" t="s">
        <v>183</v>
      </c>
      <c r="R120" s="23" t="s">
        <v>183</v>
      </c>
      <c r="S120" s="23" t="s">
        <v>183</v>
      </c>
      <c r="T120" s="23" t="s">
        <v>183</v>
      </c>
      <c r="U120" s="23" t="s">
        <v>183</v>
      </c>
      <c r="V120" s="23" t="s">
        <v>183</v>
      </c>
      <c r="W120" s="21" t="str">
        <f>CONCATENATE("{{coalesce(cell(BIG_TEST_9.result, ", $F118,", \""Text_Color_1\""), \""#FFFFFF\"").asString()}}")</f>
        <v>{{coalesce(cell(BIG_TEST_9.result, 8, \"Text_Color_1\"), \"#FFFFFF\").asString()}}</v>
      </c>
      <c r="X120" s="8" t="s">
        <v>49</v>
      </c>
      <c r="Y120" s="8" t="s">
        <v>202</v>
      </c>
      <c r="Z120" s="8" t="s">
        <v>212</v>
      </c>
      <c r="AA120" s="23"/>
      <c r="AB120" s="23"/>
      <c r="AC120" s="9" t="s">
        <v>40</v>
      </c>
      <c r="AD120" s="9" t="s">
        <v>158</v>
      </c>
      <c r="AE120" s="9">
        <f>AG120+3</f>
        <v>70</v>
      </c>
      <c r="AF120" s="9" t="s">
        <v>44</v>
      </c>
      <c r="AG120" s="28">
        <f t="shared" si="102"/>
        <v>67</v>
      </c>
      <c r="AH120" s="16" t="s">
        <v>219</v>
      </c>
      <c r="AI120" s="10"/>
      <c r="AJ120" s="25" t="s">
        <v>183</v>
      </c>
      <c r="AK120" s="7" t="str">
        <f>CONCATENATE("text_","cmom_a",E120)</f>
        <v>text_cmom_a_009</v>
      </c>
      <c r="AL120" s="10"/>
      <c r="AM120" s="24" t="s">
        <v>183</v>
      </c>
      <c r="AN120" s="24" t="s">
        <v>183</v>
      </c>
      <c r="AO120" s="13" t="str">
        <f t="shared" si="125"/>
        <v>PASS</v>
      </c>
      <c r="AP120" s="13"/>
      <c r="AQ120" s="12" t="str">
        <f t="shared" si="126"/>
        <v>"text_cmom_a_009": {"type": "text", "parameters": {"text": "Δ MoM", "textAlignment": "right", "textColor": "{{coalesce(cell(BIG_TEST_9.result, 8, \"Text_Color_1\"), \"#FFFFFF\").asString()}}", "fontSize": 10}},</v>
      </c>
      <c r="AR120" s="17" t="s">
        <v>215</v>
      </c>
      <c r="AS120" s="13" t="str">
        <f t="shared" si="127"/>
        <v>FAIL</v>
      </c>
      <c r="AT120" s="13"/>
      <c r="AU120" s="12" t="str">
        <f t="shared" si="120"/>
        <v>{"colspan": 3, "column": 21, "name": "text_cmom_a_009", "row": 70, "rowspan": 2, "widgetStyle": {"borderEdges": [], "backgroundColor": "#FFFFFF", "borderColor": "#FFFFFF", "borderRadius": 0, "borderWidth": 1}},</v>
      </c>
      <c r="AV120" s="17" t="s">
        <v>220</v>
      </c>
      <c r="AW120" s="13" t="str">
        <f t="shared" si="128"/>
        <v>FAIL</v>
      </c>
    </row>
    <row r="121" spans="1:49" s="4" customFormat="1" ht="72.599999999999994" thickBot="1" x14ac:dyDescent="0.35">
      <c r="A121" s="30">
        <v>7</v>
      </c>
      <c r="B121" s="14" t="s">
        <v>8</v>
      </c>
      <c r="C121" s="14" t="s">
        <v>47</v>
      </c>
      <c r="D121" s="14" t="s">
        <v>10</v>
      </c>
      <c r="E121" s="11" t="str">
        <f t="shared" si="121"/>
        <v>_009</v>
      </c>
      <c r="F121" s="28">
        <f t="shared" si="101"/>
        <v>8</v>
      </c>
      <c r="G121" s="6" t="s">
        <v>183</v>
      </c>
      <c r="H121" s="6" t="s">
        <v>183</v>
      </c>
      <c r="I121" s="6" t="s">
        <v>183</v>
      </c>
      <c r="J121" s="6" t="s">
        <v>183</v>
      </c>
      <c r="K121" s="6" t="s">
        <v>183</v>
      </c>
      <c r="L121" s="6" t="s">
        <v>183</v>
      </c>
      <c r="M121" s="6" t="s">
        <v>183</v>
      </c>
      <c r="N121" s="6" t="s">
        <v>183</v>
      </c>
      <c r="O121" s="6" t="s">
        <v>183</v>
      </c>
      <c r="P121" s="6" t="s">
        <v>183</v>
      </c>
      <c r="Q121" s="23" t="s">
        <v>183</v>
      </c>
      <c r="R121" s="23" t="s">
        <v>183</v>
      </c>
      <c r="S121" s="23" t="s">
        <v>183</v>
      </c>
      <c r="T121" s="23" t="s">
        <v>183</v>
      </c>
      <c r="U121" s="23" t="s">
        <v>183</v>
      </c>
      <c r="V121" s="23" t="s">
        <v>183</v>
      </c>
      <c r="W121" s="21" t="str">
        <f>CONCATENATE("{{coalesce(cell(BIG_TEST_9.result, ", $F119,", \""Text_Color_1\""), \""#FFFFFF\"").asString()}}")</f>
        <v>{{coalesce(cell(BIG_TEST_9.result, 8, \"Text_Color_1\"), \"#FFFFFF\").asString()}}</v>
      </c>
      <c r="X121" s="8" t="s">
        <v>49</v>
      </c>
      <c r="Y121" s="8" t="s">
        <v>202</v>
      </c>
      <c r="Z121" s="8" t="s">
        <v>212</v>
      </c>
      <c r="AA121" s="23"/>
      <c r="AB121" s="23"/>
      <c r="AC121" s="9" t="s">
        <v>40</v>
      </c>
      <c r="AD121" s="9" t="s">
        <v>194</v>
      </c>
      <c r="AE121" s="9">
        <f>AG121+3</f>
        <v>70</v>
      </c>
      <c r="AF121" s="9" t="s">
        <v>44</v>
      </c>
      <c r="AG121" s="28">
        <f t="shared" si="102"/>
        <v>67</v>
      </c>
      <c r="AH121" s="16" t="s">
        <v>219</v>
      </c>
      <c r="AI121" s="10"/>
      <c r="AJ121" s="25" t="s">
        <v>183</v>
      </c>
      <c r="AK121" s="7" t="str">
        <f>CONCATENATE("text_","cmom_b",E121)</f>
        <v>text_cmom_b_009</v>
      </c>
      <c r="AL121" s="10"/>
      <c r="AM121" s="24" t="s">
        <v>183</v>
      </c>
      <c r="AN121" s="24" t="s">
        <v>183</v>
      </c>
      <c r="AO121" s="13" t="str">
        <f t="shared" si="125"/>
        <v>PASS</v>
      </c>
      <c r="AP121" s="13"/>
      <c r="AQ121" s="12" t="str">
        <f t="shared" si="126"/>
        <v>"text_cmom_b_009": {"type": "text", "parameters": {"text": "Δ MoM", "textAlignment": "right", "textColor": "{{coalesce(cell(BIG_TEST_9.result, 8, \"Text_Color_1\"), \"#FFFFFF\").asString()}}", "fontSize": 10}},</v>
      </c>
      <c r="AR121" s="17" t="s">
        <v>216</v>
      </c>
      <c r="AS121" s="13" t="str">
        <f t="shared" si="127"/>
        <v>FAIL</v>
      </c>
      <c r="AT121" s="13"/>
      <c r="AU121" s="12" t="str">
        <f t="shared" si="120"/>
        <v>{"colspan": 3, "column": 28, "name": "text_cmom_b_009", "row": 70, "rowspan": 2, "widgetStyle": {"borderEdges": [], "backgroundColor": "#FFFFFF", "borderColor": "#FFFFFF", "borderRadius": 0, "borderWidth": 1}},</v>
      </c>
      <c r="AV121" s="17" t="s">
        <v>221</v>
      </c>
      <c r="AW121" s="13" t="str">
        <f t="shared" si="128"/>
        <v>FAIL</v>
      </c>
    </row>
    <row r="122" spans="1:49" s="4" customFormat="1" ht="216.6" thickBot="1" x14ac:dyDescent="0.35">
      <c r="A122" s="30">
        <v>8</v>
      </c>
      <c r="B122" s="14" t="s">
        <v>8</v>
      </c>
      <c r="C122" s="14" t="s">
        <v>47</v>
      </c>
      <c r="D122" s="14" t="s">
        <v>166</v>
      </c>
      <c r="E122" s="11" t="str">
        <f t="shared" si="121"/>
        <v>_009</v>
      </c>
      <c r="F122" s="28">
        <f t="shared" si="101"/>
        <v>8</v>
      </c>
      <c r="G122" s="5" t="s">
        <v>173</v>
      </c>
      <c r="H122" s="20" t="str">
        <f t="shared" ref="H122" si="130">CONCATENATE("{{coalesce(cell(BIG_TEST_9.result, ", $F122,", \""Metric\""), \""Error\"").asString()}}")</f>
        <v>{{coalesce(cell(BIG_TEST_9.result, 8, \"Metric\"), \"Error\").asString()}}</v>
      </c>
      <c r="I122" s="20" t="s">
        <v>191</v>
      </c>
      <c r="J122" s="20" t="s">
        <v>15</v>
      </c>
      <c r="K122" s="5" t="s">
        <v>15</v>
      </c>
      <c r="L122" s="5" t="s">
        <v>53</v>
      </c>
      <c r="M122" s="20" t="str">
        <f>CONCATENATE("[""Metric"", [""{{coalesce(cell(BIG_TEST_9.result, ", $F122,", \""Metric\""), \""Error\"").asString()}}""], ""in""]")</f>
        <v>["Metric", ["{{coalesce(cell(BIG_TEST_9.result, 8, \"Metric\"), \"Error\").asString()}}"], "in"]</v>
      </c>
      <c r="N122" s="20" t="str">
        <f>CONCATENATE("[""Region"", [""{{coalesce(cell(BIG_TEST_9.result, ", $F122,", \""Region\""), \""Error\"").asString()}}""], ""in""]")</f>
        <v>["Region", ["{{coalesce(cell(BIG_TEST_9.result, 8, \"Region\"), \"Error\").asString()}}"], "in"]</v>
      </c>
      <c r="O122" s="6" t="s">
        <v>183</v>
      </c>
      <c r="P122" s="6" t="s">
        <v>177</v>
      </c>
      <c r="Q122" s="21" t="s">
        <v>178</v>
      </c>
      <c r="R122" s="23" t="s">
        <v>183</v>
      </c>
      <c r="S122" s="23" t="s">
        <v>183</v>
      </c>
      <c r="T122" s="23" t="s">
        <v>183</v>
      </c>
      <c r="U122" s="21" t="str">
        <f>CONCATENATE("{{coalesce(cell(BIG_TEST_9.result, ", $F122,", \""Color\""), \""#FFFFFF\"").asString()}}")</f>
        <v>{{coalesce(cell(BIG_TEST_9.result, 8, \"Color\"), \"#FFFFFF\").asString()}}</v>
      </c>
      <c r="V122" s="8" t="s">
        <v>34</v>
      </c>
      <c r="W122" s="17" t="s">
        <v>31</v>
      </c>
      <c r="X122" s="8" t="s">
        <v>49</v>
      </c>
      <c r="Y122" s="8" t="s">
        <v>33</v>
      </c>
      <c r="Z122" s="8"/>
      <c r="AA122" s="17" t="s">
        <v>239</v>
      </c>
      <c r="AB122" s="17" t="s">
        <v>196</v>
      </c>
      <c r="AC122" s="9" t="s">
        <v>179</v>
      </c>
      <c r="AD122" s="9" t="s">
        <v>204</v>
      </c>
      <c r="AE122" s="9">
        <f>AG122</f>
        <v>67</v>
      </c>
      <c r="AF122" s="9" t="s">
        <v>59</v>
      </c>
      <c r="AG122" s="28">
        <f t="shared" si="102"/>
        <v>67</v>
      </c>
      <c r="AH122" s="16" t="s">
        <v>180</v>
      </c>
      <c r="AI122" s="10"/>
      <c r="AJ122" s="11" t="str">
        <f>CONCATENATE(G122,"Trend",E122)</f>
        <v>Step_Trend_009</v>
      </c>
      <c r="AK122" s="7" t="str">
        <f>CONCATENATE("chart_Trend",E122)</f>
        <v>chart_Trend_009</v>
      </c>
      <c r="AL122" s="10"/>
      <c r="AM122" s="12" t="str">
        <f>CONCATENATE("""",AJ122,""": {""broadcastFacet"": false, ", P122,  ", ""isGlobal"": false, ", """query"": {""measures"": [[""avg"", """,J122,"""]], ""groups"": ", I122,", ""filters"": [", M122,", ", N122,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"Step_Trend_009":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8, \"Metric\"), \"Error\").asString()}}"], "in"], ["Region", ["{{coalesce(cell(BIG_TEST_9.result, 8,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22" s="21" t="s">
        <v>233</v>
      </c>
      <c r="AO122" s="13" t="str">
        <f t="shared" si="125"/>
        <v>FAIL</v>
      </c>
      <c r="AP122" s="13"/>
      <c r="AQ122" s="12" t="str">
        <f>CONCATENATE("""", AK122, """: {""parameters"": {", AA122, " """, AJ122, """, ", AB122, "}, ""type"": ""chart""},")</f>
        <v>"chart_Trend_009":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"Step_Trend_009",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22" s="17" t="s">
        <v>238</v>
      </c>
      <c r="AS122" s="13" t="str">
        <f>IF(AQ122=AR122,"PASS","FAIL")</f>
        <v>FAIL</v>
      </c>
      <c r="AT122" s="13"/>
      <c r="AU122" s="12" t="str">
        <f t="shared" si="120"/>
        <v>{"colspan": 7, "column": 34, "name": "chart_Trend_009", "row": 67, "rowspan": 5, "widgetStyle": {"backgroundColor": "#FFFFFF", "borderColor": "#FFFFFF", "borderEdges": [], "borderRadius": 0, "borderWidth": 1}},</v>
      </c>
      <c r="AV122" s="17" t="s">
        <v>234</v>
      </c>
      <c r="AW122" s="13" t="str">
        <f t="shared" si="128"/>
        <v>FAIL</v>
      </c>
    </row>
    <row r="123" spans="1:49" s="4" customFormat="1" ht="115.8" thickBot="1" x14ac:dyDescent="0.35">
      <c r="A123" s="30">
        <v>9</v>
      </c>
      <c r="B123" s="14" t="s">
        <v>8</v>
      </c>
      <c r="C123" s="14" t="s">
        <v>47</v>
      </c>
      <c r="D123" s="14" t="s">
        <v>167</v>
      </c>
      <c r="E123" s="11" t="str">
        <f t="shared" si="121"/>
        <v>_009</v>
      </c>
      <c r="F123" s="28">
        <f t="shared" si="101"/>
        <v>8</v>
      </c>
      <c r="G123" s="6" t="s">
        <v>183</v>
      </c>
      <c r="H123" s="6" t="s">
        <v>183</v>
      </c>
      <c r="I123" s="26" t="s">
        <v>183</v>
      </c>
      <c r="J123" s="6" t="s">
        <v>183</v>
      </c>
      <c r="K123" s="6" t="s">
        <v>183</v>
      </c>
      <c r="L123" s="6" t="s">
        <v>183</v>
      </c>
      <c r="M123" s="6" t="s">
        <v>183</v>
      </c>
      <c r="N123" s="6" t="s">
        <v>183</v>
      </c>
      <c r="O123" s="6" t="s">
        <v>183</v>
      </c>
      <c r="P123" s="6" t="s">
        <v>183</v>
      </c>
      <c r="Q123" s="23" t="s">
        <v>183</v>
      </c>
      <c r="R123" s="23" t="s">
        <v>183</v>
      </c>
      <c r="S123" s="23" t="s">
        <v>183</v>
      </c>
      <c r="T123" s="23" t="s">
        <v>183</v>
      </c>
      <c r="U123" s="23" t="s">
        <v>183</v>
      </c>
      <c r="V123" s="23" t="s">
        <v>183</v>
      </c>
      <c r="W123" s="17" t="s">
        <v>187</v>
      </c>
      <c r="X123" s="8" t="s">
        <v>49</v>
      </c>
      <c r="Y123" s="8" t="s">
        <v>33</v>
      </c>
      <c r="Z123" s="8"/>
      <c r="AA123" s="23" t="s">
        <v>183</v>
      </c>
      <c r="AB123" s="23" t="s">
        <v>183</v>
      </c>
      <c r="AC123" s="9" t="s">
        <v>42</v>
      </c>
      <c r="AD123" s="9" t="s">
        <v>42</v>
      </c>
      <c r="AE123" s="9">
        <f>AG123</f>
        <v>67</v>
      </c>
      <c r="AF123" s="9" t="s">
        <v>59</v>
      </c>
      <c r="AG123" s="28">
        <f t="shared" si="102"/>
        <v>67</v>
      </c>
      <c r="AH123" s="22" t="str">
        <f>CONCATENATE("{""backgroundColor"": ""{{coalesce(cell(BIG_TEST_9.result, ",$F123,", \""Colorization_Hex_Code\""), \""#FFFFFF\"").asString()}}"", ""borderColor"": ""#FFFFFF"", ""borderEdges"": [""top"",""left"",""bottom""], ""borderRadius"": 0, ""borderWidth"": 4}")</f>
        <v>{"backgroundColor": "{{coalesce(cell(BIG_TEST_9.result, 8, \"Colorization_Hex_Code\"), \"#FFFFFF\").asString()}}", "borderColor": "#FFFFFF", "borderEdges": ["top","left","bottom"], "borderRadius": 0, "borderWidth": 4}</v>
      </c>
      <c r="AI123" s="10"/>
      <c r="AJ123" s="25" t="s">
        <v>183</v>
      </c>
      <c r="AK123" s="7" t="str">
        <f>CONCATENATE("Status_Box",E123)</f>
        <v>Status_Box_009</v>
      </c>
      <c r="AL123" s="10"/>
      <c r="AM123" s="24" t="s">
        <v>183</v>
      </c>
      <c r="AN123" s="24" t="s">
        <v>183</v>
      </c>
      <c r="AO123" s="13" t="str">
        <f t="shared" si="125"/>
        <v>PASS</v>
      </c>
      <c r="AP123" s="13"/>
      <c r="AQ123" s="12" t="str">
        <f>CONCATENATE("""",AK123,""": {""parameters"": {""fontSize"": ",X123,", ""text"": """, Z123, """, ""textAlignment"": """, Y123, """, ""textColor"": """, W123, """}, ""type"": ""text""},")</f>
        <v>"Status_Box_009": {"parameters": {"fontSize": 10, "text": "", "textAlignment": "center", "textColor": "#091A3E"}, "type": "text"},</v>
      </c>
      <c r="AR123" s="33" t="s">
        <v>203</v>
      </c>
      <c r="AS123" s="13" t="str">
        <f t="shared" ref="AS123:AS128" si="131">IF(AQ123=AR123,"PASS","FAIL")</f>
        <v>FAIL</v>
      </c>
      <c r="AT123" s="13"/>
      <c r="AU123" s="12" t="str">
        <f>CONCATENATE("{""colspan"": ",AC123,", ""column"": ",AD123,", ""name"": """,AK123,""", ""row"": ",AE123,", ""rowspan"": ",AF123, ", ""widgetStyle"": ",AH123,"},")</f>
        <v>{"colspan": 1, "column": 1, "name": "Status_Box_009", "row": 67, "rowspan": 5, "widgetStyle": {"backgroundColor": "{{coalesce(cell(BIG_TEST_9.result, 8, \"Colorization_Hex_Code\"), \"#FFFFFF\").asString()}}", "borderColor": "#FFFFFF", "borderEdges": ["top","left","bottom"], "borderRadius": 0, "borderWidth": 4}},</v>
      </c>
      <c r="AV123" s="33" t="s">
        <v>222</v>
      </c>
      <c r="AW123" s="13" t="str">
        <f t="shared" si="128"/>
        <v>FAIL</v>
      </c>
    </row>
    <row r="124" spans="1:49" s="4" customFormat="1" ht="130.19999999999999" customHeight="1" thickBot="1" x14ac:dyDescent="0.35">
      <c r="A124" s="30">
        <v>10</v>
      </c>
      <c r="B124" s="14" t="s">
        <v>8</v>
      </c>
      <c r="C124" s="14" t="s">
        <v>47</v>
      </c>
      <c r="D124" s="14" t="s">
        <v>168</v>
      </c>
      <c r="E124" s="11" t="str">
        <f t="shared" si="121"/>
        <v>_009</v>
      </c>
      <c r="F124" s="28">
        <f t="shared" si="101"/>
        <v>8</v>
      </c>
      <c r="G124" s="6" t="s">
        <v>183</v>
      </c>
      <c r="H124" s="6" t="s">
        <v>183</v>
      </c>
      <c r="I124" s="26" t="s">
        <v>183</v>
      </c>
      <c r="J124" s="6" t="s">
        <v>183</v>
      </c>
      <c r="K124" s="6" t="s">
        <v>183</v>
      </c>
      <c r="L124" s="6" t="s">
        <v>183</v>
      </c>
      <c r="M124" s="6" t="s">
        <v>183</v>
      </c>
      <c r="N124" s="6" t="s">
        <v>183</v>
      </c>
      <c r="O124" s="6" t="s">
        <v>183</v>
      </c>
      <c r="P124" s="6" t="s">
        <v>183</v>
      </c>
      <c r="Q124" s="23" t="s">
        <v>183</v>
      </c>
      <c r="R124" s="23" t="s">
        <v>183</v>
      </c>
      <c r="S124" s="23" t="s">
        <v>183</v>
      </c>
      <c r="T124" s="23" t="s">
        <v>183</v>
      </c>
      <c r="U124" s="23" t="s">
        <v>183</v>
      </c>
      <c r="V124" s="23" t="s">
        <v>183</v>
      </c>
      <c r="W124" s="21" t="str">
        <f>CONCATENATE("{{coalesce(cell(BIG_TEST_9.result, ", $F124,", \""Text_Color_1\""), \""#FFFFFF\"").asString()}}")</f>
        <v>{{coalesce(cell(BIG_TEST_9.result, 8, \"Text_Color_1\"), \"#FFFFFF\").asString()}}</v>
      </c>
      <c r="X124" s="8" t="s">
        <v>34</v>
      </c>
      <c r="Y124" s="8" t="s">
        <v>186</v>
      </c>
      <c r="Z124" s="21" t="str">
        <f>CONCATENATE("{{coalesce(cell(BIG_TEST_9.result, ", $F124,", \""Metric_Short\""), \""Error\"").asString()}}")</f>
        <v>{{coalesce(cell(BIG_TEST_9.result, 8, \"Metric_Short\"), \"Error\").asString()}}</v>
      </c>
      <c r="AA124" s="23" t="s">
        <v>183</v>
      </c>
      <c r="AB124" s="23" t="s">
        <v>183</v>
      </c>
      <c r="AC124" s="9" t="s">
        <v>61</v>
      </c>
      <c r="AD124" s="9" t="s">
        <v>44</v>
      </c>
      <c r="AE124" s="9">
        <f>AG124</f>
        <v>67</v>
      </c>
      <c r="AF124" s="9" t="s">
        <v>40</v>
      </c>
      <c r="AG124" s="28">
        <f t="shared" si="102"/>
        <v>67</v>
      </c>
      <c r="AH124" s="16" t="s">
        <v>205</v>
      </c>
      <c r="AI124" s="10"/>
      <c r="AJ124" s="25" t="s">
        <v>183</v>
      </c>
      <c r="AK124" s="7" t="str">
        <f>CONCATENATE("Metric_Name",E124)</f>
        <v>Metric_Name_009</v>
      </c>
      <c r="AL124" s="10"/>
      <c r="AM124" s="24" t="s">
        <v>183</v>
      </c>
      <c r="AN124" s="24" t="s">
        <v>183</v>
      </c>
      <c r="AO124" s="13" t="str">
        <f t="shared" si="125"/>
        <v>PASS</v>
      </c>
      <c r="AP124" s="13"/>
      <c r="AQ124" s="12" t="str">
        <f>CONCATENATE("""",AK124,""": {""parameters"": {""fontSize"": ",X124,", ""text"": """, Z124, """, ""textAlignment"": """, Y124, """, ""textColor"": """, W124, """}, ""type"": ""text""},")</f>
        <v>"Metric_Name_009": {"parameters": {"fontSize": 14, "text": "{{coalesce(cell(BIG_TEST_9.result, 8, \"Metric_Short\"), \"Error\").asString()}}", "textAlignment": "left", "textColor": "{{coalesce(cell(BIG_TEST_9.result, 8, \"Text_Color_1\"), \"#FFFFFF\").asString()}}"}, "type": "text"},</v>
      </c>
      <c r="AR124" s="33" t="s">
        <v>248</v>
      </c>
      <c r="AS124" s="13" t="str">
        <f t="shared" si="131"/>
        <v>FAIL</v>
      </c>
      <c r="AT124" s="13"/>
      <c r="AU124" s="12" t="str">
        <f>CONCATENATE("{""colspan"": ",AC124,", ""column"": ",AD124,", ""name"": """,AK124,""", ""row"": ",AE124,", ""rowspan"": ",AF124,", ""widgetStyle"": ",AH124,"},")</f>
        <v>{"colspan": 11, "column": 2, "name": "Metric_Name_009", "row": 67, "rowspan": 3, "widgetStyle": {"borderColor": "#FFFFFF", "borderEdges": [], "borderWidth": 1}},</v>
      </c>
      <c r="AV124" s="33" t="s">
        <v>223</v>
      </c>
      <c r="AW124" s="13" t="str">
        <f t="shared" si="128"/>
        <v>FAIL</v>
      </c>
    </row>
    <row r="125" spans="1:49" s="4" customFormat="1" ht="72.599999999999994" thickBot="1" x14ac:dyDescent="0.35">
      <c r="A125" s="30">
        <v>11</v>
      </c>
      <c r="B125" s="14" t="s">
        <v>8</v>
      </c>
      <c r="C125" s="14" t="s">
        <v>47</v>
      </c>
      <c r="D125" s="14" t="s">
        <v>169</v>
      </c>
      <c r="E125" s="11" t="str">
        <f t="shared" si="121"/>
        <v>_009</v>
      </c>
      <c r="F125" s="28">
        <f t="shared" si="101"/>
        <v>8</v>
      </c>
      <c r="G125" s="6" t="s">
        <v>183</v>
      </c>
      <c r="H125" s="6" t="s">
        <v>183</v>
      </c>
      <c r="I125" s="26" t="s">
        <v>183</v>
      </c>
      <c r="J125" s="6" t="s">
        <v>183</v>
      </c>
      <c r="K125" s="6" t="s">
        <v>183</v>
      </c>
      <c r="L125" s="6" t="s">
        <v>183</v>
      </c>
      <c r="M125" s="6" t="s">
        <v>183</v>
      </c>
      <c r="N125" s="6" t="s">
        <v>183</v>
      </c>
      <c r="O125" s="6" t="s">
        <v>183</v>
      </c>
      <c r="P125" s="6" t="s">
        <v>183</v>
      </c>
      <c r="Q125" s="23" t="s">
        <v>183</v>
      </c>
      <c r="R125" s="23" t="s">
        <v>183</v>
      </c>
      <c r="S125" s="23" t="s">
        <v>183</v>
      </c>
      <c r="T125" s="23" t="s">
        <v>183</v>
      </c>
      <c r="U125" s="23" t="s">
        <v>183</v>
      </c>
      <c r="V125" s="23" t="s">
        <v>183</v>
      </c>
      <c r="W125" s="21" t="str">
        <f>CONCATENATE("{{coalesce(cell(BIG_TEST_9.result, ", $F125,", \""Text_Color_2\""), \""#FFFFFF\"").asString()}}")</f>
        <v>{{coalesce(cell(BIG_TEST_9.result, 8, \"Text_Color_2\"), \"#FFFFFF\").asString()}}</v>
      </c>
      <c r="X125" s="8" t="s">
        <v>62</v>
      </c>
      <c r="Y125" s="8" t="s">
        <v>186</v>
      </c>
      <c r="Z125" s="21" t="str">
        <f>CONCATENATE("{{coalesce(cell(BIG_TEST_9.result, ", $F125,", \""Type\""), \""Error\"").asString()}} Metric")</f>
        <v>{{coalesce(cell(BIG_TEST_9.result, 8, \"Type\"), \"Error\").asString()}} Metric</v>
      </c>
      <c r="AA125" s="23" t="s">
        <v>183</v>
      </c>
      <c r="AB125" s="23" t="s">
        <v>183</v>
      </c>
      <c r="AC125" s="9" t="s">
        <v>179</v>
      </c>
      <c r="AD125" s="9" t="s">
        <v>44</v>
      </c>
      <c r="AE125" s="9">
        <f>AG125+3</f>
        <v>70</v>
      </c>
      <c r="AF125" s="9" t="s">
        <v>44</v>
      </c>
      <c r="AG125" s="28">
        <f t="shared" si="102"/>
        <v>67</v>
      </c>
      <c r="AH125" s="16" t="s">
        <v>180</v>
      </c>
      <c r="AI125" s="10"/>
      <c r="AJ125" s="25" t="s">
        <v>183</v>
      </c>
      <c r="AK125" s="7" t="str">
        <f>CONCATENATE("Type_Name",E125)</f>
        <v>Type_Name_009</v>
      </c>
      <c r="AL125" s="10"/>
      <c r="AM125" s="24" t="s">
        <v>183</v>
      </c>
      <c r="AN125" s="24" t="s">
        <v>183</v>
      </c>
      <c r="AO125" s="13" t="str">
        <f t="shared" si="125"/>
        <v>PASS</v>
      </c>
      <c r="AP125" s="13"/>
      <c r="AQ125" s="12" t="str">
        <f>CONCATENATE("""",AK125,""": {""parameters"": {""fontSize"": ",X125,", ""text"": """, Z125, """, ""textAlignment"": """, Y125, """, ""textColor"": """, W125, """}, ""type"": ""text""},")</f>
        <v>"Type_Name_009": {"parameters": {"fontSize": 12, "text": "{{coalesce(cell(BIG_TEST_9.result, 8, \"Type\"), \"Error\").asString()}} Metric", "textAlignment": "left", "textColor": "{{coalesce(cell(BIG_TEST_9.result, 8, \"Text_Color_2\"), \"#FFFFFF\").asString()}}"}, "type": "text"},</v>
      </c>
      <c r="AR125" s="33" t="s">
        <v>206</v>
      </c>
      <c r="AS125" s="13" t="str">
        <f t="shared" si="131"/>
        <v>FAIL</v>
      </c>
      <c r="AT125" s="13"/>
      <c r="AU125" s="12" t="str">
        <f>CONCATENATE("{""colspan"": ",AC125,", ""column"": ",AD125,", ""name"": """,AK125,""", ""row"": ",AE125,", ""rowspan"": ",AF125,", ""widgetStyle"": ",AH125,"},")</f>
        <v>{"colspan": 7, "column": 2, "name": "Type_Name_009", "row": 70, "rowspan": 2, "widgetStyle": {"backgroundColor": "#FFFFFF", "borderColor": "#FFFFFF", "borderEdges": [], "borderRadius": 0, "borderWidth": 1}},</v>
      </c>
      <c r="AV125" s="33" t="s">
        <v>224</v>
      </c>
      <c r="AW125" s="13" t="str">
        <f t="shared" si="128"/>
        <v>FAIL</v>
      </c>
    </row>
    <row r="126" spans="1:49" s="4" customFormat="1" ht="87" customHeight="1" thickBot="1" x14ac:dyDescent="0.35">
      <c r="A126" s="30">
        <v>12</v>
      </c>
      <c r="B126" s="14" t="s">
        <v>8</v>
      </c>
      <c r="C126" s="14" t="s">
        <v>47</v>
      </c>
      <c r="D126" s="14" t="s">
        <v>170</v>
      </c>
      <c r="E126" s="11" t="str">
        <f t="shared" si="121"/>
        <v>_009</v>
      </c>
      <c r="F126" s="28">
        <f t="shared" si="101"/>
        <v>8</v>
      </c>
      <c r="G126" s="6" t="s">
        <v>183</v>
      </c>
      <c r="H126" s="6" t="s">
        <v>183</v>
      </c>
      <c r="I126" s="26" t="s">
        <v>183</v>
      </c>
      <c r="J126" s="6" t="s">
        <v>183</v>
      </c>
      <c r="K126" s="6" t="s">
        <v>183</v>
      </c>
      <c r="L126" s="6" t="s">
        <v>183</v>
      </c>
      <c r="M126" s="6" t="s">
        <v>183</v>
      </c>
      <c r="N126" s="6" t="s">
        <v>183</v>
      </c>
      <c r="O126" s="6" t="s">
        <v>183</v>
      </c>
      <c r="P126" s="6" t="s">
        <v>183</v>
      </c>
      <c r="Q126" s="23" t="s">
        <v>183</v>
      </c>
      <c r="R126" s="23" t="s">
        <v>183</v>
      </c>
      <c r="S126" s="23" t="s">
        <v>183</v>
      </c>
      <c r="T126" s="23" t="s">
        <v>183</v>
      </c>
      <c r="U126" s="23" t="s">
        <v>183</v>
      </c>
      <c r="V126" s="23" t="s">
        <v>183</v>
      </c>
      <c r="W126" s="21" t="str">
        <f>CONCATENATE("{{coalesce(cell(BIG_TEST_9.result, ", $F126,", \""Text_Color_2\""), \""#FFFFFF\"").asString()}}")</f>
        <v>{{coalesce(cell(BIG_TEST_9.result, 8, \"Text_Color_2\"), \"#FFFFFF\").asString()}}</v>
      </c>
      <c r="X126" s="8" t="s">
        <v>62</v>
      </c>
      <c r="Y126" s="8" t="s">
        <v>202</v>
      </c>
      <c r="Z126" s="21" t="str">
        <f>CONCATENATE("As of {{coalesce(cell(BIG_TEST_9.result, ", $F126,", \""As_of_Date\""), \""Error\"").asString()}}")</f>
        <v>As of {{coalesce(cell(BIG_TEST_9.result, 8, \"As_of_Date\"), \"Error\").asString()}}</v>
      </c>
      <c r="AA126" s="23" t="s">
        <v>183</v>
      </c>
      <c r="AB126" s="23" t="s">
        <v>183</v>
      </c>
      <c r="AC126" s="9" t="s">
        <v>60</v>
      </c>
      <c r="AD126" s="9" t="s">
        <v>162</v>
      </c>
      <c r="AE126" s="9">
        <f>AG126+3</f>
        <v>70</v>
      </c>
      <c r="AF126" s="9" t="s">
        <v>44</v>
      </c>
      <c r="AG126" s="28">
        <f t="shared" si="102"/>
        <v>67</v>
      </c>
      <c r="AH126" s="16" t="s">
        <v>45</v>
      </c>
      <c r="AI126" s="10"/>
      <c r="AJ126" s="25" t="s">
        <v>183</v>
      </c>
      <c r="AK126" s="7" t="str">
        <f>CONCATENATE("As_Of_Date_Name",E126)</f>
        <v>As_Of_Date_Name_009</v>
      </c>
      <c r="AL126" s="10"/>
      <c r="AM126" s="24" t="s">
        <v>183</v>
      </c>
      <c r="AN126" s="24" t="s">
        <v>183</v>
      </c>
      <c r="AO126" s="13" t="str">
        <f t="shared" si="125"/>
        <v>PASS</v>
      </c>
      <c r="AP126" s="13"/>
      <c r="AQ126" s="12" t="str">
        <f>CONCATENATE("""",AK126,""": {""parameters"": {""fontSize"": ",X126,", ""text"": """, Z126, """, ""textAlignment"": """, Y126, """, ""textColor"": """, W126, """}, ""type"": ""text""},")</f>
        <v>"As_Of_Date_Name_009": {"parameters": {"fontSize": 12, "text": "As of {{coalesce(cell(BIG_TEST_9.result, 8, \"As_of_Date\"), \"Error\").asString()}}", "textAlignment": "right", "textColor": "{{coalesce(cell(BIG_TEST_9.result, 8, \"Text_Color_2\"), \"#FFFFFF\").asString()}}"}, "type": "text"},</v>
      </c>
      <c r="AR126" s="33" t="s">
        <v>209</v>
      </c>
      <c r="AS126" s="13" t="str">
        <f t="shared" si="131"/>
        <v>FAIL</v>
      </c>
      <c r="AT126" s="13"/>
      <c r="AU126" s="12" t="str">
        <f>CONCATENATE("{""colspan"": ",AC126,", ""column"": ",AD126,", ""name"": """,AK126,""", ""row"": ",AE126,", ""rowspan"": ",AF126,", ""widgetStyle"": ",AH126,"},")</f>
        <v>{"colspan": 6, "column": 9, "name": "As_Of_Date_Name_009", "row": 70, "rowspan": 2, "widgetStyle": {"borderEdges": []}},</v>
      </c>
      <c r="AV126" s="33" t="s">
        <v>225</v>
      </c>
      <c r="AW126" s="13" t="str">
        <f t="shared" si="128"/>
        <v>FAIL</v>
      </c>
    </row>
    <row r="127" spans="1:49" s="4" customFormat="1" ht="130.19999999999999" customHeight="1" thickBot="1" x14ac:dyDescent="0.35">
      <c r="A127" s="30">
        <v>13</v>
      </c>
      <c r="B127" s="14" t="s">
        <v>8</v>
      </c>
      <c r="C127" s="14" t="s">
        <v>47</v>
      </c>
      <c r="D127" s="14" t="s">
        <v>171</v>
      </c>
      <c r="E127" s="11" t="str">
        <f t="shared" si="121"/>
        <v>_009</v>
      </c>
      <c r="F127" s="28">
        <f t="shared" si="101"/>
        <v>8</v>
      </c>
      <c r="G127" s="6" t="s">
        <v>183</v>
      </c>
      <c r="H127" s="6" t="s">
        <v>183</v>
      </c>
      <c r="I127" s="26" t="s">
        <v>183</v>
      </c>
      <c r="J127" s="6" t="s">
        <v>183</v>
      </c>
      <c r="K127" s="6" t="s">
        <v>183</v>
      </c>
      <c r="L127" s="6" t="s">
        <v>183</v>
      </c>
      <c r="M127" s="6" t="s">
        <v>183</v>
      </c>
      <c r="N127" s="6" t="s">
        <v>183</v>
      </c>
      <c r="O127" s="6" t="s">
        <v>183</v>
      </c>
      <c r="P127" s="6" t="s">
        <v>183</v>
      </c>
      <c r="Q127" s="23" t="s">
        <v>183</v>
      </c>
      <c r="R127" s="21" t="str">
        <f>CONCATENATE("https://{{coalesce(cell(BIG_TEST_9.result, ", $F127,", \""CSG_Insights_Central_Link\""), \""sites.google.com/salesforce.com/fy18-csg-insights-central/home\"").asString()}}")</f>
        <v>https://{{coalesce(cell(BIG_TEST_9.result, 8, \"CSG_Insights_Central_Link\"), \"sites.google.com/salesforce.com/fy18-csg-insights-central/home\").asString()}}</v>
      </c>
      <c r="S127" s="21" t="s">
        <v>199</v>
      </c>
      <c r="T127" s="7" t="str">
        <f>"false"</f>
        <v>false</v>
      </c>
      <c r="U127" s="23" t="s">
        <v>183</v>
      </c>
      <c r="V127" s="23" t="s">
        <v>183</v>
      </c>
      <c r="W127" s="17" t="s">
        <v>207</v>
      </c>
      <c r="X127" s="8" t="s">
        <v>34</v>
      </c>
      <c r="Y127" s="8" t="s">
        <v>33</v>
      </c>
      <c r="Z127" s="8" t="s">
        <v>185</v>
      </c>
      <c r="AA127" s="23" t="s">
        <v>183</v>
      </c>
      <c r="AB127" s="23" t="s">
        <v>183</v>
      </c>
      <c r="AC127" s="9" t="s">
        <v>44</v>
      </c>
      <c r="AD127" s="9" t="s">
        <v>122</v>
      </c>
      <c r="AE127" s="9">
        <f>AG127</f>
        <v>67</v>
      </c>
      <c r="AF127" s="9" t="s">
        <v>40</v>
      </c>
      <c r="AG127" s="28">
        <f t="shared" si="102"/>
        <v>67</v>
      </c>
      <c r="AH127" s="16" t="s">
        <v>180</v>
      </c>
      <c r="AI127" s="10"/>
      <c r="AJ127" s="25" t="s">
        <v>183</v>
      </c>
      <c r="AK127" s="7" t="str">
        <f>CONCATENATE("Help_Link",E127)</f>
        <v>Help_Link_009</v>
      </c>
      <c r="AL127" s="10"/>
      <c r="AM127" s="24" t="s">
        <v>183</v>
      </c>
      <c r="AN127" s="24" t="s">
        <v>183</v>
      </c>
      <c r="AO127" s="13" t="str">
        <f t="shared" si="125"/>
        <v>PASS</v>
      </c>
      <c r="AP127" s="13"/>
      <c r="AQ127" s="12" t="str">
        <f>CONCATENATE("""",AK127,""": {""parameters"": {""destinationLink"": {""url"": """, R127, """, ""tooltip"": """, S127,"""}, ""destinationType"": ""url"", ""fontSize"": ",X127,", ""includeState"": ", T127, ", ""text"": """, Z127, """, ""textAlignment"": """, Y127, """, ""textColor"": """, W127, """}, ""type"": ""link""},")</f>
        <v>"Help_Link_009": {"parameters": {"destinationLink": {"url": "https://{{coalesce(cell(BIG_TEST_9.result, 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27" s="33" t="s">
        <v>208</v>
      </c>
      <c r="AS127" s="13" t="str">
        <f t="shared" si="131"/>
        <v>FAIL</v>
      </c>
      <c r="AT127" s="13"/>
      <c r="AU127" s="12" t="str">
        <f>CONCATENATE("{""colspan"": ",AC127,", ""column"": ",AD127,", ""name"": """,AK127,""", ""row"": ",AE127,", ""rowspan"": ",AF127,", ""widgetStyle"": ",AH127,"},")</f>
        <v>{"colspan": 2, "column": 13, "name": "Help_Link_009", "row": 67, "rowspan": 3, "widgetStyle": {"backgroundColor": "#FFFFFF", "borderColor": "#FFFFFF", "borderEdges": [], "borderRadius": 0, "borderWidth": 1}},</v>
      </c>
      <c r="AV127" s="33" t="s">
        <v>226</v>
      </c>
      <c r="AW127" s="13" t="str">
        <f t="shared" si="128"/>
        <v>FAIL</v>
      </c>
    </row>
    <row r="128" spans="1:49" s="4" customFormat="1" ht="87" thickBot="1" x14ac:dyDescent="0.35">
      <c r="A128" s="31">
        <v>14</v>
      </c>
      <c r="B128" s="14" t="s">
        <v>8</v>
      </c>
      <c r="C128" s="14" t="s">
        <v>47</v>
      </c>
      <c r="D128" s="14" t="s">
        <v>172</v>
      </c>
      <c r="E128" s="11" t="str">
        <f t="shared" si="121"/>
        <v>_009</v>
      </c>
      <c r="F128" s="28">
        <f t="shared" si="101"/>
        <v>8</v>
      </c>
      <c r="G128" s="6" t="s">
        <v>183</v>
      </c>
      <c r="H128" s="6" t="s">
        <v>183</v>
      </c>
      <c r="I128" s="26" t="s">
        <v>183</v>
      </c>
      <c r="J128" s="6" t="s">
        <v>183</v>
      </c>
      <c r="K128" s="6" t="s">
        <v>183</v>
      </c>
      <c r="L128" s="6" t="s">
        <v>183</v>
      </c>
      <c r="M128" s="6" t="s">
        <v>183</v>
      </c>
      <c r="N128" s="6" t="s">
        <v>183</v>
      </c>
      <c r="O128" s="6" t="s">
        <v>183</v>
      </c>
      <c r="P128" s="6" t="s">
        <v>183</v>
      </c>
      <c r="Q128" s="23" t="s">
        <v>183</v>
      </c>
      <c r="R128" s="21" t="str">
        <f>CONCATENATE("https://org62.my.salesforce.com/analytics/wave/wave.apexp#dashboard/{{coalesce(cell(BIG_TEST_9.result, ", $F128,", \""Detail_Dashboard_Name\""), \""0FK0M0000004J3fWAE\"").asString()}}")</f>
        <v>https://org62.my.salesforce.com/analytics/wave/wave.apexp#dashboard/{{coalesce(cell(BIG_TEST_9.result, 8, \"Detail_Dashboard_Name\"), \"0FK0M0000004J3fWAE\").asString()}}</v>
      </c>
      <c r="S128" s="21" t="s">
        <v>198</v>
      </c>
      <c r="T128" s="7" t="str">
        <f>"false"</f>
        <v>false</v>
      </c>
      <c r="U128" s="23" t="s">
        <v>183</v>
      </c>
      <c r="V128" s="23" t="s">
        <v>183</v>
      </c>
      <c r="W128" s="17" t="s">
        <v>207</v>
      </c>
      <c r="X128" s="8" t="s">
        <v>62</v>
      </c>
      <c r="Y128" s="8" t="s">
        <v>33</v>
      </c>
      <c r="Z128" s="8" t="s">
        <v>201</v>
      </c>
      <c r="AA128" s="23" t="s">
        <v>183</v>
      </c>
      <c r="AB128" s="23" t="s">
        <v>183</v>
      </c>
      <c r="AC128" s="9" t="s">
        <v>41</v>
      </c>
      <c r="AD128" s="9" t="s">
        <v>181</v>
      </c>
      <c r="AE128" s="32">
        <f>AG128+1</f>
        <v>68</v>
      </c>
      <c r="AF128" s="9" t="s">
        <v>40</v>
      </c>
      <c r="AG128" s="28">
        <f t="shared" si="102"/>
        <v>67</v>
      </c>
      <c r="AH128" s="16" t="s">
        <v>235</v>
      </c>
      <c r="AI128" s="10"/>
      <c r="AJ128" s="25" t="s">
        <v>183</v>
      </c>
      <c r="AK128" s="7" t="str">
        <f>CONCATENATE("Explore_Link",E128)</f>
        <v>Explore_Link_009</v>
      </c>
      <c r="AL128" s="10"/>
      <c r="AM128" s="24" t="s">
        <v>183</v>
      </c>
      <c r="AN128" s="24" t="s">
        <v>183</v>
      </c>
      <c r="AO128" s="13" t="str">
        <f t="shared" si="125"/>
        <v>PASS</v>
      </c>
      <c r="AP128" s="13"/>
      <c r="AQ128" s="12" t="str">
        <f>CONCATENATE("""",AK128,""": {""parameters"": {""destinationLink"": {""url"": """, R128, """, ""tooltip"": """, S128,"""}, ""destinationType"": ""url"", ""fontSize"": ",X128,", ""includeState"": ", T128, ", ""text"": """, Z128, """, ""textAlignment"": """, Y128, """, ""textColor"": """, W128, """}, ""type"": ""link""},")</f>
        <v>"Explore_Link_009": {"parameters": {"destinationLink": {"url": "https://org62.my.salesforce.com/analytics/wave/wave.apexp#dashboard/{{coalesce(cell(BIG_TEST_9.result, 8,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28" s="33" t="s">
        <v>249</v>
      </c>
      <c r="AS128" s="13" t="str">
        <f t="shared" si="131"/>
        <v>FAIL</v>
      </c>
      <c r="AT128" s="13"/>
      <c r="AU128" s="12" t="str">
        <f>CONCATENATE("{""colspan"": ",AC128,", ""column"": ",AD128,", ""name"": """,AK128,""", ""row"": ",AE128,", ""rowspan"": ",AF128,", ""widgetStyle"": ",AH128,"},")</f>
        <v>{"colspan": 4, "column": 43, "name": "Explore_Link_009", "row": 68, "rowspan": 3, "widgetStyle": {"backgroundColor": "#E3EBF3", "borderColor": "#FFFFFF", "borderEdges": ["all"], "borderRadius": 8, "borderWidth": 4}},</v>
      </c>
      <c r="AV128" s="33" t="s">
        <v>236</v>
      </c>
      <c r="AW128" s="13" t="str">
        <f t="shared" si="128"/>
        <v>FAIL</v>
      </c>
    </row>
    <row r="129" spans="1:49" s="4" customFormat="1" ht="72.599999999999994" thickBot="1" x14ac:dyDescent="0.35">
      <c r="A129" s="29">
        <v>1</v>
      </c>
      <c r="B129" s="14" t="s">
        <v>8</v>
      </c>
      <c r="C129" s="14" t="s">
        <v>47</v>
      </c>
      <c r="D129" s="14" t="s">
        <v>10</v>
      </c>
      <c r="E129" s="11" t="str">
        <f>CONCATENATE("_",TEXT(F129+1,"000"))</f>
        <v>_010</v>
      </c>
      <c r="F129" s="28">
        <f t="shared" si="101"/>
        <v>9</v>
      </c>
      <c r="G129" s="5" t="s">
        <v>173</v>
      </c>
      <c r="H129" s="20" t="str">
        <f>CONCATENATE("{{coalesce(cell(BIG_TEST_9.result, ", $F129,", \""Metric\""), \""Error\"").asString()}}")</f>
        <v>{{coalesce(cell(BIG_TEST_9.result, 9, \"Metric\"), \"Error\").asString()}}</v>
      </c>
      <c r="I129" s="26" t="s">
        <v>183</v>
      </c>
      <c r="J129" s="20" t="str">
        <f>CONCATENATE("{{coalesce(cell(BIG_TEST_9.result, ", $F129,", \""YTD_Dynamic\""), \""Error\"").asString()}}")</f>
        <v>{{coalesce(cell(BIG_TEST_9.result, 9, \"YTD_Dynamic\"), \"Error\").asString()}}</v>
      </c>
      <c r="K129" s="6" t="s">
        <v>16</v>
      </c>
      <c r="L129" s="5" t="s">
        <v>17</v>
      </c>
      <c r="M129" s="20" t="str">
        <f t="shared" ref="M129:M133" si="132">CONCATENATE("[""Metric"", [""{{coalesce(cell(BIG_TEST_9.result, ", $F129,", \""Metric\""), \""Error\"").asString()}}""], ""in""]")</f>
        <v>["Metric", ["{{coalesce(cell(BIG_TEST_9.result, 9, \"Metric\"), \"Error\").asString()}}"], "in"]</v>
      </c>
      <c r="N129" s="20" t="str">
        <f t="shared" ref="N129:N132" si="133">CONCATENATE("[""Region"", [""{{coalesce(cell(BIG_TEST_9.result, ", $F129,", \""Region\""), \""Error\"").asString()}}""], ""in""]")</f>
        <v>["Region", ["{{coalesce(cell(BIG_TEST_9.result, 9, \"Region\"), \"Error\").asString()}}"], "in"]</v>
      </c>
      <c r="O129" s="6" t="s">
        <v>210</v>
      </c>
      <c r="P129" s="6" t="s">
        <v>177</v>
      </c>
      <c r="Q129" s="23" t="s">
        <v>183</v>
      </c>
      <c r="R129" s="23" t="s">
        <v>183</v>
      </c>
      <c r="S129" s="23" t="s">
        <v>183</v>
      </c>
      <c r="T129" s="23" t="s">
        <v>183</v>
      </c>
      <c r="U129" s="23" t="s">
        <v>183</v>
      </c>
      <c r="V129" s="23" t="s">
        <v>183</v>
      </c>
      <c r="W129" s="21" t="str">
        <f>CONCATENATE("{{coalesce(cell(BIG_TEST_9.result, ", $F129,", \""Text_Color_1\""), \""#FFFFFF\"").asString()}}")</f>
        <v>{{coalesce(cell(BIG_TEST_9.result, 9, \"Text_Color_1\"), \"#FFFFFF\").asString()}}</v>
      </c>
      <c r="X129" s="8" t="s">
        <v>48</v>
      </c>
      <c r="Y129" s="8" t="s">
        <v>33</v>
      </c>
      <c r="Z129" s="21" t="str">
        <f>CONCATENATE("{{coalesce(cell(BIG_TEST_9.result, ", $F129,", \""number_YTD_Formatted\""), \""--\"").asString()}}")</f>
        <v>{{coalesce(cell(BIG_TEST_9.result, 9, \"number_YTD_Formatted\"), \"--\").asString()}}</v>
      </c>
      <c r="AA129" s="23" t="s">
        <v>183</v>
      </c>
      <c r="AB129" s="23" t="s">
        <v>183</v>
      </c>
      <c r="AC129" s="9" t="s">
        <v>59</v>
      </c>
      <c r="AD129" s="9" t="s">
        <v>160</v>
      </c>
      <c r="AE129" s="9">
        <f>AG129</f>
        <v>72</v>
      </c>
      <c r="AF129" s="9" t="s">
        <v>40</v>
      </c>
      <c r="AG129" s="28">
        <f t="shared" si="102"/>
        <v>72</v>
      </c>
      <c r="AH129" s="16" t="s">
        <v>227</v>
      </c>
      <c r="AI129" s="10"/>
      <c r="AJ129" s="25" t="s">
        <v>183</v>
      </c>
      <c r="AK129" s="7" t="str">
        <f>CONCATENATE("text_",L129,E129)</f>
        <v>text_YTD_010</v>
      </c>
      <c r="AL129" s="10"/>
      <c r="AM129" s="24" t="s">
        <v>183</v>
      </c>
      <c r="AN129" s="24" t="s">
        <v>183</v>
      </c>
      <c r="AO129" s="13" t="str">
        <f>IF(AM129=AN129,"PASS","FAIL")</f>
        <v>PASS</v>
      </c>
      <c r="AP129" s="13"/>
      <c r="AQ129" s="12" t="str">
        <f>CONCATENATE("""",AK129,""": {""type"": ""text"", ""parameters"": {""text"": """, Z129, """, ""textAlignment"": """, Y129, """, ""textColor"": """, W129, """, ""fontSize"": ",X129,"}},")</f>
        <v>"text_YTD_010": {"type": "text", "parameters": {"text": "{{coalesce(cell(BIG_TEST_9.result, 9, \"number_YTD_Formatted\"), \"--\").asString()}}", "textAlignment": "center", "textColor": "{{coalesce(cell(BIG_TEST_9.result, 9, \"Text_Color_1\"), \"#FFFFFF\").asString()}}", "fontSize": 18}},</v>
      </c>
      <c r="AR129" s="17" t="s">
        <v>218</v>
      </c>
      <c r="AS129" s="13" t="str">
        <f>IF(AQ129=AR129,"PASS","FAIL")</f>
        <v>FAIL</v>
      </c>
      <c r="AT129" s="13"/>
      <c r="AU129" s="12" t="str">
        <f t="shared" ref="AU129:AU136" si="134">CONCATENATE("{""colspan"": ",AC129,", ""column"": ",AD129,", ""name"": """,AK129,""", ""row"": ",AE129,", ""rowspan"": ",AF129,", ""widgetStyle"": ",AH129,"},")</f>
        <v>{"colspan": 5, "column": 22, "name": "text_YTD_010", "row": 72, "rowspan": 3, "widgetStyle": {"borderEdges": ["bottom"], "backgroundColor": "#FFFFFF", "borderColor": "#C5D3E0", "borderRadius": 0, "borderWidth": 1}},</v>
      </c>
      <c r="AV129" s="17" t="s">
        <v>231</v>
      </c>
      <c r="AW129" s="13" t="str">
        <f>IF(AU129=AV129,"PASS","FAIL")</f>
        <v>FAIL</v>
      </c>
    </row>
    <row r="130" spans="1:49" s="4" customFormat="1" ht="72.599999999999994" thickBot="1" x14ac:dyDescent="0.35">
      <c r="A130" s="30">
        <v>2</v>
      </c>
      <c r="B130" s="14" t="s">
        <v>8</v>
      </c>
      <c r="C130" s="14" t="s">
        <v>47</v>
      </c>
      <c r="D130" s="14" t="s">
        <v>10</v>
      </c>
      <c r="E130" s="11" t="str">
        <f t="shared" ref="E130:E142" si="135">CONCATENATE("_",TEXT(F130+1,"000"))</f>
        <v>_010</v>
      </c>
      <c r="F130" s="28">
        <f t="shared" si="101"/>
        <v>9</v>
      </c>
      <c r="G130" s="5" t="s">
        <v>173</v>
      </c>
      <c r="H130" s="20" t="str">
        <f t="shared" ref="H130:H133" si="136">CONCATENATE("{{coalesce(cell(BIG_TEST_9.result, ", $F130,", \""Metric\""), \""Error\"").asString()}}")</f>
        <v>{{coalesce(cell(BIG_TEST_9.result, 9, \"Metric\"), \"Error\").asString()}}</v>
      </c>
      <c r="I130" s="26" t="s">
        <v>183</v>
      </c>
      <c r="J130" s="20" t="s">
        <v>15</v>
      </c>
      <c r="K130" s="5" t="s">
        <v>15</v>
      </c>
      <c r="L130" s="5" t="s">
        <v>53</v>
      </c>
      <c r="M130" s="20" t="str">
        <f t="shared" si="132"/>
        <v>["Metric", ["{{coalesce(cell(BIG_TEST_9.result, 9, \"Metric\"), \"Error\").asString()}}"], "in"]</v>
      </c>
      <c r="N130" s="20" t="str">
        <f t="shared" si="133"/>
        <v>["Region", ["{{coalesce(cell(BIG_TEST_9.result, 9, \"Region\"), \"Error\").asString()}}"], "in"]</v>
      </c>
      <c r="O130" s="6" t="s">
        <v>210</v>
      </c>
      <c r="P130" s="6" t="s">
        <v>177</v>
      </c>
      <c r="Q130" s="23" t="s">
        <v>183</v>
      </c>
      <c r="R130" s="23" t="s">
        <v>183</v>
      </c>
      <c r="S130" s="23" t="s">
        <v>183</v>
      </c>
      <c r="T130" s="23" t="s">
        <v>183</v>
      </c>
      <c r="U130" s="23" t="s">
        <v>183</v>
      </c>
      <c r="V130" s="23" t="s">
        <v>183</v>
      </c>
      <c r="W130" s="21" t="str">
        <f t="shared" ref="W130:W131" si="137">CONCATENATE("{{coalesce(cell(BIG_TEST_9.result, ", $F130,", \""Text_Color_1\""), \""#FFFFFF\"").asString()}}")</f>
        <v>{{coalesce(cell(BIG_TEST_9.result, 9, \"Text_Color_1\"), \"#FFFFFF\").asString()}}</v>
      </c>
      <c r="X130" s="8" t="s">
        <v>48</v>
      </c>
      <c r="Y130" s="8" t="s">
        <v>33</v>
      </c>
      <c r="Z130" s="21" t="str">
        <f>CONCATENATE("{{coalesce(cell(BIG_TEST_9.result, ", $F130,", \""number_YTD_A_Formatted\""), \""--\"").asString()}}")</f>
        <v>{{coalesce(cell(BIG_TEST_9.result, 9, \"number_YTD_A_Formatted\"), \"--\").asString()}}</v>
      </c>
      <c r="AA130" s="23" t="s">
        <v>183</v>
      </c>
      <c r="AB130" s="23" t="s">
        <v>183</v>
      </c>
      <c r="AC130" s="9" t="s">
        <v>59</v>
      </c>
      <c r="AD130" s="9" t="s">
        <v>195</v>
      </c>
      <c r="AE130" s="9">
        <f>AG130</f>
        <v>72</v>
      </c>
      <c r="AF130" s="9" t="s">
        <v>40</v>
      </c>
      <c r="AG130" s="28">
        <f t="shared" si="102"/>
        <v>72</v>
      </c>
      <c r="AH130" s="16" t="s">
        <v>227</v>
      </c>
      <c r="AI130" s="10"/>
      <c r="AJ130" s="25" t="s">
        <v>183</v>
      </c>
      <c r="AK130" s="7" t="str">
        <f t="shared" ref="AK130:AK133" si="138">CONCATENATE("text_",L130,E130)</f>
        <v>text_YTD_A_010</v>
      </c>
      <c r="AL130" s="10"/>
      <c r="AM130" s="24" t="s">
        <v>183</v>
      </c>
      <c r="AN130" s="24" t="s">
        <v>183</v>
      </c>
      <c r="AO130" s="13" t="str">
        <f t="shared" ref="AO130:AO142" si="139">IF(AM130=AN130,"PASS","FAIL")</f>
        <v>PASS</v>
      </c>
      <c r="AP130" s="13"/>
      <c r="AQ130" s="12" t="str">
        <f t="shared" ref="AQ130:AQ135" si="140">CONCATENATE("""",AK130,""": {""type"": ""text"", ""parameters"": {""text"": """, Z130, """, ""textAlignment"": """, Y130, """, ""textColor"": """, W130, """, ""fontSize"": ",X130,"}},")</f>
        <v>"text_YTD_A_010": {"type": "text", "parameters": {"text": "{{coalesce(cell(BIG_TEST_9.result, 9, \"number_YTD_A_Formatted\"), \"--\").asString()}}", "textAlignment": "center", "textColor": "{{coalesce(cell(BIG_TEST_9.result, 9, \"Text_Color_1\"), \"#FFFFFF\").asString()}}", "fontSize": 18}},</v>
      </c>
      <c r="AR130" s="17" t="s">
        <v>213</v>
      </c>
      <c r="AS130" s="13" t="str">
        <f t="shared" ref="AS130:AS135" si="141">IF(AQ130=AR130,"PASS","FAIL")</f>
        <v>FAIL</v>
      </c>
      <c r="AT130" s="13"/>
      <c r="AU130" s="12" t="str">
        <f t="shared" si="134"/>
        <v>{"colspan": 5, "column": 29, "name": "text_YTD_A_010", "row": 72, "rowspan": 3, "widgetStyle": {"borderEdges": ["bottom"], "backgroundColor": "#FFFFFF", "borderColor": "#C5D3E0", "borderRadius": 0, "borderWidth": 1}},</v>
      </c>
      <c r="AV130" s="17" t="s">
        <v>228</v>
      </c>
      <c r="AW130" s="13" t="str">
        <f t="shared" ref="AW130:AW142" si="142">IF(AU130=AV130,"PASS","FAIL")</f>
        <v>FAIL</v>
      </c>
    </row>
    <row r="131" spans="1:49" s="4" customFormat="1" ht="72.599999999999994" thickBot="1" x14ac:dyDescent="0.35">
      <c r="A131" s="30">
        <v>3</v>
      </c>
      <c r="B131" s="14" t="s">
        <v>8</v>
      </c>
      <c r="C131" s="14" t="s">
        <v>47</v>
      </c>
      <c r="D131" s="14" t="s">
        <v>10</v>
      </c>
      <c r="E131" s="11" t="str">
        <f t="shared" si="135"/>
        <v>_010</v>
      </c>
      <c r="F131" s="28">
        <f t="shared" si="101"/>
        <v>9</v>
      </c>
      <c r="G131" s="5" t="s">
        <v>173</v>
      </c>
      <c r="H131" s="20" t="str">
        <f t="shared" si="136"/>
        <v>{{coalesce(cell(BIG_TEST_9.result, 9, \"Metric\"), \"Error\").asString()}}</v>
      </c>
      <c r="I131" s="26" t="s">
        <v>183</v>
      </c>
      <c r="J131" s="20" t="str">
        <f>CONCATENATE("{{coalesce(cell(BIG_TEST_9.result, ", $F131,", \""Annual_Target_Dynamic\""), \""Error\"").asString()}}")</f>
        <v>{{coalesce(cell(BIG_TEST_9.result, 9, \"Annual_Target_Dynamic\"), \"Error\").asString()}}</v>
      </c>
      <c r="K131" s="5" t="s">
        <v>50</v>
      </c>
      <c r="L131" s="5" t="s">
        <v>54</v>
      </c>
      <c r="M131" s="20" t="str">
        <f t="shared" si="132"/>
        <v>["Metric", ["{{coalesce(cell(BIG_TEST_9.result, 9, \"Metric\"), \"Error\").asString()}}"], "in"]</v>
      </c>
      <c r="N131" s="20" t="str">
        <f t="shared" si="133"/>
        <v>["Region", ["{{coalesce(cell(BIG_TEST_9.result, 9, \"Region\"), \"Error\").asString()}}"], "in"]</v>
      </c>
      <c r="O131" s="6" t="s">
        <v>210</v>
      </c>
      <c r="P131" s="6" t="s">
        <v>177</v>
      </c>
      <c r="Q131" s="23" t="s">
        <v>183</v>
      </c>
      <c r="R131" s="23" t="s">
        <v>183</v>
      </c>
      <c r="S131" s="23" t="s">
        <v>183</v>
      </c>
      <c r="T131" s="23" t="s">
        <v>183</v>
      </c>
      <c r="U131" s="23" t="s">
        <v>183</v>
      </c>
      <c r="V131" s="23" t="s">
        <v>183</v>
      </c>
      <c r="W131" s="21" t="str">
        <f t="shared" si="137"/>
        <v>{{coalesce(cell(BIG_TEST_9.result, 9, \"Text_Color_1\"), \"#FFFFFF\").asString()}}</v>
      </c>
      <c r="X131" s="8" t="s">
        <v>48</v>
      </c>
      <c r="Y131" s="8" t="s">
        <v>33</v>
      </c>
      <c r="Z131" s="21" t="str">
        <f t="shared" ref="Z131" si="143">CONCATENATE("{{coalesce(cell(BIG_TEST_9.result, ", $F131,", \""number_Target_Formatted\""), \""--\"").asString()}}")</f>
        <v>{{coalesce(cell(BIG_TEST_9.result, 9, \"number_Target_Formatted\"), \"--\").asString()}}</v>
      </c>
      <c r="AA131" s="23" t="s">
        <v>183</v>
      </c>
      <c r="AB131" s="23" t="s">
        <v>183</v>
      </c>
      <c r="AC131" s="9" t="s">
        <v>41</v>
      </c>
      <c r="AD131" s="9" t="s">
        <v>135</v>
      </c>
      <c r="AE131" s="9">
        <f>AG131</f>
        <v>72</v>
      </c>
      <c r="AF131" s="9" t="s">
        <v>40</v>
      </c>
      <c r="AG131" s="28">
        <f t="shared" si="102"/>
        <v>72</v>
      </c>
      <c r="AH131" s="16" t="s">
        <v>219</v>
      </c>
      <c r="AI131" s="10"/>
      <c r="AJ131" s="25" t="s">
        <v>183</v>
      </c>
      <c r="AK131" s="7" t="str">
        <f t="shared" si="138"/>
        <v>text_Target_010</v>
      </c>
      <c r="AL131" s="10"/>
      <c r="AM131" s="24" t="s">
        <v>183</v>
      </c>
      <c r="AN131" s="24" t="s">
        <v>183</v>
      </c>
      <c r="AO131" s="13" t="str">
        <f t="shared" si="139"/>
        <v>PASS</v>
      </c>
      <c r="AP131" s="13"/>
      <c r="AQ131" s="12" t="str">
        <f t="shared" si="140"/>
        <v>"text_Target_010": {"type": "text", "parameters": {"text": "{{coalesce(cell(BIG_TEST_9.result, 9, \"number_Target_Formatted\"), \"--\").asString()}}", "textAlignment": "center", "textColor": "{{coalesce(cell(BIG_TEST_9.result, 9, \"Text_Color_1\"), \"#FFFFFF\").asString()}}", "fontSize": 18}},</v>
      </c>
      <c r="AR131" s="17" t="s">
        <v>217</v>
      </c>
      <c r="AS131" s="13" t="str">
        <f t="shared" si="141"/>
        <v>FAIL</v>
      </c>
      <c r="AT131" s="13"/>
      <c r="AU131" s="12" t="str">
        <f t="shared" si="134"/>
        <v>{"colspan": 4, "column": 16, "name": "text_Target_010", "row": 72, "rowspan": 3, "widgetStyle": {"borderEdges": [], "backgroundColor": "#FFFFFF", "borderColor": "#FFFFFF", "borderRadius": 0, "borderWidth": 1}},</v>
      </c>
      <c r="AV131" s="17" t="s">
        <v>232</v>
      </c>
      <c r="AW131" s="13" t="str">
        <f t="shared" si="142"/>
        <v>FAIL</v>
      </c>
    </row>
    <row r="132" spans="1:49" s="4" customFormat="1" ht="72.599999999999994" thickBot="1" x14ac:dyDescent="0.35">
      <c r="A132" s="30">
        <v>4</v>
      </c>
      <c r="B132" s="14" t="s">
        <v>8</v>
      </c>
      <c r="C132" s="14" t="s">
        <v>47</v>
      </c>
      <c r="D132" s="14" t="s">
        <v>10</v>
      </c>
      <c r="E132" s="11" t="str">
        <f t="shared" si="135"/>
        <v>_010</v>
      </c>
      <c r="F132" s="28">
        <f t="shared" si="101"/>
        <v>9</v>
      </c>
      <c r="G132" s="5" t="s">
        <v>173</v>
      </c>
      <c r="H132" s="20" t="str">
        <f t="shared" si="136"/>
        <v>{{coalesce(cell(BIG_TEST_9.result, 9, \"Metric\"), \"Error\").asString()}}</v>
      </c>
      <c r="I132" s="26" t="s">
        <v>183</v>
      </c>
      <c r="J132" s="20" t="str">
        <f>CONCATENATE("{{coalesce(cell(BIG_TEST_9.result, ", $F132,", \""Change_in_YTD_MoM_Dynamic\""), \""Error\"").asString()}}")</f>
        <v>{{coalesce(cell(BIG_TEST_9.result, 9, \"Change_in_YTD_MoM_Dynamic\"), \"Error\").asString()}}</v>
      </c>
      <c r="K132" s="5" t="s">
        <v>51</v>
      </c>
      <c r="L132" s="5" t="s">
        <v>56</v>
      </c>
      <c r="M132" s="20" t="str">
        <f t="shared" si="132"/>
        <v>["Metric", ["{{coalesce(cell(BIG_TEST_9.result, 9, \"Metric\"), \"Error\").asString()}}"], "in"]</v>
      </c>
      <c r="N132" s="20" t="str">
        <f t="shared" si="133"/>
        <v>["Region", ["{{coalesce(cell(BIG_TEST_9.result, 9, \"Region\"), \"Error\").asString()}}"], "in"]</v>
      </c>
      <c r="O132" s="6" t="s">
        <v>210</v>
      </c>
      <c r="P132" s="6" t="s">
        <v>177</v>
      </c>
      <c r="Q132" s="23" t="s">
        <v>183</v>
      </c>
      <c r="R132" s="23" t="s">
        <v>183</v>
      </c>
      <c r="S132" s="23" t="s">
        <v>183</v>
      </c>
      <c r="T132" s="23" t="s">
        <v>183</v>
      </c>
      <c r="U132" s="23" t="s">
        <v>183</v>
      </c>
      <c r="V132" s="23" t="s">
        <v>183</v>
      </c>
      <c r="W132" s="21" t="str">
        <f>CONCATENATE("{{coalesce(cell(BIG_TEST_9.result, ", $F132,", \""Color_2\""), \""#FFFFFF\"").asString()}}")</f>
        <v>{{coalesce(cell(BIG_TEST_9.result, 9, \"Color_2\"), \"#FFFFFF\").asString()}}</v>
      </c>
      <c r="X132" s="8" t="s">
        <v>34</v>
      </c>
      <c r="Y132" s="8" t="s">
        <v>202</v>
      </c>
      <c r="Z132" s="21" t="str">
        <f>CONCATENATE("{{coalesce(cell(BIG_TEST_9.result, ", $F132,", \""number_YTD_MoM_Formatted\""), \""--\"").asString()}}")</f>
        <v>{{coalesce(cell(BIG_TEST_9.result, 9, \"number_YTD_MoM_Formatted\"), \"--\").asString()}}</v>
      </c>
      <c r="AA132" s="23" t="s">
        <v>183</v>
      </c>
      <c r="AB132" s="23" t="s">
        <v>183</v>
      </c>
      <c r="AC132" s="9" t="s">
        <v>40</v>
      </c>
      <c r="AD132" s="9" t="s">
        <v>32</v>
      </c>
      <c r="AE132" s="9">
        <f>AG132+3</f>
        <v>75</v>
      </c>
      <c r="AF132" s="9" t="s">
        <v>44</v>
      </c>
      <c r="AG132" s="28">
        <f t="shared" si="102"/>
        <v>72</v>
      </c>
      <c r="AH132" s="16" t="s">
        <v>219</v>
      </c>
      <c r="AI132" s="10"/>
      <c r="AJ132" s="25" t="s">
        <v>183</v>
      </c>
      <c r="AK132" s="7" t="str">
        <f t="shared" si="138"/>
        <v>text_YTD_MoM_010</v>
      </c>
      <c r="AL132" s="10"/>
      <c r="AM132" s="24" t="s">
        <v>183</v>
      </c>
      <c r="AN132" s="24" t="s">
        <v>183</v>
      </c>
      <c r="AO132" s="13" t="str">
        <f t="shared" si="139"/>
        <v>PASS</v>
      </c>
      <c r="AP132" s="13"/>
      <c r="AQ132" s="12" t="str">
        <f t="shared" si="140"/>
        <v>"text_YTD_MoM_010": {"type": "text", "parameters": {"text": "{{coalesce(cell(BIG_TEST_9.result, 9, \"number_YTD_MoM_Formatted\"), \"--\").asString()}}", "textAlignment": "right", "textColor": "{{coalesce(cell(BIG_TEST_9.result, 9, \"Color_2\"), \"#FFFFFF\").asString()}}", "fontSize": 14}},</v>
      </c>
      <c r="AR132" s="17" t="s">
        <v>211</v>
      </c>
      <c r="AS132" s="13" t="str">
        <f t="shared" si="141"/>
        <v>FAIL</v>
      </c>
      <c r="AT132" s="13"/>
      <c r="AU132" s="12" t="str">
        <f t="shared" si="134"/>
        <v>{"colspan": 3, "column": 24, "name": "text_YTD_MoM_010", "row": 75, "rowspan": 2, "widgetStyle": {"borderEdges": [], "backgroundColor": "#FFFFFF", "borderColor": "#FFFFFF", "borderRadius": 0, "borderWidth": 1}},</v>
      </c>
      <c r="AV132" s="17" t="s">
        <v>230</v>
      </c>
      <c r="AW132" s="13" t="str">
        <f t="shared" si="142"/>
        <v>FAIL</v>
      </c>
    </row>
    <row r="133" spans="1:49" s="4" customFormat="1" ht="72.599999999999994" thickBot="1" x14ac:dyDescent="0.35">
      <c r="A133" s="30">
        <v>5</v>
      </c>
      <c r="B133" s="14" t="s">
        <v>8</v>
      </c>
      <c r="C133" s="14" t="s">
        <v>47</v>
      </c>
      <c r="D133" s="14" t="s">
        <v>10</v>
      </c>
      <c r="E133" s="11" t="str">
        <f t="shared" si="135"/>
        <v>_010</v>
      </c>
      <c r="F133" s="28">
        <f t="shared" si="101"/>
        <v>9</v>
      </c>
      <c r="G133" s="5" t="s">
        <v>173</v>
      </c>
      <c r="H133" s="20" t="str">
        <f t="shared" si="136"/>
        <v>{{coalesce(cell(BIG_TEST_9.result, 9, \"Metric\"), \"Error\").asString()}}</v>
      </c>
      <c r="I133" s="26" t="s">
        <v>183</v>
      </c>
      <c r="J133" s="5" t="s">
        <v>52</v>
      </c>
      <c r="K133" s="5" t="s">
        <v>52</v>
      </c>
      <c r="L133" s="5" t="s">
        <v>55</v>
      </c>
      <c r="M133" s="20" t="str">
        <f t="shared" si="132"/>
        <v>["Metric", ["{{coalesce(cell(BIG_TEST_9.result, 9, \"Metric\"), \"Error\").asString()}}"], "in"]</v>
      </c>
      <c r="N133" s="20" t="str">
        <f>CONCATENATE("[""Region"", [""{{coalesce(cell(BIG_TEST_9.result, ", $F133,", \""Region\""), \""Error\"").asString()}}""], ""in""]")</f>
        <v>["Region", ["{{coalesce(cell(BIG_TEST_9.result, 9, \"Region\"), \"Error\").asString()}}"], "in"]</v>
      </c>
      <c r="O133" s="6" t="s">
        <v>210</v>
      </c>
      <c r="P133" s="6" t="s">
        <v>177</v>
      </c>
      <c r="Q133" s="23" t="s">
        <v>183</v>
      </c>
      <c r="R133" s="23" t="s">
        <v>183</v>
      </c>
      <c r="S133" s="23" t="s">
        <v>183</v>
      </c>
      <c r="T133" s="23" t="s">
        <v>183</v>
      </c>
      <c r="U133" s="23" t="s">
        <v>183</v>
      </c>
      <c r="V133" s="23" t="s">
        <v>183</v>
      </c>
      <c r="W133" s="21" t="str">
        <f>CONCATENATE("{{coalesce(cell(BIG_TEST_9.result, ", $F133,", \""Color\""), \""#FFFFFF\"").asString()}}")</f>
        <v>{{coalesce(cell(BIG_TEST_9.result, 9, \"Color\"), \"#FFFFFF\").asString()}}</v>
      </c>
      <c r="X133" s="8" t="s">
        <v>34</v>
      </c>
      <c r="Y133" s="8" t="s">
        <v>202</v>
      </c>
      <c r="Z133" s="21" t="str">
        <f>CONCATENATE("{{coalesce(cell(BIG_TEST_9.result, ", $F133,", \""number_YTD_A_MoM_Formatted\""), \""--\"").asString()}}")</f>
        <v>{{coalesce(cell(BIG_TEST_9.result, 9, \"number_YTD_A_MoM_Formatted\"), \"--\").asString()}}</v>
      </c>
      <c r="AA133" s="23" t="s">
        <v>183</v>
      </c>
      <c r="AB133" s="23" t="s">
        <v>183</v>
      </c>
      <c r="AC133" s="9" t="s">
        <v>40</v>
      </c>
      <c r="AD133" s="9" t="s">
        <v>237</v>
      </c>
      <c r="AE133" s="9">
        <f>AG133+3</f>
        <v>75</v>
      </c>
      <c r="AF133" s="9" t="s">
        <v>44</v>
      </c>
      <c r="AG133" s="28">
        <f t="shared" si="102"/>
        <v>72</v>
      </c>
      <c r="AH133" s="16" t="s">
        <v>219</v>
      </c>
      <c r="AI133" s="10"/>
      <c r="AJ133" s="25" t="s">
        <v>183</v>
      </c>
      <c r="AK133" s="7" t="str">
        <f t="shared" si="138"/>
        <v>text_YTD_A_MoM_010</v>
      </c>
      <c r="AL133" s="10"/>
      <c r="AM133" s="24" t="s">
        <v>183</v>
      </c>
      <c r="AN133" s="24" t="s">
        <v>183</v>
      </c>
      <c r="AO133" s="13" t="str">
        <f t="shared" si="139"/>
        <v>PASS</v>
      </c>
      <c r="AP133" s="13"/>
      <c r="AQ133" s="12" t="str">
        <f t="shared" si="140"/>
        <v>"text_YTD_A_MoM_010": {"type": "text", "parameters": {"text": "{{coalesce(cell(BIG_TEST_9.result, 9, \"number_YTD_A_MoM_Formatted\"), \"--\").asString()}}", "textAlignment": "right", "textColor": "{{coalesce(cell(BIG_TEST_9.result, 9, \"Color\"), \"#FFFFFF\").asString()}}", "fontSize": 14}},</v>
      </c>
      <c r="AR133" s="17" t="s">
        <v>214</v>
      </c>
      <c r="AS133" s="13" t="str">
        <f t="shared" si="141"/>
        <v>FAIL</v>
      </c>
      <c r="AT133" s="13"/>
      <c r="AU133" s="12" t="str">
        <f t="shared" si="134"/>
        <v>{"colspan": 3, "column": 31, "name": "text_YTD_A_MoM_010", "row": 75, "rowspan": 2, "widgetStyle": {"borderEdges": [], "backgroundColor": "#FFFFFF", "borderColor": "#FFFFFF", "borderRadius": 0, "borderWidth": 1}},</v>
      </c>
      <c r="AV133" s="17" t="s">
        <v>229</v>
      </c>
      <c r="AW133" s="13" t="str">
        <f t="shared" si="142"/>
        <v>FAIL</v>
      </c>
    </row>
    <row r="134" spans="1:49" s="4" customFormat="1" ht="72.599999999999994" thickBot="1" x14ac:dyDescent="0.35">
      <c r="A134" s="30">
        <v>6</v>
      </c>
      <c r="B134" s="14" t="s">
        <v>8</v>
      </c>
      <c r="C134" s="14" t="s">
        <v>47</v>
      </c>
      <c r="D134" s="14" t="s">
        <v>10</v>
      </c>
      <c r="E134" s="11" t="str">
        <f t="shared" si="135"/>
        <v>_010</v>
      </c>
      <c r="F134" s="28">
        <f t="shared" si="101"/>
        <v>9</v>
      </c>
      <c r="G134" s="6" t="s">
        <v>183</v>
      </c>
      <c r="H134" s="6" t="s">
        <v>183</v>
      </c>
      <c r="I134" s="6" t="s">
        <v>183</v>
      </c>
      <c r="J134" s="6" t="s">
        <v>183</v>
      </c>
      <c r="K134" s="6" t="s">
        <v>183</v>
      </c>
      <c r="L134" s="6" t="s">
        <v>183</v>
      </c>
      <c r="M134" s="6" t="s">
        <v>183</v>
      </c>
      <c r="N134" s="6" t="s">
        <v>183</v>
      </c>
      <c r="O134" s="6" t="s">
        <v>183</v>
      </c>
      <c r="P134" s="6" t="s">
        <v>183</v>
      </c>
      <c r="Q134" s="23" t="s">
        <v>183</v>
      </c>
      <c r="R134" s="23" t="s">
        <v>183</v>
      </c>
      <c r="S134" s="23" t="s">
        <v>183</v>
      </c>
      <c r="T134" s="23" t="s">
        <v>183</v>
      </c>
      <c r="U134" s="23" t="s">
        <v>183</v>
      </c>
      <c r="V134" s="23" t="s">
        <v>183</v>
      </c>
      <c r="W134" s="21" t="str">
        <f>CONCATENATE("{{coalesce(cell(BIG_TEST_9.result, ", $F132,", \""Text_Color_1\""), \""#FFFFFF\"").asString()}}")</f>
        <v>{{coalesce(cell(BIG_TEST_9.result, 9, \"Text_Color_1\"), \"#FFFFFF\").asString()}}</v>
      </c>
      <c r="X134" s="8" t="s">
        <v>49</v>
      </c>
      <c r="Y134" s="8" t="s">
        <v>202</v>
      </c>
      <c r="Z134" s="8" t="s">
        <v>212</v>
      </c>
      <c r="AA134" s="23"/>
      <c r="AB134" s="23"/>
      <c r="AC134" s="9" t="s">
        <v>40</v>
      </c>
      <c r="AD134" s="9" t="s">
        <v>158</v>
      </c>
      <c r="AE134" s="9">
        <f>AG134+3</f>
        <v>75</v>
      </c>
      <c r="AF134" s="9" t="s">
        <v>44</v>
      </c>
      <c r="AG134" s="28">
        <f t="shared" si="102"/>
        <v>72</v>
      </c>
      <c r="AH134" s="16" t="s">
        <v>219</v>
      </c>
      <c r="AI134" s="10"/>
      <c r="AJ134" s="25" t="s">
        <v>183</v>
      </c>
      <c r="AK134" s="7" t="str">
        <f>CONCATENATE("text_","cmom_a",E134)</f>
        <v>text_cmom_a_010</v>
      </c>
      <c r="AL134" s="10"/>
      <c r="AM134" s="24" t="s">
        <v>183</v>
      </c>
      <c r="AN134" s="24" t="s">
        <v>183</v>
      </c>
      <c r="AO134" s="13" t="str">
        <f t="shared" si="139"/>
        <v>PASS</v>
      </c>
      <c r="AP134" s="13"/>
      <c r="AQ134" s="12" t="str">
        <f t="shared" si="140"/>
        <v>"text_cmom_a_010": {"type": "text", "parameters": {"text": "Δ MoM", "textAlignment": "right", "textColor": "{{coalesce(cell(BIG_TEST_9.result, 9, \"Text_Color_1\"), \"#FFFFFF\").asString()}}", "fontSize": 10}},</v>
      </c>
      <c r="AR134" s="17" t="s">
        <v>215</v>
      </c>
      <c r="AS134" s="13" t="str">
        <f t="shared" si="141"/>
        <v>FAIL</v>
      </c>
      <c r="AT134" s="13"/>
      <c r="AU134" s="12" t="str">
        <f t="shared" si="134"/>
        <v>{"colspan": 3, "column": 21, "name": "text_cmom_a_010", "row": 75, "rowspan": 2, "widgetStyle": {"borderEdges": [], "backgroundColor": "#FFFFFF", "borderColor": "#FFFFFF", "borderRadius": 0, "borderWidth": 1}},</v>
      </c>
      <c r="AV134" s="17" t="s">
        <v>220</v>
      </c>
      <c r="AW134" s="13" t="str">
        <f t="shared" si="142"/>
        <v>FAIL</v>
      </c>
    </row>
    <row r="135" spans="1:49" s="4" customFormat="1" ht="72.599999999999994" thickBot="1" x14ac:dyDescent="0.35">
      <c r="A135" s="30">
        <v>7</v>
      </c>
      <c r="B135" s="14" t="s">
        <v>8</v>
      </c>
      <c r="C135" s="14" t="s">
        <v>47</v>
      </c>
      <c r="D135" s="14" t="s">
        <v>10</v>
      </c>
      <c r="E135" s="11" t="str">
        <f t="shared" si="135"/>
        <v>_010</v>
      </c>
      <c r="F135" s="28">
        <f t="shared" si="101"/>
        <v>9</v>
      </c>
      <c r="G135" s="6" t="s">
        <v>183</v>
      </c>
      <c r="H135" s="6" t="s">
        <v>183</v>
      </c>
      <c r="I135" s="6" t="s">
        <v>183</v>
      </c>
      <c r="J135" s="6" t="s">
        <v>183</v>
      </c>
      <c r="K135" s="6" t="s">
        <v>183</v>
      </c>
      <c r="L135" s="6" t="s">
        <v>183</v>
      </c>
      <c r="M135" s="6" t="s">
        <v>183</v>
      </c>
      <c r="N135" s="6" t="s">
        <v>183</v>
      </c>
      <c r="O135" s="6" t="s">
        <v>183</v>
      </c>
      <c r="P135" s="6" t="s">
        <v>183</v>
      </c>
      <c r="Q135" s="23" t="s">
        <v>183</v>
      </c>
      <c r="R135" s="23" t="s">
        <v>183</v>
      </c>
      <c r="S135" s="23" t="s">
        <v>183</v>
      </c>
      <c r="T135" s="23" t="s">
        <v>183</v>
      </c>
      <c r="U135" s="23" t="s">
        <v>183</v>
      </c>
      <c r="V135" s="23" t="s">
        <v>183</v>
      </c>
      <c r="W135" s="21" t="str">
        <f>CONCATENATE("{{coalesce(cell(BIG_TEST_9.result, ", $F133,", \""Text_Color_1\""), \""#FFFFFF\"").asString()}}")</f>
        <v>{{coalesce(cell(BIG_TEST_9.result, 9, \"Text_Color_1\"), \"#FFFFFF\").asString()}}</v>
      </c>
      <c r="X135" s="8" t="s">
        <v>49</v>
      </c>
      <c r="Y135" s="8" t="s">
        <v>202</v>
      </c>
      <c r="Z135" s="8" t="s">
        <v>212</v>
      </c>
      <c r="AA135" s="23"/>
      <c r="AB135" s="23"/>
      <c r="AC135" s="9" t="s">
        <v>40</v>
      </c>
      <c r="AD135" s="9" t="s">
        <v>194</v>
      </c>
      <c r="AE135" s="9">
        <f>AG135+3</f>
        <v>75</v>
      </c>
      <c r="AF135" s="9" t="s">
        <v>44</v>
      </c>
      <c r="AG135" s="28">
        <f t="shared" si="102"/>
        <v>72</v>
      </c>
      <c r="AH135" s="16" t="s">
        <v>219</v>
      </c>
      <c r="AI135" s="10"/>
      <c r="AJ135" s="25" t="s">
        <v>183</v>
      </c>
      <c r="AK135" s="7" t="str">
        <f>CONCATENATE("text_","cmom_b",E135)</f>
        <v>text_cmom_b_010</v>
      </c>
      <c r="AL135" s="10"/>
      <c r="AM135" s="24" t="s">
        <v>183</v>
      </c>
      <c r="AN135" s="24" t="s">
        <v>183</v>
      </c>
      <c r="AO135" s="13" t="str">
        <f t="shared" si="139"/>
        <v>PASS</v>
      </c>
      <c r="AP135" s="13"/>
      <c r="AQ135" s="12" t="str">
        <f t="shared" si="140"/>
        <v>"text_cmom_b_010": {"type": "text", "parameters": {"text": "Δ MoM", "textAlignment": "right", "textColor": "{{coalesce(cell(BIG_TEST_9.result, 9, \"Text_Color_1\"), \"#FFFFFF\").asString()}}", "fontSize": 10}},</v>
      </c>
      <c r="AR135" s="17" t="s">
        <v>216</v>
      </c>
      <c r="AS135" s="13" t="str">
        <f t="shared" si="141"/>
        <v>FAIL</v>
      </c>
      <c r="AT135" s="13"/>
      <c r="AU135" s="12" t="str">
        <f t="shared" si="134"/>
        <v>{"colspan": 3, "column": 28, "name": "text_cmom_b_010", "row": 75, "rowspan": 2, "widgetStyle": {"borderEdges": [], "backgroundColor": "#FFFFFF", "borderColor": "#FFFFFF", "borderRadius": 0, "borderWidth": 1}},</v>
      </c>
      <c r="AV135" s="17" t="s">
        <v>221</v>
      </c>
      <c r="AW135" s="13" t="str">
        <f t="shared" si="142"/>
        <v>FAIL</v>
      </c>
    </row>
    <row r="136" spans="1:49" s="4" customFormat="1" ht="216.6" thickBot="1" x14ac:dyDescent="0.35">
      <c r="A136" s="30">
        <v>8</v>
      </c>
      <c r="B136" s="14" t="s">
        <v>8</v>
      </c>
      <c r="C136" s="14" t="s">
        <v>47</v>
      </c>
      <c r="D136" s="14" t="s">
        <v>166</v>
      </c>
      <c r="E136" s="11" t="str">
        <f t="shared" si="135"/>
        <v>_010</v>
      </c>
      <c r="F136" s="28">
        <f t="shared" si="101"/>
        <v>9</v>
      </c>
      <c r="G136" s="5" t="s">
        <v>173</v>
      </c>
      <c r="H136" s="20" t="str">
        <f t="shared" ref="H136" si="144">CONCATENATE("{{coalesce(cell(BIG_TEST_9.result, ", $F136,", \""Metric\""), \""Error\"").asString()}}")</f>
        <v>{{coalesce(cell(BIG_TEST_9.result, 9, \"Metric\"), \"Error\").asString()}}</v>
      </c>
      <c r="I136" s="20" t="s">
        <v>191</v>
      </c>
      <c r="J136" s="20" t="s">
        <v>15</v>
      </c>
      <c r="K136" s="5" t="s">
        <v>15</v>
      </c>
      <c r="L136" s="5" t="s">
        <v>53</v>
      </c>
      <c r="M136" s="20" t="str">
        <f>CONCATENATE("[""Metric"", [""{{coalesce(cell(BIG_TEST_9.result, ", $F136,", \""Metric\""), \""Error\"").asString()}}""], ""in""]")</f>
        <v>["Metric", ["{{coalesce(cell(BIG_TEST_9.result, 9, \"Metric\"), \"Error\").asString()}}"], "in"]</v>
      </c>
      <c r="N136" s="20" t="str">
        <f>CONCATENATE("[""Region"", [""{{coalesce(cell(BIG_TEST_9.result, ", $F136,", \""Region\""), \""Error\"").asString()}}""], ""in""]")</f>
        <v>["Region", ["{{coalesce(cell(BIG_TEST_9.result, 9, \"Region\"), \"Error\").asString()}}"], "in"]</v>
      </c>
      <c r="O136" s="6" t="s">
        <v>183</v>
      </c>
      <c r="P136" s="6" t="s">
        <v>177</v>
      </c>
      <c r="Q136" s="21" t="s">
        <v>178</v>
      </c>
      <c r="R136" s="23" t="s">
        <v>183</v>
      </c>
      <c r="S136" s="23" t="s">
        <v>183</v>
      </c>
      <c r="T136" s="23" t="s">
        <v>183</v>
      </c>
      <c r="U136" s="21" t="str">
        <f>CONCATENATE("{{coalesce(cell(BIG_TEST_9.result, ", $F136,", \""Color\""), \""#FFFFFF\"").asString()}}")</f>
        <v>{{coalesce(cell(BIG_TEST_9.result, 9, \"Color\"), \"#FFFFFF\").asString()}}</v>
      </c>
      <c r="V136" s="8" t="s">
        <v>34</v>
      </c>
      <c r="W136" s="17" t="s">
        <v>31</v>
      </c>
      <c r="X136" s="8" t="s">
        <v>49</v>
      </c>
      <c r="Y136" s="8" t="s">
        <v>33</v>
      </c>
      <c r="Z136" s="8"/>
      <c r="AA136" s="17" t="s">
        <v>239</v>
      </c>
      <c r="AB136" s="17" t="s">
        <v>196</v>
      </c>
      <c r="AC136" s="9" t="s">
        <v>179</v>
      </c>
      <c r="AD136" s="9" t="s">
        <v>204</v>
      </c>
      <c r="AE136" s="9">
        <f>AG136</f>
        <v>72</v>
      </c>
      <c r="AF136" s="9" t="s">
        <v>59</v>
      </c>
      <c r="AG136" s="28">
        <f t="shared" si="102"/>
        <v>72</v>
      </c>
      <c r="AH136" s="16" t="s">
        <v>180</v>
      </c>
      <c r="AI136" s="10"/>
      <c r="AJ136" s="11" t="str">
        <f>CONCATENATE(G136,"Trend",E136)</f>
        <v>Step_Trend_010</v>
      </c>
      <c r="AK136" s="7" t="str">
        <f>CONCATENATE("chart_Trend",E136)</f>
        <v>chart_Trend_010</v>
      </c>
      <c r="AL136" s="10"/>
      <c r="AM136" s="12" t="str">
        <f>CONCATENATE("""",AJ136,""": {""broadcastFacet"": false, ", P136,  ", ""isGlobal"": false, ", """query"": {""measures"": [[""avg"", """,J136,"""]], ""groups"": ", I136,", ""filters"": [", M136,", ", N136,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"Step_Trend_010":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9, \"Metric\"), \"Error\").asString()}}"], "in"], ["Region", ["{{coalesce(cell(BIG_TEST_9.result, 9,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36" s="21" t="s">
        <v>233</v>
      </c>
      <c r="AO136" s="13" t="str">
        <f t="shared" si="139"/>
        <v>FAIL</v>
      </c>
      <c r="AP136" s="13"/>
      <c r="AQ136" s="12" t="str">
        <f>CONCATENATE("""", AK136, """: {""parameters"": {", AA136, " """, AJ136, """, ", AB136, "}, ""type"": ""chart""},")</f>
        <v>"chart_Trend_010":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"Step_Trend_010",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36" s="17" t="s">
        <v>238</v>
      </c>
      <c r="AS136" s="13" t="str">
        <f>IF(AQ136=AR136,"PASS","FAIL")</f>
        <v>FAIL</v>
      </c>
      <c r="AT136" s="13"/>
      <c r="AU136" s="12" t="str">
        <f t="shared" si="134"/>
        <v>{"colspan": 7, "column": 34, "name": "chart_Trend_010", "row": 72, "rowspan": 5, "widgetStyle": {"backgroundColor": "#FFFFFF", "borderColor": "#FFFFFF", "borderEdges": [], "borderRadius": 0, "borderWidth": 1}},</v>
      </c>
      <c r="AV136" s="17" t="s">
        <v>234</v>
      </c>
      <c r="AW136" s="13" t="str">
        <f t="shared" si="142"/>
        <v>FAIL</v>
      </c>
    </row>
    <row r="137" spans="1:49" s="4" customFormat="1" ht="115.8" thickBot="1" x14ac:dyDescent="0.35">
      <c r="A137" s="30">
        <v>9</v>
      </c>
      <c r="B137" s="14" t="s">
        <v>8</v>
      </c>
      <c r="C137" s="14" t="s">
        <v>47</v>
      </c>
      <c r="D137" s="14" t="s">
        <v>167</v>
      </c>
      <c r="E137" s="11" t="str">
        <f t="shared" si="135"/>
        <v>_010</v>
      </c>
      <c r="F137" s="28">
        <f t="shared" si="101"/>
        <v>9</v>
      </c>
      <c r="G137" s="6" t="s">
        <v>183</v>
      </c>
      <c r="H137" s="6" t="s">
        <v>183</v>
      </c>
      <c r="I137" s="26" t="s">
        <v>183</v>
      </c>
      <c r="J137" s="6" t="s">
        <v>183</v>
      </c>
      <c r="K137" s="6" t="s">
        <v>183</v>
      </c>
      <c r="L137" s="6" t="s">
        <v>183</v>
      </c>
      <c r="M137" s="6" t="s">
        <v>183</v>
      </c>
      <c r="N137" s="6" t="s">
        <v>183</v>
      </c>
      <c r="O137" s="6" t="s">
        <v>183</v>
      </c>
      <c r="P137" s="6" t="s">
        <v>183</v>
      </c>
      <c r="Q137" s="23" t="s">
        <v>183</v>
      </c>
      <c r="R137" s="23" t="s">
        <v>183</v>
      </c>
      <c r="S137" s="23" t="s">
        <v>183</v>
      </c>
      <c r="T137" s="23" t="s">
        <v>183</v>
      </c>
      <c r="U137" s="23" t="s">
        <v>183</v>
      </c>
      <c r="V137" s="23" t="s">
        <v>183</v>
      </c>
      <c r="W137" s="17" t="s">
        <v>187</v>
      </c>
      <c r="X137" s="8" t="s">
        <v>49</v>
      </c>
      <c r="Y137" s="8" t="s">
        <v>33</v>
      </c>
      <c r="Z137" s="8"/>
      <c r="AA137" s="23" t="s">
        <v>183</v>
      </c>
      <c r="AB137" s="23" t="s">
        <v>183</v>
      </c>
      <c r="AC137" s="9" t="s">
        <v>42</v>
      </c>
      <c r="AD137" s="9" t="s">
        <v>42</v>
      </c>
      <c r="AE137" s="9">
        <f>AG137</f>
        <v>72</v>
      </c>
      <c r="AF137" s="9" t="s">
        <v>59</v>
      </c>
      <c r="AG137" s="28">
        <f t="shared" si="102"/>
        <v>72</v>
      </c>
      <c r="AH137" s="22" t="str">
        <f>CONCATENATE("{""backgroundColor"": ""{{coalesce(cell(BIG_TEST_9.result, ",$F137,", \""Colorization_Hex_Code\""), \""#FFFFFF\"").asString()}}"", ""borderColor"": ""#FFFFFF"", ""borderEdges"": [""top"",""left"",""bottom""], ""borderRadius"": 0, ""borderWidth"": 4}")</f>
        <v>{"backgroundColor": "{{coalesce(cell(BIG_TEST_9.result, 9, \"Colorization_Hex_Code\"), \"#FFFFFF\").asString()}}", "borderColor": "#FFFFFF", "borderEdges": ["top","left","bottom"], "borderRadius": 0, "borderWidth": 4}</v>
      </c>
      <c r="AI137" s="10"/>
      <c r="AJ137" s="25" t="s">
        <v>183</v>
      </c>
      <c r="AK137" s="7" t="str">
        <f>CONCATENATE("Status_Box",E137)</f>
        <v>Status_Box_010</v>
      </c>
      <c r="AL137" s="10"/>
      <c r="AM137" s="24" t="s">
        <v>183</v>
      </c>
      <c r="AN137" s="24" t="s">
        <v>183</v>
      </c>
      <c r="AO137" s="13" t="str">
        <f t="shared" si="139"/>
        <v>PASS</v>
      </c>
      <c r="AP137" s="13"/>
      <c r="AQ137" s="12" t="str">
        <f>CONCATENATE("""",AK137,""": {""parameters"": {""fontSize"": ",X137,", ""text"": """, Z137, """, ""textAlignment"": """, Y137, """, ""textColor"": """, W137, """}, ""type"": ""text""},")</f>
        <v>"Status_Box_010": {"parameters": {"fontSize": 10, "text": "", "textAlignment": "center", "textColor": "#091A3E"}, "type": "text"},</v>
      </c>
      <c r="AR137" s="33" t="s">
        <v>203</v>
      </c>
      <c r="AS137" s="13" t="str">
        <f t="shared" ref="AS137:AS142" si="145">IF(AQ137=AR137,"PASS","FAIL")</f>
        <v>FAIL</v>
      </c>
      <c r="AT137" s="13"/>
      <c r="AU137" s="12" t="str">
        <f>CONCATENATE("{""colspan"": ",AC137,", ""column"": ",AD137,", ""name"": """,AK137,""", ""row"": ",AE137,", ""rowspan"": ",AF137, ", ""widgetStyle"": ",AH137,"},")</f>
        <v>{"colspan": 1, "column": 1, "name": "Status_Box_010", "row": 72, "rowspan": 5, "widgetStyle": {"backgroundColor": "{{coalesce(cell(BIG_TEST_9.result, 9, \"Colorization_Hex_Code\"), \"#FFFFFF\").asString()}}", "borderColor": "#FFFFFF", "borderEdges": ["top","left","bottom"], "borderRadius": 0, "borderWidth": 4}},</v>
      </c>
      <c r="AV137" s="33" t="s">
        <v>222</v>
      </c>
      <c r="AW137" s="13" t="str">
        <f t="shared" si="142"/>
        <v>FAIL</v>
      </c>
    </row>
    <row r="138" spans="1:49" s="4" customFormat="1" ht="130.19999999999999" customHeight="1" thickBot="1" x14ac:dyDescent="0.35">
      <c r="A138" s="30">
        <v>10</v>
      </c>
      <c r="B138" s="14" t="s">
        <v>8</v>
      </c>
      <c r="C138" s="14" t="s">
        <v>47</v>
      </c>
      <c r="D138" s="14" t="s">
        <v>168</v>
      </c>
      <c r="E138" s="11" t="str">
        <f t="shared" si="135"/>
        <v>_010</v>
      </c>
      <c r="F138" s="28">
        <f t="shared" si="101"/>
        <v>9</v>
      </c>
      <c r="G138" s="6" t="s">
        <v>183</v>
      </c>
      <c r="H138" s="6" t="s">
        <v>183</v>
      </c>
      <c r="I138" s="26" t="s">
        <v>183</v>
      </c>
      <c r="J138" s="6" t="s">
        <v>183</v>
      </c>
      <c r="K138" s="6" t="s">
        <v>183</v>
      </c>
      <c r="L138" s="6" t="s">
        <v>183</v>
      </c>
      <c r="M138" s="6" t="s">
        <v>183</v>
      </c>
      <c r="N138" s="6" t="s">
        <v>183</v>
      </c>
      <c r="O138" s="6" t="s">
        <v>183</v>
      </c>
      <c r="P138" s="6" t="s">
        <v>183</v>
      </c>
      <c r="Q138" s="23" t="s">
        <v>183</v>
      </c>
      <c r="R138" s="23" t="s">
        <v>183</v>
      </c>
      <c r="S138" s="23" t="s">
        <v>183</v>
      </c>
      <c r="T138" s="23" t="s">
        <v>183</v>
      </c>
      <c r="U138" s="23" t="s">
        <v>183</v>
      </c>
      <c r="V138" s="23" t="s">
        <v>183</v>
      </c>
      <c r="W138" s="21" t="str">
        <f>CONCATENATE("{{coalesce(cell(BIG_TEST_9.result, ", $F138,", \""Text_Color_1\""), \""#FFFFFF\"").asString()}}")</f>
        <v>{{coalesce(cell(BIG_TEST_9.result, 9, \"Text_Color_1\"), \"#FFFFFF\").asString()}}</v>
      </c>
      <c r="X138" s="8" t="s">
        <v>34</v>
      </c>
      <c r="Y138" s="8" t="s">
        <v>186</v>
      </c>
      <c r="Z138" s="21" t="str">
        <f>CONCATENATE("{{coalesce(cell(BIG_TEST_9.result, ", $F138,", \""Metric_Short\""), \""Error\"").asString()}}")</f>
        <v>{{coalesce(cell(BIG_TEST_9.result, 9, \"Metric_Short\"), \"Error\").asString()}}</v>
      </c>
      <c r="AA138" s="23" t="s">
        <v>183</v>
      </c>
      <c r="AB138" s="23" t="s">
        <v>183</v>
      </c>
      <c r="AC138" s="9" t="s">
        <v>61</v>
      </c>
      <c r="AD138" s="9" t="s">
        <v>44</v>
      </c>
      <c r="AE138" s="9">
        <f>AG138</f>
        <v>72</v>
      </c>
      <c r="AF138" s="9" t="s">
        <v>40</v>
      </c>
      <c r="AG138" s="28">
        <f t="shared" si="102"/>
        <v>72</v>
      </c>
      <c r="AH138" s="16" t="s">
        <v>205</v>
      </c>
      <c r="AI138" s="10"/>
      <c r="AJ138" s="25" t="s">
        <v>183</v>
      </c>
      <c r="AK138" s="7" t="str">
        <f>CONCATENATE("Metric_Name",E138)</f>
        <v>Metric_Name_010</v>
      </c>
      <c r="AL138" s="10"/>
      <c r="AM138" s="24" t="s">
        <v>183</v>
      </c>
      <c r="AN138" s="24" t="s">
        <v>183</v>
      </c>
      <c r="AO138" s="13" t="str">
        <f t="shared" si="139"/>
        <v>PASS</v>
      </c>
      <c r="AP138" s="13"/>
      <c r="AQ138" s="12" t="str">
        <f>CONCATENATE("""",AK138,""": {""parameters"": {""fontSize"": ",X138,", ""text"": """, Z138, """, ""textAlignment"": """, Y138, """, ""textColor"": """, W138, """}, ""type"": ""text""},")</f>
        <v>"Metric_Name_010": {"parameters": {"fontSize": 14, "text": "{{coalesce(cell(BIG_TEST_9.result, 9, \"Metric_Short\"), \"Error\").asString()}}", "textAlignment": "left", "textColor": "{{coalesce(cell(BIG_TEST_9.result, 9, \"Text_Color_1\"), \"#FFFFFF\").asString()}}"}, "type": "text"},</v>
      </c>
      <c r="AR138" s="33" t="s">
        <v>248</v>
      </c>
      <c r="AS138" s="13" t="str">
        <f t="shared" si="145"/>
        <v>FAIL</v>
      </c>
      <c r="AT138" s="13"/>
      <c r="AU138" s="12" t="str">
        <f>CONCATENATE("{""colspan"": ",AC138,", ""column"": ",AD138,", ""name"": """,AK138,""", ""row"": ",AE138,", ""rowspan"": ",AF138,", ""widgetStyle"": ",AH138,"},")</f>
        <v>{"colspan": 11, "column": 2, "name": "Metric_Name_010", "row": 72, "rowspan": 3, "widgetStyle": {"borderColor": "#FFFFFF", "borderEdges": [], "borderWidth": 1}},</v>
      </c>
      <c r="AV138" s="33" t="s">
        <v>223</v>
      </c>
      <c r="AW138" s="13" t="str">
        <f t="shared" si="142"/>
        <v>FAIL</v>
      </c>
    </row>
    <row r="139" spans="1:49" s="4" customFormat="1" ht="72.599999999999994" thickBot="1" x14ac:dyDescent="0.35">
      <c r="A139" s="30">
        <v>11</v>
      </c>
      <c r="B139" s="14" t="s">
        <v>8</v>
      </c>
      <c r="C139" s="14" t="s">
        <v>47</v>
      </c>
      <c r="D139" s="14" t="s">
        <v>169</v>
      </c>
      <c r="E139" s="11" t="str">
        <f t="shared" si="135"/>
        <v>_010</v>
      </c>
      <c r="F139" s="28">
        <f t="shared" si="101"/>
        <v>9</v>
      </c>
      <c r="G139" s="6" t="s">
        <v>183</v>
      </c>
      <c r="H139" s="6" t="s">
        <v>183</v>
      </c>
      <c r="I139" s="26" t="s">
        <v>183</v>
      </c>
      <c r="J139" s="6" t="s">
        <v>183</v>
      </c>
      <c r="K139" s="6" t="s">
        <v>183</v>
      </c>
      <c r="L139" s="6" t="s">
        <v>183</v>
      </c>
      <c r="M139" s="6" t="s">
        <v>183</v>
      </c>
      <c r="N139" s="6" t="s">
        <v>183</v>
      </c>
      <c r="O139" s="6" t="s">
        <v>183</v>
      </c>
      <c r="P139" s="6" t="s">
        <v>183</v>
      </c>
      <c r="Q139" s="23" t="s">
        <v>183</v>
      </c>
      <c r="R139" s="23" t="s">
        <v>183</v>
      </c>
      <c r="S139" s="23" t="s">
        <v>183</v>
      </c>
      <c r="T139" s="23" t="s">
        <v>183</v>
      </c>
      <c r="U139" s="23" t="s">
        <v>183</v>
      </c>
      <c r="V139" s="23" t="s">
        <v>183</v>
      </c>
      <c r="W139" s="21" t="str">
        <f>CONCATENATE("{{coalesce(cell(BIG_TEST_9.result, ", $F139,", \""Text_Color_2\""), \""#FFFFFF\"").asString()}}")</f>
        <v>{{coalesce(cell(BIG_TEST_9.result, 9, \"Text_Color_2\"), \"#FFFFFF\").asString()}}</v>
      </c>
      <c r="X139" s="8" t="s">
        <v>62</v>
      </c>
      <c r="Y139" s="8" t="s">
        <v>186</v>
      </c>
      <c r="Z139" s="21" t="str">
        <f>CONCATENATE("{{coalesce(cell(BIG_TEST_9.result, ", $F139,", \""Type\""), \""Error\"").asString()}} Metric")</f>
        <v>{{coalesce(cell(BIG_TEST_9.result, 9, \"Type\"), \"Error\").asString()}} Metric</v>
      </c>
      <c r="AA139" s="23" t="s">
        <v>183</v>
      </c>
      <c r="AB139" s="23" t="s">
        <v>183</v>
      </c>
      <c r="AC139" s="9" t="s">
        <v>179</v>
      </c>
      <c r="AD139" s="9" t="s">
        <v>44</v>
      </c>
      <c r="AE139" s="9">
        <f>AG139+3</f>
        <v>75</v>
      </c>
      <c r="AF139" s="9" t="s">
        <v>44</v>
      </c>
      <c r="AG139" s="28">
        <f t="shared" si="102"/>
        <v>72</v>
      </c>
      <c r="AH139" s="16" t="s">
        <v>180</v>
      </c>
      <c r="AI139" s="10"/>
      <c r="AJ139" s="25" t="s">
        <v>183</v>
      </c>
      <c r="AK139" s="7" t="str">
        <f>CONCATENATE("Type_Name",E139)</f>
        <v>Type_Name_010</v>
      </c>
      <c r="AL139" s="10"/>
      <c r="AM139" s="24" t="s">
        <v>183</v>
      </c>
      <c r="AN139" s="24" t="s">
        <v>183</v>
      </c>
      <c r="AO139" s="13" t="str">
        <f t="shared" si="139"/>
        <v>PASS</v>
      </c>
      <c r="AP139" s="13"/>
      <c r="AQ139" s="12" t="str">
        <f>CONCATENATE("""",AK139,""": {""parameters"": {""fontSize"": ",X139,", ""text"": """, Z139, """, ""textAlignment"": """, Y139, """, ""textColor"": """, W139, """}, ""type"": ""text""},")</f>
        <v>"Type_Name_010": {"parameters": {"fontSize": 12, "text": "{{coalesce(cell(BIG_TEST_9.result, 9, \"Type\"), \"Error\").asString()}} Metric", "textAlignment": "left", "textColor": "{{coalesce(cell(BIG_TEST_9.result, 9, \"Text_Color_2\"), \"#FFFFFF\").asString()}}"}, "type": "text"},</v>
      </c>
      <c r="AR139" s="33" t="s">
        <v>206</v>
      </c>
      <c r="AS139" s="13" t="str">
        <f t="shared" si="145"/>
        <v>FAIL</v>
      </c>
      <c r="AT139" s="13"/>
      <c r="AU139" s="12" t="str">
        <f>CONCATENATE("{""colspan"": ",AC139,", ""column"": ",AD139,", ""name"": """,AK139,""", ""row"": ",AE139,", ""rowspan"": ",AF139,", ""widgetStyle"": ",AH139,"},")</f>
        <v>{"colspan": 7, "column": 2, "name": "Type_Name_010", "row": 75, "rowspan": 2, "widgetStyle": {"backgroundColor": "#FFFFFF", "borderColor": "#FFFFFF", "borderEdges": [], "borderRadius": 0, "borderWidth": 1}},</v>
      </c>
      <c r="AV139" s="33" t="s">
        <v>224</v>
      </c>
      <c r="AW139" s="13" t="str">
        <f t="shared" si="142"/>
        <v>FAIL</v>
      </c>
    </row>
    <row r="140" spans="1:49" s="4" customFormat="1" ht="87" customHeight="1" thickBot="1" x14ac:dyDescent="0.35">
      <c r="A140" s="30">
        <v>12</v>
      </c>
      <c r="B140" s="14" t="s">
        <v>8</v>
      </c>
      <c r="C140" s="14" t="s">
        <v>47</v>
      </c>
      <c r="D140" s="14" t="s">
        <v>170</v>
      </c>
      <c r="E140" s="11" t="str">
        <f t="shared" si="135"/>
        <v>_010</v>
      </c>
      <c r="F140" s="28">
        <f t="shared" si="101"/>
        <v>9</v>
      </c>
      <c r="G140" s="6" t="s">
        <v>183</v>
      </c>
      <c r="H140" s="6" t="s">
        <v>183</v>
      </c>
      <c r="I140" s="26" t="s">
        <v>183</v>
      </c>
      <c r="J140" s="6" t="s">
        <v>183</v>
      </c>
      <c r="K140" s="6" t="s">
        <v>183</v>
      </c>
      <c r="L140" s="6" t="s">
        <v>183</v>
      </c>
      <c r="M140" s="6" t="s">
        <v>183</v>
      </c>
      <c r="N140" s="6" t="s">
        <v>183</v>
      </c>
      <c r="O140" s="6" t="s">
        <v>183</v>
      </c>
      <c r="P140" s="6" t="s">
        <v>183</v>
      </c>
      <c r="Q140" s="23" t="s">
        <v>183</v>
      </c>
      <c r="R140" s="23" t="s">
        <v>183</v>
      </c>
      <c r="S140" s="23" t="s">
        <v>183</v>
      </c>
      <c r="T140" s="23" t="s">
        <v>183</v>
      </c>
      <c r="U140" s="23" t="s">
        <v>183</v>
      </c>
      <c r="V140" s="23" t="s">
        <v>183</v>
      </c>
      <c r="W140" s="21" t="str">
        <f>CONCATENATE("{{coalesce(cell(BIG_TEST_9.result, ", $F140,", \""Text_Color_2\""), \""#FFFFFF\"").asString()}}")</f>
        <v>{{coalesce(cell(BIG_TEST_9.result, 9, \"Text_Color_2\"), \"#FFFFFF\").asString()}}</v>
      </c>
      <c r="X140" s="8" t="s">
        <v>62</v>
      </c>
      <c r="Y140" s="8" t="s">
        <v>202</v>
      </c>
      <c r="Z140" s="21" t="str">
        <f>CONCATENATE("As of {{coalesce(cell(BIG_TEST_9.result, ", $F140,", \""As_of_Date\""), \""Error\"").asString()}}")</f>
        <v>As of {{coalesce(cell(BIG_TEST_9.result, 9, \"As_of_Date\"), \"Error\").asString()}}</v>
      </c>
      <c r="AA140" s="23" t="s">
        <v>183</v>
      </c>
      <c r="AB140" s="23" t="s">
        <v>183</v>
      </c>
      <c r="AC140" s="9" t="s">
        <v>60</v>
      </c>
      <c r="AD140" s="9" t="s">
        <v>162</v>
      </c>
      <c r="AE140" s="9">
        <f>AG140+3</f>
        <v>75</v>
      </c>
      <c r="AF140" s="9" t="s">
        <v>44</v>
      </c>
      <c r="AG140" s="28">
        <f t="shared" si="102"/>
        <v>72</v>
      </c>
      <c r="AH140" s="16" t="s">
        <v>45</v>
      </c>
      <c r="AI140" s="10"/>
      <c r="AJ140" s="25" t="s">
        <v>183</v>
      </c>
      <c r="AK140" s="7" t="str">
        <f>CONCATENATE("As_Of_Date_Name",E140)</f>
        <v>As_Of_Date_Name_010</v>
      </c>
      <c r="AL140" s="10"/>
      <c r="AM140" s="24" t="s">
        <v>183</v>
      </c>
      <c r="AN140" s="24" t="s">
        <v>183</v>
      </c>
      <c r="AO140" s="13" t="str">
        <f t="shared" si="139"/>
        <v>PASS</v>
      </c>
      <c r="AP140" s="13"/>
      <c r="AQ140" s="12" t="str">
        <f>CONCATENATE("""",AK140,""": {""parameters"": {""fontSize"": ",X140,", ""text"": """, Z140, """, ""textAlignment"": """, Y140, """, ""textColor"": """, W140, """}, ""type"": ""text""},")</f>
        <v>"As_Of_Date_Name_010": {"parameters": {"fontSize": 12, "text": "As of {{coalesce(cell(BIG_TEST_9.result, 9, \"As_of_Date\"), \"Error\").asString()}}", "textAlignment": "right", "textColor": "{{coalesce(cell(BIG_TEST_9.result, 9, \"Text_Color_2\"), \"#FFFFFF\").asString()}}"}, "type": "text"},</v>
      </c>
      <c r="AR140" s="33" t="s">
        <v>209</v>
      </c>
      <c r="AS140" s="13" t="str">
        <f t="shared" si="145"/>
        <v>FAIL</v>
      </c>
      <c r="AT140" s="13"/>
      <c r="AU140" s="12" t="str">
        <f>CONCATENATE("{""colspan"": ",AC140,", ""column"": ",AD140,", ""name"": """,AK140,""", ""row"": ",AE140,", ""rowspan"": ",AF140,", ""widgetStyle"": ",AH140,"},")</f>
        <v>{"colspan": 6, "column": 9, "name": "As_Of_Date_Name_010", "row": 75, "rowspan": 2, "widgetStyle": {"borderEdges": []}},</v>
      </c>
      <c r="AV140" s="33" t="s">
        <v>225</v>
      </c>
      <c r="AW140" s="13" t="str">
        <f t="shared" si="142"/>
        <v>FAIL</v>
      </c>
    </row>
    <row r="141" spans="1:49" s="4" customFormat="1" ht="130.19999999999999" customHeight="1" thickBot="1" x14ac:dyDescent="0.35">
      <c r="A141" s="30">
        <v>13</v>
      </c>
      <c r="B141" s="14" t="s">
        <v>8</v>
      </c>
      <c r="C141" s="14" t="s">
        <v>47</v>
      </c>
      <c r="D141" s="14" t="s">
        <v>171</v>
      </c>
      <c r="E141" s="11" t="str">
        <f t="shared" si="135"/>
        <v>_010</v>
      </c>
      <c r="F141" s="28">
        <f t="shared" si="101"/>
        <v>9</v>
      </c>
      <c r="G141" s="6" t="s">
        <v>183</v>
      </c>
      <c r="H141" s="6" t="s">
        <v>183</v>
      </c>
      <c r="I141" s="26" t="s">
        <v>183</v>
      </c>
      <c r="J141" s="6" t="s">
        <v>183</v>
      </c>
      <c r="K141" s="6" t="s">
        <v>183</v>
      </c>
      <c r="L141" s="6" t="s">
        <v>183</v>
      </c>
      <c r="M141" s="6" t="s">
        <v>183</v>
      </c>
      <c r="N141" s="6" t="s">
        <v>183</v>
      </c>
      <c r="O141" s="6" t="s">
        <v>183</v>
      </c>
      <c r="P141" s="6" t="s">
        <v>183</v>
      </c>
      <c r="Q141" s="23" t="s">
        <v>183</v>
      </c>
      <c r="R141" s="21" t="str">
        <f>CONCATENATE("https://{{coalesce(cell(BIG_TEST_9.result, ", $F141,", \""CSG_Insights_Central_Link\""), \""sites.google.com/salesforce.com/fy18-csg-insights-central/home\"").asString()}}")</f>
        <v>https://{{coalesce(cell(BIG_TEST_9.result, 9, \"CSG_Insights_Central_Link\"), \"sites.google.com/salesforce.com/fy18-csg-insights-central/home\").asString()}}</v>
      </c>
      <c r="S141" s="21" t="s">
        <v>199</v>
      </c>
      <c r="T141" s="7" t="str">
        <f>"false"</f>
        <v>false</v>
      </c>
      <c r="U141" s="23" t="s">
        <v>183</v>
      </c>
      <c r="V141" s="23" t="s">
        <v>183</v>
      </c>
      <c r="W141" s="17" t="s">
        <v>207</v>
      </c>
      <c r="X141" s="8" t="s">
        <v>34</v>
      </c>
      <c r="Y141" s="8" t="s">
        <v>33</v>
      </c>
      <c r="Z141" s="8" t="s">
        <v>185</v>
      </c>
      <c r="AA141" s="23" t="s">
        <v>183</v>
      </c>
      <c r="AB141" s="23" t="s">
        <v>183</v>
      </c>
      <c r="AC141" s="9" t="s">
        <v>44</v>
      </c>
      <c r="AD141" s="9" t="s">
        <v>122</v>
      </c>
      <c r="AE141" s="9">
        <f>AG141</f>
        <v>72</v>
      </c>
      <c r="AF141" s="9" t="s">
        <v>40</v>
      </c>
      <c r="AG141" s="28">
        <f t="shared" si="102"/>
        <v>72</v>
      </c>
      <c r="AH141" s="16" t="s">
        <v>180</v>
      </c>
      <c r="AI141" s="10"/>
      <c r="AJ141" s="25" t="s">
        <v>183</v>
      </c>
      <c r="AK141" s="7" t="str">
        <f>CONCATENATE("Help_Link",E141)</f>
        <v>Help_Link_010</v>
      </c>
      <c r="AL141" s="10"/>
      <c r="AM141" s="24" t="s">
        <v>183</v>
      </c>
      <c r="AN141" s="24" t="s">
        <v>183</v>
      </c>
      <c r="AO141" s="13" t="str">
        <f t="shared" si="139"/>
        <v>PASS</v>
      </c>
      <c r="AP141" s="13"/>
      <c r="AQ141" s="12" t="str">
        <f>CONCATENATE("""",AK141,""": {""parameters"": {""destinationLink"": {""url"": """, R141, """, ""tooltip"": """, S141,"""}, ""destinationType"": ""url"", ""fontSize"": ",X141,", ""includeState"": ", T141, ", ""text"": """, Z141, """, ""textAlignment"": """, Y141, """, ""textColor"": """, W141, """}, ""type"": ""link""},")</f>
        <v>"Help_Link_010": {"parameters": {"destinationLink": {"url": "https://{{coalesce(cell(BIG_TEST_9.result, 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41" s="33" t="s">
        <v>208</v>
      </c>
      <c r="AS141" s="13" t="str">
        <f t="shared" si="145"/>
        <v>FAIL</v>
      </c>
      <c r="AT141" s="13"/>
      <c r="AU141" s="12" t="str">
        <f>CONCATENATE("{""colspan"": ",AC141,", ""column"": ",AD141,", ""name"": """,AK141,""", ""row"": ",AE141,", ""rowspan"": ",AF141,", ""widgetStyle"": ",AH141,"},")</f>
        <v>{"colspan": 2, "column": 13, "name": "Help_Link_010", "row": 72, "rowspan": 3, "widgetStyle": {"backgroundColor": "#FFFFFF", "borderColor": "#FFFFFF", "borderEdges": [], "borderRadius": 0, "borderWidth": 1}},</v>
      </c>
      <c r="AV141" s="33" t="s">
        <v>226</v>
      </c>
      <c r="AW141" s="13" t="str">
        <f t="shared" si="142"/>
        <v>FAIL</v>
      </c>
    </row>
    <row r="142" spans="1:49" s="4" customFormat="1" ht="87" thickBot="1" x14ac:dyDescent="0.35">
      <c r="A142" s="31">
        <v>14</v>
      </c>
      <c r="B142" s="14" t="s">
        <v>8</v>
      </c>
      <c r="C142" s="14" t="s">
        <v>47</v>
      </c>
      <c r="D142" s="14" t="s">
        <v>172</v>
      </c>
      <c r="E142" s="11" t="str">
        <f t="shared" si="135"/>
        <v>_010</v>
      </c>
      <c r="F142" s="28">
        <f t="shared" si="101"/>
        <v>9</v>
      </c>
      <c r="G142" s="6" t="s">
        <v>183</v>
      </c>
      <c r="H142" s="6" t="s">
        <v>183</v>
      </c>
      <c r="I142" s="26" t="s">
        <v>183</v>
      </c>
      <c r="J142" s="6" t="s">
        <v>183</v>
      </c>
      <c r="K142" s="6" t="s">
        <v>183</v>
      </c>
      <c r="L142" s="6" t="s">
        <v>183</v>
      </c>
      <c r="M142" s="6" t="s">
        <v>183</v>
      </c>
      <c r="N142" s="6" t="s">
        <v>183</v>
      </c>
      <c r="O142" s="6" t="s">
        <v>183</v>
      </c>
      <c r="P142" s="6" t="s">
        <v>183</v>
      </c>
      <c r="Q142" s="23" t="s">
        <v>183</v>
      </c>
      <c r="R142" s="21" t="str">
        <f>CONCATENATE("https://org62.my.salesforce.com/analytics/wave/wave.apexp#dashboard/{{coalesce(cell(BIG_TEST_9.result, ", $F142,", \""Detail_Dashboard_Name\""), \""0FK0M0000004J3fWAE\"").asString()}}")</f>
        <v>https://org62.my.salesforce.com/analytics/wave/wave.apexp#dashboard/{{coalesce(cell(BIG_TEST_9.result, 9, \"Detail_Dashboard_Name\"), \"0FK0M0000004J3fWAE\").asString()}}</v>
      </c>
      <c r="S142" s="21" t="s">
        <v>198</v>
      </c>
      <c r="T142" s="7" t="str">
        <f>"false"</f>
        <v>false</v>
      </c>
      <c r="U142" s="23" t="s">
        <v>183</v>
      </c>
      <c r="V142" s="23" t="s">
        <v>183</v>
      </c>
      <c r="W142" s="17" t="s">
        <v>207</v>
      </c>
      <c r="X142" s="8" t="s">
        <v>62</v>
      </c>
      <c r="Y142" s="8" t="s">
        <v>33</v>
      </c>
      <c r="Z142" s="8" t="s">
        <v>201</v>
      </c>
      <c r="AA142" s="23" t="s">
        <v>183</v>
      </c>
      <c r="AB142" s="23" t="s">
        <v>183</v>
      </c>
      <c r="AC142" s="9" t="s">
        <v>41</v>
      </c>
      <c r="AD142" s="9" t="s">
        <v>181</v>
      </c>
      <c r="AE142" s="32">
        <f>AG142+1</f>
        <v>73</v>
      </c>
      <c r="AF142" s="9" t="s">
        <v>40</v>
      </c>
      <c r="AG142" s="28">
        <f t="shared" si="102"/>
        <v>72</v>
      </c>
      <c r="AH142" s="16" t="s">
        <v>235</v>
      </c>
      <c r="AI142" s="10"/>
      <c r="AJ142" s="25" t="s">
        <v>183</v>
      </c>
      <c r="AK142" s="7" t="str">
        <f>CONCATENATE("Explore_Link",E142)</f>
        <v>Explore_Link_010</v>
      </c>
      <c r="AL142" s="10"/>
      <c r="AM142" s="24" t="s">
        <v>183</v>
      </c>
      <c r="AN142" s="24" t="s">
        <v>183</v>
      </c>
      <c r="AO142" s="13" t="str">
        <f t="shared" si="139"/>
        <v>PASS</v>
      </c>
      <c r="AP142" s="13"/>
      <c r="AQ142" s="12" t="str">
        <f>CONCATENATE("""",AK142,""": {""parameters"": {""destinationLink"": {""url"": """, R142, """, ""tooltip"": """, S142,"""}, ""destinationType"": ""url"", ""fontSize"": ",X142,", ""includeState"": ", T142, ", ""text"": """, Z142, """, ""textAlignment"": """, Y142, """, ""textColor"": """, W142, """}, ""type"": ""link""},")</f>
        <v>"Explore_Link_010": {"parameters": {"destinationLink": {"url": "https://org62.my.salesforce.com/analytics/wave/wave.apexp#dashboard/{{coalesce(cell(BIG_TEST_9.result, 9,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42" s="33" t="s">
        <v>249</v>
      </c>
      <c r="AS142" s="13" t="str">
        <f t="shared" si="145"/>
        <v>FAIL</v>
      </c>
      <c r="AT142" s="13"/>
      <c r="AU142" s="12" t="str">
        <f>CONCATENATE("{""colspan"": ",AC142,", ""column"": ",AD142,", ""name"": """,AK142,""", ""row"": ",AE142,", ""rowspan"": ",AF142,", ""widgetStyle"": ",AH142,"},")</f>
        <v>{"colspan": 4, "column": 43, "name": "Explore_Link_010", "row": 73, "rowspan": 3, "widgetStyle": {"backgroundColor": "#E3EBF3", "borderColor": "#FFFFFF", "borderEdges": ["all"], "borderRadius": 8, "borderWidth": 4}},</v>
      </c>
      <c r="AV142" s="33" t="s">
        <v>236</v>
      </c>
      <c r="AW142" s="13" t="str">
        <f t="shared" si="142"/>
        <v>FAIL</v>
      </c>
    </row>
    <row r="143" spans="1:49" s="4" customFormat="1" ht="72.599999999999994" thickBot="1" x14ac:dyDescent="0.35">
      <c r="A143" s="29">
        <v>1</v>
      </c>
      <c r="B143" s="14" t="s">
        <v>8</v>
      </c>
      <c r="C143" s="14" t="s">
        <v>47</v>
      </c>
      <c r="D143" s="14" t="s">
        <v>10</v>
      </c>
      <c r="E143" s="11" t="str">
        <f>CONCATENATE("_",TEXT(F143+1,"000"))</f>
        <v>_011</v>
      </c>
      <c r="F143" s="28">
        <f t="shared" si="101"/>
        <v>10</v>
      </c>
      <c r="G143" s="5" t="s">
        <v>173</v>
      </c>
      <c r="H143" s="20" t="str">
        <f>CONCATENATE("{{coalesce(cell(BIG_TEST_9.result, ", $F143,", \""Metric\""), \""Error\"").asString()}}")</f>
        <v>{{coalesce(cell(BIG_TEST_9.result, 10, \"Metric\"), \"Error\").asString()}}</v>
      </c>
      <c r="I143" s="26" t="s">
        <v>183</v>
      </c>
      <c r="J143" s="20" t="str">
        <f>CONCATENATE("{{coalesce(cell(BIG_TEST_9.result, ", $F143,", \""YTD_Dynamic\""), \""Error\"").asString()}}")</f>
        <v>{{coalesce(cell(BIG_TEST_9.result, 10, \"YTD_Dynamic\"), \"Error\").asString()}}</v>
      </c>
      <c r="K143" s="6" t="s">
        <v>16</v>
      </c>
      <c r="L143" s="5" t="s">
        <v>17</v>
      </c>
      <c r="M143" s="20" t="str">
        <f t="shared" ref="M143:M147" si="146">CONCATENATE("[""Metric"", [""{{coalesce(cell(BIG_TEST_9.result, ", $F143,", \""Metric\""), \""Error\"").asString()}}""], ""in""]")</f>
        <v>["Metric", ["{{coalesce(cell(BIG_TEST_9.result, 10, \"Metric\"), \"Error\").asString()}}"], "in"]</v>
      </c>
      <c r="N143" s="20" t="str">
        <f t="shared" ref="N143:N146" si="147">CONCATENATE("[""Region"", [""{{coalesce(cell(BIG_TEST_9.result, ", $F143,", \""Region\""), \""Error\"").asString()}}""], ""in""]")</f>
        <v>["Region", ["{{coalesce(cell(BIG_TEST_9.result, 10, \"Region\"), \"Error\").asString()}}"], "in"]</v>
      </c>
      <c r="O143" s="6" t="s">
        <v>210</v>
      </c>
      <c r="P143" s="6" t="s">
        <v>177</v>
      </c>
      <c r="Q143" s="23" t="s">
        <v>183</v>
      </c>
      <c r="R143" s="23" t="s">
        <v>183</v>
      </c>
      <c r="S143" s="23" t="s">
        <v>183</v>
      </c>
      <c r="T143" s="23" t="s">
        <v>183</v>
      </c>
      <c r="U143" s="23" t="s">
        <v>183</v>
      </c>
      <c r="V143" s="23" t="s">
        <v>183</v>
      </c>
      <c r="W143" s="21" t="str">
        <f>CONCATENATE("{{coalesce(cell(BIG_TEST_9.result, ", $F143,", \""Text_Color_1\""), \""#FFFFFF\"").asString()}}")</f>
        <v>{{coalesce(cell(BIG_TEST_9.result, 10, \"Text_Color_1\"), \"#FFFFFF\").asString()}}</v>
      </c>
      <c r="X143" s="8" t="s">
        <v>48</v>
      </c>
      <c r="Y143" s="8" t="s">
        <v>33</v>
      </c>
      <c r="Z143" s="21" t="str">
        <f>CONCATENATE("{{coalesce(cell(BIG_TEST_9.result, ", $F143,", \""number_YTD_Formatted\""), \""--\"").asString()}}")</f>
        <v>{{coalesce(cell(BIG_TEST_9.result, 10, \"number_YTD_Formatted\"), \"--\").asString()}}</v>
      </c>
      <c r="AA143" s="23" t="s">
        <v>183</v>
      </c>
      <c r="AB143" s="23" t="s">
        <v>183</v>
      </c>
      <c r="AC143" s="9" t="s">
        <v>59</v>
      </c>
      <c r="AD143" s="9" t="s">
        <v>160</v>
      </c>
      <c r="AE143" s="9">
        <f>AG143</f>
        <v>77</v>
      </c>
      <c r="AF143" s="9" t="s">
        <v>40</v>
      </c>
      <c r="AG143" s="28">
        <f t="shared" si="102"/>
        <v>77</v>
      </c>
      <c r="AH143" s="16" t="s">
        <v>227</v>
      </c>
      <c r="AI143" s="10"/>
      <c r="AJ143" s="25" t="s">
        <v>183</v>
      </c>
      <c r="AK143" s="7" t="str">
        <f>CONCATENATE("text_",L143,E143)</f>
        <v>text_YTD_011</v>
      </c>
      <c r="AL143" s="10"/>
      <c r="AM143" s="24" t="s">
        <v>183</v>
      </c>
      <c r="AN143" s="24" t="s">
        <v>183</v>
      </c>
      <c r="AO143" s="13" t="str">
        <f>IF(AM143=AN143,"PASS","FAIL")</f>
        <v>PASS</v>
      </c>
      <c r="AP143" s="13"/>
      <c r="AQ143" s="12" t="str">
        <f>CONCATENATE("""",AK143,""": {""type"": ""text"", ""parameters"": {""text"": """, Z143, """, ""textAlignment"": """, Y143, """, ""textColor"": """, W143, """, ""fontSize"": ",X143,"}},")</f>
        <v>"text_YTD_011": {"type": "text", "parameters": {"text": "{{coalesce(cell(BIG_TEST_9.result, 10, \"number_YTD_Formatted\"), \"--\").asString()}}", "textAlignment": "center", "textColor": "{{coalesce(cell(BIG_TEST_9.result, 10, \"Text_Color_1\"), \"#FFFFFF\").asString()}}", "fontSize": 18}},</v>
      </c>
      <c r="AR143" s="17" t="s">
        <v>218</v>
      </c>
      <c r="AS143" s="13" t="str">
        <f>IF(AQ143=AR143,"PASS","FAIL")</f>
        <v>FAIL</v>
      </c>
      <c r="AT143" s="13"/>
      <c r="AU143" s="12" t="str">
        <f t="shared" ref="AU143:AU150" si="148">CONCATENATE("{""colspan"": ",AC143,", ""column"": ",AD143,", ""name"": """,AK143,""", ""row"": ",AE143,", ""rowspan"": ",AF143,", ""widgetStyle"": ",AH143,"},")</f>
        <v>{"colspan": 5, "column": 22, "name": "text_YTD_011", "row": 77, "rowspan": 3, "widgetStyle": {"borderEdges": ["bottom"], "backgroundColor": "#FFFFFF", "borderColor": "#C5D3E0", "borderRadius": 0, "borderWidth": 1}},</v>
      </c>
      <c r="AV143" s="17" t="s">
        <v>231</v>
      </c>
      <c r="AW143" s="13" t="str">
        <f>IF(AU143=AV143,"PASS","FAIL")</f>
        <v>FAIL</v>
      </c>
    </row>
    <row r="144" spans="1:49" s="4" customFormat="1" ht="72.599999999999994" thickBot="1" x14ac:dyDescent="0.35">
      <c r="A144" s="30">
        <v>2</v>
      </c>
      <c r="B144" s="14" t="s">
        <v>8</v>
      </c>
      <c r="C144" s="14" t="s">
        <v>47</v>
      </c>
      <c r="D144" s="14" t="s">
        <v>10</v>
      </c>
      <c r="E144" s="11" t="str">
        <f t="shared" ref="E144:E156" si="149">CONCATENATE("_",TEXT(F144+1,"000"))</f>
        <v>_011</v>
      </c>
      <c r="F144" s="28">
        <f t="shared" si="101"/>
        <v>10</v>
      </c>
      <c r="G144" s="5" t="s">
        <v>173</v>
      </c>
      <c r="H144" s="20" t="str">
        <f t="shared" ref="H144:H147" si="150">CONCATENATE("{{coalesce(cell(BIG_TEST_9.result, ", $F144,", \""Metric\""), \""Error\"").asString()}}")</f>
        <v>{{coalesce(cell(BIG_TEST_9.result, 10, \"Metric\"), \"Error\").asString()}}</v>
      </c>
      <c r="I144" s="26" t="s">
        <v>183</v>
      </c>
      <c r="J144" s="20" t="s">
        <v>15</v>
      </c>
      <c r="K144" s="5" t="s">
        <v>15</v>
      </c>
      <c r="L144" s="5" t="s">
        <v>53</v>
      </c>
      <c r="M144" s="20" t="str">
        <f t="shared" si="146"/>
        <v>["Metric", ["{{coalesce(cell(BIG_TEST_9.result, 10, \"Metric\"), \"Error\").asString()}}"], "in"]</v>
      </c>
      <c r="N144" s="20" t="str">
        <f t="shared" si="147"/>
        <v>["Region", ["{{coalesce(cell(BIG_TEST_9.result, 10, \"Region\"), \"Error\").asString()}}"], "in"]</v>
      </c>
      <c r="O144" s="6" t="s">
        <v>210</v>
      </c>
      <c r="P144" s="6" t="s">
        <v>177</v>
      </c>
      <c r="Q144" s="23" t="s">
        <v>183</v>
      </c>
      <c r="R144" s="23" t="s">
        <v>183</v>
      </c>
      <c r="S144" s="23" t="s">
        <v>183</v>
      </c>
      <c r="T144" s="23" t="s">
        <v>183</v>
      </c>
      <c r="U144" s="23" t="s">
        <v>183</v>
      </c>
      <c r="V144" s="23" t="s">
        <v>183</v>
      </c>
      <c r="W144" s="21" t="str">
        <f t="shared" ref="W144:W145" si="151">CONCATENATE("{{coalesce(cell(BIG_TEST_9.result, ", $F144,", \""Text_Color_1\""), \""#FFFFFF\"").asString()}}")</f>
        <v>{{coalesce(cell(BIG_TEST_9.result, 10, \"Text_Color_1\"), \"#FFFFFF\").asString()}}</v>
      </c>
      <c r="X144" s="8" t="s">
        <v>48</v>
      </c>
      <c r="Y144" s="8" t="s">
        <v>33</v>
      </c>
      <c r="Z144" s="21" t="str">
        <f>CONCATENATE("{{coalesce(cell(BIG_TEST_9.result, ", $F144,", \""number_YTD_A_Formatted\""), \""--\"").asString()}}")</f>
        <v>{{coalesce(cell(BIG_TEST_9.result, 10, \"number_YTD_A_Formatted\"), \"--\").asString()}}</v>
      </c>
      <c r="AA144" s="23" t="s">
        <v>183</v>
      </c>
      <c r="AB144" s="23" t="s">
        <v>183</v>
      </c>
      <c r="AC144" s="9" t="s">
        <v>59</v>
      </c>
      <c r="AD144" s="9" t="s">
        <v>195</v>
      </c>
      <c r="AE144" s="9">
        <f>AG144</f>
        <v>77</v>
      </c>
      <c r="AF144" s="9" t="s">
        <v>40</v>
      </c>
      <c r="AG144" s="28">
        <f t="shared" si="102"/>
        <v>77</v>
      </c>
      <c r="AH144" s="16" t="s">
        <v>227</v>
      </c>
      <c r="AI144" s="10"/>
      <c r="AJ144" s="25" t="s">
        <v>183</v>
      </c>
      <c r="AK144" s="7" t="str">
        <f t="shared" ref="AK144:AK147" si="152">CONCATENATE("text_",L144,E144)</f>
        <v>text_YTD_A_011</v>
      </c>
      <c r="AL144" s="10"/>
      <c r="AM144" s="24" t="s">
        <v>183</v>
      </c>
      <c r="AN144" s="24" t="s">
        <v>183</v>
      </c>
      <c r="AO144" s="13" t="str">
        <f t="shared" ref="AO144:AO156" si="153">IF(AM144=AN144,"PASS","FAIL")</f>
        <v>PASS</v>
      </c>
      <c r="AP144" s="13"/>
      <c r="AQ144" s="12" t="str">
        <f t="shared" ref="AQ144:AQ149" si="154">CONCATENATE("""",AK144,""": {""type"": ""text"", ""parameters"": {""text"": """, Z144, """, ""textAlignment"": """, Y144, """, ""textColor"": """, W144, """, ""fontSize"": ",X144,"}},")</f>
        <v>"text_YTD_A_011": {"type": "text", "parameters": {"text": "{{coalesce(cell(BIG_TEST_9.result, 10, \"number_YTD_A_Formatted\"), \"--\").asString()}}", "textAlignment": "center", "textColor": "{{coalesce(cell(BIG_TEST_9.result, 10, \"Text_Color_1\"), \"#FFFFFF\").asString()}}", "fontSize": 18}},</v>
      </c>
      <c r="AR144" s="17" t="s">
        <v>213</v>
      </c>
      <c r="AS144" s="13" t="str">
        <f t="shared" ref="AS144:AS149" si="155">IF(AQ144=AR144,"PASS","FAIL")</f>
        <v>FAIL</v>
      </c>
      <c r="AT144" s="13"/>
      <c r="AU144" s="12" t="str">
        <f t="shared" si="148"/>
        <v>{"colspan": 5, "column": 29, "name": "text_YTD_A_011", "row": 77, "rowspan": 3, "widgetStyle": {"borderEdges": ["bottom"], "backgroundColor": "#FFFFFF", "borderColor": "#C5D3E0", "borderRadius": 0, "borderWidth": 1}},</v>
      </c>
      <c r="AV144" s="17" t="s">
        <v>228</v>
      </c>
      <c r="AW144" s="13" t="str">
        <f t="shared" ref="AW144:AW156" si="156">IF(AU144=AV144,"PASS","FAIL")</f>
        <v>FAIL</v>
      </c>
    </row>
    <row r="145" spans="1:49" s="4" customFormat="1" ht="72.599999999999994" thickBot="1" x14ac:dyDescent="0.35">
      <c r="A145" s="30">
        <v>3</v>
      </c>
      <c r="B145" s="14" t="s">
        <v>8</v>
      </c>
      <c r="C145" s="14" t="s">
        <v>47</v>
      </c>
      <c r="D145" s="14" t="s">
        <v>10</v>
      </c>
      <c r="E145" s="11" t="str">
        <f t="shared" si="149"/>
        <v>_011</v>
      </c>
      <c r="F145" s="28">
        <f t="shared" si="101"/>
        <v>10</v>
      </c>
      <c r="G145" s="5" t="s">
        <v>173</v>
      </c>
      <c r="H145" s="20" t="str">
        <f t="shared" si="150"/>
        <v>{{coalesce(cell(BIG_TEST_9.result, 10, \"Metric\"), \"Error\").asString()}}</v>
      </c>
      <c r="I145" s="26" t="s">
        <v>183</v>
      </c>
      <c r="J145" s="20" t="str">
        <f>CONCATENATE("{{coalesce(cell(BIG_TEST_9.result, ", $F145,", \""Annual_Target_Dynamic\""), \""Error\"").asString()}}")</f>
        <v>{{coalesce(cell(BIG_TEST_9.result, 10, \"Annual_Target_Dynamic\"), \"Error\").asString()}}</v>
      </c>
      <c r="K145" s="5" t="s">
        <v>50</v>
      </c>
      <c r="L145" s="5" t="s">
        <v>54</v>
      </c>
      <c r="M145" s="20" t="str">
        <f t="shared" si="146"/>
        <v>["Metric", ["{{coalesce(cell(BIG_TEST_9.result, 10, \"Metric\"), \"Error\").asString()}}"], "in"]</v>
      </c>
      <c r="N145" s="20" t="str">
        <f t="shared" si="147"/>
        <v>["Region", ["{{coalesce(cell(BIG_TEST_9.result, 10, \"Region\"), \"Error\").asString()}}"], "in"]</v>
      </c>
      <c r="O145" s="6" t="s">
        <v>210</v>
      </c>
      <c r="P145" s="6" t="s">
        <v>177</v>
      </c>
      <c r="Q145" s="23" t="s">
        <v>183</v>
      </c>
      <c r="R145" s="23" t="s">
        <v>183</v>
      </c>
      <c r="S145" s="23" t="s">
        <v>183</v>
      </c>
      <c r="T145" s="23" t="s">
        <v>183</v>
      </c>
      <c r="U145" s="23" t="s">
        <v>183</v>
      </c>
      <c r="V145" s="23" t="s">
        <v>183</v>
      </c>
      <c r="W145" s="21" t="str">
        <f t="shared" si="151"/>
        <v>{{coalesce(cell(BIG_TEST_9.result, 10, \"Text_Color_1\"), \"#FFFFFF\").asString()}}</v>
      </c>
      <c r="X145" s="8" t="s">
        <v>48</v>
      </c>
      <c r="Y145" s="8" t="s">
        <v>33</v>
      </c>
      <c r="Z145" s="21" t="str">
        <f t="shared" ref="Z145" si="157">CONCATENATE("{{coalesce(cell(BIG_TEST_9.result, ", $F145,", \""number_Target_Formatted\""), \""--\"").asString()}}")</f>
        <v>{{coalesce(cell(BIG_TEST_9.result, 10, \"number_Target_Formatted\"), \"--\").asString()}}</v>
      </c>
      <c r="AA145" s="23" t="s">
        <v>183</v>
      </c>
      <c r="AB145" s="23" t="s">
        <v>183</v>
      </c>
      <c r="AC145" s="9" t="s">
        <v>41</v>
      </c>
      <c r="AD145" s="9" t="s">
        <v>135</v>
      </c>
      <c r="AE145" s="9">
        <f>AG145</f>
        <v>77</v>
      </c>
      <c r="AF145" s="9" t="s">
        <v>40</v>
      </c>
      <c r="AG145" s="28">
        <f t="shared" si="102"/>
        <v>77</v>
      </c>
      <c r="AH145" s="16" t="s">
        <v>219</v>
      </c>
      <c r="AI145" s="10"/>
      <c r="AJ145" s="25" t="s">
        <v>183</v>
      </c>
      <c r="AK145" s="7" t="str">
        <f t="shared" si="152"/>
        <v>text_Target_011</v>
      </c>
      <c r="AL145" s="10"/>
      <c r="AM145" s="24" t="s">
        <v>183</v>
      </c>
      <c r="AN145" s="24" t="s">
        <v>183</v>
      </c>
      <c r="AO145" s="13" t="str">
        <f t="shared" si="153"/>
        <v>PASS</v>
      </c>
      <c r="AP145" s="13"/>
      <c r="AQ145" s="12" t="str">
        <f t="shared" si="154"/>
        <v>"text_Target_011": {"type": "text", "parameters": {"text": "{{coalesce(cell(BIG_TEST_9.result, 10, \"number_Target_Formatted\"), \"--\").asString()}}", "textAlignment": "center", "textColor": "{{coalesce(cell(BIG_TEST_9.result, 10, \"Text_Color_1\"), \"#FFFFFF\").asString()}}", "fontSize": 18}},</v>
      </c>
      <c r="AR145" s="17" t="s">
        <v>217</v>
      </c>
      <c r="AS145" s="13" t="str">
        <f t="shared" si="155"/>
        <v>FAIL</v>
      </c>
      <c r="AT145" s="13"/>
      <c r="AU145" s="12" t="str">
        <f t="shared" si="148"/>
        <v>{"colspan": 4, "column": 16, "name": "text_Target_011", "row": 77, "rowspan": 3, "widgetStyle": {"borderEdges": [], "backgroundColor": "#FFFFFF", "borderColor": "#FFFFFF", "borderRadius": 0, "borderWidth": 1}},</v>
      </c>
      <c r="AV145" s="17" t="s">
        <v>232</v>
      </c>
      <c r="AW145" s="13" t="str">
        <f t="shared" si="156"/>
        <v>FAIL</v>
      </c>
    </row>
    <row r="146" spans="1:49" s="4" customFormat="1" ht="72.599999999999994" thickBot="1" x14ac:dyDescent="0.35">
      <c r="A146" s="30">
        <v>4</v>
      </c>
      <c r="B146" s="14" t="s">
        <v>8</v>
      </c>
      <c r="C146" s="14" t="s">
        <v>47</v>
      </c>
      <c r="D146" s="14" t="s">
        <v>10</v>
      </c>
      <c r="E146" s="11" t="str">
        <f t="shared" si="149"/>
        <v>_011</v>
      </c>
      <c r="F146" s="28">
        <f t="shared" si="101"/>
        <v>10</v>
      </c>
      <c r="G146" s="5" t="s">
        <v>173</v>
      </c>
      <c r="H146" s="20" t="str">
        <f t="shared" si="150"/>
        <v>{{coalesce(cell(BIG_TEST_9.result, 10, \"Metric\"), \"Error\").asString()}}</v>
      </c>
      <c r="I146" s="26" t="s">
        <v>183</v>
      </c>
      <c r="J146" s="20" t="str">
        <f>CONCATENATE("{{coalesce(cell(BIG_TEST_9.result, ", $F146,", \""Change_in_YTD_MoM_Dynamic\""), \""Error\"").asString()}}")</f>
        <v>{{coalesce(cell(BIG_TEST_9.result, 10, \"Change_in_YTD_MoM_Dynamic\"), \"Error\").asString()}}</v>
      </c>
      <c r="K146" s="5" t="s">
        <v>51</v>
      </c>
      <c r="L146" s="5" t="s">
        <v>56</v>
      </c>
      <c r="M146" s="20" t="str">
        <f t="shared" si="146"/>
        <v>["Metric", ["{{coalesce(cell(BIG_TEST_9.result, 10, \"Metric\"), \"Error\").asString()}}"], "in"]</v>
      </c>
      <c r="N146" s="20" t="str">
        <f t="shared" si="147"/>
        <v>["Region", ["{{coalesce(cell(BIG_TEST_9.result, 10, \"Region\"), \"Error\").asString()}}"], "in"]</v>
      </c>
      <c r="O146" s="6" t="s">
        <v>210</v>
      </c>
      <c r="P146" s="6" t="s">
        <v>177</v>
      </c>
      <c r="Q146" s="23" t="s">
        <v>183</v>
      </c>
      <c r="R146" s="23" t="s">
        <v>183</v>
      </c>
      <c r="S146" s="23" t="s">
        <v>183</v>
      </c>
      <c r="T146" s="23" t="s">
        <v>183</v>
      </c>
      <c r="U146" s="23" t="s">
        <v>183</v>
      </c>
      <c r="V146" s="23" t="s">
        <v>183</v>
      </c>
      <c r="W146" s="21" t="str">
        <f>CONCATENATE("{{coalesce(cell(BIG_TEST_9.result, ", $F146,", \""Color_2\""), \""#FFFFFF\"").asString()}}")</f>
        <v>{{coalesce(cell(BIG_TEST_9.result, 10, \"Color_2\"), \"#FFFFFF\").asString()}}</v>
      </c>
      <c r="X146" s="8" t="s">
        <v>34</v>
      </c>
      <c r="Y146" s="8" t="s">
        <v>202</v>
      </c>
      <c r="Z146" s="21" t="str">
        <f>CONCATENATE("{{coalesce(cell(BIG_TEST_9.result, ", $F146,", \""number_YTD_MoM_Formatted\""), \""--\"").asString()}}")</f>
        <v>{{coalesce(cell(BIG_TEST_9.result, 10, \"number_YTD_MoM_Formatted\"), \"--\").asString()}}</v>
      </c>
      <c r="AA146" s="23" t="s">
        <v>183</v>
      </c>
      <c r="AB146" s="23" t="s">
        <v>183</v>
      </c>
      <c r="AC146" s="9" t="s">
        <v>40</v>
      </c>
      <c r="AD146" s="9" t="s">
        <v>32</v>
      </c>
      <c r="AE146" s="9">
        <f>AG146+3</f>
        <v>80</v>
      </c>
      <c r="AF146" s="9" t="s">
        <v>44</v>
      </c>
      <c r="AG146" s="28">
        <f t="shared" si="102"/>
        <v>77</v>
      </c>
      <c r="AH146" s="16" t="s">
        <v>219</v>
      </c>
      <c r="AI146" s="10"/>
      <c r="AJ146" s="25" t="s">
        <v>183</v>
      </c>
      <c r="AK146" s="7" t="str">
        <f t="shared" si="152"/>
        <v>text_YTD_MoM_011</v>
      </c>
      <c r="AL146" s="10"/>
      <c r="AM146" s="24" t="s">
        <v>183</v>
      </c>
      <c r="AN146" s="24" t="s">
        <v>183</v>
      </c>
      <c r="AO146" s="13" t="str">
        <f t="shared" si="153"/>
        <v>PASS</v>
      </c>
      <c r="AP146" s="13"/>
      <c r="AQ146" s="12" t="str">
        <f t="shared" si="154"/>
        <v>"text_YTD_MoM_011": {"type": "text", "parameters": {"text": "{{coalesce(cell(BIG_TEST_9.result, 10, \"number_YTD_MoM_Formatted\"), \"--\").asString()}}", "textAlignment": "right", "textColor": "{{coalesce(cell(BIG_TEST_9.result, 10, \"Color_2\"), \"#FFFFFF\").asString()}}", "fontSize": 14}},</v>
      </c>
      <c r="AR146" s="17" t="s">
        <v>211</v>
      </c>
      <c r="AS146" s="13" t="str">
        <f t="shared" si="155"/>
        <v>FAIL</v>
      </c>
      <c r="AT146" s="13"/>
      <c r="AU146" s="12" t="str">
        <f t="shared" si="148"/>
        <v>{"colspan": 3, "column": 24, "name": "text_YTD_MoM_011", "row": 80, "rowspan": 2, "widgetStyle": {"borderEdges": [], "backgroundColor": "#FFFFFF", "borderColor": "#FFFFFF", "borderRadius": 0, "borderWidth": 1}},</v>
      </c>
      <c r="AV146" s="17" t="s">
        <v>230</v>
      </c>
      <c r="AW146" s="13" t="str">
        <f t="shared" si="156"/>
        <v>FAIL</v>
      </c>
    </row>
    <row r="147" spans="1:49" s="4" customFormat="1" ht="72.599999999999994" thickBot="1" x14ac:dyDescent="0.35">
      <c r="A147" s="30">
        <v>5</v>
      </c>
      <c r="B147" s="14" t="s">
        <v>8</v>
      </c>
      <c r="C147" s="14" t="s">
        <v>47</v>
      </c>
      <c r="D147" s="14" t="s">
        <v>10</v>
      </c>
      <c r="E147" s="11" t="str">
        <f t="shared" si="149"/>
        <v>_011</v>
      </c>
      <c r="F147" s="28">
        <f t="shared" si="101"/>
        <v>10</v>
      </c>
      <c r="G147" s="5" t="s">
        <v>173</v>
      </c>
      <c r="H147" s="20" t="str">
        <f t="shared" si="150"/>
        <v>{{coalesce(cell(BIG_TEST_9.result, 10, \"Metric\"), \"Error\").asString()}}</v>
      </c>
      <c r="I147" s="26" t="s">
        <v>183</v>
      </c>
      <c r="J147" s="5" t="s">
        <v>52</v>
      </c>
      <c r="K147" s="5" t="s">
        <v>52</v>
      </c>
      <c r="L147" s="5" t="s">
        <v>55</v>
      </c>
      <c r="M147" s="20" t="str">
        <f t="shared" si="146"/>
        <v>["Metric", ["{{coalesce(cell(BIG_TEST_9.result, 10, \"Metric\"), \"Error\").asString()}}"], "in"]</v>
      </c>
      <c r="N147" s="20" t="str">
        <f>CONCATENATE("[""Region"", [""{{coalesce(cell(BIG_TEST_9.result, ", $F147,", \""Region\""), \""Error\"").asString()}}""], ""in""]")</f>
        <v>["Region", ["{{coalesce(cell(BIG_TEST_9.result, 10, \"Region\"), \"Error\").asString()}}"], "in"]</v>
      </c>
      <c r="O147" s="6" t="s">
        <v>210</v>
      </c>
      <c r="P147" s="6" t="s">
        <v>177</v>
      </c>
      <c r="Q147" s="23" t="s">
        <v>183</v>
      </c>
      <c r="R147" s="23" t="s">
        <v>183</v>
      </c>
      <c r="S147" s="23" t="s">
        <v>183</v>
      </c>
      <c r="T147" s="23" t="s">
        <v>183</v>
      </c>
      <c r="U147" s="23" t="s">
        <v>183</v>
      </c>
      <c r="V147" s="23" t="s">
        <v>183</v>
      </c>
      <c r="W147" s="21" t="str">
        <f>CONCATENATE("{{coalesce(cell(BIG_TEST_9.result, ", $F147,", \""Color\""), \""#FFFFFF\"").asString()}}")</f>
        <v>{{coalesce(cell(BIG_TEST_9.result, 10, \"Color\"), \"#FFFFFF\").asString()}}</v>
      </c>
      <c r="X147" s="8" t="s">
        <v>34</v>
      </c>
      <c r="Y147" s="8" t="s">
        <v>202</v>
      </c>
      <c r="Z147" s="21" t="str">
        <f>CONCATENATE("{{coalesce(cell(BIG_TEST_9.result, ", $F147,", \""number_YTD_A_MoM_Formatted\""), \""--\"").asString()}}")</f>
        <v>{{coalesce(cell(BIG_TEST_9.result, 10, \"number_YTD_A_MoM_Formatted\"), \"--\").asString()}}</v>
      </c>
      <c r="AA147" s="23" t="s">
        <v>183</v>
      </c>
      <c r="AB147" s="23" t="s">
        <v>183</v>
      </c>
      <c r="AC147" s="9" t="s">
        <v>40</v>
      </c>
      <c r="AD147" s="9" t="s">
        <v>237</v>
      </c>
      <c r="AE147" s="9">
        <f>AG147+3</f>
        <v>80</v>
      </c>
      <c r="AF147" s="9" t="s">
        <v>44</v>
      </c>
      <c r="AG147" s="28">
        <f t="shared" si="102"/>
        <v>77</v>
      </c>
      <c r="AH147" s="16" t="s">
        <v>219</v>
      </c>
      <c r="AI147" s="10"/>
      <c r="AJ147" s="25" t="s">
        <v>183</v>
      </c>
      <c r="AK147" s="7" t="str">
        <f t="shared" si="152"/>
        <v>text_YTD_A_MoM_011</v>
      </c>
      <c r="AL147" s="10"/>
      <c r="AM147" s="24" t="s">
        <v>183</v>
      </c>
      <c r="AN147" s="24" t="s">
        <v>183</v>
      </c>
      <c r="AO147" s="13" t="str">
        <f t="shared" si="153"/>
        <v>PASS</v>
      </c>
      <c r="AP147" s="13"/>
      <c r="AQ147" s="12" t="str">
        <f t="shared" si="154"/>
        <v>"text_YTD_A_MoM_011": {"type": "text", "parameters": {"text": "{{coalesce(cell(BIG_TEST_9.result, 10, \"number_YTD_A_MoM_Formatted\"), \"--\").asString()}}", "textAlignment": "right", "textColor": "{{coalesce(cell(BIG_TEST_9.result, 10, \"Color\"), \"#FFFFFF\").asString()}}", "fontSize": 14}},</v>
      </c>
      <c r="AR147" s="17" t="s">
        <v>214</v>
      </c>
      <c r="AS147" s="13" t="str">
        <f t="shared" si="155"/>
        <v>FAIL</v>
      </c>
      <c r="AT147" s="13"/>
      <c r="AU147" s="12" t="str">
        <f t="shared" si="148"/>
        <v>{"colspan": 3, "column": 31, "name": "text_YTD_A_MoM_011", "row": 80, "rowspan": 2, "widgetStyle": {"borderEdges": [], "backgroundColor": "#FFFFFF", "borderColor": "#FFFFFF", "borderRadius": 0, "borderWidth": 1}},</v>
      </c>
      <c r="AV147" s="17" t="s">
        <v>229</v>
      </c>
      <c r="AW147" s="13" t="str">
        <f t="shared" si="156"/>
        <v>FAIL</v>
      </c>
    </row>
    <row r="148" spans="1:49" s="4" customFormat="1" ht="72.599999999999994" thickBot="1" x14ac:dyDescent="0.35">
      <c r="A148" s="30">
        <v>6</v>
      </c>
      <c r="B148" s="14" t="s">
        <v>8</v>
      </c>
      <c r="C148" s="14" t="s">
        <v>47</v>
      </c>
      <c r="D148" s="14" t="s">
        <v>10</v>
      </c>
      <c r="E148" s="11" t="str">
        <f t="shared" si="149"/>
        <v>_011</v>
      </c>
      <c r="F148" s="28">
        <f t="shared" si="101"/>
        <v>10</v>
      </c>
      <c r="G148" s="6" t="s">
        <v>183</v>
      </c>
      <c r="H148" s="6" t="s">
        <v>183</v>
      </c>
      <c r="I148" s="6" t="s">
        <v>183</v>
      </c>
      <c r="J148" s="6" t="s">
        <v>183</v>
      </c>
      <c r="K148" s="6" t="s">
        <v>183</v>
      </c>
      <c r="L148" s="6" t="s">
        <v>183</v>
      </c>
      <c r="M148" s="6" t="s">
        <v>183</v>
      </c>
      <c r="N148" s="6" t="s">
        <v>183</v>
      </c>
      <c r="O148" s="6" t="s">
        <v>183</v>
      </c>
      <c r="P148" s="6" t="s">
        <v>183</v>
      </c>
      <c r="Q148" s="23" t="s">
        <v>183</v>
      </c>
      <c r="R148" s="23" t="s">
        <v>183</v>
      </c>
      <c r="S148" s="23" t="s">
        <v>183</v>
      </c>
      <c r="T148" s="23" t="s">
        <v>183</v>
      </c>
      <c r="U148" s="23" t="s">
        <v>183</v>
      </c>
      <c r="V148" s="23" t="s">
        <v>183</v>
      </c>
      <c r="W148" s="21" t="str">
        <f>CONCATENATE("{{coalesce(cell(BIG_TEST_9.result, ", $F146,", \""Text_Color_1\""), \""#FFFFFF\"").asString()}}")</f>
        <v>{{coalesce(cell(BIG_TEST_9.result, 10, \"Text_Color_1\"), \"#FFFFFF\").asString()}}</v>
      </c>
      <c r="X148" s="8" t="s">
        <v>49</v>
      </c>
      <c r="Y148" s="8" t="s">
        <v>202</v>
      </c>
      <c r="Z148" s="8" t="s">
        <v>212</v>
      </c>
      <c r="AA148" s="23"/>
      <c r="AB148" s="23"/>
      <c r="AC148" s="9" t="s">
        <v>40</v>
      </c>
      <c r="AD148" s="9" t="s">
        <v>158</v>
      </c>
      <c r="AE148" s="9">
        <f>AG148+3</f>
        <v>80</v>
      </c>
      <c r="AF148" s="9" t="s">
        <v>44</v>
      </c>
      <c r="AG148" s="28">
        <f t="shared" si="102"/>
        <v>77</v>
      </c>
      <c r="AH148" s="16" t="s">
        <v>219</v>
      </c>
      <c r="AI148" s="10"/>
      <c r="AJ148" s="25" t="s">
        <v>183</v>
      </c>
      <c r="AK148" s="7" t="str">
        <f>CONCATENATE("text_","cmom_a",E148)</f>
        <v>text_cmom_a_011</v>
      </c>
      <c r="AL148" s="10"/>
      <c r="AM148" s="24" t="s">
        <v>183</v>
      </c>
      <c r="AN148" s="24" t="s">
        <v>183</v>
      </c>
      <c r="AO148" s="13" t="str">
        <f t="shared" si="153"/>
        <v>PASS</v>
      </c>
      <c r="AP148" s="13"/>
      <c r="AQ148" s="12" t="str">
        <f t="shared" si="154"/>
        <v>"text_cmom_a_011": {"type": "text", "parameters": {"text": "Δ MoM", "textAlignment": "right", "textColor": "{{coalesce(cell(BIG_TEST_9.result, 10, \"Text_Color_1\"), \"#FFFFFF\").asString()}}", "fontSize": 10}},</v>
      </c>
      <c r="AR148" s="17" t="s">
        <v>215</v>
      </c>
      <c r="AS148" s="13" t="str">
        <f t="shared" si="155"/>
        <v>FAIL</v>
      </c>
      <c r="AT148" s="13"/>
      <c r="AU148" s="12" t="str">
        <f t="shared" si="148"/>
        <v>{"colspan": 3, "column": 21, "name": "text_cmom_a_011", "row": 80, "rowspan": 2, "widgetStyle": {"borderEdges": [], "backgroundColor": "#FFFFFF", "borderColor": "#FFFFFF", "borderRadius": 0, "borderWidth": 1}},</v>
      </c>
      <c r="AV148" s="17" t="s">
        <v>220</v>
      </c>
      <c r="AW148" s="13" t="str">
        <f t="shared" si="156"/>
        <v>FAIL</v>
      </c>
    </row>
    <row r="149" spans="1:49" s="4" customFormat="1" ht="72.599999999999994" thickBot="1" x14ac:dyDescent="0.35">
      <c r="A149" s="30">
        <v>7</v>
      </c>
      <c r="B149" s="14" t="s">
        <v>8</v>
      </c>
      <c r="C149" s="14" t="s">
        <v>47</v>
      </c>
      <c r="D149" s="14" t="s">
        <v>10</v>
      </c>
      <c r="E149" s="11" t="str">
        <f t="shared" si="149"/>
        <v>_011</v>
      </c>
      <c r="F149" s="28">
        <f t="shared" si="101"/>
        <v>10</v>
      </c>
      <c r="G149" s="6" t="s">
        <v>183</v>
      </c>
      <c r="H149" s="6" t="s">
        <v>183</v>
      </c>
      <c r="I149" s="6" t="s">
        <v>183</v>
      </c>
      <c r="J149" s="6" t="s">
        <v>183</v>
      </c>
      <c r="K149" s="6" t="s">
        <v>183</v>
      </c>
      <c r="L149" s="6" t="s">
        <v>183</v>
      </c>
      <c r="M149" s="6" t="s">
        <v>183</v>
      </c>
      <c r="N149" s="6" t="s">
        <v>183</v>
      </c>
      <c r="O149" s="6" t="s">
        <v>183</v>
      </c>
      <c r="P149" s="6" t="s">
        <v>183</v>
      </c>
      <c r="Q149" s="23" t="s">
        <v>183</v>
      </c>
      <c r="R149" s="23" t="s">
        <v>183</v>
      </c>
      <c r="S149" s="23" t="s">
        <v>183</v>
      </c>
      <c r="T149" s="23" t="s">
        <v>183</v>
      </c>
      <c r="U149" s="23" t="s">
        <v>183</v>
      </c>
      <c r="V149" s="23" t="s">
        <v>183</v>
      </c>
      <c r="W149" s="21" t="str">
        <f>CONCATENATE("{{coalesce(cell(BIG_TEST_9.result, ", $F147,", \""Text_Color_1\""), \""#FFFFFF\"").asString()}}")</f>
        <v>{{coalesce(cell(BIG_TEST_9.result, 10, \"Text_Color_1\"), \"#FFFFFF\").asString()}}</v>
      </c>
      <c r="X149" s="8" t="s">
        <v>49</v>
      </c>
      <c r="Y149" s="8" t="s">
        <v>202</v>
      </c>
      <c r="Z149" s="8" t="s">
        <v>212</v>
      </c>
      <c r="AA149" s="23"/>
      <c r="AB149" s="23"/>
      <c r="AC149" s="9" t="s">
        <v>40</v>
      </c>
      <c r="AD149" s="9" t="s">
        <v>194</v>
      </c>
      <c r="AE149" s="9">
        <f>AG149+3</f>
        <v>80</v>
      </c>
      <c r="AF149" s="9" t="s">
        <v>44</v>
      </c>
      <c r="AG149" s="28">
        <f t="shared" si="102"/>
        <v>77</v>
      </c>
      <c r="AH149" s="16" t="s">
        <v>219</v>
      </c>
      <c r="AI149" s="10"/>
      <c r="AJ149" s="25" t="s">
        <v>183</v>
      </c>
      <c r="AK149" s="7" t="str">
        <f>CONCATENATE("text_","cmom_b",E149)</f>
        <v>text_cmom_b_011</v>
      </c>
      <c r="AL149" s="10"/>
      <c r="AM149" s="24" t="s">
        <v>183</v>
      </c>
      <c r="AN149" s="24" t="s">
        <v>183</v>
      </c>
      <c r="AO149" s="13" t="str">
        <f t="shared" si="153"/>
        <v>PASS</v>
      </c>
      <c r="AP149" s="13"/>
      <c r="AQ149" s="12" t="str">
        <f t="shared" si="154"/>
        <v>"text_cmom_b_011": {"type": "text", "parameters": {"text": "Δ MoM", "textAlignment": "right", "textColor": "{{coalesce(cell(BIG_TEST_9.result, 10, \"Text_Color_1\"), \"#FFFFFF\").asString()}}", "fontSize": 10}},</v>
      </c>
      <c r="AR149" s="17" t="s">
        <v>216</v>
      </c>
      <c r="AS149" s="13" t="str">
        <f t="shared" si="155"/>
        <v>FAIL</v>
      </c>
      <c r="AT149" s="13"/>
      <c r="AU149" s="12" t="str">
        <f t="shared" si="148"/>
        <v>{"colspan": 3, "column": 28, "name": "text_cmom_b_011", "row": 80, "rowspan": 2, "widgetStyle": {"borderEdges": [], "backgroundColor": "#FFFFFF", "borderColor": "#FFFFFF", "borderRadius": 0, "borderWidth": 1}},</v>
      </c>
      <c r="AV149" s="17" t="s">
        <v>221</v>
      </c>
      <c r="AW149" s="13" t="str">
        <f t="shared" si="156"/>
        <v>FAIL</v>
      </c>
    </row>
    <row r="150" spans="1:49" s="4" customFormat="1" ht="216.6" thickBot="1" x14ac:dyDescent="0.35">
      <c r="A150" s="30">
        <v>8</v>
      </c>
      <c r="B150" s="14" t="s">
        <v>8</v>
      </c>
      <c r="C150" s="14" t="s">
        <v>47</v>
      </c>
      <c r="D150" s="14" t="s">
        <v>166</v>
      </c>
      <c r="E150" s="11" t="str">
        <f t="shared" si="149"/>
        <v>_011</v>
      </c>
      <c r="F150" s="28">
        <f t="shared" si="101"/>
        <v>10</v>
      </c>
      <c r="G150" s="5" t="s">
        <v>173</v>
      </c>
      <c r="H150" s="20" t="str">
        <f t="shared" ref="H150" si="158">CONCATENATE("{{coalesce(cell(BIG_TEST_9.result, ", $F150,", \""Metric\""), \""Error\"").asString()}}")</f>
        <v>{{coalesce(cell(BIG_TEST_9.result, 10, \"Metric\"), \"Error\").asString()}}</v>
      </c>
      <c r="I150" s="20" t="s">
        <v>191</v>
      </c>
      <c r="J150" s="20" t="s">
        <v>15</v>
      </c>
      <c r="K150" s="5" t="s">
        <v>15</v>
      </c>
      <c r="L150" s="5" t="s">
        <v>53</v>
      </c>
      <c r="M150" s="20" t="str">
        <f>CONCATENATE("[""Metric"", [""{{coalesce(cell(BIG_TEST_9.result, ", $F150,", \""Metric\""), \""Error\"").asString()}}""], ""in""]")</f>
        <v>["Metric", ["{{coalesce(cell(BIG_TEST_9.result, 10, \"Metric\"), \"Error\").asString()}}"], "in"]</v>
      </c>
      <c r="N150" s="20" t="str">
        <f>CONCATENATE("[""Region"", [""{{coalesce(cell(BIG_TEST_9.result, ", $F150,", \""Region\""), \""Error\"").asString()}}""], ""in""]")</f>
        <v>["Region", ["{{coalesce(cell(BIG_TEST_9.result, 10, \"Region\"), \"Error\").asString()}}"], "in"]</v>
      </c>
      <c r="O150" s="6" t="s">
        <v>183</v>
      </c>
      <c r="P150" s="6" t="s">
        <v>177</v>
      </c>
      <c r="Q150" s="21" t="s">
        <v>178</v>
      </c>
      <c r="R150" s="23" t="s">
        <v>183</v>
      </c>
      <c r="S150" s="23" t="s">
        <v>183</v>
      </c>
      <c r="T150" s="23" t="s">
        <v>183</v>
      </c>
      <c r="U150" s="21" t="str">
        <f>CONCATENATE("{{coalesce(cell(BIG_TEST_9.result, ", $F150,", \""Color\""), \""#FFFFFF\"").asString()}}")</f>
        <v>{{coalesce(cell(BIG_TEST_9.result, 10, \"Color\"), \"#FFFFFF\").asString()}}</v>
      </c>
      <c r="V150" s="8" t="s">
        <v>34</v>
      </c>
      <c r="W150" s="17" t="s">
        <v>31</v>
      </c>
      <c r="X150" s="8" t="s">
        <v>49</v>
      </c>
      <c r="Y150" s="8" t="s">
        <v>33</v>
      </c>
      <c r="Z150" s="8"/>
      <c r="AA150" s="17" t="s">
        <v>239</v>
      </c>
      <c r="AB150" s="17" t="s">
        <v>196</v>
      </c>
      <c r="AC150" s="9" t="s">
        <v>179</v>
      </c>
      <c r="AD150" s="9" t="s">
        <v>204</v>
      </c>
      <c r="AE150" s="9">
        <f>AG150</f>
        <v>77</v>
      </c>
      <c r="AF150" s="9" t="s">
        <v>59</v>
      </c>
      <c r="AG150" s="28">
        <f t="shared" si="102"/>
        <v>77</v>
      </c>
      <c r="AH150" s="16" t="s">
        <v>180</v>
      </c>
      <c r="AI150" s="10"/>
      <c r="AJ150" s="11" t="str">
        <f>CONCATENATE(G150,"Trend",E150)</f>
        <v>Step_Trend_011</v>
      </c>
      <c r="AK150" s="7" t="str">
        <f>CONCATENATE("chart_Trend",E150)</f>
        <v>chart_Trend_011</v>
      </c>
      <c r="AL150" s="10"/>
      <c r="AM150" s="12" t="str">
        <f>CONCATENATE("""",AJ150,""": {""broadcastFacet"": false, ", P150,  ", ""isGlobal"": false, ", """query"": {""measures"": [[""avg"", """,J150,"""]], ""groups"": ", I150,", ""filters"": [", M150,", ", N150,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10, \"Metric\"), \"Error\").asString()}}"], "in"], ["Region", ["{{coalesce(cell(BIG_TEST_9.result, 10,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50" s="21" t="s">
        <v>233</v>
      </c>
      <c r="AO150" s="13" t="str">
        <f t="shared" si="153"/>
        <v>FAIL</v>
      </c>
      <c r="AP150" s="13"/>
      <c r="AQ150" s="12" t="str">
        <f>CONCATENATE("""", AK150, """: {""parameters"": {", AA150, " """, AJ150, """, ", AB150, "}, ""type"": ""chart""},")</f>
        <v>"chart_Trend_011":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50" s="17" t="s">
        <v>238</v>
      </c>
      <c r="AS150" s="13" t="str">
        <f>IF(AQ150=AR150,"PASS","FAIL")</f>
        <v>FAIL</v>
      </c>
      <c r="AT150" s="13"/>
      <c r="AU150" s="12" t="str">
        <f t="shared" si="148"/>
        <v>{"colspan": 7, "column": 34, "name": "chart_Trend_011", "row": 77, "rowspan": 5, "widgetStyle": {"backgroundColor": "#FFFFFF", "borderColor": "#FFFFFF", "borderEdges": [], "borderRadius": 0, "borderWidth": 1}},</v>
      </c>
      <c r="AV150" s="17" t="s">
        <v>234</v>
      </c>
      <c r="AW150" s="13" t="str">
        <f t="shared" si="156"/>
        <v>FAIL</v>
      </c>
    </row>
    <row r="151" spans="1:49" s="4" customFormat="1" ht="115.8" thickBot="1" x14ac:dyDescent="0.35">
      <c r="A151" s="30">
        <v>9</v>
      </c>
      <c r="B151" s="14" t="s">
        <v>8</v>
      </c>
      <c r="C151" s="14" t="s">
        <v>47</v>
      </c>
      <c r="D151" s="14" t="s">
        <v>167</v>
      </c>
      <c r="E151" s="11" t="str">
        <f t="shared" si="149"/>
        <v>_011</v>
      </c>
      <c r="F151" s="28">
        <f t="shared" si="101"/>
        <v>10</v>
      </c>
      <c r="G151" s="6" t="s">
        <v>183</v>
      </c>
      <c r="H151" s="6" t="s">
        <v>183</v>
      </c>
      <c r="I151" s="26" t="s">
        <v>183</v>
      </c>
      <c r="J151" s="6" t="s">
        <v>183</v>
      </c>
      <c r="K151" s="6" t="s">
        <v>183</v>
      </c>
      <c r="L151" s="6" t="s">
        <v>183</v>
      </c>
      <c r="M151" s="6" t="s">
        <v>183</v>
      </c>
      <c r="N151" s="6" t="s">
        <v>183</v>
      </c>
      <c r="O151" s="6" t="s">
        <v>183</v>
      </c>
      <c r="P151" s="6" t="s">
        <v>183</v>
      </c>
      <c r="Q151" s="23" t="s">
        <v>183</v>
      </c>
      <c r="R151" s="23" t="s">
        <v>183</v>
      </c>
      <c r="S151" s="23" t="s">
        <v>183</v>
      </c>
      <c r="T151" s="23" t="s">
        <v>183</v>
      </c>
      <c r="U151" s="23" t="s">
        <v>183</v>
      </c>
      <c r="V151" s="23" t="s">
        <v>183</v>
      </c>
      <c r="W151" s="17" t="s">
        <v>187</v>
      </c>
      <c r="X151" s="8" t="s">
        <v>49</v>
      </c>
      <c r="Y151" s="8" t="s">
        <v>33</v>
      </c>
      <c r="Z151" s="8"/>
      <c r="AA151" s="23" t="s">
        <v>183</v>
      </c>
      <c r="AB151" s="23" t="s">
        <v>183</v>
      </c>
      <c r="AC151" s="9" t="s">
        <v>42</v>
      </c>
      <c r="AD151" s="9" t="s">
        <v>42</v>
      </c>
      <c r="AE151" s="9">
        <f>AG151</f>
        <v>77</v>
      </c>
      <c r="AF151" s="9" t="s">
        <v>59</v>
      </c>
      <c r="AG151" s="28">
        <f t="shared" si="102"/>
        <v>77</v>
      </c>
      <c r="AH151" s="22" t="str">
        <f>CONCATENATE("{""backgroundColor"": ""{{coalesce(cell(BIG_TEST_9.result, ",$F151,", \""Colorization_Hex_Code\""), \""#FFFFFF\"").asString()}}"", ""borderColor"": ""#FFFFFF"", ""borderEdges"": [""top"",""left"",""bottom""], ""borderRadius"": 0, ""borderWidth"": 4}")</f>
        <v>{"backgroundColor": "{{coalesce(cell(BIG_TEST_9.result, 10, \"Colorization_Hex_Code\"), \"#FFFFFF\").asString()}}", "borderColor": "#FFFFFF", "borderEdges": ["top","left","bottom"], "borderRadius": 0, "borderWidth": 4}</v>
      </c>
      <c r="AI151" s="10"/>
      <c r="AJ151" s="25" t="s">
        <v>183</v>
      </c>
      <c r="AK151" s="7" t="str">
        <f>CONCATENATE("Status_Box",E151)</f>
        <v>Status_Box_011</v>
      </c>
      <c r="AL151" s="10"/>
      <c r="AM151" s="24" t="s">
        <v>183</v>
      </c>
      <c r="AN151" s="24" t="s">
        <v>183</v>
      </c>
      <c r="AO151" s="13" t="str">
        <f t="shared" si="153"/>
        <v>PASS</v>
      </c>
      <c r="AP151" s="13"/>
      <c r="AQ151" s="12" t="str">
        <f>CONCATENATE("""",AK151,""": {""parameters"": {""fontSize"": ",X151,", ""text"": """, Z151, """, ""textAlignment"": """, Y151, """, ""textColor"": """, W151, """}, ""type"": ""text""},")</f>
        <v>"Status_Box_011": {"parameters": {"fontSize": 10, "text": "", "textAlignment": "center", "textColor": "#091A3E"}, "type": "text"},</v>
      </c>
      <c r="AR151" s="33" t="s">
        <v>203</v>
      </c>
      <c r="AS151" s="13" t="str">
        <f t="shared" ref="AS151:AS156" si="159">IF(AQ151=AR151,"PASS","FAIL")</f>
        <v>FAIL</v>
      </c>
      <c r="AT151" s="13"/>
      <c r="AU151" s="12" t="str">
        <f>CONCATENATE("{""colspan"": ",AC151,", ""column"": ",AD151,", ""name"": """,AK151,""", ""row"": ",AE151,", ""rowspan"": ",AF151, ", ""widgetStyle"": ",AH151,"},")</f>
        <v>{"colspan": 1, "column": 1, "name": "Status_Box_011", "row": 77, "rowspan": 5, "widgetStyle": {"backgroundColor": "{{coalesce(cell(BIG_TEST_9.result, 10, \"Colorization_Hex_Code\"), \"#FFFFFF\").asString()}}", "borderColor": "#FFFFFF", "borderEdges": ["top","left","bottom"], "borderRadius": 0, "borderWidth": 4}},</v>
      </c>
      <c r="AV151" s="33" t="s">
        <v>222</v>
      </c>
      <c r="AW151" s="13" t="str">
        <f t="shared" si="156"/>
        <v>FAIL</v>
      </c>
    </row>
    <row r="152" spans="1:49" s="4" customFormat="1" ht="130.19999999999999" customHeight="1" thickBot="1" x14ac:dyDescent="0.35">
      <c r="A152" s="30">
        <v>10</v>
      </c>
      <c r="B152" s="14" t="s">
        <v>8</v>
      </c>
      <c r="C152" s="14" t="s">
        <v>47</v>
      </c>
      <c r="D152" s="14" t="s">
        <v>168</v>
      </c>
      <c r="E152" s="11" t="str">
        <f t="shared" si="149"/>
        <v>_011</v>
      </c>
      <c r="F152" s="28">
        <f t="shared" si="101"/>
        <v>10</v>
      </c>
      <c r="G152" s="6" t="s">
        <v>183</v>
      </c>
      <c r="H152" s="6" t="s">
        <v>183</v>
      </c>
      <c r="I152" s="26" t="s">
        <v>183</v>
      </c>
      <c r="J152" s="6" t="s">
        <v>183</v>
      </c>
      <c r="K152" s="6" t="s">
        <v>183</v>
      </c>
      <c r="L152" s="6" t="s">
        <v>183</v>
      </c>
      <c r="M152" s="6" t="s">
        <v>183</v>
      </c>
      <c r="N152" s="6" t="s">
        <v>183</v>
      </c>
      <c r="O152" s="6" t="s">
        <v>183</v>
      </c>
      <c r="P152" s="6" t="s">
        <v>183</v>
      </c>
      <c r="Q152" s="23" t="s">
        <v>183</v>
      </c>
      <c r="R152" s="23" t="s">
        <v>183</v>
      </c>
      <c r="S152" s="23" t="s">
        <v>183</v>
      </c>
      <c r="T152" s="23" t="s">
        <v>183</v>
      </c>
      <c r="U152" s="23" t="s">
        <v>183</v>
      </c>
      <c r="V152" s="23" t="s">
        <v>183</v>
      </c>
      <c r="W152" s="21" t="str">
        <f>CONCATENATE("{{coalesce(cell(BIG_TEST_9.result, ", $F152,", \""Text_Color_1\""), \""#FFFFFF\"").asString()}}")</f>
        <v>{{coalesce(cell(BIG_TEST_9.result, 10, \"Text_Color_1\"), \"#FFFFFF\").asString()}}</v>
      </c>
      <c r="X152" s="8" t="s">
        <v>34</v>
      </c>
      <c r="Y152" s="8" t="s">
        <v>186</v>
      </c>
      <c r="Z152" s="21" t="str">
        <f>CONCATENATE("{{coalesce(cell(BIG_TEST_9.result, ", $F152,", \""Metric_Short\""), \""Error\"").asString()}}")</f>
        <v>{{coalesce(cell(BIG_TEST_9.result, 10, \"Metric_Short\"), \"Error\").asString()}}</v>
      </c>
      <c r="AA152" s="23" t="s">
        <v>183</v>
      </c>
      <c r="AB152" s="23" t="s">
        <v>183</v>
      </c>
      <c r="AC152" s="9" t="s">
        <v>61</v>
      </c>
      <c r="AD152" s="9" t="s">
        <v>44</v>
      </c>
      <c r="AE152" s="9">
        <f>AG152</f>
        <v>77</v>
      </c>
      <c r="AF152" s="9" t="s">
        <v>40</v>
      </c>
      <c r="AG152" s="28">
        <f t="shared" si="102"/>
        <v>77</v>
      </c>
      <c r="AH152" s="16" t="s">
        <v>205</v>
      </c>
      <c r="AI152" s="10"/>
      <c r="AJ152" s="25" t="s">
        <v>183</v>
      </c>
      <c r="AK152" s="7" t="str">
        <f>CONCATENATE("Metric_Name",E152)</f>
        <v>Metric_Name_011</v>
      </c>
      <c r="AL152" s="10"/>
      <c r="AM152" s="24" t="s">
        <v>183</v>
      </c>
      <c r="AN152" s="24" t="s">
        <v>183</v>
      </c>
      <c r="AO152" s="13" t="str">
        <f t="shared" si="153"/>
        <v>PASS</v>
      </c>
      <c r="AP152" s="13"/>
      <c r="AQ152" s="12" t="str">
        <f>CONCATENATE("""",AK152,""": {""parameters"": {""fontSize"": ",X152,", ""text"": """, Z152, """, ""textAlignment"": """, Y152, """, ""textColor"": """, W152, """}, ""type"": ""text""},")</f>
        <v>"Metric_Name_011": {"parameters": {"fontSize": 14, "text": "{{coalesce(cell(BIG_TEST_9.result, 10, \"Metric_Short\"), \"Error\").asString()}}", "textAlignment": "left", "textColor": "{{coalesce(cell(BIG_TEST_9.result, 10, \"Text_Color_1\"), \"#FFFFFF\").asString()}}"}, "type": "text"},</v>
      </c>
      <c r="AR152" s="33" t="s">
        <v>248</v>
      </c>
      <c r="AS152" s="13" t="str">
        <f t="shared" si="159"/>
        <v>FAIL</v>
      </c>
      <c r="AT152" s="13"/>
      <c r="AU152" s="12" t="str">
        <f>CONCATENATE("{""colspan"": ",AC152,", ""column"": ",AD152,", ""name"": """,AK152,""", ""row"": ",AE152,", ""rowspan"": ",AF152,", ""widgetStyle"": ",AH152,"},")</f>
        <v>{"colspan": 11, "column": 2, "name": "Metric_Name_011", "row": 77, "rowspan": 3, "widgetStyle": {"borderColor": "#FFFFFF", "borderEdges": [], "borderWidth": 1}},</v>
      </c>
      <c r="AV152" s="33" t="s">
        <v>223</v>
      </c>
      <c r="AW152" s="13" t="str">
        <f t="shared" si="156"/>
        <v>FAIL</v>
      </c>
    </row>
    <row r="153" spans="1:49" s="4" customFormat="1" ht="72.599999999999994" thickBot="1" x14ac:dyDescent="0.35">
      <c r="A153" s="30">
        <v>11</v>
      </c>
      <c r="B153" s="14" t="s">
        <v>8</v>
      </c>
      <c r="C153" s="14" t="s">
        <v>47</v>
      </c>
      <c r="D153" s="14" t="s">
        <v>169</v>
      </c>
      <c r="E153" s="11" t="str">
        <f t="shared" si="149"/>
        <v>_011</v>
      </c>
      <c r="F153" s="28">
        <f t="shared" si="101"/>
        <v>10</v>
      </c>
      <c r="G153" s="6" t="s">
        <v>183</v>
      </c>
      <c r="H153" s="6" t="s">
        <v>183</v>
      </c>
      <c r="I153" s="26" t="s">
        <v>183</v>
      </c>
      <c r="J153" s="6" t="s">
        <v>183</v>
      </c>
      <c r="K153" s="6" t="s">
        <v>183</v>
      </c>
      <c r="L153" s="6" t="s">
        <v>183</v>
      </c>
      <c r="M153" s="6" t="s">
        <v>183</v>
      </c>
      <c r="N153" s="6" t="s">
        <v>183</v>
      </c>
      <c r="O153" s="6" t="s">
        <v>183</v>
      </c>
      <c r="P153" s="6" t="s">
        <v>183</v>
      </c>
      <c r="Q153" s="23" t="s">
        <v>183</v>
      </c>
      <c r="R153" s="23" t="s">
        <v>183</v>
      </c>
      <c r="S153" s="23" t="s">
        <v>183</v>
      </c>
      <c r="T153" s="23" t="s">
        <v>183</v>
      </c>
      <c r="U153" s="23" t="s">
        <v>183</v>
      </c>
      <c r="V153" s="23" t="s">
        <v>183</v>
      </c>
      <c r="W153" s="21" t="str">
        <f>CONCATENATE("{{coalesce(cell(BIG_TEST_9.result, ", $F153,", \""Text_Color_2\""), \""#FFFFFF\"").asString()}}")</f>
        <v>{{coalesce(cell(BIG_TEST_9.result, 10, \"Text_Color_2\"), \"#FFFFFF\").asString()}}</v>
      </c>
      <c r="X153" s="8" t="s">
        <v>62</v>
      </c>
      <c r="Y153" s="8" t="s">
        <v>186</v>
      </c>
      <c r="Z153" s="21" t="str">
        <f>CONCATENATE("{{coalesce(cell(BIG_TEST_9.result, ", $F153,", \""Type\""), \""Error\"").asString()}} Metric")</f>
        <v>{{coalesce(cell(BIG_TEST_9.result, 10, \"Type\"), \"Error\").asString()}} Metric</v>
      </c>
      <c r="AA153" s="23" t="s">
        <v>183</v>
      </c>
      <c r="AB153" s="23" t="s">
        <v>183</v>
      </c>
      <c r="AC153" s="9" t="s">
        <v>179</v>
      </c>
      <c r="AD153" s="9" t="s">
        <v>44</v>
      </c>
      <c r="AE153" s="9">
        <f>AG153+3</f>
        <v>80</v>
      </c>
      <c r="AF153" s="9" t="s">
        <v>44</v>
      </c>
      <c r="AG153" s="28">
        <f t="shared" si="102"/>
        <v>77</v>
      </c>
      <c r="AH153" s="16" t="s">
        <v>180</v>
      </c>
      <c r="AI153" s="10"/>
      <c r="AJ153" s="25" t="s">
        <v>183</v>
      </c>
      <c r="AK153" s="7" t="str">
        <f>CONCATENATE("Type_Name",E153)</f>
        <v>Type_Name_011</v>
      </c>
      <c r="AL153" s="10"/>
      <c r="AM153" s="24" t="s">
        <v>183</v>
      </c>
      <c r="AN153" s="24" t="s">
        <v>183</v>
      </c>
      <c r="AO153" s="13" t="str">
        <f t="shared" si="153"/>
        <v>PASS</v>
      </c>
      <c r="AP153" s="13"/>
      <c r="AQ153" s="12" t="str">
        <f>CONCATENATE("""",AK153,""": {""parameters"": {""fontSize"": ",X153,", ""text"": """, Z153, """, ""textAlignment"": """, Y153, """, ""textColor"": """, W153, """}, ""type"": ""text""},")</f>
        <v>"Type_Name_011": {"parameters": {"fontSize": 12, "text": "{{coalesce(cell(BIG_TEST_9.result, 10, \"Type\"), \"Error\").asString()}} Metric", "textAlignment": "left", "textColor": "{{coalesce(cell(BIG_TEST_9.result, 10, \"Text_Color_2\"), \"#FFFFFF\").asString()}}"}, "type": "text"},</v>
      </c>
      <c r="AR153" s="33" t="s">
        <v>206</v>
      </c>
      <c r="AS153" s="13" t="str">
        <f t="shared" si="159"/>
        <v>FAIL</v>
      </c>
      <c r="AT153" s="13"/>
      <c r="AU153" s="12" t="str">
        <f>CONCATENATE("{""colspan"": ",AC153,", ""column"": ",AD153,", ""name"": """,AK153,""", ""row"": ",AE153,", ""rowspan"": ",AF153,", ""widgetStyle"": ",AH153,"},")</f>
        <v>{"colspan": 7, "column": 2, "name": "Type_Name_011", "row": 80, "rowspan": 2, "widgetStyle": {"backgroundColor": "#FFFFFF", "borderColor": "#FFFFFF", "borderEdges": [], "borderRadius": 0, "borderWidth": 1}},</v>
      </c>
      <c r="AV153" s="33" t="s">
        <v>224</v>
      </c>
      <c r="AW153" s="13" t="str">
        <f t="shared" si="156"/>
        <v>FAIL</v>
      </c>
    </row>
    <row r="154" spans="1:49" s="4" customFormat="1" ht="87" customHeight="1" thickBot="1" x14ac:dyDescent="0.35">
      <c r="A154" s="30">
        <v>12</v>
      </c>
      <c r="B154" s="14" t="s">
        <v>8</v>
      </c>
      <c r="C154" s="14" t="s">
        <v>47</v>
      </c>
      <c r="D154" s="14" t="s">
        <v>170</v>
      </c>
      <c r="E154" s="11" t="str">
        <f t="shared" si="149"/>
        <v>_011</v>
      </c>
      <c r="F154" s="28">
        <f t="shared" si="101"/>
        <v>10</v>
      </c>
      <c r="G154" s="6" t="s">
        <v>183</v>
      </c>
      <c r="H154" s="6" t="s">
        <v>183</v>
      </c>
      <c r="I154" s="26" t="s">
        <v>183</v>
      </c>
      <c r="J154" s="6" t="s">
        <v>183</v>
      </c>
      <c r="K154" s="6" t="s">
        <v>183</v>
      </c>
      <c r="L154" s="6" t="s">
        <v>183</v>
      </c>
      <c r="M154" s="6" t="s">
        <v>183</v>
      </c>
      <c r="N154" s="6" t="s">
        <v>183</v>
      </c>
      <c r="O154" s="6" t="s">
        <v>183</v>
      </c>
      <c r="P154" s="6" t="s">
        <v>183</v>
      </c>
      <c r="Q154" s="23" t="s">
        <v>183</v>
      </c>
      <c r="R154" s="23" t="s">
        <v>183</v>
      </c>
      <c r="S154" s="23" t="s">
        <v>183</v>
      </c>
      <c r="T154" s="23" t="s">
        <v>183</v>
      </c>
      <c r="U154" s="23" t="s">
        <v>183</v>
      </c>
      <c r="V154" s="23" t="s">
        <v>183</v>
      </c>
      <c r="W154" s="21" t="str">
        <f>CONCATENATE("{{coalesce(cell(BIG_TEST_9.result, ", $F154,", \""Text_Color_2\""), \""#FFFFFF\"").asString()}}")</f>
        <v>{{coalesce(cell(BIG_TEST_9.result, 10, \"Text_Color_2\"), \"#FFFFFF\").asString()}}</v>
      </c>
      <c r="X154" s="8" t="s">
        <v>62</v>
      </c>
      <c r="Y154" s="8" t="s">
        <v>202</v>
      </c>
      <c r="Z154" s="21" t="str">
        <f>CONCATENATE("As of {{coalesce(cell(BIG_TEST_9.result, ", $F154,", \""As_of_Date\""), \""Error\"").asString()}}")</f>
        <v>As of {{coalesce(cell(BIG_TEST_9.result, 10, \"As_of_Date\"), \"Error\").asString()}}</v>
      </c>
      <c r="AA154" s="23" t="s">
        <v>183</v>
      </c>
      <c r="AB154" s="23" t="s">
        <v>183</v>
      </c>
      <c r="AC154" s="9" t="s">
        <v>60</v>
      </c>
      <c r="AD154" s="9" t="s">
        <v>162</v>
      </c>
      <c r="AE154" s="9">
        <f>AG154+3</f>
        <v>80</v>
      </c>
      <c r="AF154" s="9" t="s">
        <v>44</v>
      </c>
      <c r="AG154" s="28">
        <f t="shared" si="102"/>
        <v>77</v>
      </c>
      <c r="AH154" s="16" t="s">
        <v>45</v>
      </c>
      <c r="AI154" s="10"/>
      <c r="AJ154" s="25" t="s">
        <v>183</v>
      </c>
      <c r="AK154" s="7" t="str">
        <f>CONCATENATE("As_Of_Date_Name",E154)</f>
        <v>As_Of_Date_Name_011</v>
      </c>
      <c r="AL154" s="10"/>
      <c r="AM154" s="24" t="s">
        <v>183</v>
      </c>
      <c r="AN154" s="24" t="s">
        <v>183</v>
      </c>
      <c r="AO154" s="13" t="str">
        <f t="shared" si="153"/>
        <v>PASS</v>
      </c>
      <c r="AP154" s="13"/>
      <c r="AQ154" s="12" t="str">
        <f>CONCATENATE("""",AK154,""": {""parameters"": {""fontSize"": ",X154,", ""text"": """, Z154, """, ""textAlignment"": """, Y154, """, ""textColor"": """, W154, """}, ""type"": ""text""},")</f>
        <v>"As_Of_Date_Name_011": {"parameters": {"fontSize": 12, "text": "As of {{coalesce(cell(BIG_TEST_9.result, 10, \"As_of_Date\"), \"Error\").asString()}}", "textAlignment": "right", "textColor": "{{coalesce(cell(BIG_TEST_9.result, 10, \"Text_Color_2\"), \"#FFFFFF\").asString()}}"}, "type": "text"},</v>
      </c>
      <c r="AR154" s="33" t="s">
        <v>209</v>
      </c>
      <c r="AS154" s="13" t="str">
        <f t="shared" si="159"/>
        <v>FAIL</v>
      </c>
      <c r="AT154" s="13"/>
      <c r="AU154" s="12" t="str">
        <f>CONCATENATE("{""colspan"": ",AC154,", ""column"": ",AD154,", ""name"": """,AK154,""", ""row"": ",AE154,", ""rowspan"": ",AF154,", ""widgetStyle"": ",AH154,"},")</f>
        <v>{"colspan": 6, "column": 9, "name": "As_Of_Date_Name_011", "row": 80, "rowspan": 2, "widgetStyle": {"borderEdges": []}},</v>
      </c>
      <c r="AV154" s="33" t="s">
        <v>225</v>
      </c>
      <c r="AW154" s="13" t="str">
        <f t="shared" si="156"/>
        <v>FAIL</v>
      </c>
    </row>
    <row r="155" spans="1:49" s="4" customFormat="1" ht="130.19999999999999" customHeight="1" thickBot="1" x14ac:dyDescent="0.35">
      <c r="A155" s="30">
        <v>13</v>
      </c>
      <c r="B155" s="14" t="s">
        <v>8</v>
      </c>
      <c r="C155" s="14" t="s">
        <v>47</v>
      </c>
      <c r="D155" s="14" t="s">
        <v>171</v>
      </c>
      <c r="E155" s="11" t="str">
        <f t="shared" si="149"/>
        <v>_011</v>
      </c>
      <c r="F155" s="28">
        <f t="shared" si="101"/>
        <v>10</v>
      </c>
      <c r="G155" s="6" t="s">
        <v>183</v>
      </c>
      <c r="H155" s="6" t="s">
        <v>183</v>
      </c>
      <c r="I155" s="26" t="s">
        <v>183</v>
      </c>
      <c r="J155" s="6" t="s">
        <v>183</v>
      </c>
      <c r="K155" s="6" t="s">
        <v>183</v>
      </c>
      <c r="L155" s="6" t="s">
        <v>183</v>
      </c>
      <c r="M155" s="6" t="s">
        <v>183</v>
      </c>
      <c r="N155" s="6" t="s">
        <v>183</v>
      </c>
      <c r="O155" s="6" t="s">
        <v>183</v>
      </c>
      <c r="P155" s="6" t="s">
        <v>183</v>
      </c>
      <c r="Q155" s="23" t="s">
        <v>183</v>
      </c>
      <c r="R155" s="21" t="str">
        <f>CONCATENATE("https://{{coalesce(cell(BIG_TEST_9.result, ", $F155,", \""CSG_Insights_Central_Link\""), \""sites.google.com/salesforce.com/fy18-csg-insights-central/home\"").asString()}}")</f>
        <v>https://{{coalesce(cell(BIG_TEST_9.result, 10, \"CSG_Insights_Central_Link\"), \"sites.google.com/salesforce.com/fy18-csg-insights-central/home\").asString()}}</v>
      </c>
      <c r="S155" s="21" t="s">
        <v>199</v>
      </c>
      <c r="T155" s="7" t="str">
        <f>"false"</f>
        <v>false</v>
      </c>
      <c r="U155" s="23" t="s">
        <v>183</v>
      </c>
      <c r="V155" s="23" t="s">
        <v>183</v>
      </c>
      <c r="W155" s="17" t="s">
        <v>207</v>
      </c>
      <c r="X155" s="8" t="s">
        <v>34</v>
      </c>
      <c r="Y155" s="8" t="s">
        <v>33</v>
      </c>
      <c r="Z155" s="8" t="s">
        <v>185</v>
      </c>
      <c r="AA155" s="23" t="s">
        <v>183</v>
      </c>
      <c r="AB155" s="23" t="s">
        <v>183</v>
      </c>
      <c r="AC155" s="9" t="s">
        <v>44</v>
      </c>
      <c r="AD155" s="9" t="s">
        <v>122</v>
      </c>
      <c r="AE155" s="9">
        <f>AG155</f>
        <v>77</v>
      </c>
      <c r="AF155" s="9" t="s">
        <v>40</v>
      </c>
      <c r="AG155" s="28">
        <f t="shared" si="102"/>
        <v>77</v>
      </c>
      <c r="AH155" s="16" t="s">
        <v>180</v>
      </c>
      <c r="AI155" s="10"/>
      <c r="AJ155" s="25" t="s">
        <v>183</v>
      </c>
      <c r="AK155" s="7" t="str">
        <f>CONCATENATE("Help_Link",E155)</f>
        <v>Help_Link_011</v>
      </c>
      <c r="AL155" s="10"/>
      <c r="AM155" s="24" t="s">
        <v>183</v>
      </c>
      <c r="AN155" s="24" t="s">
        <v>183</v>
      </c>
      <c r="AO155" s="13" t="str">
        <f t="shared" si="153"/>
        <v>PASS</v>
      </c>
      <c r="AP155" s="13"/>
      <c r="AQ155" s="12" t="str">
        <f>CONCATENATE("""",AK155,""": {""parameters"": {""destinationLink"": {""url"": """, R155, """, ""tooltip"": """, S155,"""}, ""destinationType"": ""url"", ""fontSize"": ",X155,", ""includeState"": ", T155, ", ""text"": """, Z155, """, ""textAlignment"": """, Y155, """, ""textColor"": """, W155, """}, ""type"": ""link""},")</f>
        <v>"Help_Link_011": {"parameters": {"destinationLink": {"url": "https://{{coalesce(cell(BIG_TEST_9.result, 10,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55" s="33" t="s">
        <v>208</v>
      </c>
      <c r="AS155" s="13" t="str">
        <f t="shared" si="159"/>
        <v>FAIL</v>
      </c>
      <c r="AT155" s="13"/>
      <c r="AU155" s="12" t="str">
        <f>CONCATENATE("{""colspan"": ",AC155,", ""column"": ",AD155,", ""name"": """,AK155,""", ""row"": ",AE155,", ""rowspan"": ",AF155,", ""widgetStyle"": ",AH155,"},")</f>
        <v>{"colspan": 2, "column": 13, "name": "Help_Link_011", "row": 77, "rowspan": 3, "widgetStyle": {"backgroundColor": "#FFFFFF", "borderColor": "#FFFFFF", "borderEdges": [], "borderRadius": 0, "borderWidth": 1}},</v>
      </c>
      <c r="AV155" s="33" t="s">
        <v>226</v>
      </c>
      <c r="AW155" s="13" t="str">
        <f t="shared" si="156"/>
        <v>FAIL</v>
      </c>
    </row>
    <row r="156" spans="1:49" s="4" customFormat="1" ht="87" thickBot="1" x14ac:dyDescent="0.35">
      <c r="A156" s="31">
        <v>14</v>
      </c>
      <c r="B156" s="14" t="s">
        <v>8</v>
      </c>
      <c r="C156" s="14" t="s">
        <v>47</v>
      </c>
      <c r="D156" s="14" t="s">
        <v>172</v>
      </c>
      <c r="E156" s="11" t="str">
        <f t="shared" si="149"/>
        <v>_011</v>
      </c>
      <c r="F156" s="28">
        <f t="shared" si="101"/>
        <v>10</v>
      </c>
      <c r="G156" s="6" t="s">
        <v>183</v>
      </c>
      <c r="H156" s="6" t="s">
        <v>183</v>
      </c>
      <c r="I156" s="26" t="s">
        <v>183</v>
      </c>
      <c r="J156" s="6" t="s">
        <v>183</v>
      </c>
      <c r="K156" s="6" t="s">
        <v>183</v>
      </c>
      <c r="L156" s="6" t="s">
        <v>183</v>
      </c>
      <c r="M156" s="6" t="s">
        <v>183</v>
      </c>
      <c r="N156" s="6" t="s">
        <v>183</v>
      </c>
      <c r="O156" s="6" t="s">
        <v>183</v>
      </c>
      <c r="P156" s="6" t="s">
        <v>183</v>
      </c>
      <c r="Q156" s="23" t="s">
        <v>183</v>
      </c>
      <c r="R156" s="21" t="str">
        <f>CONCATENATE("https://org62.my.salesforce.com/analytics/wave/wave.apexp#dashboard/{{coalesce(cell(BIG_TEST_9.result, ", $F156,", \""Detail_Dashboard_Name\""), \""0FK0M0000004J3fWAE\"").asString()}}")</f>
        <v>https://org62.my.salesforce.com/analytics/wave/wave.apexp#dashboard/{{coalesce(cell(BIG_TEST_9.result, 10, \"Detail_Dashboard_Name\"), \"0FK0M0000004J3fWAE\").asString()}}</v>
      </c>
      <c r="S156" s="21" t="s">
        <v>198</v>
      </c>
      <c r="T156" s="7" t="str">
        <f>"false"</f>
        <v>false</v>
      </c>
      <c r="U156" s="23" t="s">
        <v>183</v>
      </c>
      <c r="V156" s="23" t="s">
        <v>183</v>
      </c>
      <c r="W156" s="17" t="s">
        <v>207</v>
      </c>
      <c r="X156" s="8" t="s">
        <v>62</v>
      </c>
      <c r="Y156" s="8" t="s">
        <v>33</v>
      </c>
      <c r="Z156" s="8" t="s">
        <v>201</v>
      </c>
      <c r="AA156" s="23" t="s">
        <v>183</v>
      </c>
      <c r="AB156" s="23" t="s">
        <v>183</v>
      </c>
      <c r="AC156" s="9" t="s">
        <v>41</v>
      </c>
      <c r="AD156" s="9" t="s">
        <v>181</v>
      </c>
      <c r="AE156" s="32">
        <f>AG156+1</f>
        <v>78</v>
      </c>
      <c r="AF156" s="9" t="s">
        <v>40</v>
      </c>
      <c r="AG156" s="28">
        <f t="shared" si="102"/>
        <v>77</v>
      </c>
      <c r="AH156" s="16" t="s">
        <v>235</v>
      </c>
      <c r="AI156" s="10"/>
      <c r="AJ156" s="25" t="s">
        <v>183</v>
      </c>
      <c r="AK156" s="7" t="str">
        <f>CONCATENATE("Explore_Link",E156)</f>
        <v>Explore_Link_011</v>
      </c>
      <c r="AL156" s="10"/>
      <c r="AM156" s="24" t="s">
        <v>183</v>
      </c>
      <c r="AN156" s="24" t="s">
        <v>183</v>
      </c>
      <c r="AO156" s="13" t="str">
        <f t="shared" si="153"/>
        <v>PASS</v>
      </c>
      <c r="AP156" s="13"/>
      <c r="AQ156" s="12" t="str">
        <f>CONCATENATE("""",AK156,""": {""parameters"": {""destinationLink"": {""url"": """, R156, """, ""tooltip"": """, S156,"""}, ""destinationType"": ""url"", ""fontSize"": ",X156,", ""includeState"": ", T156, ", ""text"": """, Z156, """, ""textAlignment"": """, Y156, """, ""textColor"": """, W156, """}, ""type"": ""link""},")</f>
        <v>"Explore_Link_011": {"parameters": {"destinationLink": {"url": "https://org62.my.salesforce.com/analytics/wave/wave.apexp#dashboard/{{coalesce(cell(BIG_TEST_9.result, 10,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56" s="33" t="s">
        <v>249</v>
      </c>
      <c r="AS156" s="13" t="str">
        <f t="shared" si="159"/>
        <v>FAIL</v>
      </c>
      <c r="AT156" s="13"/>
      <c r="AU156" s="12" t="str">
        <f>CONCATENATE("{""colspan"": ",AC156,", ""column"": ",AD156,", ""name"": """,AK156,""", ""row"": ",AE156,", ""rowspan"": ",AF156,", ""widgetStyle"": ",AH156,"},")</f>
        <v>{"colspan": 4, "column": 43, "name": "Explore_Link_011", "row": 78, "rowspan": 3, "widgetStyle": {"backgroundColor": "#E3EBF3", "borderColor": "#FFFFFF", "borderEdges": ["all"], "borderRadius": 8, "borderWidth": 4}},</v>
      </c>
      <c r="AV156" s="33" t="s">
        <v>236</v>
      </c>
      <c r="AW156" s="13" t="str">
        <f t="shared" si="156"/>
        <v>FAIL</v>
      </c>
    </row>
    <row r="157" spans="1:49" s="4" customFormat="1" ht="72.599999999999994" thickBot="1" x14ac:dyDescent="0.35">
      <c r="A157" s="29">
        <v>1</v>
      </c>
      <c r="B157" s="14" t="s">
        <v>8</v>
      </c>
      <c r="C157" s="14" t="s">
        <v>47</v>
      </c>
      <c r="D157" s="14" t="s">
        <v>10</v>
      </c>
      <c r="E157" s="11" t="str">
        <f>CONCATENATE("_",TEXT(F157+1,"000"))</f>
        <v>_012</v>
      </c>
      <c r="F157" s="28">
        <f t="shared" si="101"/>
        <v>11</v>
      </c>
      <c r="G157" s="5" t="s">
        <v>173</v>
      </c>
      <c r="H157" s="20" t="str">
        <f>CONCATENATE("{{coalesce(cell(BIG_TEST_9.result, ", $F157,", \""Metric\""), \""Error\"").asString()}}")</f>
        <v>{{coalesce(cell(BIG_TEST_9.result, 11, \"Metric\"), \"Error\").asString()}}</v>
      </c>
      <c r="I157" s="26" t="s">
        <v>183</v>
      </c>
      <c r="J157" s="20" t="str">
        <f>CONCATENATE("{{coalesce(cell(BIG_TEST_9.result, ", $F157,", \""YTD_Dynamic\""), \""Error\"").asString()}}")</f>
        <v>{{coalesce(cell(BIG_TEST_9.result, 11, \"YTD_Dynamic\"), \"Error\").asString()}}</v>
      </c>
      <c r="K157" s="6" t="s">
        <v>16</v>
      </c>
      <c r="L157" s="5" t="s">
        <v>17</v>
      </c>
      <c r="M157" s="20" t="str">
        <f t="shared" ref="M157:M161" si="160">CONCATENATE("[""Metric"", [""{{coalesce(cell(BIG_TEST_9.result, ", $F157,", \""Metric\""), \""Error\"").asString()}}""], ""in""]")</f>
        <v>["Metric", ["{{coalesce(cell(BIG_TEST_9.result, 11, \"Metric\"), \"Error\").asString()}}"], "in"]</v>
      </c>
      <c r="N157" s="20" t="str">
        <f t="shared" ref="N157:N160" si="161">CONCATENATE("[""Region"", [""{{coalesce(cell(BIG_TEST_9.result, ", $F157,", \""Region\""), \""Error\"").asString()}}""], ""in""]")</f>
        <v>["Region", ["{{coalesce(cell(BIG_TEST_9.result, 11, \"Region\"), \"Error\").asString()}}"], "in"]</v>
      </c>
      <c r="O157" s="6" t="s">
        <v>210</v>
      </c>
      <c r="P157" s="6" t="s">
        <v>177</v>
      </c>
      <c r="Q157" s="23" t="s">
        <v>183</v>
      </c>
      <c r="R157" s="23" t="s">
        <v>183</v>
      </c>
      <c r="S157" s="23" t="s">
        <v>183</v>
      </c>
      <c r="T157" s="23" t="s">
        <v>183</v>
      </c>
      <c r="U157" s="23" t="s">
        <v>183</v>
      </c>
      <c r="V157" s="23" t="s">
        <v>183</v>
      </c>
      <c r="W157" s="21" t="str">
        <f>CONCATENATE("{{coalesce(cell(BIG_TEST_9.result, ", $F157,", \""Text_Color_1\""), \""#FFFFFF\"").asString()}}")</f>
        <v>{{coalesce(cell(BIG_TEST_9.result, 11, \"Text_Color_1\"), \"#FFFFFF\").asString()}}</v>
      </c>
      <c r="X157" s="8" t="s">
        <v>48</v>
      </c>
      <c r="Y157" s="8" t="s">
        <v>33</v>
      </c>
      <c r="Z157" s="21" t="str">
        <f>CONCATENATE("{{coalesce(cell(BIG_TEST_9.result, ", $F157,", \""number_YTD_Formatted\""), \""--\"").asString()}}")</f>
        <v>{{coalesce(cell(BIG_TEST_9.result, 11, \"number_YTD_Formatted\"), \"--\").asString()}}</v>
      </c>
      <c r="AA157" s="23" t="s">
        <v>183</v>
      </c>
      <c r="AB157" s="23" t="s">
        <v>183</v>
      </c>
      <c r="AC157" s="9" t="s">
        <v>59</v>
      </c>
      <c r="AD157" s="9" t="s">
        <v>160</v>
      </c>
      <c r="AE157" s="9">
        <f>AG157</f>
        <v>82</v>
      </c>
      <c r="AF157" s="9" t="s">
        <v>40</v>
      </c>
      <c r="AG157" s="28">
        <f t="shared" si="102"/>
        <v>82</v>
      </c>
      <c r="AH157" s="16" t="s">
        <v>227</v>
      </c>
      <c r="AI157" s="10"/>
      <c r="AJ157" s="25" t="s">
        <v>183</v>
      </c>
      <c r="AK157" s="7" t="str">
        <f>CONCATENATE("text_",L157,E157)</f>
        <v>text_YTD_012</v>
      </c>
      <c r="AL157" s="10"/>
      <c r="AM157" s="24" t="s">
        <v>183</v>
      </c>
      <c r="AN157" s="24" t="s">
        <v>183</v>
      </c>
      <c r="AO157" s="13" t="str">
        <f>IF(AM157=AN157,"PASS","FAIL")</f>
        <v>PASS</v>
      </c>
      <c r="AP157" s="13"/>
      <c r="AQ157" s="12" t="str">
        <f>CONCATENATE("""",AK157,""": {""type"": ""text"", ""parameters"": {""text"": """, Z157, """, ""textAlignment"": """, Y157, """, ""textColor"": """, W157, """, ""fontSize"": ",X157,"}},")</f>
        <v>"text_YTD_012": {"type": "text", "parameters": {"text": "{{coalesce(cell(BIG_TEST_9.result, 11, \"number_YTD_Formatted\"), \"--\").asString()}}", "textAlignment": "center", "textColor": "{{coalesce(cell(BIG_TEST_9.result, 11, \"Text_Color_1\"), \"#FFFFFF\").asString()}}", "fontSize": 18}},</v>
      </c>
      <c r="AR157" s="17" t="s">
        <v>218</v>
      </c>
      <c r="AS157" s="13" t="str">
        <f>IF(AQ157=AR157,"PASS","FAIL")</f>
        <v>FAIL</v>
      </c>
      <c r="AT157" s="13"/>
      <c r="AU157" s="12" t="str">
        <f t="shared" ref="AU157:AU164" si="162">CONCATENATE("{""colspan"": ",AC157,", ""column"": ",AD157,", ""name"": """,AK157,""", ""row"": ",AE157,", ""rowspan"": ",AF157,", ""widgetStyle"": ",AH157,"},")</f>
        <v>{"colspan": 5, "column": 22, "name": "text_YTD_012", "row": 82, "rowspan": 3, "widgetStyle": {"borderEdges": ["bottom"], "backgroundColor": "#FFFFFF", "borderColor": "#C5D3E0", "borderRadius": 0, "borderWidth": 1}},</v>
      </c>
      <c r="AV157" s="17" t="s">
        <v>231</v>
      </c>
      <c r="AW157" s="13" t="str">
        <f>IF(AU157=AV157,"PASS","FAIL")</f>
        <v>FAIL</v>
      </c>
    </row>
    <row r="158" spans="1:49" s="4" customFormat="1" ht="72.599999999999994" thickBot="1" x14ac:dyDescent="0.35">
      <c r="A158" s="30">
        <v>2</v>
      </c>
      <c r="B158" s="14" t="s">
        <v>8</v>
      </c>
      <c r="C158" s="14" t="s">
        <v>47</v>
      </c>
      <c r="D158" s="14" t="s">
        <v>10</v>
      </c>
      <c r="E158" s="11" t="str">
        <f t="shared" ref="E158:E170" si="163">CONCATENATE("_",TEXT(F158+1,"000"))</f>
        <v>_012</v>
      </c>
      <c r="F158" s="28">
        <f t="shared" si="101"/>
        <v>11</v>
      </c>
      <c r="G158" s="5" t="s">
        <v>173</v>
      </c>
      <c r="H158" s="20" t="str">
        <f t="shared" ref="H158:H161" si="164">CONCATENATE("{{coalesce(cell(BIG_TEST_9.result, ", $F158,", \""Metric\""), \""Error\"").asString()}}")</f>
        <v>{{coalesce(cell(BIG_TEST_9.result, 11, \"Metric\"), \"Error\").asString()}}</v>
      </c>
      <c r="I158" s="26" t="s">
        <v>183</v>
      </c>
      <c r="J158" s="20" t="s">
        <v>15</v>
      </c>
      <c r="K158" s="5" t="s">
        <v>15</v>
      </c>
      <c r="L158" s="5" t="s">
        <v>53</v>
      </c>
      <c r="M158" s="20" t="str">
        <f t="shared" si="160"/>
        <v>["Metric", ["{{coalesce(cell(BIG_TEST_9.result, 11, \"Metric\"), \"Error\").asString()}}"], "in"]</v>
      </c>
      <c r="N158" s="20" t="str">
        <f t="shared" si="161"/>
        <v>["Region", ["{{coalesce(cell(BIG_TEST_9.result, 11, \"Region\"), \"Error\").asString()}}"], "in"]</v>
      </c>
      <c r="O158" s="6" t="s">
        <v>210</v>
      </c>
      <c r="P158" s="6" t="s">
        <v>177</v>
      </c>
      <c r="Q158" s="23" t="s">
        <v>183</v>
      </c>
      <c r="R158" s="23" t="s">
        <v>183</v>
      </c>
      <c r="S158" s="23" t="s">
        <v>183</v>
      </c>
      <c r="T158" s="23" t="s">
        <v>183</v>
      </c>
      <c r="U158" s="23" t="s">
        <v>183</v>
      </c>
      <c r="V158" s="23" t="s">
        <v>183</v>
      </c>
      <c r="W158" s="21" t="str">
        <f t="shared" ref="W158:W159" si="165">CONCATENATE("{{coalesce(cell(BIG_TEST_9.result, ", $F158,", \""Text_Color_1\""), \""#FFFFFF\"").asString()}}")</f>
        <v>{{coalesce(cell(BIG_TEST_9.result, 11, \"Text_Color_1\"), \"#FFFFFF\").asString()}}</v>
      </c>
      <c r="X158" s="8" t="s">
        <v>48</v>
      </c>
      <c r="Y158" s="8" t="s">
        <v>33</v>
      </c>
      <c r="Z158" s="21" t="str">
        <f>CONCATENATE("{{coalesce(cell(BIG_TEST_9.result, ", $F158,", \""number_YTD_A_Formatted\""), \""--\"").asString()}}")</f>
        <v>{{coalesce(cell(BIG_TEST_9.result, 11, \"number_YTD_A_Formatted\"), \"--\").asString()}}</v>
      </c>
      <c r="AA158" s="23" t="s">
        <v>183</v>
      </c>
      <c r="AB158" s="23" t="s">
        <v>183</v>
      </c>
      <c r="AC158" s="9" t="s">
        <v>59</v>
      </c>
      <c r="AD158" s="9" t="s">
        <v>195</v>
      </c>
      <c r="AE158" s="9">
        <f>AG158</f>
        <v>82</v>
      </c>
      <c r="AF158" s="9" t="s">
        <v>40</v>
      </c>
      <c r="AG158" s="28">
        <f t="shared" si="102"/>
        <v>82</v>
      </c>
      <c r="AH158" s="16" t="s">
        <v>227</v>
      </c>
      <c r="AI158" s="10"/>
      <c r="AJ158" s="25" t="s">
        <v>183</v>
      </c>
      <c r="AK158" s="7" t="str">
        <f t="shared" ref="AK158:AK161" si="166">CONCATENATE("text_",L158,E158)</f>
        <v>text_YTD_A_012</v>
      </c>
      <c r="AL158" s="10"/>
      <c r="AM158" s="24" t="s">
        <v>183</v>
      </c>
      <c r="AN158" s="24" t="s">
        <v>183</v>
      </c>
      <c r="AO158" s="13" t="str">
        <f t="shared" ref="AO158:AO170" si="167">IF(AM158=AN158,"PASS","FAIL")</f>
        <v>PASS</v>
      </c>
      <c r="AP158" s="13"/>
      <c r="AQ158" s="12" t="str">
        <f t="shared" ref="AQ158:AQ163" si="168">CONCATENATE("""",AK158,""": {""type"": ""text"", ""parameters"": {""text"": """, Z158, """, ""textAlignment"": """, Y158, """, ""textColor"": """, W158, """, ""fontSize"": ",X158,"}},")</f>
        <v>"text_YTD_A_012": {"type": "text", "parameters": {"text": "{{coalesce(cell(BIG_TEST_9.result, 11, \"number_YTD_A_Formatted\"), \"--\").asString()}}", "textAlignment": "center", "textColor": "{{coalesce(cell(BIG_TEST_9.result, 11, \"Text_Color_1\"), \"#FFFFFF\").asString()}}", "fontSize": 18}},</v>
      </c>
      <c r="AR158" s="17" t="s">
        <v>213</v>
      </c>
      <c r="AS158" s="13" t="str">
        <f t="shared" ref="AS158:AS163" si="169">IF(AQ158=AR158,"PASS","FAIL")</f>
        <v>FAIL</v>
      </c>
      <c r="AT158" s="13"/>
      <c r="AU158" s="12" t="str">
        <f t="shared" si="162"/>
        <v>{"colspan": 5, "column": 29, "name": "text_YTD_A_012", "row": 82, "rowspan": 3, "widgetStyle": {"borderEdges": ["bottom"], "backgroundColor": "#FFFFFF", "borderColor": "#C5D3E0", "borderRadius": 0, "borderWidth": 1}},</v>
      </c>
      <c r="AV158" s="17" t="s">
        <v>228</v>
      </c>
      <c r="AW158" s="13" t="str">
        <f t="shared" ref="AW158:AW170" si="170">IF(AU158=AV158,"PASS","FAIL")</f>
        <v>FAIL</v>
      </c>
    </row>
    <row r="159" spans="1:49" s="4" customFormat="1" ht="72.599999999999994" thickBot="1" x14ac:dyDescent="0.35">
      <c r="A159" s="30">
        <v>3</v>
      </c>
      <c r="B159" s="14" t="s">
        <v>8</v>
      </c>
      <c r="C159" s="14" t="s">
        <v>47</v>
      </c>
      <c r="D159" s="14" t="s">
        <v>10</v>
      </c>
      <c r="E159" s="11" t="str">
        <f t="shared" si="163"/>
        <v>_012</v>
      </c>
      <c r="F159" s="28">
        <f t="shared" ref="F159:F222" si="171">IF($A158=14,F158+1,F158)</f>
        <v>11</v>
      </c>
      <c r="G159" s="5" t="s">
        <v>173</v>
      </c>
      <c r="H159" s="20" t="str">
        <f t="shared" si="164"/>
        <v>{{coalesce(cell(BIG_TEST_9.result, 11, \"Metric\"), \"Error\").asString()}}</v>
      </c>
      <c r="I159" s="26" t="s">
        <v>183</v>
      </c>
      <c r="J159" s="20" t="str">
        <f>CONCATENATE("{{coalesce(cell(BIG_TEST_9.result, ", $F159,", \""Annual_Target_Dynamic\""), \""Error\"").asString()}}")</f>
        <v>{{coalesce(cell(BIG_TEST_9.result, 11, \"Annual_Target_Dynamic\"), \"Error\").asString()}}</v>
      </c>
      <c r="K159" s="5" t="s">
        <v>50</v>
      </c>
      <c r="L159" s="5" t="s">
        <v>54</v>
      </c>
      <c r="M159" s="20" t="str">
        <f t="shared" si="160"/>
        <v>["Metric", ["{{coalesce(cell(BIG_TEST_9.result, 11, \"Metric\"), \"Error\").asString()}}"], "in"]</v>
      </c>
      <c r="N159" s="20" t="str">
        <f t="shared" si="161"/>
        <v>["Region", ["{{coalesce(cell(BIG_TEST_9.result, 11, \"Region\"), \"Error\").asString()}}"], "in"]</v>
      </c>
      <c r="O159" s="6" t="s">
        <v>210</v>
      </c>
      <c r="P159" s="6" t="s">
        <v>177</v>
      </c>
      <c r="Q159" s="23" t="s">
        <v>183</v>
      </c>
      <c r="R159" s="23" t="s">
        <v>183</v>
      </c>
      <c r="S159" s="23" t="s">
        <v>183</v>
      </c>
      <c r="T159" s="23" t="s">
        <v>183</v>
      </c>
      <c r="U159" s="23" t="s">
        <v>183</v>
      </c>
      <c r="V159" s="23" t="s">
        <v>183</v>
      </c>
      <c r="W159" s="21" t="str">
        <f t="shared" si="165"/>
        <v>{{coalesce(cell(BIG_TEST_9.result, 11, \"Text_Color_1\"), \"#FFFFFF\").asString()}}</v>
      </c>
      <c r="X159" s="8" t="s">
        <v>48</v>
      </c>
      <c r="Y159" s="8" t="s">
        <v>33</v>
      </c>
      <c r="Z159" s="21" t="str">
        <f t="shared" ref="Z159" si="172">CONCATENATE("{{coalesce(cell(BIG_TEST_9.result, ", $F159,", \""number_Target_Formatted\""), \""--\"").asString()}}")</f>
        <v>{{coalesce(cell(BIG_TEST_9.result, 11, \"number_Target_Formatted\"), \"--\").asString()}}</v>
      </c>
      <c r="AA159" s="23" t="s">
        <v>183</v>
      </c>
      <c r="AB159" s="23" t="s">
        <v>183</v>
      </c>
      <c r="AC159" s="9" t="s">
        <v>41</v>
      </c>
      <c r="AD159" s="9" t="s">
        <v>135</v>
      </c>
      <c r="AE159" s="9">
        <f>AG159</f>
        <v>82</v>
      </c>
      <c r="AF159" s="9" t="s">
        <v>40</v>
      </c>
      <c r="AG159" s="28">
        <f t="shared" ref="AG159:AG222" si="173">IF($A158=14,AG158+5,AG158)</f>
        <v>82</v>
      </c>
      <c r="AH159" s="16" t="s">
        <v>219</v>
      </c>
      <c r="AI159" s="10"/>
      <c r="AJ159" s="25" t="s">
        <v>183</v>
      </c>
      <c r="AK159" s="7" t="str">
        <f t="shared" si="166"/>
        <v>text_Target_012</v>
      </c>
      <c r="AL159" s="10"/>
      <c r="AM159" s="24" t="s">
        <v>183</v>
      </c>
      <c r="AN159" s="24" t="s">
        <v>183</v>
      </c>
      <c r="AO159" s="13" t="str">
        <f t="shared" si="167"/>
        <v>PASS</v>
      </c>
      <c r="AP159" s="13"/>
      <c r="AQ159" s="12" t="str">
        <f t="shared" si="168"/>
        <v>"text_Target_012": {"type": "text", "parameters": {"text": "{{coalesce(cell(BIG_TEST_9.result, 11, \"number_Target_Formatted\"), \"--\").asString()}}", "textAlignment": "center", "textColor": "{{coalesce(cell(BIG_TEST_9.result, 11, \"Text_Color_1\"), \"#FFFFFF\").asString()}}", "fontSize": 18}},</v>
      </c>
      <c r="AR159" s="17" t="s">
        <v>217</v>
      </c>
      <c r="AS159" s="13" t="str">
        <f t="shared" si="169"/>
        <v>FAIL</v>
      </c>
      <c r="AT159" s="13"/>
      <c r="AU159" s="12" t="str">
        <f t="shared" si="162"/>
        <v>{"colspan": 4, "column": 16, "name": "text_Target_012", "row": 82, "rowspan": 3, "widgetStyle": {"borderEdges": [], "backgroundColor": "#FFFFFF", "borderColor": "#FFFFFF", "borderRadius": 0, "borderWidth": 1}},</v>
      </c>
      <c r="AV159" s="17" t="s">
        <v>232</v>
      </c>
      <c r="AW159" s="13" t="str">
        <f t="shared" si="170"/>
        <v>FAIL</v>
      </c>
    </row>
    <row r="160" spans="1:49" s="4" customFormat="1" ht="72.599999999999994" thickBot="1" x14ac:dyDescent="0.35">
      <c r="A160" s="30">
        <v>4</v>
      </c>
      <c r="B160" s="14" t="s">
        <v>8</v>
      </c>
      <c r="C160" s="14" t="s">
        <v>47</v>
      </c>
      <c r="D160" s="14" t="s">
        <v>10</v>
      </c>
      <c r="E160" s="11" t="str">
        <f t="shared" si="163"/>
        <v>_012</v>
      </c>
      <c r="F160" s="28">
        <f t="shared" si="171"/>
        <v>11</v>
      </c>
      <c r="G160" s="5" t="s">
        <v>173</v>
      </c>
      <c r="H160" s="20" t="str">
        <f t="shared" si="164"/>
        <v>{{coalesce(cell(BIG_TEST_9.result, 11, \"Metric\"), \"Error\").asString()}}</v>
      </c>
      <c r="I160" s="26" t="s">
        <v>183</v>
      </c>
      <c r="J160" s="20" t="str">
        <f>CONCATENATE("{{coalesce(cell(BIG_TEST_9.result, ", $F160,", \""Change_in_YTD_MoM_Dynamic\""), \""Error\"").asString()}}")</f>
        <v>{{coalesce(cell(BIG_TEST_9.result, 11, \"Change_in_YTD_MoM_Dynamic\"), \"Error\").asString()}}</v>
      </c>
      <c r="K160" s="5" t="s">
        <v>51</v>
      </c>
      <c r="L160" s="5" t="s">
        <v>56</v>
      </c>
      <c r="M160" s="20" t="str">
        <f t="shared" si="160"/>
        <v>["Metric", ["{{coalesce(cell(BIG_TEST_9.result, 11, \"Metric\"), \"Error\").asString()}}"], "in"]</v>
      </c>
      <c r="N160" s="20" t="str">
        <f t="shared" si="161"/>
        <v>["Region", ["{{coalesce(cell(BIG_TEST_9.result, 11, \"Region\"), \"Error\").asString()}}"], "in"]</v>
      </c>
      <c r="O160" s="6" t="s">
        <v>210</v>
      </c>
      <c r="P160" s="6" t="s">
        <v>177</v>
      </c>
      <c r="Q160" s="23" t="s">
        <v>183</v>
      </c>
      <c r="R160" s="23" t="s">
        <v>183</v>
      </c>
      <c r="S160" s="23" t="s">
        <v>183</v>
      </c>
      <c r="T160" s="23" t="s">
        <v>183</v>
      </c>
      <c r="U160" s="23" t="s">
        <v>183</v>
      </c>
      <c r="V160" s="23" t="s">
        <v>183</v>
      </c>
      <c r="W160" s="21" t="str">
        <f>CONCATENATE("{{coalesce(cell(BIG_TEST_9.result, ", $F160,", \""Color_2\""), \""#FFFFFF\"").asString()}}")</f>
        <v>{{coalesce(cell(BIG_TEST_9.result, 11, \"Color_2\"), \"#FFFFFF\").asString()}}</v>
      </c>
      <c r="X160" s="8" t="s">
        <v>34</v>
      </c>
      <c r="Y160" s="8" t="s">
        <v>202</v>
      </c>
      <c r="Z160" s="21" t="str">
        <f>CONCATENATE("{{coalesce(cell(BIG_TEST_9.result, ", $F160,", \""number_YTD_MoM_Formatted\""), \""--\"").asString()}}")</f>
        <v>{{coalesce(cell(BIG_TEST_9.result, 11, \"number_YTD_MoM_Formatted\"), \"--\").asString()}}</v>
      </c>
      <c r="AA160" s="23" t="s">
        <v>183</v>
      </c>
      <c r="AB160" s="23" t="s">
        <v>183</v>
      </c>
      <c r="AC160" s="9" t="s">
        <v>40</v>
      </c>
      <c r="AD160" s="9" t="s">
        <v>32</v>
      </c>
      <c r="AE160" s="9">
        <f>AG160+3</f>
        <v>85</v>
      </c>
      <c r="AF160" s="9" t="s">
        <v>44</v>
      </c>
      <c r="AG160" s="28">
        <f t="shared" si="173"/>
        <v>82</v>
      </c>
      <c r="AH160" s="16" t="s">
        <v>219</v>
      </c>
      <c r="AI160" s="10"/>
      <c r="AJ160" s="25" t="s">
        <v>183</v>
      </c>
      <c r="AK160" s="7" t="str">
        <f t="shared" si="166"/>
        <v>text_YTD_MoM_012</v>
      </c>
      <c r="AL160" s="10"/>
      <c r="AM160" s="24" t="s">
        <v>183</v>
      </c>
      <c r="AN160" s="24" t="s">
        <v>183</v>
      </c>
      <c r="AO160" s="13" t="str">
        <f t="shared" si="167"/>
        <v>PASS</v>
      </c>
      <c r="AP160" s="13"/>
      <c r="AQ160" s="12" t="str">
        <f t="shared" si="168"/>
        <v>"text_YTD_MoM_012": {"type": "text", "parameters": {"text": "{{coalesce(cell(BIG_TEST_9.result, 11, \"number_YTD_MoM_Formatted\"), \"--\").asString()}}", "textAlignment": "right", "textColor": "{{coalesce(cell(BIG_TEST_9.result, 11, \"Color_2\"), \"#FFFFFF\").asString()}}", "fontSize": 14}},</v>
      </c>
      <c r="AR160" s="17" t="s">
        <v>211</v>
      </c>
      <c r="AS160" s="13" t="str">
        <f t="shared" si="169"/>
        <v>FAIL</v>
      </c>
      <c r="AT160" s="13"/>
      <c r="AU160" s="12" t="str">
        <f t="shared" si="162"/>
        <v>{"colspan": 3, "column": 24, "name": "text_YTD_MoM_012", "row": 85, "rowspan": 2, "widgetStyle": {"borderEdges": [], "backgroundColor": "#FFFFFF", "borderColor": "#FFFFFF", "borderRadius": 0, "borderWidth": 1}},</v>
      </c>
      <c r="AV160" s="17" t="s">
        <v>230</v>
      </c>
      <c r="AW160" s="13" t="str">
        <f t="shared" si="170"/>
        <v>FAIL</v>
      </c>
    </row>
    <row r="161" spans="1:49" s="4" customFormat="1" ht="72.599999999999994" thickBot="1" x14ac:dyDescent="0.35">
      <c r="A161" s="30">
        <v>5</v>
      </c>
      <c r="B161" s="14" t="s">
        <v>8</v>
      </c>
      <c r="C161" s="14" t="s">
        <v>47</v>
      </c>
      <c r="D161" s="14" t="s">
        <v>10</v>
      </c>
      <c r="E161" s="11" t="str">
        <f t="shared" si="163"/>
        <v>_012</v>
      </c>
      <c r="F161" s="28">
        <f t="shared" si="171"/>
        <v>11</v>
      </c>
      <c r="G161" s="5" t="s">
        <v>173</v>
      </c>
      <c r="H161" s="20" t="str">
        <f t="shared" si="164"/>
        <v>{{coalesce(cell(BIG_TEST_9.result, 11, \"Metric\"), \"Error\").asString()}}</v>
      </c>
      <c r="I161" s="26" t="s">
        <v>183</v>
      </c>
      <c r="J161" s="5" t="s">
        <v>52</v>
      </c>
      <c r="K161" s="5" t="s">
        <v>52</v>
      </c>
      <c r="L161" s="5" t="s">
        <v>55</v>
      </c>
      <c r="M161" s="20" t="str">
        <f t="shared" si="160"/>
        <v>["Metric", ["{{coalesce(cell(BIG_TEST_9.result, 11, \"Metric\"), \"Error\").asString()}}"], "in"]</v>
      </c>
      <c r="N161" s="20" t="str">
        <f>CONCATENATE("[""Region"", [""{{coalesce(cell(BIG_TEST_9.result, ", $F161,", \""Region\""), \""Error\"").asString()}}""], ""in""]")</f>
        <v>["Region", ["{{coalesce(cell(BIG_TEST_9.result, 11, \"Region\"), \"Error\").asString()}}"], "in"]</v>
      </c>
      <c r="O161" s="6" t="s">
        <v>210</v>
      </c>
      <c r="P161" s="6" t="s">
        <v>177</v>
      </c>
      <c r="Q161" s="23" t="s">
        <v>183</v>
      </c>
      <c r="R161" s="23" t="s">
        <v>183</v>
      </c>
      <c r="S161" s="23" t="s">
        <v>183</v>
      </c>
      <c r="T161" s="23" t="s">
        <v>183</v>
      </c>
      <c r="U161" s="23" t="s">
        <v>183</v>
      </c>
      <c r="V161" s="23" t="s">
        <v>183</v>
      </c>
      <c r="W161" s="21" t="str">
        <f>CONCATENATE("{{coalesce(cell(BIG_TEST_9.result, ", $F161,", \""Color\""), \""#FFFFFF\"").asString()}}")</f>
        <v>{{coalesce(cell(BIG_TEST_9.result, 11, \"Color\"), \"#FFFFFF\").asString()}}</v>
      </c>
      <c r="X161" s="8" t="s">
        <v>34</v>
      </c>
      <c r="Y161" s="8" t="s">
        <v>202</v>
      </c>
      <c r="Z161" s="21" t="str">
        <f>CONCATENATE("{{coalesce(cell(BIG_TEST_9.result, ", $F161,", \""number_YTD_A_MoM_Formatted\""), \""--\"").asString()}}")</f>
        <v>{{coalesce(cell(BIG_TEST_9.result, 11, \"number_YTD_A_MoM_Formatted\"), \"--\").asString()}}</v>
      </c>
      <c r="AA161" s="23" t="s">
        <v>183</v>
      </c>
      <c r="AB161" s="23" t="s">
        <v>183</v>
      </c>
      <c r="AC161" s="9" t="s">
        <v>40</v>
      </c>
      <c r="AD161" s="9" t="s">
        <v>237</v>
      </c>
      <c r="AE161" s="9">
        <f>AG161+3</f>
        <v>85</v>
      </c>
      <c r="AF161" s="9" t="s">
        <v>44</v>
      </c>
      <c r="AG161" s="28">
        <f t="shared" si="173"/>
        <v>82</v>
      </c>
      <c r="AH161" s="16" t="s">
        <v>219</v>
      </c>
      <c r="AI161" s="10"/>
      <c r="AJ161" s="25" t="s">
        <v>183</v>
      </c>
      <c r="AK161" s="7" t="str">
        <f t="shared" si="166"/>
        <v>text_YTD_A_MoM_012</v>
      </c>
      <c r="AL161" s="10"/>
      <c r="AM161" s="24" t="s">
        <v>183</v>
      </c>
      <c r="AN161" s="24" t="s">
        <v>183</v>
      </c>
      <c r="AO161" s="13" t="str">
        <f t="shared" si="167"/>
        <v>PASS</v>
      </c>
      <c r="AP161" s="13"/>
      <c r="AQ161" s="12" t="str">
        <f t="shared" si="168"/>
        <v>"text_YTD_A_MoM_012": {"type": "text", "parameters": {"text": "{{coalesce(cell(BIG_TEST_9.result, 11, \"number_YTD_A_MoM_Formatted\"), \"--\").asString()}}", "textAlignment": "right", "textColor": "{{coalesce(cell(BIG_TEST_9.result, 11, \"Color\"), \"#FFFFFF\").asString()}}", "fontSize": 14}},</v>
      </c>
      <c r="AR161" s="17" t="s">
        <v>214</v>
      </c>
      <c r="AS161" s="13" t="str">
        <f t="shared" si="169"/>
        <v>FAIL</v>
      </c>
      <c r="AT161" s="13"/>
      <c r="AU161" s="12" t="str">
        <f t="shared" si="162"/>
        <v>{"colspan": 3, "column": 31, "name": "text_YTD_A_MoM_012", "row": 85, "rowspan": 2, "widgetStyle": {"borderEdges": [], "backgroundColor": "#FFFFFF", "borderColor": "#FFFFFF", "borderRadius": 0, "borderWidth": 1}},</v>
      </c>
      <c r="AV161" s="17" t="s">
        <v>229</v>
      </c>
      <c r="AW161" s="13" t="str">
        <f t="shared" si="170"/>
        <v>FAIL</v>
      </c>
    </row>
    <row r="162" spans="1:49" s="4" customFormat="1" ht="72.599999999999994" thickBot="1" x14ac:dyDescent="0.35">
      <c r="A162" s="30">
        <v>6</v>
      </c>
      <c r="B162" s="14" t="s">
        <v>8</v>
      </c>
      <c r="C162" s="14" t="s">
        <v>47</v>
      </c>
      <c r="D162" s="14" t="s">
        <v>10</v>
      </c>
      <c r="E162" s="11" t="str">
        <f t="shared" si="163"/>
        <v>_012</v>
      </c>
      <c r="F162" s="28">
        <f t="shared" si="171"/>
        <v>11</v>
      </c>
      <c r="G162" s="6" t="s">
        <v>183</v>
      </c>
      <c r="H162" s="6" t="s">
        <v>183</v>
      </c>
      <c r="I162" s="6" t="s">
        <v>183</v>
      </c>
      <c r="J162" s="6" t="s">
        <v>183</v>
      </c>
      <c r="K162" s="6" t="s">
        <v>183</v>
      </c>
      <c r="L162" s="6" t="s">
        <v>183</v>
      </c>
      <c r="M162" s="6" t="s">
        <v>183</v>
      </c>
      <c r="N162" s="6" t="s">
        <v>183</v>
      </c>
      <c r="O162" s="6" t="s">
        <v>183</v>
      </c>
      <c r="P162" s="6" t="s">
        <v>183</v>
      </c>
      <c r="Q162" s="23" t="s">
        <v>183</v>
      </c>
      <c r="R162" s="23" t="s">
        <v>183</v>
      </c>
      <c r="S162" s="23" t="s">
        <v>183</v>
      </c>
      <c r="T162" s="23" t="s">
        <v>183</v>
      </c>
      <c r="U162" s="23" t="s">
        <v>183</v>
      </c>
      <c r="V162" s="23" t="s">
        <v>183</v>
      </c>
      <c r="W162" s="21" t="str">
        <f>CONCATENATE("{{coalesce(cell(BIG_TEST_9.result, ", $F160,", \""Text_Color_1\""), \""#FFFFFF\"").asString()}}")</f>
        <v>{{coalesce(cell(BIG_TEST_9.result, 11, \"Text_Color_1\"), \"#FFFFFF\").asString()}}</v>
      </c>
      <c r="X162" s="8" t="s">
        <v>49</v>
      </c>
      <c r="Y162" s="8" t="s">
        <v>202</v>
      </c>
      <c r="Z162" s="8" t="s">
        <v>212</v>
      </c>
      <c r="AA162" s="23"/>
      <c r="AB162" s="23"/>
      <c r="AC162" s="9" t="s">
        <v>40</v>
      </c>
      <c r="AD162" s="9" t="s">
        <v>158</v>
      </c>
      <c r="AE162" s="9">
        <f>AG162+3</f>
        <v>85</v>
      </c>
      <c r="AF162" s="9" t="s">
        <v>44</v>
      </c>
      <c r="AG162" s="28">
        <f t="shared" si="173"/>
        <v>82</v>
      </c>
      <c r="AH162" s="16" t="s">
        <v>219</v>
      </c>
      <c r="AI162" s="10"/>
      <c r="AJ162" s="25" t="s">
        <v>183</v>
      </c>
      <c r="AK162" s="7" t="str">
        <f>CONCATENATE("text_","cmom_a",E162)</f>
        <v>text_cmom_a_012</v>
      </c>
      <c r="AL162" s="10"/>
      <c r="AM162" s="24" t="s">
        <v>183</v>
      </c>
      <c r="AN162" s="24" t="s">
        <v>183</v>
      </c>
      <c r="AO162" s="13" t="str">
        <f t="shared" si="167"/>
        <v>PASS</v>
      </c>
      <c r="AP162" s="13"/>
      <c r="AQ162" s="12" t="str">
        <f t="shared" si="168"/>
        <v>"text_cmom_a_012": {"type": "text", "parameters": {"text": "Δ MoM", "textAlignment": "right", "textColor": "{{coalesce(cell(BIG_TEST_9.result, 11, \"Text_Color_1\"), \"#FFFFFF\").asString()}}", "fontSize": 10}},</v>
      </c>
      <c r="AR162" s="17" t="s">
        <v>215</v>
      </c>
      <c r="AS162" s="13" t="str">
        <f t="shared" si="169"/>
        <v>FAIL</v>
      </c>
      <c r="AT162" s="13"/>
      <c r="AU162" s="12" t="str">
        <f t="shared" si="162"/>
        <v>{"colspan": 3, "column": 21, "name": "text_cmom_a_012", "row": 85, "rowspan": 2, "widgetStyle": {"borderEdges": [], "backgroundColor": "#FFFFFF", "borderColor": "#FFFFFF", "borderRadius": 0, "borderWidth": 1}},</v>
      </c>
      <c r="AV162" s="17" t="s">
        <v>220</v>
      </c>
      <c r="AW162" s="13" t="str">
        <f t="shared" si="170"/>
        <v>FAIL</v>
      </c>
    </row>
    <row r="163" spans="1:49" s="4" customFormat="1" ht="72.599999999999994" thickBot="1" x14ac:dyDescent="0.35">
      <c r="A163" s="30">
        <v>7</v>
      </c>
      <c r="B163" s="14" t="s">
        <v>8</v>
      </c>
      <c r="C163" s="14" t="s">
        <v>47</v>
      </c>
      <c r="D163" s="14" t="s">
        <v>10</v>
      </c>
      <c r="E163" s="11" t="str">
        <f t="shared" si="163"/>
        <v>_012</v>
      </c>
      <c r="F163" s="28">
        <f t="shared" si="171"/>
        <v>11</v>
      </c>
      <c r="G163" s="6" t="s">
        <v>183</v>
      </c>
      <c r="H163" s="6" t="s">
        <v>183</v>
      </c>
      <c r="I163" s="6" t="s">
        <v>183</v>
      </c>
      <c r="J163" s="6" t="s">
        <v>183</v>
      </c>
      <c r="K163" s="6" t="s">
        <v>183</v>
      </c>
      <c r="L163" s="6" t="s">
        <v>183</v>
      </c>
      <c r="M163" s="6" t="s">
        <v>183</v>
      </c>
      <c r="N163" s="6" t="s">
        <v>183</v>
      </c>
      <c r="O163" s="6" t="s">
        <v>183</v>
      </c>
      <c r="P163" s="6" t="s">
        <v>183</v>
      </c>
      <c r="Q163" s="23" t="s">
        <v>183</v>
      </c>
      <c r="R163" s="23" t="s">
        <v>183</v>
      </c>
      <c r="S163" s="23" t="s">
        <v>183</v>
      </c>
      <c r="T163" s="23" t="s">
        <v>183</v>
      </c>
      <c r="U163" s="23" t="s">
        <v>183</v>
      </c>
      <c r="V163" s="23" t="s">
        <v>183</v>
      </c>
      <c r="W163" s="21" t="str">
        <f>CONCATENATE("{{coalesce(cell(BIG_TEST_9.result, ", $F161,", \""Text_Color_1\""), \""#FFFFFF\"").asString()}}")</f>
        <v>{{coalesce(cell(BIG_TEST_9.result, 11, \"Text_Color_1\"), \"#FFFFFF\").asString()}}</v>
      </c>
      <c r="X163" s="8" t="s">
        <v>49</v>
      </c>
      <c r="Y163" s="8" t="s">
        <v>202</v>
      </c>
      <c r="Z163" s="8" t="s">
        <v>212</v>
      </c>
      <c r="AA163" s="23"/>
      <c r="AB163" s="23"/>
      <c r="AC163" s="9" t="s">
        <v>40</v>
      </c>
      <c r="AD163" s="9" t="s">
        <v>194</v>
      </c>
      <c r="AE163" s="9">
        <f>AG163+3</f>
        <v>85</v>
      </c>
      <c r="AF163" s="9" t="s">
        <v>44</v>
      </c>
      <c r="AG163" s="28">
        <f t="shared" si="173"/>
        <v>82</v>
      </c>
      <c r="AH163" s="16" t="s">
        <v>219</v>
      </c>
      <c r="AI163" s="10"/>
      <c r="AJ163" s="25" t="s">
        <v>183</v>
      </c>
      <c r="AK163" s="7" t="str">
        <f>CONCATENATE("text_","cmom_b",E163)</f>
        <v>text_cmom_b_012</v>
      </c>
      <c r="AL163" s="10"/>
      <c r="AM163" s="24" t="s">
        <v>183</v>
      </c>
      <c r="AN163" s="24" t="s">
        <v>183</v>
      </c>
      <c r="AO163" s="13" t="str">
        <f t="shared" si="167"/>
        <v>PASS</v>
      </c>
      <c r="AP163" s="13"/>
      <c r="AQ163" s="12" t="str">
        <f t="shared" si="168"/>
        <v>"text_cmom_b_012": {"type": "text", "parameters": {"text": "Δ MoM", "textAlignment": "right", "textColor": "{{coalesce(cell(BIG_TEST_9.result, 11, \"Text_Color_1\"), \"#FFFFFF\").asString()}}", "fontSize": 10}},</v>
      </c>
      <c r="AR163" s="17" t="s">
        <v>216</v>
      </c>
      <c r="AS163" s="13" t="str">
        <f t="shared" si="169"/>
        <v>FAIL</v>
      </c>
      <c r="AT163" s="13"/>
      <c r="AU163" s="12" t="str">
        <f t="shared" si="162"/>
        <v>{"colspan": 3, "column": 28, "name": "text_cmom_b_012", "row": 85, "rowspan": 2, "widgetStyle": {"borderEdges": [], "backgroundColor": "#FFFFFF", "borderColor": "#FFFFFF", "borderRadius": 0, "borderWidth": 1}},</v>
      </c>
      <c r="AV163" s="17" t="s">
        <v>221</v>
      </c>
      <c r="AW163" s="13" t="str">
        <f t="shared" si="170"/>
        <v>FAIL</v>
      </c>
    </row>
    <row r="164" spans="1:49" s="4" customFormat="1" ht="216.6" thickBot="1" x14ac:dyDescent="0.35">
      <c r="A164" s="30">
        <v>8</v>
      </c>
      <c r="B164" s="14" t="s">
        <v>8</v>
      </c>
      <c r="C164" s="14" t="s">
        <v>47</v>
      </c>
      <c r="D164" s="14" t="s">
        <v>166</v>
      </c>
      <c r="E164" s="11" t="str">
        <f t="shared" si="163"/>
        <v>_012</v>
      </c>
      <c r="F164" s="28">
        <f t="shared" si="171"/>
        <v>11</v>
      </c>
      <c r="G164" s="5" t="s">
        <v>173</v>
      </c>
      <c r="H164" s="20" t="str">
        <f t="shared" ref="H164" si="174">CONCATENATE("{{coalesce(cell(BIG_TEST_9.result, ", $F164,", \""Metric\""), \""Error\"").asString()}}")</f>
        <v>{{coalesce(cell(BIG_TEST_9.result, 11, \"Metric\"), \"Error\").asString()}}</v>
      </c>
      <c r="I164" s="20" t="s">
        <v>191</v>
      </c>
      <c r="J164" s="20" t="s">
        <v>15</v>
      </c>
      <c r="K164" s="5" t="s">
        <v>15</v>
      </c>
      <c r="L164" s="5" t="s">
        <v>53</v>
      </c>
      <c r="M164" s="20" t="str">
        <f>CONCATENATE("[""Metric"", [""{{coalesce(cell(BIG_TEST_9.result, ", $F164,", \""Metric\""), \""Error\"").asString()}}""], ""in""]")</f>
        <v>["Metric", ["{{coalesce(cell(BIG_TEST_9.result, 11, \"Metric\"), \"Error\").asString()}}"], "in"]</v>
      </c>
      <c r="N164" s="20" t="str">
        <f>CONCATENATE("[""Region"", [""{{coalesce(cell(BIG_TEST_9.result, ", $F164,", \""Region\""), \""Error\"").asString()}}""], ""in""]")</f>
        <v>["Region", ["{{coalesce(cell(BIG_TEST_9.result, 11, \"Region\"), \"Error\").asString()}}"], "in"]</v>
      </c>
      <c r="O164" s="6" t="s">
        <v>183</v>
      </c>
      <c r="P164" s="6" t="s">
        <v>177</v>
      </c>
      <c r="Q164" s="21" t="s">
        <v>178</v>
      </c>
      <c r="R164" s="23" t="s">
        <v>183</v>
      </c>
      <c r="S164" s="23" t="s">
        <v>183</v>
      </c>
      <c r="T164" s="23" t="s">
        <v>183</v>
      </c>
      <c r="U164" s="21" t="str">
        <f>CONCATENATE("{{coalesce(cell(BIG_TEST_9.result, ", $F164,", \""Color\""), \""#FFFFFF\"").asString()}}")</f>
        <v>{{coalesce(cell(BIG_TEST_9.result, 11, \"Color\"), \"#FFFFFF\").asString()}}</v>
      </c>
      <c r="V164" s="8" t="s">
        <v>34</v>
      </c>
      <c r="W164" s="17" t="s">
        <v>31</v>
      </c>
      <c r="X164" s="8" t="s">
        <v>49</v>
      </c>
      <c r="Y164" s="8" t="s">
        <v>33</v>
      </c>
      <c r="Z164" s="8"/>
      <c r="AA164" s="17" t="s">
        <v>239</v>
      </c>
      <c r="AB164" s="17" t="s">
        <v>196</v>
      </c>
      <c r="AC164" s="9" t="s">
        <v>179</v>
      </c>
      <c r="AD164" s="9" t="s">
        <v>204</v>
      </c>
      <c r="AE164" s="9">
        <f>AG164</f>
        <v>82</v>
      </c>
      <c r="AF164" s="9" t="s">
        <v>59</v>
      </c>
      <c r="AG164" s="28">
        <f t="shared" si="173"/>
        <v>82</v>
      </c>
      <c r="AH164" s="16" t="s">
        <v>180</v>
      </c>
      <c r="AI164" s="10"/>
      <c r="AJ164" s="11" t="str">
        <f>CONCATENATE(G164,"Trend",E164)</f>
        <v>Step_Trend_012</v>
      </c>
      <c r="AK164" s="7" t="str">
        <f>CONCATENATE("chart_Trend",E164)</f>
        <v>chart_Trend_012</v>
      </c>
      <c r="AL164" s="10"/>
      <c r="AM164" s="12" t="str">
        <f>CONCATENATE("""",AJ164,""": {""broadcastFacet"": false, ", P164,  ", ""isGlobal"": false, ", """query"": {""measures"": [[""avg"", """,J164,"""]], ""groups"": ", I164,", ""filters"": [", M164,", ", N164,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"Step_Trend_012":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11, \"Metric\"), \"Error\").asString()}}"], "in"], ["Region", ["{{coalesce(cell(BIG_TEST_9.result, 11,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64" s="21" t="s">
        <v>233</v>
      </c>
      <c r="AO164" s="13" t="str">
        <f t="shared" si="167"/>
        <v>FAIL</v>
      </c>
      <c r="AP164" s="13"/>
      <c r="AQ164" s="12" t="str">
        <f>CONCATENATE("""", AK164, """: {""parameters"": {", AA164, " """, AJ164, """, ", AB164, "}, ""type"": ""chart""},")</f>
        <v>"chart_Trend_012":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"Step_Trend_012",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64" s="17" t="s">
        <v>238</v>
      </c>
      <c r="AS164" s="13" t="str">
        <f>IF(AQ164=AR164,"PASS","FAIL")</f>
        <v>FAIL</v>
      </c>
      <c r="AT164" s="13"/>
      <c r="AU164" s="12" t="str">
        <f t="shared" si="162"/>
        <v>{"colspan": 7, "column": 34, "name": "chart_Trend_012", "row": 82, "rowspan": 5, "widgetStyle": {"backgroundColor": "#FFFFFF", "borderColor": "#FFFFFF", "borderEdges": [], "borderRadius": 0, "borderWidth": 1}},</v>
      </c>
      <c r="AV164" s="17" t="s">
        <v>234</v>
      </c>
      <c r="AW164" s="13" t="str">
        <f t="shared" si="170"/>
        <v>FAIL</v>
      </c>
    </row>
    <row r="165" spans="1:49" s="4" customFormat="1" ht="115.8" thickBot="1" x14ac:dyDescent="0.35">
      <c r="A165" s="30">
        <v>9</v>
      </c>
      <c r="B165" s="14" t="s">
        <v>8</v>
      </c>
      <c r="C165" s="14" t="s">
        <v>47</v>
      </c>
      <c r="D165" s="14" t="s">
        <v>167</v>
      </c>
      <c r="E165" s="11" t="str">
        <f t="shared" si="163"/>
        <v>_012</v>
      </c>
      <c r="F165" s="28">
        <f t="shared" si="171"/>
        <v>11</v>
      </c>
      <c r="G165" s="6" t="s">
        <v>183</v>
      </c>
      <c r="H165" s="6" t="s">
        <v>183</v>
      </c>
      <c r="I165" s="26" t="s">
        <v>183</v>
      </c>
      <c r="J165" s="6" t="s">
        <v>183</v>
      </c>
      <c r="K165" s="6" t="s">
        <v>183</v>
      </c>
      <c r="L165" s="6" t="s">
        <v>183</v>
      </c>
      <c r="M165" s="6" t="s">
        <v>183</v>
      </c>
      <c r="N165" s="6" t="s">
        <v>183</v>
      </c>
      <c r="O165" s="6" t="s">
        <v>183</v>
      </c>
      <c r="P165" s="6" t="s">
        <v>183</v>
      </c>
      <c r="Q165" s="23" t="s">
        <v>183</v>
      </c>
      <c r="R165" s="23" t="s">
        <v>183</v>
      </c>
      <c r="S165" s="23" t="s">
        <v>183</v>
      </c>
      <c r="T165" s="23" t="s">
        <v>183</v>
      </c>
      <c r="U165" s="23" t="s">
        <v>183</v>
      </c>
      <c r="V165" s="23" t="s">
        <v>183</v>
      </c>
      <c r="W165" s="17" t="s">
        <v>187</v>
      </c>
      <c r="X165" s="8" t="s">
        <v>49</v>
      </c>
      <c r="Y165" s="8" t="s">
        <v>33</v>
      </c>
      <c r="Z165" s="8"/>
      <c r="AA165" s="23" t="s">
        <v>183</v>
      </c>
      <c r="AB165" s="23" t="s">
        <v>183</v>
      </c>
      <c r="AC165" s="9" t="s">
        <v>42</v>
      </c>
      <c r="AD165" s="9" t="s">
        <v>42</v>
      </c>
      <c r="AE165" s="9">
        <f>AG165</f>
        <v>82</v>
      </c>
      <c r="AF165" s="9" t="s">
        <v>59</v>
      </c>
      <c r="AG165" s="28">
        <f t="shared" si="173"/>
        <v>82</v>
      </c>
      <c r="AH165" s="22" t="str">
        <f>CONCATENATE("{""backgroundColor"": ""{{coalesce(cell(BIG_TEST_9.result, ",$F165,", \""Colorization_Hex_Code\""), \""#FFFFFF\"").asString()}}"", ""borderColor"": ""#FFFFFF"", ""borderEdges"": [""top"",""left"",""bottom""], ""borderRadius"": 0, ""borderWidth"": 4}")</f>
        <v>{"backgroundColor": "{{coalesce(cell(BIG_TEST_9.result, 11, \"Colorization_Hex_Code\"), \"#FFFFFF\").asString()}}", "borderColor": "#FFFFFF", "borderEdges": ["top","left","bottom"], "borderRadius": 0, "borderWidth": 4}</v>
      </c>
      <c r="AI165" s="10"/>
      <c r="AJ165" s="25" t="s">
        <v>183</v>
      </c>
      <c r="AK165" s="7" t="str">
        <f>CONCATENATE("Status_Box",E165)</f>
        <v>Status_Box_012</v>
      </c>
      <c r="AL165" s="10"/>
      <c r="AM165" s="24" t="s">
        <v>183</v>
      </c>
      <c r="AN165" s="24" t="s">
        <v>183</v>
      </c>
      <c r="AO165" s="13" t="str">
        <f t="shared" si="167"/>
        <v>PASS</v>
      </c>
      <c r="AP165" s="13"/>
      <c r="AQ165" s="12" t="str">
        <f>CONCATENATE("""",AK165,""": {""parameters"": {""fontSize"": ",X165,", ""text"": """, Z165, """, ""textAlignment"": """, Y165, """, ""textColor"": """, W165, """}, ""type"": ""text""},")</f>
        <v>"Status_Box_012": {"parameters": {"fontSize": 10, "text": "", "textAlignment": "center", "textColor": "#091A3E"}, "type": "text"},</v>
      </c>
      <c r="AR165" s="33" t="s">
        <v>203</v>
      </c>
      <c r="AS165" s="13" t="str">
        <f t="shared" ref="AS165:AS170" si="175">IF(AQ165=AR165,"PASS","FAIL")</f>
        <v>FAIL</v>
      </c>
      <c r="AT165" s="13"/>
      <c r="AU165" s="12" t="str">
        <f>CONCATENATE("{""colspan"": ",AC165,", ""column"": ",AD165,", ""name"": """,AK165,""", ""row"": ",AE165,", ""rowspan"": ",AF165, ", ""widgetStyle"": ",AH165,"},")</f>
        <v>{"colspan": 1, "column": 1, "name": "Status_Box_012", "row": 82, "rowspan": 5, "widgetStyle": {"backgroundColor": "{{coalesce(cell(BIG_TEST_9.result, 11, \"Colorization_Hex_Code\"), \"#FFFFFF\").asString()}}", "borderColor": "#FFFFFF", "borderEdges": ["top","left","bottom"], "borderRadius": 0, "borderWidth": 4}},</v>
      </c>
      <c r="AV165" s="33" t="s">
        <v>222</v>
      </c>
      <c r="AW165" s="13" t="str">
        <f t="shared" si="170"/>
        <v>FAIL</v>
      </c>
    </row>
    <row r="166" spans="1:49" s="4" customFormat="1" ht="130.19999999999999" customHeight="1" thickBot="1" x14ac:dyDescent="0.35">
      <c r="A166" s="30">
        <v>10</v>
      </c>
      <c r="B166" s="14" t="s">
        <v>8</v>
      </c>
      <c r="C166" s="14" t="s">
        <v>47</v>
      </c>
      <c r="D166" s="14" t="s">
        <v>168</v>
      </c>
      <c r="E166" s="11" t="str">
        <f t="shared" si="163"/>
        <v>_012</v>
      </c>
      <c r="F166" s="28">
        <f t="shared" si="171"/>
        <v>11</v>
      </c>
      <c r="G166" s="6" t="s">
        <v>183</v>
      </c>
      <c r="H166" s="6" t="s">
        <v>183</v>
      </c>
      <c r="I166" s="26" t="s">
        <v>183</v>
      </c>
      <c r="J166" s="6" t="s">
        <v>183</v>
      </c>
      <c r="K166" s="6" t="s">
        <v>183</v>
      </c>
      <c r="L166" s="6" t="s">
        <v>183</v>
      </c>
      <c r="M166" s="6" t="s">
        <v>183</v>
      </c>
      <c r="N166" s="6" t="s">
        <v>183</v>
      </c>
      <c r="O166" s="6" t="s">
        <v>183</v>
      </c>
      <c r="P166" s="6" t="s">
        <v>183</v>
      </c>
      <c r="Q166" s="23" t="s">
        <v>183</v>
      </c>
      <c r="R166" s="23" t="s">
        <v>183</v>
      </c>
      <c r="S166" s="23" t="s">
        <v>183</v>
      </c>
      <c r="T166" s="23" t="s">
        <v>183</v>
      </c>
      <c r="U166" s="23" t="s">
        <v>183</v>
      </c>
      <c r="V166" s="23" t="s">
        <v>183</v>
      </c>
      <c r="W166" s="21" t="str">
        <f>CONCATENATE("{{coalesce(cell(BIG_TEST_9.result, ", $F166,", \""Text_Color_1\""), \""#FFFFFF\"").asString()}}")</f>
        <v>{{coalesce(cell(BIG_TEST_9.result, 11, \"Text_Color_1\"), \"#FFFFFF\").asString()}}</v>
      </c>
      <c r="X166" s="8" t="s">
        <v>34</v>
      </c>
      <c r="Y166" s="8" t="s">
        <v>186</v>
      </c>
      <c r="Z166" s="21" t="str">
        <f>CONCATENATE("{{coalesce(cell(BIG_TEST_9.result, ", $F166,", \""Metric_Short\""), \""Error\"").asString()}}")</f>
        <v>{{coalesce(cell(BIG_TEST_9.result, 11, \"Metric_Short\"), \"Error\").asString()}}</v>
      </c>
      <c r="AA166" s="23" t="s">
        <v>183</v>
      </c>
      <c r="AB166" s="23" t="s">
        <v>183</v>
      </c>
      <c r="AC166" s="9" t="s">
        <v>61</v>
      </c>
      <c r="AD166" s="9" t="s">
        <v>44</v>
      </c>
      <c r="AE166" s="9">
        <f>AG166</f>
        <v>82</v>
      </c>
      <c r="AF166" s="9" t="s">
        <v>40</v>
      </c>
      <c r="AG166" s="28">
        <f t="shared" si="173"/>
        <v>82</v>
      </c>
      <c r="AH166" s="16" t="s">
        <v>205</v>
      </c>
      <c r="AI166" s="10"/>
      <c r="AJ166" s="25" t="s">
        <v>183</v>
      </c>
      <c r="AK166" s="7" t="str">
        <f>CONCATENATE("Metric_Name",E166)</f>
        <v>Metric_Name_012</v>
      </c>
      <c r="AL166" s="10"/>
      <c r="AM166" s="24" t="s">
        <v>183</v>
      </c>
      <c r="AN166" s="24" t="s">
        <v>183</v>
      </c>
      <c r="AO166" s="13" t="str">
        <f t="shared" si="167"/>
        <v>PASS</v>
      </c>
      <c r="AP166" s="13"/>
      <c r="AQ166" s="12" t="str">
        <f>CONCATENATE("""",AK166,""": {""parameters"": {""fontSize"": ",X166,", ""text"": """, Z166, """, ""textAlignment"": """, Y166, """, ""textColor"": """, W166, """}, ""type"": ""text""},")</f>
        <v>"Metric_Name_012": {"parameters": {"fontSize": 14, "text": "{{coalesce(cell(BIG_TEST_9.result, 11, \"Metric_Short\"), \"Error\").asString()}}", "textAlignment": "left", "textColor": "{{coalesce(cell(BIG_TEST_9.result, 11, \"Text_Color_1\"), \"#FFFFFF\").asString()}}"}, "type": "text"},</v>
      </c>
      <c r="AR166" s="33" t="s">
        <v>248</v>
      </c>
      <c r="AS166" s="13" t="str">
        <f t="shared" si="175"/>
        <v>FAIL</v>
      </c>
      <c r="AT166" s="13"/>
      <c r="AU166" s="12" t="str">
        <f>CONCATENATE("{""colspan"": ",AC166,", ""column"": ",AD166,", ""name"": """,AK166,""", ""row"": ",AE166,", ""rowspan"": ",AF166,", ""widgetStyle"": ",AH166,"},")</f>
        <v>{"colspan": 11, "column": 2, "name": "Metric_Name_012", "row": 82, "rowspan": 3, "widgetStyle": {"borderColor": "#FFFFFF", "borderEdges": [], "borderWidth": 1}},</v>
      </c>
      <c r="AV166" s="33" t="s">
        <v>223</v>
      </c>
      <c r="AW166" s="13" t="str">
        <f t="shared" si="170"/>
        <v>FAIL</v>
      </c>
    </row>
    <row r="167" spans="1:49" s="4" customFormat="1" ht="72.599999999999994" thickBot="1" x14ac:dyDescent="0.35">
      <c r="A167" s="30">
        <v>11</v>
      </c>
      <c r="B167" s="14" t="s">
        <v>8</v>
      </c>
      <c r="C167" s="14" t="s">
        <v>47</v>
      </c>
      <c r="D167" s="14" t="s">
        <v>169</v>
      </c>
      <c r="E167" s="11" t="str">
        <f t="shared" si="163"/>
        <v>_012</v>
      </c>
      <c r="F167" s="28">
        <f t="shared" si="171"/>
        <v>11</v>
      </c>
      <c r="G167" s="6" t="s">
        <v>183</v>
      </c>
      <c r="H167" s="6" t="s">
        <v>183</v>
      </c>
      <c r="I167" s="26" t="s">
        <v>183</v>
      </c>
      <c r="J167" s="6" t="s">
        <v>183</v>
      </c>
      <c r="K167" s="6" t="s">
        <v>183</v>
      </c>
      <c r="L167" s="6" t="s">
        <v>183</v>
      </c>
      <c r="M167" s="6" t="s">
        <v>183</v>
      </c>
      <c r="N167" s="6" t="s">
        <v>183</v>
      </c>
      <c r="O167" s="6" t="s">
        <v>183</v>
      </c>
      <c r="P167" s="6" t="s">
        <v>183</v>
      </c>
      <c r="Q167" s="23" t="s">
        <v>183</v>
      </c>
      <c r="R167" s="23" t="s">
        <v>183</v>
      </c>
      <c r="S167" s="23" t="s">
        <v>183</v>
      </c>
      <c r="T167" s="23" t="s">
        <v>183</v>
      </c>
      <c r="U167" s="23" t="s">
        <v>183</v>
      </c>
      <c r="V167" s="23" t="s">
        <v>183</v>
      </c>
      <c r="W167" s="21" t="str">
        <f>CONCATENATE("{{coalesce(cell(BIG_TEST_9.result, ", $F167,", \""Text_Color_2\""), \""#FFFFFF\"").asString()}}")</f>
        <v>{{coalesce(cell(BIG_TEST_9.result, 11, \"Text_Color_2\"), \"#FFFFFF\").asString()}}</v>
      </c>
      <c r="X167" s="8" t="s">
        <v>62</v>
      </c>
      <c r="Y167" s="8" t="s">
        <v>186</v>
      </c>
      <c r="Z167" s="21" t="str">
        <f>CONCATENATE("{{coalesce(cell(BIG_TEST_9.result, ", $F167,", \""Type\""), \""Error\"").asString()}} Metric")</f>
        <v>{{coalesce(cell(BIG_TEST_9.result, 11, \"Type\"), \"Error\").asString()}} Metric</v>
      </c>
      <c r="AA167" s="23" t="s">
        <v>183</v>
      </c>
      <c r="AB167" s="23" t="s">
        <v>183</v>
      </c>
      <c r="AC167" s="9" t="s">
        <v>179</v>
      </c>
      <c r="AD167" s="9" t="s">
        <v>44</v>
      </c>
      <c r="AE167" s="9">
        <f>AG167+3</f>
        <v>85</v>
      </c>
      <c r="AF167" s="9" t="s">
        <v>44</v>
      </c>
      <c r="AG167" s="28">
        <f t="shared" si="173"/>
        <v>82</v>
      </c>
      <c r="AH167" s="16" t="s">
        <v>180</v>
      </c>
      <c r="AI167" s="10"/>
      <c r="AJ167" s="25" t="s">
        <v>183</v>
      </c>
      <c r="AK167" s="7" t="str">
        <f>CONCATENATE("Type_Name",E167)</f>
        <v>Type_Name_012</v>
      </c>
      <c r="AL167" s="10"/>
      <c r="AM167" s="24" t="s">
        <v>183</v>
      </c>
      <c r="AN167" s="24" t="s">
        <v>183</v>
      </c>
      <c r="AO167" s="13" t="str">
        <f t="shared" si="167"/>
        <v>PASS</v>
      </c>
      <c r="AP167" s="13"/>
      <c r="AQ167" s="12" t="str">
        <f>CONCATENATE("""",AK167,""": {""parameters"": {""fontSize"": ",X167,", ""text"": """, Z167, """, ""textAlignment"": """, Y167, """, ""textColor"": """, W167, """}, ""type"": ""text""},")</f>
        <v>"Type_Name_012": {"parameters": {"fontSize": 12, "text": "{{coalesce(cell(BIG_TEST_9.result, 11, \"Type\"), \"Error\").asString()}} Metric", "textAlignment": "left", "textColor": "{{coalesce(cell(BIG_TEST_9.result, 11, \"Text_Color_2\"), \"#FFFFFF\").asString()}}"}, "type": "text"},</v>
      </c>
      <c r="AR167" s="33" t="s">
        <v>206</v>
      </c>
      <c r="AS167" s="13" t="str">
        <f t="shared" si="175"/>
        <v>FAIL</v>
      </c>
      <c r="AT167" s="13"/>
      <c r="AU167" s="12" t="str">
        <f>CONCATENATE("{""colspan"": ",AC167,", ""column"": ",AD167,", ""name"": """,AK167,""", ""row"": ",AE167,", ""rowspan"": ",AF167,", ""widgetStyle"": ",AH167,"},")</f>
        <v>{"colspan": 7, "column": 2, "name": "Type_Name_012", "row": 85, "rowspan": 2, "widgetStyle": {"backgroundColor": "#FFFFFF", "borderColor": "#FFFFFF", "borderEdges": [], "borderRadius": 0, "borderWidth": 1}},</v>
      </c>
      <c r="AV167" s="33" t="s">
        <v>224</v>
      </c>
      <c r="AW167" s="13" t="str">
        <f t="shared" si="170"/>
        <v>FAIL</v>
      </c>
    </row>
    <row r="168" spans="1:49" s="4" customFormat="1" ht="87" customHeight="1" thickBot="1" x14ac:dyDescent="0.35">
      <c r="A168" s="30">
        <v>12</v>
      </c>
      <c r="B168" s="14" t="s">
        <v>8</v>
      </c>
      <c r="C168" s="14" t="s">
        <v>47</v>
      </c>
      <c r="D168" s="14" t="s">
        <v>170</v>
      </c>
      <c r="E168" s="11" t="str">
        <f t="shared" si="163"/>
        <v>_012</v>
      </c>
      <c r="F168" s="28">
        <f t="shared" si="171"/>
        <v>11</v>
      </c>
      <c r="G168" s="6" t="s">
        <v>183</v>
      </c>
      <c r="H168" s="6" t="s">
        <v>183</v>
      </c>
      <c r="I168" s="26" t="s">
        <v>183</v>
      </c>
      <c r="J168" s="6" t="s">
        <v>183</v>
      </c>
      <c r="K168" s="6" t="s">
        <v>183</v>
      </c>
      <c r="L168" s="6" t="s">
        <v>183</v>
      </c>
      <c r="M168" s="6" t="s">
        <v>183</v>
      </c>
      <c r="N168" s="6" t="s">
        <v>183</v>
      </c>
      <c r="O168" s="6" t="s">
        <v>183</v>
      </c>
      <c r="P168" s="6" t="s">
        <v>183</v>
      </c>
      <c r="Q168" s="23" t="s">
        <v>183</v>
      </c>
      <c r="R168" s="23" t="s">
        <v>183</v>
      </c>
      <c r="S168" s="23" t="s">
        <v>183</v>
      </c>
      <c r="T168" s="23" t="s">
        <v>183</v>
      </c>
      <c r="U168" s="23" t="s">
        <v>183</v>
      </c>
      <c r="V168" s="23" t="s">
        <v>183</v>
      </c>
      <c r="W168" s="21" t="str">
        <f>CONCATENATE("{{coalesce(cell(BIG_TEST_9.result, ", $F168,", \""Text_Color_2\""), \""#FFFFFF\"").asString()}}")</f>
        <v>{{coalesce(cell(BIG_TEST_9.result, 11, \"Text_Color_2\"), \"#FFFFFF\").asString()}}</v>
      </c>
      <c r="X168" s="8" t="s">
        <v>62</v>
      </c>
      <c r="Y168" s="8" t="s">
        <v>202</v>
      </c>
      <c r="Z168" s="21" t="str">
        <f>CONCATENATE("As of {{coalesce(cell(BIG_TEST_9.result, ", $F168,", \""As_of_Date\""), \""Error\"").asString()}}")</f>
        <v>As of {{coalesce(cell(BIG_TEST_9.result, 11, \"As_of_Date\"), \"Error\").asString()}}</v>
      </c>
      <c r="AA168" s="23" t="s">
        <v>183</v>
      </c>
      <c r="AB168" s="23" t="s">
        <v>183</v>
      </c>
      <c r="AC168" s="9" t="s">
        <v>60</v>
      </c>
      <c r="AD168" s="9" t="s">
        <v>162</v>
      </c>
      <c r="AE168" s="9">
        <f>AG168+3</f>
        <v>85</v>
      </c>
      <c r="AF168" s="9" t="s">
        <v>44</v>
      </c>
      <c r="AG168" s="28">
        <f t="shared" si="173"/>
        <v>82</v>
      </c>
      <c r="AH168" s="16" t="s">
        <v>45</v>
      </c>
      <c r="AI168" s="10"/>
      <c r="AJ168" s="25" t="s">
        <v>183</v>
      </c>
      <c r="AK168" s="7" t="str">
        <f>CONCATENATE("As_Of_Date_Name",E168)</f>
        <v>As_Of_Date_Name_012</v>
      </c>
      <c r="AL168" s="10"/>
      <c r="AM168" s="24" t="s">
        <v>183</v>
      </c>
      <c r="AN168" s="24" t="s">
        <v>183</v>
      </c>
      <c r="AO168" s="13" t="str">
        <f t="shared" si="167"/>
        <v>PASS</v>
      </c>
      <c r="AP168" s="13"/>
      <c r="AQ168" s="12" t="str">
        <f>CONCATENATE("""",AK168,""": {""parameters"": {""fontSize"": ",X168,", ""text"": """, Z168, """, ""textAlignment"": """, Y168, """, ""textColor"": """, W168, """}, ""type"": ""text""},")</f>
        <v>"As_Of_Date_Name_012": {"parameters": {"fontSize": 12, "text": "As of {{coalesce(cell(BIG_TEST_9.result, 11, \"As_of_Date\"), \"Error\").asString()}}", "textAlignment": "right", "textColor": "{{coalesce(cell(BIG_TEST_9.result, 11, \"Text_Color_2\"), \"#FFFFFF\").asString()}}"}, "type": "text"},</v>
      </c>
      <c r="AR168" s="33" t="s">
        <v>209</v>
      </c>
      <c r="AS168" s="13" t="str">
        <f t="shared" si="175"/>
        <v>FAIL</v>
      </c>
      <c r="AT168" s="13"/>
      <c r="AU168" s="12" t="str">
        <f>CONCATENATE("{""colspan"": ",AC168,", ""column"": ",AD168,", ""name"": """,AK168,""", ""row"": ",AE168,", ""rowspan"": ",AF168,", ""widgetStyle"": ",AH168,"},")</f>
        <v>{"colspan": 6, "column": 9, "name": "As_Of_Date_Name_012", "row": 85, "rowspan": 2, "widgetStyle": {"borderEdges": []}},</v>
      </c>
      <c r="AV168" s="33" t="s">
        <v>225</v>
      </c>
      <c r="AW168" s="13" t="str">
        <f t="shared" si="170"/>
        <v>FAIL</v>
      </c>
    </row>
    <row r="169" spans="1:49" s="4" customFormat="1" ht="130.19999999999999" customHeight="1" thickBot="1" x14ac:dyDescent="0.35">
      <c r="A169" s="30">
        <v>13</v>
      </c>
      <c r="B169" s="14" t="s">
        <v>8</v>
      </c>
      <c r="C169" s="14" t="s">
        <v>47</v>
      </c>
      <c r="D169" s="14" t="s">
        <v>171</v>
      </c>
      <c r="E169" s="11" t="str">
        <f t="shared" si="163"/>
        <v>_012</v>
      </c>
      <c r="F169" s="28">
        <f t="shared" si="171"/>
        <v>11</v>
      </c>
      <c r="G169" s="6" t="s">
        <v>183</v>
      </c>
      <c r="H169" s="6" t="s">
        <v>183</v>
      </c>
      <c r="I169" s="26" t="s">
        <v>183</v>
      </c>
      <c r="J169" s="6" t="s">
        <v>183</v>
      </c>
      <c r="K169" s="6" t="s">
        <v>183</v>
      </c>
      <c r="L169" s="6" t="s">
        <v>183</v>
      </c>
      <c r="M169" s="6" t="s">
        <v>183</v>
      </c>
      <c r="N169" s="6" t="s">
        <v>183</v>
      </c>
      <c r="O169" s="6" t="s">
        <v>183</v>
      </c>
      <c r="P169" s="6" t="s">
        <v>183</v>
      </c>
      <c r="Q169" s="23" t="s">
        <v>183</v>
      </c>
      <c r="R169" s="21" t="str">
        <f>CONCATENATE("https://{{coalesce(cell(BIG_TEST_9.result, ", $F169,", \""CSG_Insights_Central_Link\""), \""sites.google.com/salesforce.com/fy18-csg-insights-central/home\"").asString()}}")</f>
        <v>https://{{coalesce(cell(BIG_TEST_9.result, 11, \"CSG_Insights_Central_Link\"), \"sites.google.com/salesforce.com/fy18-csg-insights-central/home\").asString()}}</v>
      </c>
      <c r="S169" s="21" t="s">
        <v>199</v>
      </c>
      <c r="T169" s="7" t="str">
        <f>"false"</f>
        <v>false</v>
      </c>
      <c r="U169" s="23" t="s">
        <v>183</v>
      </c>
      <c r="V169" s="23" t="s">
        <v>183</v>
      </c>
      <c r="W169" s="17" t="s">
        <v>207</v>
      </c>
      <c r="X169" s="8" t="s">
        <v>34</v>
      </c>
      <c r="Y169" s="8" t="s">
        <v>33</v>
      </c>
      <c r="Z169" s="8" t="s">
        <v>185</v>
      </c>
      <c r="AA169" s="23" t="s">
        <v>183</v>
      </c>
      <c r="AB169" s="23" t="s">
        <v>183</v>
      </c>
      <c r="AC169" s="9" t="s">
        <v>44</v>
      </c>
      <c r="AD169" s="9" t="s">
        <v>122</v>
      </c>
      <c r="AE169" s="9">
        <f>AG169</f>
        <v>82</v>
      </c>
      <c r="AF169" s="9" t="s">
        <v>40</v>
      </c>
      <c r="AG169" s="28">
        <f t="shared" si="173"/>
        <v>82</v>
      </c>
      <c r="AH169" s="16" t="s">
        <v>180</v>
      </c>
      <c r="AI169" s="10"/>
      <c r="AJ169" s="25" t="s">
        <v>183</v>
      </c>
      <c r="AK169" s="7" t="str">
        <f>CONCATENATE("Help_Link",E169)</f>
        <v>Help_Link_012</v>
      </c>
      <c r="AL169" s="10"/>
      <c r="AM169" s="24" t="s">
        <v>183</v>
      </c>
      <c r="AN169" s="24" t="s">
        <v>183</v>
      </c>
      <c r="AO169" s="13" t="str">
        <f t="shared" si="167"/>
        <v>PASS</v>
      </c>
      <c r="AP169" s="13"/>
      <c r="AQ169" s="12" t="str">
        <f>CONCATENATE("""",AK169,""": {""parameters"": {""destinationLink"": {""url"": """, R169, """, ""tooltip"": """, S169,"""}, ""destinationType"": ""url"", ""fontSize"": ",X169,", ""includeState"": ", T169, ", ""text"": """, Z169, """, ""textAlignment"": """, Y169, """, ""textColor"": """, W169, """}, ""type"": ""link""},")</f>
        <v>"Help_Link_012": {"parameters": {"destinationLink": {"url": "https://{{coalesce(cell(BIG_TEST_9.result, 11,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69" s="33" t="s">
        <v>208</v>
      </c>
      <c r="AS169" s="13" t="str">
        <f t="shared" si="175"/>
        <v>FAIL</v>
      </c>
      <c r="AT169" s="13"/>
      <c r="AU169" s="12" t="str">
        <f>CONCATENATE("{""colspan"": ",AC169,", ""column"": ",AD169,", ""name"": """,AK169,""", ""row"": ",AE169,", ""rowspan"": ",AF169,", ""widgetStyle"": ",AH169,"},")</f>
        <v>{"colspan": 2, "column": 13, "name": "Help_Link_012", "row": 82, "rowspan": 3, "widgetStyle": {"backgroundColor": "#FFFFFF", "borderColor": "#FFFFFF", "borderEdges": [], "borderRadius": 0, "borderWidth": 1}},</v>
      </c>
      <c r="AV169" s="33" t="s">
        <v>226</v>
      </c>
      <c r="AW169" s="13" t="str">
        <f t="shared" si="170"/>
        <v>FAIL</v>
      </c>
    </row>
    <row r="170" spans="1:49" s="4" customFormat="1" ht="87" thickBot="1" x14ac:dyDescent="0.35">
      <c r="A170" s="31">
        <v>14</v>
      </c>
      <c r="B170" s="14" t="s">
        <v>8</v>
      </c>
      <c r="C170" s="14" t="s">
        <v>47</v>
      </c>
      <c r="D170" s="14" t="s">
        <v>172</v>
      </c>
      <c r="E170" s="11" t="str">
        <f t="shared" si="163"/>
        <v>_012</v>
      </c>
      <c r="F170" s="28">
        <f t="shared" si="171"/>
        <v>11</v>
      </c>
      <c r="G170" s="6" t="s">
        <v>183</v>
      </c>
      <c r="H170" s="6" t="s">
        <v>183</v>
      </c>
      <c r="I170" s="26" t="s">
        <v>183</v>
      </c>
      <c r="J170" s="6" t="s">
        <v>183</v>
      </c>
      <c r="K170" s="6" t="s">
        <v>183</v>
      </c>
      <c r="L170" s="6" t="s">
        <v>183</v>
      </c>
      <c r="M170" s="6" t="s">
        <v>183</v>
      </c>
      <c r="N170" s="6" t="s">
        <v>183</v>
      </c>
      <c r="O170" s="6" t="s">
        <v>183</v>
      </c>
      <c r="P170" s="6" t="s">
        <v>183</v>
      </c>
      <c r="Q170" s="23" t="s">
        <v>183</v>
      </c>
      <c r="R170" s="21" t="str">
        <f>CONCATENATE("https://org62.my.salesforce.com/analytics/wave/wave.apexp#dashboard/{{coalesce(cell(BIG_TEST_9.result, ", $F170,", \""Detail_Dashboard_Name\""), \""0FK0M0000004J3fWAE\"").asString()}}")</f>
        <v>https://org62.my.salesforce.com/analytics/wave/wave.apexp#dashboard/{{coalesce(cell(BIG_TEST_9.result, 11, \"Detail_Dashboard_Name\"), \"0FK0M0000004J3fWAE\").asString()}}</v>
      </c>
      <c r="S170" s="21" t="s">
        <v>198</v>
      </c>
      <c r="T170" s="7" t="str">
        <f>"false"</f>
        <v>false</v>
      </c>
      <c r="U170" s="23" t="s">
        <v>183</v>
      </c>
      <c r="V170" s="23" t="s">
        <v>183</v>
      </c>
      <c r="W170" s="17" t="s">
        <v>207</v>
      </c>
      <c r="X170" s="8" t="s">
        <v>62</v>
      </c>
      <c r="Y170" s="8" t="s">
        <v>33</v>
      </c>
      <c r="Z170" s="8" t="s">
        <v>201</v>
      </c>
      <c r="AA170" s="23" t="s">
        <v>183</v>
      </c>
      <c r="AB170" s="23" t="s">
        <v>183</v>
      </c>
      <c r="AC170" s="9" t="s">
        <v>41</v>
      </c>
      <c r="AD170" s="9" t="s">
        <v>181</v>
      </c>
      <c r="AE170" s="32">
        <f>AG170+1</f>
        <v>83</v>
      </c>
      <c r="AF170" s="9" t="s">
        <v>40</v>
      </c>
      <c r="AG170" s="28">
        <f t="shared" si="173"/>
        <v>82</v>
      </c>
      <c r="AH170" s="16" t="s">
        <v>235</v>
      </c>
      <c r="AI170" s="10"/>
      <c r="AJ170" s="25" t="s">
        <v>183</v>
      </c>
      <c r="AK170" s="7" t="str">
        <f>CONCATENATE("Explore_Link",E170)</f>
        <v>Explore_Link_012</v>
      </c>
      <c r="AL170" s="10"/>
      <c r="AM170" s="24" t="s">
        <v>183</v>
      </c>
      <c r="AN170" s="24" t="s">
        <v>183</v>
      </c>
      <c r="AO170" s="13" t="str">
        <f t="shared" si="167"/>
        <v>PASS</v>
      </c>
      <c r="AP170" s="13"/>
      <c r="AQ170" s="12" t="str">
        <f>CONCATENATE("""",AK170,""": {""parameters"": {""destinationLink"": {""url"": """, R170, """, ""tooltip"": """, S170,"""}, ""destinationType"": ""url"", ""fontSize"": ",X170,", ""includeState"": ", T170, ", ""text"": """, Z170, """, ""textAlignment"": """, Y170, """, ""textColor"": """, W170, """}, ""type"": ""link""},")</f>
        <v>"Explore_Link_012": {"parameters": {"destinationLink": {"url": "https://org62.my.salesforce.com/analytics/wave/wave.apexp#dashboard/{{coalesce(cell(BIG_TEST_9.result, 11,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70" s="33" t="s">
        <v>249</v>
      </c>
      <c r="AS170" s="13" t="str">
        <f t="shared" si="175"/>
        <v>FAIL</v>
      </c>
      <c r="AT170" s="13"/>
      <c r="AU170" s="12" t="str">
        <f>CONCATENATE("{""colspan"": ",AC170,", ""column"": ",AD170,", ""name"": """,AK170,""", ""row"": ",AE170,", ""rowspan"": ",AF170,", ""widgetStyle"": ",AH170,"},")</f>
        <v>{"colspan": 4, "column": 43, "name": "Explore_Link_012", "row": 83, "rowspan": 3, "widgetStyle": {"backgroundColor": "#E3EBF3", "borderColor": "#FFFFFF", "borderEdges": ["all"], "borderRadius": 8, "borderWidth": 4}},</v>
      </c>
      <c r="AV170" s="33" t="s">
        <v>236</v>
      </c>
      <c r="AW170" s="13" t="str">
        <f t="shared" si="170"/>
        <v>FAIL</v>
      </c>
    </row>
    <row r="171" spans="1:49" s="4" customFormat="1" ht="72.599999999999994" thickBot="1" x14ac:dyDescent="0.35">
      <c r="A171" s="29">
        <v>1</v>
      </c>
      <c r="B171" s="14" t="s">
        <v>8</v>
      </c>
      <c r="C171" s="14" t="s">
        <v>47</v>
      </c>
      <c r="D171" s="14" t="s">
        <v>10</v>
      </c>
      <c r="E171" s="11" t="str">
        <f>CONCATENATE("_",TEXT(F171+1,"000"))</f>
        <v>_013</v>
      </c>
      <c r="F171" s="28">
        <f t="shared" si="171"/>
        <v>12</v>
      </c>
      <c r="G171" s="5" t="s">
        <v>173</v>
      </c>
      <c r="H171" s="20" t="str">
        <f>CONCATENATE("{{coalesce(cell(BIG_TEST_9.result, ", $F171,", \""Metric\""), \""Error\"").asString()}}")</f>
        <v>{{coalesce(cell(BIG_TEST_9.result, 12, \"Metric\"), \"Error\").asString()}}</v>
      </c>
      <c r="I171" s="26" t="s">
        <v>183</v>
      </c>
      <c r="J171" s="20" t="str">
        <f>CONCATENATE("{{coalesce(cell(BIG_TEST_9.result, ", $F171,", \""YTD_Dynamic\""), \""Error\"").asString()}}")</f>
        <v>{{coalesce(cell(BIG_TEST_9.result, 12, \"YTD_Dynamic\"), \"Error\").asString()}}</v>
      </c>
      <c r="K171" s="6" t="s">
        <v>16</v>
      </c>
      <c r="L171" s="5" t="s">
        <v>17</v>
      </c>
      <c r="M171" s="20" t="str">
        <f t="shared" ref="M171:M175" si="176">CONCATENATE("[""Metric"", [""{{coalesce(cell(BIG_TEST_9.result, ", $F171,", \""Metric\""), \""Error\"").asString()}}""], ""in""]")</f>
        <v>["Metric", ["{{coalesce(cell(BIG_TEST_9.result, 12, \"Metric\"), \"Error\").asString()}}"], "in"]</v>
      </c>
      <c r="N171" s="20" t="str">
        <f t="shared" ref="N171:N174" si="177">CONCATENATE("[""Region"", [""{{coalesce(cell(BIG_TEST_9.result, ", $F171,", \""Region\""), \""Error\"").asString()}}""], ""in""]")</f>
        <v>["Region", ["{{coalesce(cell(BIG_TEST_9.result, 12, \"Region\"), \"Error\").asString()}}"], "in"]</v>
      </c>
      <c r="O171" s="6" t="s">
        <v>210</v>
      </c>
      <c r="P171" s="6" t="s">
        <v>177</v>
      </c>
      <c r="Q171" s="23" t="s">
        <v>183</v>
      </c>
      <c r="R171" s="23" t="s">
        <v>183</v>
      </c>
      <c r="S171" s="23" t="s">
        <v>183</v>
      </c>
      <c r="T171" s="23" t="s">
        <v>183</v>
      </c>
      <c r="U171" s="23" t="s">
        <v>183</v>
      </c>
      <c r="V171" s="23" t="s">
        <v>183</v>
      </c>
      <c r="W171" s="21" t="str">
        <f>CONCATENATE("{{coalesce(cell(BIG_TEST_9.result, ", $F171,", \""Text_Color_1\""), \""#FFFFFF\"").asString()}}")</f>
        <v>{{coalesce(cell(BIG_TEST_9.result, 12, \"Text_Color_1\"), \"#FFFFFF\").asString()}}</v>
      </c>
      <c r="X171" s="8" t="s">
        <v>48</v>
      </c>
      <c r="Y171" s="8" t="s">
        <v>33</v>
      </c>
      <c r="Z171" s="21" t="str">
        <f>CONCATENATE("{{coalesce(cell(BIG_TEST_9.result, ", $F171,", \""number_YTD_Formatted\""), \""--\"").asString()}}")</f>
        <v>{{coalesce(cell(BIG_TEST_9.result, 12, \"number_YTD_Formatted\"), \"--\").asString()}}</v>
      </c>
      <c r="AA171" s="23" t="s">
        <v>183</v>
      </c>
      <c r="AB171" s="23" t="s">
        <v>183</v>
      </c>
      <c r="AC171" s="9" t="s">
        <v>59</v>
      </c>
      <c r="AD171" s="9" t="s">
        <v>160</v>
      </c>
      <c r="AE171" s="9">
        <f>AG171</f>
        <v>87</v>
      </c>
      <c r="AF171" s="9" t="s">
        <v>40</v>
      </c>
      <c r="AG171" s="28">
        <f t="shared" si="173"/>
        <v>87</v>
      </c>
      <c r="AH171" s="16" t="s">
        <v>227</v>
      </c>
      <c r="AI171" s="10"/>
      <c r="AJ171" s="25" t="s">
        <v>183</v>
      </c>
      <c r="AK171" s="7" t="str">
        <f>CONCATENATE("text_",L171,E171)</f>
        <v>text_YTD_013</v>
      </c>
      <c r="AL171" s="10"/>
      <c r="AM171" s="24" t="s">
        <v>183</v>
      </c>
      <c r="AN171" s="24" t="s">
        <v>183</v>
      </c>
      <c r="AO171" s="13" t="str">
        <f>IF(AM171=AN171,"PASS","FAIL")</f>
        <v>PASS</v>
      </c>
      <c r="AP171" s="13"/>
      <c r="AQ171" s="12" t="str">
        <f>CONCATENATE("""",AK171,""": {""type"": ""text"", ""parameters"": {""text"": """, Z171, """, ""textAlignment"": """, Y171, """, ""textColor"": """, W171, """, ""fontSize"": ",X171,"}},")</f>
        <v>"text_YTD_013": {"type": "text", "parameters": {"text": "{{coalesce(cell(BIG_TEST_9.result, 12, \"number_YTD_Formatted\"), \"--\").asString()}}", "textAlignment": "center", "textColor": "{{coalesce(cell(BIG_TEST_9.result, 12, \"Text_Color_1\"), \"#FFFFFF\").asString()}}", "fontSize": 18}},</v>
      </c>
      <c r="AR171" s="17" t="s">
        <v>218</v>
      </c>
      <c r="AS171" s="13" t="str">
        <f>IF(AQ171=AR171,"PASS","FAIL")</f>
        <v>FAIL</v>
      </c>
      <c r="AT171" s="13"/>
      <c r="AU171" s="12" t="str">
        <f t="shared" ref="AU171:AU178" si="178">CONCATENATE("{""colspan"": ",AC171,", ""column"": ",AD171,", ""name"": """,AK171,""", ""row"": ",AE171,", ""rowspan"": ",AF171,", ""widgetStyle"": ",AH171,"},")</f>
        <v>{"colspan": 5, "column": 22, "name": "text_YTD_013", "row": 87, "rowspan": 3, "widgetStyle": {"borderEdges": ["bottom"], "backgroundColor": "#FFFFFF", "borderColor": "#C5D3E0", "borderRadius": 0, "borderWidth": 1}},</v>
      </c>
      <c r="AV171" s="17" t="s">
        <v>231</v>
      </c>
      <c r="AW171" s="13" t="str">
        <f>IF(AU171=AV171,"PASS","FAIL")</f>
        <v>FAIL</v>
      </c>
    </row>
    <row r="172" spans="1:49" s="4" customFormat="1" ht="72.599999999999994" thickBot="1" x14ac:dyDescent="0.35">
      <c r="A172" s="30">
        <v>2</v>
      </c>
      <c r="B172" s="14" t="s">
        <v>8</v>
      </c>
      <c r="C172" s="14" t="s">
        <v>47</v>
      </c>
      <c r="D172" s="14" t="s">
        <v>10</v>
      </c>
      <c r="E172" s="11" t="str">
        <f t="shared" ref="E172:E184" si="179">CONCATENATE("_",TEXT(F172+1,"000"))</f>
        <v>_013</v>
      </c>
      <c r="F172" s="28">
        <f t="shared" si="171"/>
        <v>12</v>
      </c>
      <c r="G172" s="5" t="s">
        <v>173</v>
      </c>
      <c r="H172" s="20" t="str">
        <f t="shared" ref="H172:H175" si="180">CONCATENATE("{{coalesce(cell(BIG_TEST_9.result, ", $F172,", \""Metric\""), \""Error\"").asString()}}")</f>
        <v>{{coalesce(cell(BIG_TEST_9.result, 12, \"Metric\"), \"Error\").asString()}}</v>
      </c>
      <c r="I172" s="26" t="s">
        <v>183</v>
      </c>
      <c r="J172" s="20" t="s">
        <v>15</v>
      </c>
      <c r="K172" s="5" t="s">
        <v>15</v>
      </c>
      <c r="L172" s="5" t="s">
        <v>53</v>
      </c>
      <c r="M172" s="20" t="str">
        <f t="shared" si="176"/>
        <v>["Metric", ["{{coalesce(cell(BIG_TEST_9.result, 12, \"Metric\"), \"Error\").asString()}}"], "in"]</v>
      </c>
      <c r="N172" s="20" t="str">
        <f t="shared" si="177"/>
        <v>["Region", ["{{coalesce(cell(BIG_TEST_9.result, 12, \"Region\"), \"Error\").asString()}}"], "in"]</v>
      </c>
      <c r="O172" s="6" t="s">
        <v>210</v>
      </c>
      <c r="P172" s="6" t="s">
        <v>177</v>
      </c>
      <c r="Q172" s="23" t="s">
        <v>183</v>
      </c>
      <c r="R172" s="23" t="s">
        <v>183</v>
      </c>
      <c r="S172" s="23" t="s">
        <v>183</v>
      </c>
      <c r="T172" s="23" t="s">
        <v>183</v>
      </c>
      <c r="U172" s="23" t="s">
        <v>183</v>
      </c>
      <c r="V172" s="23" t="s">
        <v>183</v>
      </c>
      <c r="W172" s="21" t="str">
        <f t="shared" ref="W172:W173" si="181">CONCATENATE("{{coalesce(cell(BIG_TEST_9.result, ", $F172,", \""Text_Color_1\""), \""#FFFFFF\"").asString()}}")</f>
        <v>{{coalesce(cell(BIG_TEST_9.result, 12, \"Text_Color_1\"), \"#FFFFFF\").asString()}}</v>
      </c>
      <c r="X172" s="8" t="s">
        <v>48</v>
      </c>
      <c r="Y172" s="8" t="s">
        <v>33</v>
      </c>
      <c r="Z172" s="21" t="str">
        <f>CONCATENATE("{{coalesce(cell(BIG_TEST_9.result, ", $F172,", \""number_YTD_A_Formatted\""), \""--\"").asString()}}")</f>
        <v>{{coalesce(cell(BIG_TEST_9.result, 12, \"number_YTD_A_Formatted\"), \"--\").asString()}}</v>
      </c>
      <c r="AA172" s="23" t="s">
        <v>183</v>
      </c>
      <c r="AB172" s="23" t="s">
        <v>183</v>
      </c>
      <c r="AC172" s="9" t="s">
        <v>59</v>
      </c>
      <c r="AD172" s="9" t="s">
        <v>195</v>
      </c>
      <c r="AE172" s="9">
        <f>AG172</f>
        <v>87</v>
      </c>
      <c r="AF172" s="9" t="s">
        <v>40</v>
      </c>
      <c r="AG172" s="28">
        <f t="shared" si="173"/>
        <v>87</v>
      </c>
      <c r="AH172" s="16" t="s">
        <v>227</v>
      </c>
      <c r="AI172" s="10"/>
      <c r="AJ172" s="25" t="s">
        <v>183</v>
      </c>
      <c r="AK172" s="7" t="str">
        <f t="shared" ref="AK172:AK175" si="182">CONCATENATE("text_",L172,E172)</f>
        <v>text_YTD_A_013</v>
      </c>
      <c r="AL172" s="10"/>
      <c r="AM172" s="24" t="s">
        <v>183</v>
      </c>
      <c r="AN172" s="24" t="s">
        <v>183</v>
      </c>
      <c r="AO172" s="13" t="str">
        <f t="shared" ref="AO172:AO184" si="183">IF(AM172=AN172,"PASS","FAIL")</f>
        <v>PASS</v>
      </c>
      <c r="AP172" s="13"/>
      <c r="AQ172" s="12" t="str">
        <f t="shared" ref="AQ172:AQ177" si="184">CONCATENATE("""",AK172,""": {""type"": ""text"", ""parameters"": {""text"": """, Z172, """, ""textAlignment"": """, Y172, """, ""textColor"": """, W172, """, ""fontSize"": ",X172,"}},")</f>
        <v>"text_YTD_A_013": {"type": "text", "parameters": {"text": "{{coalesce(cell(BIG_TEST_9.result, 12, \"number_YTD_A_Formatted\"), \"--\").asString()}}", "textAlignment": "center", "textColor": "{{coalesce(cell(BIG_TEST_9.result, 12, \"Text_Color_1\"), \"#FFFFFF\").asString()}}", "fontSize": 18}},</v>
      </c>
      <c r="AR172" s="17" t="s">
        <v>213</v>
      </c>
      <c r="AS172" s="13" t="str">
        <f t="shared" ref="AS172:AS177" si="185">IF(AQ172=AR172,"PASS","FAIL")</f>
        <v>FAIL</v>
      </c>
      <c r="AT172" s="13"/>
      <c r="AU172" s="12" t="str">
        <f t="shared" si="178"/>
        <v>{"colspan": 5, "column": 29, "name": "text_YTD_A_013", "row": 87, "rowspan": 3, "widgetStyle": {"borderEdges": ["bottom"], "backgroundColor": "#FFFFFF", "borderColor": "#C5D3E0", "borderRadius": 0, "borderWidth": 1}},</v>
      </c>
      <c r="AV172" s="17" t="s">
        <v>228</v>
      </c>
      <c r="AW172" s="13" t="str">
        <f t="shared" ref="AW172:AW184" si="186">IF(AU172=AV172,"PASS","FAIL")</f>
        <v>FAIL</v>
      </c>
    </row>
    <row r="173" spans="1:49" s="4" customFormat="1" ht="72.599999999999994" thickBot="1" x14ac:dyDescent="0.35">
      <c r="A173" s="30">
        <v>3</v>
      </c>
      <c r="B173" s="14" t="s">
        <v>8</v>
      </c>
      <c r="C173" s="14" t="s">
        <v>47</v>
      </c>
      <c r="D173" s="14" t="s">
        <v>10</v>
      </c>
      <c r="E173" s="11" t="str">
        <f t="shared" si="179"/>
        <v>_013</v>
      </c>
      <c r="F173" s="28">
        <f t="shared" si="171"/>
        <v>12</v>
      </c>
      <c r="G173" s="5" t="s">
        <v>173</v>
      </c>
      <c r="H173" s="20" t="str">
        <f t="shared" si="180"/>
        <v>{{coalesce(cell(BIG_TEST_9.result, 12, \"Metric\"), \"Error\").asString()}}</v>
      </c>
      <c r="I173" s="26" t="s">
        <v>183</v>
      </c>
      <c r="J173" s="20" t="str">
        <f>CONCATENATE("{{coalesce(cell(BIG_TEST_9.result, ", $F173,", \""Annual_Target_Dynamic\""), \""Error\"").asString()}}")</f>
        <v>{{coalesce(cell(BIG_TEST_9.result, 12, \"Annual_Target_Dynamic\"), \"Error\").asString()}}</v>
      </c>
      <c r="K173" s="5" t="s">
        <v>50</v>
      </c>
      <c r="L173" s="5" t="s">
        <v>54</v>
      </c>
      <c r="M173" s="20" t="str">
        <f t="shared" si="176"/>
        <v>["Metric", ["{{coalesce(cell(BIG_TEST_9.result, 12, \"Metric\"), \"Error\").asString()}}"], "in"]</v>
      </c>
      <c r="N173" s="20" t="str">
        <f t="shared" si="177"/>
        <v>["Region", ["{{coalesce(cell(BIG_TEST_9.result, 12, \"Region\"), \"Error\").asString()}}"], "in"]</v>
      </c>
      <c r="O173" s="6" t="s">
        <v>210</v>
      </c>
      <c r="P173" s="6" t="s">
        <v>177</v>
      </c>
      <c r="Q173" s="23" t="s">
        <v>183</v>
      </c>
      <c r="R173" s="23" t="s">
        <v>183</v>
      </c>
      <c r="S173" s="23" t="s">
        <v>183</v>
      </c>
      <c r="T173" s="23" t="s">
        <v>183</v>
      </c>
      <c r="U173" s="23" t="s">
        <v>183</v>
      </c>
      <c r="V173" s="23" t="s">
        <v>183</v>
      </c>
      <c r="W173" s="21" t="str">
        <f t="shared" si="181"/>
        <v>{{coalesce(cell(BIG_TEST_9.result, 12, \"Text_Color_1\"), \"#FFFFFF\").asString()}}</v>
      </c>
      <c r="X173" s="8" t="s">
        <v>48</v>
      </c>
      <c r="Y173" s="8" t="s">
        <v>33</v>
      </c>
      <c r="Z173" s="21" t="str">
        <f t="shared" ref="Z173" si="187">CONCATENATE("{{coalesce(cell(BIG_TEST_9.result, ", $F173,", \""number_Target_Formatted\""), \""--\"").asString()}}")</f>
        <v>{{coalesce(cell(BIG_TEST_9.result, 12, \"number_Target_Formatted\"), \"--\").asString()}}</v>
      </c>
      <c r="AA173" s="23" t="s">
        <v>183</v>
      </c>
      <c r="AB173" s="23" t="s">
        <v>183</v>
      </c>
      <c r="AC173" s="9" t="s">
        <v>41</v>
      </c>
      <c r="AD173" s="9" t="s">
        <v>135</v>
      </c>
      <c r="AE173" s="9">
        <f>AG173</f>
        <v>87</v>
      </c>
      <c r="AF173" s="9" t="s">
        <v>40</v>
      </c>
      <c r="AG173" s="28">
        <f t="shared" si="173"/>
        <v>87</v>
      </c>
      <c r="AH173" s="16" t="s">
        <v>219</v>
      </c>
      <c r="AI173" s="10"/>
      <c r="AJ173" s="25" t="s">
        <v>183</v>
      </c>
      <c r="AK173" s="7" t="str">
        <f t="shared" si="182"/>
        <v>text_Target_013</v>
      </c>
      <c r="AL173" s="10"/>
      <c r="AM173" s="24" t="s">
        <v>183</v>
      </c>
      <c r="AN173" s="24" t="s">
        <v>183</v>
      </c>
      <c r="AO173" s="13" t="str">
        <f t="shared" si="183"/>
        <v>PASS</v>
      </c>
      <c r="AP173" s="13"/>
      <c r="AQ173" s="12" t="str">
        <f t="shared" si="184"/>
        <v>"text_Target_013": {"type": "text", "parameters": {"text": "{{coalesce(cell(BIG_TEST_9.result, 12, \"number_Target_Formatted\"), \"--\").asString()}}", "textAlignment": "center", "textColor": "{{coalesce(cell(BIG_TEST_9.result, 12, \"Text_Color_1\"), \"#FFFFFF\").asString()}}", "fontSize": 18}},</v>
      </c>
      <c r="AR173" s="17" t="s">
        <v>217</v>
      </c>
      <c r="AS173" s="13" t="str">
        <f t="shared" si="185"/>
        <v>FAIL</v>
      </c>
      <c r="AT173" s="13"/>
      <c r="AU173" s="12" t="str">
        <f t="shared" si="178"/>
        <v>{"colspan": 4, "column": 16, "name": "text_Target_013", "row": 87, "rowspan": 3, "widgetStyle": {"borderEdges": [], "backgroundColor": "#FFFFFF", "borderColor": "#FFFFFF", "borderRadius": 0, "borderWidth": 1}},</v>
      </c>
      <c r="AV173" s="17" t="s">
        <v>232</v>
      </c>
      <c r="AW173" s="13" t="str">
        <f t="shared" si="186"/>
        <v>FAIL</v>
      </c>
    </row>
    <row r="174" spans="1:49" s="4" customFormat="1" ht="72.599999999999994" thickBot="1" x14ac:dyDescent="0.35">
      <c r="A174" s="30">
        <v>4</v>
      </c>
      <c r="B174" s="14" t="s">
        <v>8</v>
      </c>
      <c r="C174" s="14" t="s">
        <v>47</v>
      </c>
      <c r="D174" s="14" t="s">
        <v>10</v>
      </c>
      <c r="E174" s="11" t="str">
        <f t="shared" si="179"/>
        <v>_013</v>
      </c>
      <c r="F174" s="28">
        <f t="shared" si="171"/>
        <v>12</v>
      </c>
      <c r="G174" s="5" t="s">
        <v>173</v>
      </c>
      <c r="H174" s="20" t="str">
        <f t="shared" si="180"/>
        <v>{{coalesce(cell(BIG_TEST_9.result, 12, \"Metric\"), \"Error\").asString()}}</v>
      </c>
      <c r="I174" s="26" t="s">
        <v>183</v>
      </c>
      <c r="J174" s="20" t="str">
        <f>CONCATENATE("{{coalesce(cell(BIG_TEST_9.result, ", $F174,", \""Change_in_YTD_MoM_Dynamic\""), \""Error\"").asString()}}")</f>
        <v>{{coalesce(cell(BIG_TEST_9.result, 12, \"Change_in_YTD_MoM_Dynamic\"), \"Error\").asString()}}</v>
      </c>
      <c r="K174" s="5" t="s">
        <v>51</v>
      </c>
      <c r="L174" s="5" t="s">
        <v>56</v>
      </c>
      <c r="M174" s="20" t="str">
        <f t="shared" si="176"/>
        <v>["Metric", ["{{coalesce(cell(BIG_TEST_9.result, 12, \"Metric\"), \"Error\").asString()}}"], "in"]</v>
      </c>
      <c r="N174" s="20" t="str">
        <f t="shared" si="177"/>
        <v>["Region", ["{{coalesce(cell(BIG_TEST_9.result, 12, \"Region\"), \"Error\").asString()}}"], "in"]</v>
      </c>
      <c r="O174" s="6" t="s">
        <v>210</v>
      </c>
      <c r="P174" s="6" t="s">
        <v>177</v>
      </c>
      <c r="Q174" s="23" t="s">
        <v>183</v>
      </c>
      <c r="R174" s="23" t="s">
        <v>183</v>
      </c>
      <c r="S174" s="23" t="s">
        <v>183</v>
      </c>
      <c r="T174" s="23" t="s">
        <v>183</v>
      </c>
      <c r="U174" s="23" t="s">
        <v>183</v>
      </c>
      <c r="V174" s="23" t="s">
        <v>183</v>
      </c>
      <c r="W174" s="21" t="str">
        <f>CONCATENATE("{{coalesce(cell(BIG_TEST_9.result, ", $F174,", \""Color_2\""), \""#FFFFFF\"").asString()}}")</f>
        <v>{{coalesce(cell(BIG_TEST_9.result, 12, \"Color_2\"), \"#FFFFFF\").asString()}}</v>
      </c>
      <c r="X174" s="8" t="s">
        <v>34</v>
      </c>
      <c r="Y174" s="8" t="s">
        <v>202</v>
      </c>
      <c r="Z174" s="21" t="str">
        <f>CONCATENATE("{{coalesce(cell(BIG_TEST_9.result, ", $F174,", \""number_YTD_MoM_Formatted\""), \""--\"").asString()}}")</f>
        <v>{{coalesce(cell(BIG_TEST_9.result, 12, \"number_YTD_MoM_Formatted\"), \"--\").asString()}}</v>
      </c>
      <c r="AA174" s="23" t="s">
        <v>183</v>
      </c>
      <c r="AB174" s="23" t="s">
        <v>183</v>
      </c>
      <c r="AC174" s="9" t="s">
        <v>40</v>
      </c>
      <c r="AD174" s="9" t="s">
        <v>32</v>
      </c>
      <c r="AE174" s="9">
        <f>AG174+3</f>
        <v>90</v>
      </c>
      <c r="AF174" s="9" t="s">
        <v>44</v>
      </c>
      <c r="AG174" s="28">
        <f t="shared" si="173"/>
        <v>87</v>
      </c>
      <c r="AH174" s="16" t="s">
        <v>219</v>
      </c>
      <c r="AI174" s="10"/>
      <c r="AJ174" s="25" t="s">
        <v>183</v>
      </c>
      <c r="AK174" s="7" t="str">
        <f t="shared" si="182"/>
        <v>text_YTD_MoM_013</v>
      </c>
      <c r="AL174" s="10"/>
      <c r="AM174" s="24" t="s">
        <v>183</v>
      </c>
      <c r="AN174" s="24" t="s">
        <v>183</v>
      </c>
      <c r="AO174" s="13" t="str">
        <f t="shared" si="183"/>
        <v>PASS</v>
      </c>
      <c r="AP174" s="13"/>
      <c r="AQ174" s="12" t="str">
        <f t="shared" si="184"/>
        <v>"text_YTD_MoM_013": {"type": "text", "parameters": {"text": "{{coalesce(cell(BIG_TEST_9.result, 12, \"number_YTD_MoM_Formatted\"), \"--\").asString()}}", "textAlignment": "right", "textColor": "{{coalesce(cell(BIG_TEST_9.result, 12, \"Color_2\"), \"#FFFFFF\").asString()}}", "fontSize": 14}},</v>
      </c>
      <c r="AR174" s="17" t="s">
        <v>211</v>
      </c>
      <c r="AS174" s="13" t="str">
        <f t="shared" si="185"/>
        <v>FAIL</v>
      </c>
      <c r="AT174" s="13"/>
      <c r="AU174" s="12" t="str">
        <f t="shared" si="178"/>
        <v>{"colspan": 3, "column": 24, "name": "text_YTD_MoM_013", "row": 90, "rowspan": 2, "widgetStyle": {"borderEdges": [], "backgroundColor": "#FFFFFF", "borderColor": "#FFFFFF", "borderRadius": 0, "borderWidth": 1}},</v>
      </c>
      <c r="AV174" s="17" t="s">
        <v>230</v>
      </c>
      <c r="AW174" s="13" t="str">
        <f t="shared" si="186"/>
        <v>FAIL</v>
      </c>
    </row>
    <row r="175" spans="1:49" s="4" customFormat="1" ht="72.599999999999994" thickBot="1" x14ac:dyDescent="0.35">
      <c r="A175" s="30">
        <v>5</v>
      </c>
      <c r="B175" s="14" t="s">
        <v>8</v>
      </c>
      <c r="C175" s="14" t="s">
        <v>47</v>
      </c>
      <c r="D175" s="14" t="s">
        <v>10</v>
      </c>
      <c r="E175" s="11" t="str">
        <f t="shared" si="179"/>
        <v>_013</v>
      </c>
      <c r="F175" s="28">
        <f t="shared" si="171"/>
        <v>12</v>
      </c>
      <c r="G175" s="5" t="s">
        <v>173</v>
      </c>
      <c r="H175" s="20" t="str">
        <f t="shared" si="180"/>
        <v>{{coalesce(cell(BIG_TEST_9.result, 12, \"Metric\"), \"Error\").asString()}}</v>
      </c>
      <c r="I175" s="26" t="s">
        <v>183</v>
      </c>
      <c r="J175" s="5" t="s">
        <v>52</v>
      </c>
      <c r="K175" s="5" t="s">
        <v>52</v>
      </c>
      <c r="L175" s="5" t="s">
        <v>55</v>
      </c>
      <c r="M175" s="20" t="str">
        <f t="shared" si="176"/>
        <v>["Metric", ["{{coalesce(cell(BIG_TEST_9.result, 12, \"Metric\"), \"Error\").asString()}}"], "in"]</v>
      </c>
      <c r="N175" s="20" t="str">
        <f>CONCATENATE("[""Region"", [""{{coalesce(cell(BIG_TEST_9.result, ", $F175,", \""Region\""), \""Error\"").asString()}}""], ""in""]")</f>
        <v>["Region", ["{{coalesce(cell(BIG_TEST_9.result, 12, \"Region\"), \"Error\").asString()}}"], "in"]</v>
      </c>
      <c r="O175" s="6" t="s">
        <v>210</v>
      </c>
      <c r="P175" s="6" t="s">
        <v>177</v>
      </c>
      <c r="Q175" s="23" t="s">
        <v>183</v>
      </c>
      <c r="R175" s="23" t="s">
        <v>183</v>
      </c>
      <c r="S175" s="23" t="s">
        <v>183</v>
      </c>
      <c r="T175" s="23" t="s">
        <v>183</v>
      </c>
      <c r="U175" s="23" t="s">
        <v>183</v>
      </c>
      <c r="V175" s="23" t="s">
        <v>183</v>
      </c>
      <c r="W175" s="21" t="str">
        <f>CONCATENATE("{{coalesce(cell(BIG_TEST_9.result, ", $F175,", \""Color\""), \""#FFFFFF\"").asString()}}")</f>
        <v>{{coalesce(cell(BIG_TEST_9.result, 12, \"Color\"), \"#FFFFFF\").asString()}}</v>
      </c>
      <c r="X175" s="8" t="s">
        <v>34</v>
      </c>
      <c r="Y175" s="8" t="s">
        <v>202</v>
      </c>
      <c r="Z175" s="21" t="str">
        <f>CONCATENATE("{{coalesce(cell(BIG_TEST_9.result, ", $F175,", \""number_YTD_A_MoM_Formatted\""), \""--\"").asString()}}")</f>
        <v>{{coalesce(cell(BIG_TEST_9.result, 12, \"number_YTD_A_MoM_Formatted\"), \"--\").asString()}}</v>
      </c>
      <c r="AA175" s="23" t="s">
        <v>183</v>
      </c>
      <c r="AB175" s="23" t="s">
        <v>183</v>
      </c>
      <c r="AC175" s="9" t="s">
        <v>40</v>
      </c>
      <c r="AD175" s="9" t="s">
        <v>237</v>
      </c>
      <c r="AE175" s="9">
        <f>AG175+3</f>
        <v>90</v>
      </c>
      <c r="AF175" s="9" t="s">
        <v>44</v>
      </c>
      <c r="AG175" s="28">
        <f t="shared" si="173"/>
        <v>87</v>
      </c>
      <c r="AH175" s="16" t="s">
        <v>219</v>
      </c>
      <c r="AI175" s="10"/>
      <c r="AJ175" s="25" t="s">
        <v>183</v>
      </c>
      <c r="AK175" s="7" t="str">
        <f t="shared" si="182"/>
        <v>text_YTD_A_MoM_013</v>
      </c>
      <c r="AL175" s="10"/>
      <c r="AM175" s="24" t="s">
        <v>183</v>
      </c>
      <c r="AN175" s="24" t="s">
        <v>183</v>
      </c>
      <c r="AO175" s="13" t="str">
        <f t="shared" si="183"/>
        <v>PASS</v>
      </c>
      <c r="AP175" s="13"/>
      <c r="AQ175" s="12" t="str">
        <f t="shared" si="184"/>
        <v>"text_YTD_A_MoM_013": {"type": "text", "parameters": {"text": "{{coalesce(cell(BIG_TEST_9.result, 12, \"number_YTD_A_MoM_Formatted\"), \"--\").asString()}}", "textAlignment": "right", "textColor": "{{coalesce(cell(BIG_TEST_9.result, 12, \"Color\"), \"#FFFFFF\").asString()}}", "fontSize": 14}},</v>
      </c>
      <c r="AR175" s="17" t="s">
        <v>214</v>
      </c>
      <c r="AS175" s="13" t="str">
        <f t="shared" si="185"/>
        <v>FAIL</v>
      </c>
      <c r="AT175" s="13"/>
      <c r="AU175" s="12" t="str">
        <f t="shared" si="178"/>
        <v>{"colspan": 3, "column": 31, "name": "text_YTD_A_MoM_013", "row": 90, "rowspan": 2, "widgetStyle": {"borderEdges": [], "backgroundColor": "#FFFFFF", "borderColor": "#FFFFFF", "borderRadius": 0, "borderWidth": 1}},</v>
      </c>
      <c r="AV175" s="17" t="s">
        <v>229</v>
      </c>
      <c r="AW175" s="13" t="str">
        <f t="shared" si="186"/>
        <v>FAIL</v>
      </c>
    </row>
    <row r="176" spans="1:49" s="4" customFormat="1" ht="72.599999999999994" thickBot="1" x14ac:dyDescent="0.35">
      <c r="A176" s="30">
        <v>6</v>
      </c>
      <c r="B176" s="14" t="s">
        <v>8</v>
      </c>
      <c r="C176" s="14" t="s">
        <v>47</v>
      </c>
      <c r="D176" s="14" t="s">
        <v>10</v>
      </c>
      <c r="E176" s="11" t="str">
        <f t="shared" si="179"/>
        <v>_013</v>
      </c>
      <c r="F176" s="28">
        <f t="shared" si="171"/>
        <v>12</v>
      </c>
      <c r="G176" s="6" t="s">
        <v>183</v>
      </c>
      <c r="H176" s="6" t="s">
        <v>183</v>
      </c>
      <c r="I176" s="6" t="s">
        <v>183</v>
      </c>
      <c r="J176" s="6" t="s">
        <v>183</v>
      </c>
      <c r="K176" s="6" t="s">
        <v>183</v>
      </c>
      <c r="L176" s="6" t="s">
        <v>183</v>
      </c>
      <c r="M176" s="6" t="s">
        <v>183</v>
      </c>
      <c r="N176" s="6" t="s">
        <v>183</v>
      </c>
      <c r="O176" s="6" t="s">
        <v>183</v>
      </c>
      <c r="P176" s="6" t="s">
        <v>183</v>
      </c>
      <c r="Q176" s="23" t="s">
        <v>183</v>
      </c>
      <c r="R176" s="23" t="s">
        <v>183</v>
      </c>
      <c r="S176" s="23" t="s">
        <v>183</v>
      </c>
      <c r="T176" s="23" t="s">
        <v>183</v>
      </c>
      <c r="U176" s="23" t="s">
        <v>183</v>
      </c>
      <c r="V176" s="23" t="s">
        <v>183</v>
      </c>
      <c r="W176" s="21" t="str">
        <f>CONCATENATE("{{coalesce(cell(BIG_TEST_9.result, ", $F174,", \""Text_Color_1\""), \""#FFFFFF\"").asString()}}")</f>
        <v>{{coalesce(cell(BIG_TEST_9.result, 12, \"Text_Color_1\"), \"#FFFFFF\").asString()}}</v>
      </c>
      <c r="X176" s="8" t="s">
        <v>49</v>
      </c>
      <c r="Y176" s="8" t="s">
        <v>202</v>
      </c>
      <c r="Z176" s="8" t="s">
        <v>212</v>
      </c>
      <c r="AA176" s="23"/>
      <c r="AB176" s="23"/>
      <c r="AC176" s="9" t="s">
        <v>40</v>
      </c>
      <c r="AD176" s="9" t="s">
        <v>158</v>
      </c>
      <c r="AE176" s="9">
        <f>AG176+3</f>
        <v>90</v>
      </c>
      <c r="AF176" s="9" t="s">
        <v>44</v>
      </c>
      <c r="AG176" s="28">
        <f t="shared" si="173"/>
        <v>87</v>
      </c>
      <c r="AH176" s="16" t="s">
        <v>219</v>
      </c>
      <c r="AI176" s="10"/>
      <c r="AJ176" s="25" t="s">
        <v>183</v>
      </c>
      <c r="AK176" s="7" t="str">
        <f>CONCATENATE("text_","cmom_a",E176)</f>
        <v>text_cmom_a_013</v>
      </c>
      <c r="AL176" s="10"/>
      <c r="AM176" s="24" t="s">
        <v>183</v>
      </c>
      <c r="AN176" s="24" t="s">
        <v>183</v>
      </c>
      <c r="AO176" s="13" t="str">
        <f t="shared" si="183"/>
        <v>PASS</v>
      </c>
      <c r="AP176" s="13"/>
      <c r="AQ176" s="12" t="str">
        <f t="shared" si="184"/>
        <v>"text_cmom_a_013": {"type": "text", "parameters": {"text": "Δ MoM", "textAlignment": "right", "textColor": "{{coalesce(cell(BIG_TEST_9.result, 12, \"Text_Color_1\"), \"#FFFFFF\").asString()}}", "fontSize": 10}},</v>
      </c>
      <c r="AR176" s="17" t="s">
        <v>215</v>
      </c>
      <c r="AS176" s="13" t="str">
        <f t="shared" si="185"/>
        <v>FAIL</v>
      </c>
      <c r="AT176" s="13"/>
      <c r="AU176" s="12" t="str">
        <f t="shared" si="178"/>
        <v>{"colspan": 3, "column": 21, "name": "text_cmom_a_013", "row": 90, "rowspan": 2, "widgetStyle": {"borderEdges": [], "backgroundColor": "#FFFFFF", "borderColor": "#FFFFFF", "borderRadius": 0, "borderWidth": 1}},</v>
      </c>
      <c r="AV176" s="17" t="s">
        <v>220</v>
      </c>
      <c r="AW176" s="13" t="str">
        <f t="shared" si="186"/>
        <v>FAIL</v>
      </c>
    </row>
    <row r="177" spans="1:49" s="4" customFormat="1" ht="72.599999999999994" thickBot="1" x14ac:dyDescent="0.35">
      <c r="A177" s="30">
        <v>7</v>
      </c>
      <c r="B177" s="14" t="s">
        <v>8</v>
      </c>
      <c r="C177" s="14" t="s">
        <v>47</v>
      </c>
      <c r="D177" s="14" t="s">
        <v>10</v>
      </c>
      <c r="E177" s="11" t="str">
        <f t="shared" si="179"/>
        <v>_013</v>
      </c>
      <c r="F177" s="28">
        <f t="shared" si="171"/>
        <v>12</v>
      </c>
      <c r="G177" s="6" t="s">
        <v>183</v>
      </c>
      <c r="H177" s="6" t="s">
        <v>183</v>
      </c>
      <c r="I177" s="6" t="s">
        <v>183</v>
      </c>
      <c r="J177" s="6" t="s">
        <v>183</v>
      </c>
      <c r="K177" s="6" t="s">
        <v>183</v>
      </c>
      <c r="L177" s="6" t="s">
        <v>183</v>
      </c>
      <c r="M177" s="6" t="s">
        <v>183</v>
      </c>
      <c r="N177" s="6" t="s">
        <v>183</v>
      </c>
      <c r="O177" s="6" t="s">
        <v>183</v>
      </c>
      <c r="P177" s="6" t="s">
        <v>183</v>
      </c>
      <c r="Q177" s="23" t="s">
        <v>183</v>
      </c>
      <c r="R177" s="23" t="s">
        <v>183</v>
      </c>
      <c r="S177" s="23" t="s">
        <v>183</v>
      </c>
      <c r="T177" s="23" t="s">
        <v>183</v>
      </c>
      <c r="U177" s="23" t="s">
        <v>183</v>
      </c>
      <c r="V177" s="23" t="s">
        <v>183</v>
      </c>
      <c r="W177" s="21" t="str">
        <f>CONCATENATE("{{coalesce(cell(BIG_TEST_9.result, ", $F175,", \""Text_Color_1\""), \""#FFFFFF\"").asString()}}")</f>
        <v>{{coalesce(cell(BIG_TEST_9.result, 12, \"Text_Color_1\"), \"#FFFFFF\").asString()}}</v>
      </c>
      <c r="X177" s="8" t="s">
        <v>49</v>
      </c>
      <c r="Y177" s="8" t="s">
        <v>202</v>
      </c>
      <c r="Z177" s="8" t="s">
        <v>212</v>
      </c>
      <c r="AA177" s="23"/>
      <c r="AB177" s="23"/>
      <c r="AC177" s="9" t="s">
        <v>40</v>
      </c>
      <c r="AD177" s="9" t="s">
        <v>194</v>
      </c>
      <c r="AE177" s="9">
        <f>AG177+3</f>
        <v>90</v>
      </c>
      <c r="AF177" s="9" t="s">
        <v>44</v>
      </c>
      <c r="AG177" s="28">
        <f t="shared" si="173"/>
        <v>87</v>
      </c>
      <c r="AH177" s="16" t="s">
        <v>219</v>
      </c>
      <c r="AI177" s="10"/>
      <c r="AJ177" s="25" t="s">
        <v>183</v>
      </c>
      <c r="AK177" s="7" t="str">
        <f>CONCATENATE("text_","cmom_b",E177)</f>
        <v>text_cmom_b_013</v>
      </c>
      <c r="AL177" s="10"/>
      <c r="AM177" s="24" t="s">
        <v>183</v>
      </c>
      <c r="AN177" s="24" t="s">
        <v>183</v>
      </c>
      <c r="AO177" s="13" t="str">
        <f t="shared" si="183"/>
        <v>PASS</v>
      </c>
      <c r="AP177" s="13"/>
      <c r="AQ177" s="12" t="str">
        <f t="shared" si="184"/>
        <v>"text_cmom_b_013": {"type": "text", "parameters": {"text": "Δ MoM", "textAlignment": "right", "textColor": "{{coalesce(cell(BIG_TEST_9.result, 12, \"Text_Color_1\"), \"#FFFFFF\").asString()}}", "fontSize": 10}},</v>
      </c>
      <c r="AR177" s="17" t="s">
        <v>216</v>
      </c>
      <c r="AS177" s="13" t="str">
        <f t="shared" si="185"/>
        <v>FAIL</v>
      </c>
      <c r="AT177" s="13"/>
      <c r="AU177" s="12" t="str">
        <f t="shared" si="178"/>
        <v>{"colspan": 3, "column": 28, "name": "text_cmom_b_013", "row": 90, "rowspan": 2, "widgetStyle": {"borderEdges": [], "backgroundColor": "#FFFFFF", "borderColor": "#FFFFFF", "borderRadius": 0, "borderWidth": 1}},</v>
      </c>
      <c r="AV177" s="17" t="s">
        <v>221</v>
      </c>
      <c r="AW177" s="13" t="str">
        <f t="shared" si="186"/>
        <v>FAIL</v>
      </c>
    </row>
    <row r="178" spans="1:49" s="4" customFormat="1" ht="216.6" thickBot="1" x14ac:dyDescent="0.35">
      <c r="A178" s="30">
        <v>8</v>
      </c>
      <c r="B178" s="14" t="s">
        <v>8</v>
      </c>
      <c r="C178" s="14" t="s">
        <v>47</v>
      </c>
      <c r="D178" s="14" t="s">
        <v>166</v>
      </c>
      <c r="E178" s="11" t="str">
        <f t="shared" si="179"/>
        <v>_013</v>
      </c>
      <c r="F178" s="28">
        <f t="shared" si="171"/>
        <v>12</v>
      </c>
      <c r="G178" s="5" t="s">
        <v>173</v>
      </c>
      <c r="H178" s="20" t="str">
        <f t="shared" ref="H178" si="188">CONCATENATE("{{coalesce(cell(BIG_TEST_9.result, ", $F178,", \""Metric\""), \""Error\"").asString()}}")</f>
        <v>{{coalesce(cell(BIG_TEST_9.result, 12, \"Metric\"), \"Error\").asString()}}</v>
      </c>
      <c r="I178" s="20" t="s">
        <v>191</v>
      </c>
      <c r="J178" s="20" t="s">
        <v>15</v>
      </c>
      <c r="K178" s="5" t="s">
        <v>15</v>
      </c>
      <c r="L178" s="5" t="s">
        <v>53</v>
      </c>
      <c r="M178" s="20" t="str">
        <f>CONCATENATE("[""Metric"", [""{{coalesce(cell(BIG_TEST_9.result, ", $F178,", \""Metric\""), \""Error\"").asString()}}""], ""in""]")</f>
        <v>["Metric", ["{{coalesce(cell(BIG_TEST_9.result, 12, \"Metric\"), \"Error\").asString()}}"], "in"]</v>
      </c>
      <c r="N178" s="20" t="str">
        <f>CONCATENATE("[""Region"", [""{{coalesce(cell(BIG_TEST_9.result, ", $F178,", \""Region\""), \""Error\"").asString()}}""], ""in""]")</f>
        <v>["Region", ["{{coalesce(cell(BIG_TEST_9.result, 12, \"Region\"), \"Error\").asString()}}"], "in"]</v>
      </c>
      <c r="O178" s="6" t="s">
        <v>183</v>
      </c>
      <c r="P178" s="6" t="s">
        <v>177</v>
      </c>
      <c r="Q178" s="21" t="s">
        <v>178</v>
      </c>
      <c r="R178" s="23" t="s">
        <v>183</v>
      </c>
      <c r="S178" s="23" t="s">
        <v>183</v>
      </c>
      <c r="T178" s="23" t="s">
        <v>183</v>
      </c>
      <c r="U178" s="21" t="str">
        <f>CONCATENATE("{{coalesce(cell(BIG_TEST_9.result, ", $F178,", \""Color\""), \""#FFFFFF\"").asString()}}")</f>
        <v>{{coalesce(cell(BIG_TEST_9.result, 12, \"Color\"), \"#FFFFFF\").asString()}}</v>
      </c>
      <c r="V178" s="8" t="s">
        <v>34</v>
      </c>
      <c r="W178" s="17" t="s">
        <v>31</v>
      </c>
      <c r="X178" s="8" t="s">
        <v>49</v>
      </c>
      <c r="Y178" s="8" t="s">
        <v>33</v>
      </c>
      <c r="Z178" s="8"/>
      <c r="AA178" s="17" t="s">
        <v>239</v>
      </c>
      <c r="AB178" s="17" t="s">
        <v>196</v>
      </c>
      <c r="AC178" s="9" t="s">
        <v>179</v>
      </c>
      <c r="AD178" s="9" t="s">
        <v>204</v>
      </c>
      <c r="AE178" s="9">
        <f>AG178</f>
        <v>87</v>
      </c>
      <c r="AF178" s="9" t="s">
        <v>59</v>
      </c>
      <c r="AG178" s="28">
        <f t="shared" si="173"/>
        <v>87</v>
      </c>
      <c r="AH178" s="16" t="s">
        <v>180</v>
      </c>
      <c r="AI178" s="10"/>
      <c r="AJ178" s="11" t="str">
        <f>CONCATENATE(G178,"Trend",E178)</f>
        <v>Step_Trend_013</v>
      </c>
      <c r="AK178" s="7" t="str">
        <f>CONCATENATE("chart_Trend",E178)</f>
        <v>chart_Trend_013</v>
      </c>
      <c r="AL178" s="10"/>
      <c r="AM178" s="12" t="str">
        <f>CONCATENATE("""",AJ178,""": {""broadcastFacet"": false, ", P178,  ", ""isGlobal"": false, ", """query"": {""measures"": [[""avg"", """,J178,"""]], ""groups"": ", I178,", ""filters"": [", M178,", ", N178,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"Step_Trend_013":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12, \"Metric\"), \"Error\").asString()}}"], "in"], ["Region", ["{{coalesce(cell(BIG_TEST_9.result, 12,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78" s="21" t="s">
        <v>233</v>
      </c>
      <c r="AO178" s="13" t="str">
        <f t="shared" si="183"/>
        <v>FAIL</v>
      </c>
      <c r="AP178" s="13"/>
      <c r="AQ178" s="12" t="str">
        <f>CONCATENATE("""", AK178, """: {""parameters"": {", AA178, " """, AJ178, """, ", AB178, "}, ""type"": ""chart""},")</f>
        <v>"chart_Trend_013":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"Step_Trend_013",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78" s="17" t="s">
        <v>238</v>
      </c>
      <c r="AS178" s="13" t="str">
        <f>IF(AQ178=AR178,"PASS","FAIL")</f>
        <v>FAIL</v>
      </c>
      <c r="AT178" s="13"/>
      <c r="AU178" s="12" t="str">
        <f t="shared" si="178"/>
        <v>{"colspan": 7, "column": 34, "name": "chart_Trend_013", "row": 87, "rowspan": 5, "widgetStyle": {"backgroundColor": "#FFFFFF", "borderColor": "#FFFFFF", "borderEdges": [], "borderRadius": 0, "borderWidth": 1}},</v>
      </c>
      <c r="AV178" s="17" t="s">
        <v>234</v>
      </c>
      <c r="AW178" s="13" t="str">
        <f t="shared" si="186"/>
        <v>FAIL</v>
      </c>
    </row>
    <row r="179" spans="1:49" s="4" customFormat="1" ht="115.8" thickBot="1" x14ac:dyDescent="0.35">
      <c r="A179" s="30">
        <v>9</v>
      </c>
      <c r="B179" s="14" t="s">
        <v>8</v>
      </c>
      <c r="C179" s="14" t="s">
        <v>47</v>
      </c>
      <c r="D179" s="14" t="s">
        <v>167</v>
      </c>
      <c r="E179" s="11" t="str">
        <f t="shared" si="179"/>
        <v>_013</v>
      </c>
      <c r="F179" s="28">
        <f t="shared" si="171"/>
        <v>12</v>
      </c>
      <c r="G179" s="6" t="s">
        <v>183</v>
      </c>
      <c r="H179" s="6" t="s">
        <v>183</v>
      </c>
      <c r="I179" s="26" t="s">
        <v>183</v>
      </c>
      <c r="J179" s="6" t="s">
        <v>183</v>
      </c>
      <c r="K179" s="6" t="s">
        <v>183</v>
      </c>
      <c r="L179" s="6" t="s">
        <v>183</v>
      </c>
      <c r="M179" s="6" t="s">
        <v>183</v>
      </c>
      <c r="N179" s="6" t="s">
        <v>183</v>
      </c>
      <c r="O179" s="6" t="s">
        <v>183</v>
      </c>
      <c r="P179" s="6" t="s">
        <v>183</v>
      </c>
      <c r="Q179" s="23" t="s">
        <v>183</v>
      </c>
      <c r="R179" s="23" t="s">
        <v>183</v>
      </c>
      <c r="S179" s="23" t="s">
        <v>183</v>
      </c>
      <c r="T179" s="23" t="s">
        <v>183</v>
      </c>
      <c r="U179" s="23" t="s">
        <v>183</v>
      </c>
      <c r="V179" s="23" t="s">
        <v>183</v>
      </c>
      <c r="W179" s="17" t="s">
        <v>187</v>
      </c>
      <c r="X179" s="8" t="s">
        <v>49</v>
      </c>
      <c r="Y179" s="8" t="s">
        <v>33</v>
      </c>
      <c r="Z179" s="8"/>
      <c r="AA179" s="23" t="s">
        <v>183</v>
      </c>
      <c r="AB179" s="23" t="s">
        <v>183</v>
      </c>
      <c r="AC179" s="9" t="s">
        <v>42</v>
      </c>
      <c r="AD179" s="9" t="s">
        <v>42</v>
      </c>
      <c r="AE179" s="9">
        <f>AG179</f>
        <v>87</v>
      </c>
      <c r="AF179" s="9" t="s">
        <v>59</v>
      </c>
      <c r="AG179" s="28">
        <f t="shared" si="173"/>
        <v>87</v>
      </c>
      <c r="AH179" s="22" t="str">
        <f>CONCATENATE("{""backgroundColor"": ""{{coalesce(cell(BIG_TEST_9.result, ",$F179,", \""Colorization_Hex_Code\""), \""#FFFFFF\"").asString()}}"", ""borderColor"": ""#FFFFFF"", ""borderEdges"": [""top"",""left"",""bottom""], ""borderRadius"": 0, ""borderWidth"": 4}")</f>
        <v>{"backgroundColor": "{{coalesce(cell(BIG_TEST_9.result, 12, \"Colorization_Hex_Code\"), \"#FFFFFF\").asString()}}", "borderColor": "#FFFFFF", "borderEdges": ["top","left","bottom"], "borderRadius": 0, "borderWidth": 4}</v>
      </c>
      <c r="AI179" s="10"/>
      <c r="AJ179" s="25" t="s">
        <v>183</v>
      </c>
      <c r="AK179" s="7" t="str">
        <f>CONCATENATE("Status_Box",E179)</f>
        <v>Status_Box_013</v>
      </c>
      <c r="AL179" s="10"/>
      <c r="AM179" s="24" t="s">
        <v>183</v>
      </c>
      <c r="AN179" s="24" t="s">
        <v>183</v>
      </c>
      <c r="AO179" s="13" t="str">
        <f t="shared" si="183"/>
        <v>PASS</v>
      </c>
      <c r="AP179" s="13"/>
      <c r="AQ179" s="12" t="str">
        <f>CONCATENATE("""",AK179,""": {""parameters"": {""fontSize"": ",X179,", ""text"": """, Z179, """, ""textAlignment"": """, Y179, """, ""textColor"": """, W179, """}, ""type"": ""text""},")</f>
        <v>"Status_Box_013": {"parameters": {"fontSize": 10, "text": "", "textAlignment": "center", "textColor": "#091A3E"}, "type": "text"},</v>
      </c>
      <c r="AR179" s="33" t="s">
        <v>203</v>
      </c>
      <c r="AS179" s="13" t="str">
        <f t="shared" ref="AS179:AS184" si="189">IF(AQ179=AR179,"PASS","FAIL")</f>
        <v>FAIL</v>
      </c>
      <c r="AT179" s="13"/>
      <c r="AU179" s="12" t="str">
        <f>CONCATENATE("{""colspan"": ",AC179,", ""column"": ",AD179,", ""name"": """,AK179,""", ""row"": ",AE179,", ""rowspan"": ",AF179, ", ""widgetStyle"": ",AH179,"},")</f>
        <v>{"colspan": 1, "column": 1, "name": "Status_Box_013", "row": 87, "rowspan": 5, "widgetStyle": {"backgroundColor": "{{coalesce(cell(BIG_TEST_9.result, 12, \"Colorization_Hex_Code\"), \"#FFFFFF\").asString()}}", "borderColor": "#FFFFFF", "borderEdges": ["top","left","bottom"], "borderRadius": 0, "borderWidth": 4}},</v>
      </c>
      <c r="AV179" s="33" t="s">
        <v>222</v>
      </c>
      <c r="AW179" s="13" t="str">
        <f t="shared" si="186"/>
        <v>FAIL</v>
      </c>
    </row>
    <row r="180" spans="1:49" s="4" customFormat="1" ht="130.19999999999999" customHeight="1" thickBot="1" x14ac:dyDescent="0.35">
      <c r="A180" s="30">
        <v>10</v>
      </c>
      <c r="B180" s="14" t="s">
        <v>8</v>
      </c>
      <c r="C180" s="14" t="s">
        <v>47</v>
      </c>
      <c r="D180" s="14" t="s">
        <v>168</v>
      </c>
      <c r="E180" s="11" t="str">
        <f t="shared" si="179"/>
        <v>_013</v>
      </c>
      <c r="F180" s="28">
        <f t="shared" si="171"/>
        <v>12</v>
      </c>
      <c r="G180" s="6" t="s">
        <v>183</v>
      </c>
      <c r="H180" s="6" t="s">
        <v>183</v>
      </c>
      <c r="I180" s="26" t="s">
        <v>183</v>
      </c>
      <c r="J180" s="6" t="s">
        <v>183</v>
      </c>
      <c r="K180" s="6" t="s">
        <v>183</v>
      </c>
      <c r="L180" s="6" t="s">
        <v>183</v>
      </c>
      <c r="M180" s="6" t="s">
        <v>183</v>
      </c>
      <c r="N180" s="6" t="s">
        <v>183</v>
      </c>
      <c r="O180" s="6" t="s">
        <v>183</v>
      </c>
      <c r="P180" s="6" t="s">
        <v>183</v>
      </c>
      <c r="Q180" s="23" t="s">
        <v>183</v>
      </c>
      <c r="R180" s="23" t="s">
        <v>183</v>
      </c>
      <c r="S180" s="23" t="s">
        <v>183</v>
      </c>
      <c r="T180" s="23" t="s">
        <v>183</v>
      </c>
      <c r="U180" s="23" t="s">
        <v>183</v>
      </c>
      <c r="V180" s="23" t="s">
        <v>183</v>
      </c>
      <c r="W180" s="21" t="str">
        <f>CONCATENATE("{{coalesce(cell(BIG_TEST_9.result, ", $F180,", \""Text_Color_1\""), \""#FFFFFF\"").asString()}}")</f>
        <v>{{coalesce(cell(BIG_TEST_9.result, 12, \"Text_Color_1\"), \"#FFFFFF\").asString()}}</v>
      </c>
      <c r="X180" s="8" t="s">
        <v>34</v>
      </c>
      <c r="Y180" s="8" t="s">
        <v>186</v>
      </c>
      <c r="Z180" s="21" t="str">
        <f>CONCATENATE("{{coalesce(cell(BIG_TEST_9.result, ", $F180,", \""Metric_Short\""), \""Error\"").asString()}}")</f>
        <v>{{coalesce(cell(BIG_TEST_9.result, 12, \"Metric_Short\"), \"Error\").asString()}}</v>
      </c>
      <c r="AA180" s="23" t="s">
        <v>183</v>
      </c>
      <c r="AB180" s="23" t="s">
        <v>183</v>
      </c>
      <c r="AC180" s="9" t="s">
        <v>61</v>
      </c>
      <c r="AD180" s="9" t="s">
        <v>44</v>
      </c>
      <c r="AE180" s="9">
        <f>AG180</f>
        <v>87</v>
      </c>
      <c r="AF180" s="9" t="s">
        <v>40</v>
      </c>
      <c r="AG180" s="28">
        <f t="shared" si="173"/>
        <v>87</v>
      </c>
      <c r="AH180" s="16" t="s">
        <v>205</v>
      </c>
      <c r="AI180" s="10"/>
      <c r="AJ180" s="25" t="s">
        <v>183</v>
      </c>
      <c r="AK180" s="7" t="str">
        <f>CONCATENATE("Metric_Name",E180)</f>
        <v>Metric_Name_013</v>
      </c>
      <c r="AL180" s="10"/>
      <c r="AM180" s="24" t="s">
        <v>183</v>
      </c>
      <c r="AN180" s="24" t="s">
        <v>183</v>
      </c>
      <c r="AO180" s="13" t="str">
        <f t="shared" si="183"/>
        <v>PASS</v>
      </c>
      <c r="AP180" s="13"/>
      <c r="AQ180" s="12" t="str">
        <f>CONCATENATE("""",AK180,""": {""parameters"": {""fontSize"": ",X180,", ""text"": """, Z180, """, ""textAlignment"": """, Y180, """, ""textColor"": """, W180, """}, ""type"": ""text""},")</f>
        <v>"Metric_Name_013": {"parameters": {"fontSize": 14, "text": "{{coalesce(cell(BIG_TEST_9.result, 12, \"Metric_Short\"), \"Error\").asString()}}", "textAlignment": "left", "textColor": "{{coalesce(cell(BIG_TEST_9.result, 12, \"Text_Color_1\"), \"#FFFFFF\").asString()}}"}, "type": "text"},</v>
      </c>
      <c r="AR180" s="33" t="s">
        <v>248</v>
      </c>
      <c r="AS180" s="13" t="str">
        <f t="shared" si="189"/>
        <v>FAIL</v>
      </c>
      <c r="AT180" s="13"/>
      <c r="AU180" s="12" t="str">
        <f>CONCATENATE("{""colspan"": ",AC180,", ""column"": ",AD180,", ""name"": """,AK180,""", ""row"": ",AE180,", ""rowspan"": ",AF180,", ""widgetStyle"": ",AH180,"},")</f>
        <v>{"colspan": 11, "column": 2, "name": "Metric_Name_013", "row": 87, "rowspan": 3, "widgetStyle": {"borderColor": "#FFFFFF", "borderEdges": [], "borderWidth": 1}},</v>
      </c>
      <c r="AV180" s="33" t="s">
        <v>223</v>
      </c>
      <c r="AW180" s="13" t="str">
        <f t="shared" si="186"/>
        <v>FAIL</v>
      </c>
    </row>
    <row r="181" spans="1:49" s="4" customFormat="1" ht="72.599999999999994" thickBot="1" x14ac:dyDescent="0.35">
      <c r="A181" s="30">
        <v>11</v>
      </c>
      <c r="B181" s="14" t="s">
        <v>8</v>
      </c>
      <c r="C181" s="14" t="s">
        <v>47</v>
      </c>
      <c r="D181" s="14" t="s">
        <v>169</v>
      </c>
      <c r="E181" s="11" t="str">
        <f t="shared" si="179"/>
        <v>_013</v>
      </c>
      <c r="F181" s="28">
        <f t="shared" si="171"/>
        <v>12</v>
      </c>
      <c r="G181" s="6" t="s">
        <v>183</v>
      </c>
      <c r="H181" s="6" t="s">
        <v>183</v>
      </c>
      <c r="I181" s="26" t="s">
        <v>183</v>
      </c>
      <c r="J181" s="6" t="s">
        <v>183</v>
      </c>
      <c r="K181" s="6" t="s">
        <v>183</v>
      </c>
      <c r="L181" s="6" t="s">
        <v>183</v>
      </c>
      <c r="M181" s="6" t="s">
        <v>183</v>
      </c>
      <c r="N181" s="6" t="s">
        <v>183</v>
      </c>
      <c r="O181" s="6" t="s">
        <v>183</v>
      </c>
      <c r="P181" s="6" t="s">
        <v>183</v>
      </c>
      <c r="Q181" s="23" t="s">
        <v>183</v>
      </c>
      <c r="R181" s="23" t="s">
        <v>183</v>
      </c>
      <c r="S181" s="23" t="s">
        <v>183</v>
      </c>
      <c r="T181" s="23" t="s">
        <v>183</v>
      </c>
      <c r="U181" s="23" t="s">
        <v>183</v>
      </c>
      <c r="V181" s="23" t="s">
        <v>183</v>
      </c>
      <c r="W181" s="21" t="str">
        <f>CONCATENATE("{{coalesce(cell(BIG_TEST_9.result, ", $F181,", \""Text_Color_2\""), \""#FFFFFF\"").asString()}}")</f>
        <v>{{coalesce(cell(BIG_TEST_9.result, 12, \"Text_Color_2\"), \"#FFFFFF\").asString()}}</v>
      </c>
      <c r="X181" s="8" t="s">
        <v>62</v>
      </c>
      <c r="Y181" s="8" t="s">
        <v>186</v>
      </c>
      <c r="Z181" s="21" t="str">
        <f>CONCATENATE("{{coalesce(cell(BIG_TEST_9.result, ", $F181,", \""Type\""), \""Error\"").asString()}} Metric")</f>
        <v>{{coalesce(cell(BIG_TEST_9.result, 12, \"Type\"), \"Error\").asString()}} Metric</v>
      </c>
      <c r="AA181" s="23" t="s">
        <v>183</v>
      </c>
      <c r="AB181" s="23" t="s">
        <v>183</v>
      </c>
      <c r="AC181" s="9" t="s">
        <v>179</v>
      </c>
      <c r="AD181" s="9" t="s">
        <v>44</v>
      </c>
      <c r="AE181" s="9">
        <f>AG181+3</f>
        <v>90</v>
      </c>
      <c r="AF181" s="9" t="s">
        <v>44</v>
      </c>
      <c r="AG181" s="28">
        <f t="shared" si="173"/>
        <v>87</v>
      </c>
      <c r="AH181" s="16" t="s">
        <v>180</v>
      </c>
      <c r="AI181" s="10"/>
      <c r="AJ181" s="25" t="s">
        <v>183</v>
      </c>
      <c r="AK181" s="7" t="str">
        <f>CONCATENATE("Type_Name",E181)</f>
        <v>Type_Name_013</v>
      </c>
      <c r="AL181" s="10"/>
      <c r="AM181" s="24" t="s">
        <v>183</v>
      </c>
      <c r="AN181" s="24" t="s">
        <v>183</v>
      </c>
      <c r="AO181" s="13" t="str">
        <f t="shared" si="183"/>
        <v>PASS</v>
      </c>
      <c r="AP181" s="13"/>
      <c r="AQ181" s="12" t="str">
        <f>CONCATENATE("""",AK181,""": {""parameters"": {""fontSize"": ",X181,", ""text"": """, Z181, """, ""textAlignment"": """, Y181, """, ""textColor"": """, W181, """}, ""type"": ""text""},")</f>
        <v>"Type_Name_013": {"parameters": {"fontSize": 12, "text": "{{coalesce(cell(BIG_TEST_9.result, 12, \"Type\"), \"Error\").asString()}} Metric", "textAlignment": "left", "textColor": "{{coalesce(cell(BIG_TEST_9.result, 12, \"Text_Color_2\"), \"#FFFFFF\").asString()}}"}, "type": "text"},</v>
      </c>
      <c r="AR181" s="33" t="s">
        <v>206</v>
      </c>
      <c r="AS181" s="13" t="str">
        <f t="shared" si="189"/>
        <v>FAIL</v>
      </c>
      <c r="AT181" s="13"/>
      <c r="AU181" s="12" t="str">
        <f>CONCATENATE("{""colspan"": ",AC181,", ""column"": ",AD181,", ""name"": """,AK181,""", ""row"": ",AE181,", ""rowspan"": ",AF181,", ""widgetStyle"": ",AH181,"},")</f>
        <v>{"colspan": 7, "column": 2, "name": "Type_Name_013", "row": 90, "rowspan": 2, "widgetStyle": {"backgroundColor": "#FFFFFF", "borderColor": "#FFFFFF", "borderEdges": [], "borderRadius": 0, "borderWidth": 1}},</v>
      </c>
      <c r="AV181" s="33" t="s">
        <v>224</v>
      </c>
      <c r="AW181" s="13" t="str">
        <f t="shared" si="186"/>
        <v>FAIL</v>
      </c>
    </row>
    <row r="182" spans="1:49" s="4" customFormat="1" ht="87" customHeight="1" thickBot="1" x14ac:dyDescent="0.35">
      <c r="A182" s="30">
        <v>12</v>
      </c>
      <c r="B182" s="14" t="s">
        <v>8</v>
      </c>
      <c r="C182" s="14" t="s">
        <v>47</v>
      </c>
      <c r="D182" s="14" t="s">
        <v>170</v>
      </c>
      <c r="E182" s="11" t="str">
        <f t="shared" si="179"/>
        <v>_013</v>
      </c>
      <c r="F182" s="28">
        <f t="shared" si="171"/>
        <v>12</v>
      </c>
      <c r="G182" s="6" t="s">
        <v>183</v>
      </c>
      <c r="H182" s="6" t="s">
        <v>183</v>
      </c>
      <c r="I182" s="26" t="s">
        <v>183</v>
      </c>
      <c r="J182" s="6" t="s">
        <v>183</v>
      </c>
      <c r="K182" s="6" t="s">
        <v>183</v>
      </c>
      <c r="L182" s="6" t="s">
        <v>183</v>
      </c>
      <c r="M182" s="6" t="s">
        <v>183</v>
      </c>
      <c r="N182" s="6" t="s">
        <v>183</v>
      </c>
      <c r="O182" s="6" t="s">
        <v>183</v>
      </c>
      <c r="P182" s="6" t="s">
        <v>183</v>
      </c>
      <c r="Q182" s="23" t="s">
        <v>183</v>
      </c>
      <c r="R182" s="23" t="s">
        <v>183</v>
      </c>
      <c r="S182" s="23" t="s">
        <v>183</v>
      </c>
      <c r="T182" s="23" t="s">
        <v>183</v>
      </c>
      <c r="U182" s="23" t="s">
        <v>183</v>
      </c>
      <c r="V182" s="23" t="s">
        <v>183</v>
      </c>
      <c r="W182" s="21" t="str">
        <f>CONCATENATE("{{coalesce(cell(BIG_TEST_9.result, ", $F182,", \""Text_Color_2\""), \""#FFFFFF\"").asString()}}")</f>
        <v>{{coalesce(cell(BIG_TEST_9.result, 12, \"Text_Color_2\"), \"#FFFFFF\").asString()}}</v>
      </c>
      <c r="X182" s="8" t="s">
        <v>62</v>
      </c>
      <c r="Y182" s="8" t="s">
        <v>202</v>
      </c>
      <c r="Z182" s="21" t="str">
        <f>CONCATENATE("As of {{coalesce(cell(BIG_TEST_9.result, ", $F182,", \""As_of_Date\""), \""Error\"").asString()}}")</f>
        <v>As of {{coalesce(cell(BIG_TEST_9.result, 12, \"As_of_Date\"), \"Error\").asString()}}</v>
      </c>
      <c r="AA182" s="23" t="s">
        <v>183</v>
      </c>
      <c r="AB182" s="23" t="s">
        <v>183</v>
      </c>
      <c r="AC182" s="9" t="s">
        <v>60</v>
      </c>
      <c r="AD182" s="9" t="s">
        <v>162</v>
      </c>
      <c r="AE182" s="9">
        <f>AG182+3</f>
        <v>90</v>
      </c>
      <c r="AF182" s="9" t="s">
        <v>44</v>
      </c>
      <c r="AG182" s="28">
        <f t="shared" si="173"/>
        <v>87</v>
      </c>
      <c r="AH182" s="16" t="s">
        <v>45</v>
      </c>
      <c r="AI182" s="10"/>
      <c r="AJ182" s="25" t="s">
        <v>183</v>
      </c>
      <c r="AK182" s="7" t="str">
        <f>CONCATENATE("As_Of_Date_Name",E182)</f>
        <v>As_Of_Date_Name_013</v>
      </c>
      <c r="AL182" s="10"/>
      <c r="AM182" s="24" t="s">
        <v>183</v>
      </c>
      <c r="AN182" s="24" t="s">
        <v>183</v>
      </c>
      <c r="AO182" s="13" t="str">
        <f t="shared" si="183"/>
        <v>PASS</v>
      </c>
      <c r="AP182" s="13"/>
      <c r="AQ182" s="12" t="str">
        <f>CONCATENATE("""",AK182,""": {""parameters"": {""fontSize"": ",X182,", ""text"": """, Z182, """, ""textAlignment"": """, Y182, """, ""textColor"": """, W182, """}, ""type"": ""text""},")</f>
        <v>"As_Of_Date_Name_013": {"parameters": {"fontSize": 12, "text": "As of {{coalesce(cell(BIG_TEST_9.result, 12, \"As_of_Date\"), \"Error\").asString()}}", "textAlignment": "right", "textColor": "{{coalesce(cell(BIG_TEST_9.result, 12, \"Text_Color_2\"), \"#FFFFFF\").asString()}}"}, "type": "text"},</v>
      </c>
      <c r="AR182" s="33" t="s">
        <v>209</v>
      </c>
      <c r="AS182" s="13" t="str">
        <f t="shared" si="189"/>
        <v>FAIL</v>
      </c>
      <c r="AT182" s="13"/>
      <c r="AU182" s="12" t="str">
        <f>CONCATENATE("{""colspan"": ",AC182,", ""column"": ",AD182,", ""name"": """,AK182,""", ""row"": ",AE182,", ""rowspan"": ",AF182,", ""widgetStyle"": ",AH182,"},")</f>
        <v>{"colspan": 6, "column": 9, "name": "As_Of_Date_Name_013", "row": 90, "rowspan": 2, "widgetStyle": {"borderEdges": []}},</v>
      </c>
      <c r="AV182" s="33" t="s">
        <v>225</v>
      </c>
      <c r="AW182" s="13" t="str">
        <f t="shared" si="186"/>
        <v>FAIL</v>
      </c>
    </row>
    <row r="183" spans="1:49" s="4" customFormat="1" ht="130.19999999999999" customHeight="1" thickBot="1" x14ac:dyDescent="0.35">
      <c r="A183" s="30">
        <v>13</v>
      </c>
      <c r="B183" s="14" t="s">
        <v>8</v>
      </c>
      <c r="C183" s="14" t="s">
        <v>47</v>
      </c>
      <c r="D183" s="14" t="s">
        <v>171</v>
      </c>
      <c r="E183" s="11" t="str">
        <f t="shared" si="179"/>
        <v>_013</v>
      </c>
      <c r="F183" s="28">
        <f t="shared" si="171"/>
        <v>12</v>
      </c>
      <c r="G183" s="6" t="s">
        <v>183</v>
      </c>
      <c r="H183" s="6" t="s">
        <v>183</v>
      </c>
      <c r="I183" s="26" t="s">
        <v>183</v>
      </c>
      <c r="J183" s="6" t="s">
        <v>183</v>
      </c>
      <c r="K183" s="6" t="s">
        <v>183</v>
      </c>
      <c r="L183" s="6" t="s">
        <v>183</v>
      </c>
      <c r="M183" s="6" t="s">
        <v>183</v>
      </c>
      <c r="N183" s="6" t="s">
        <v>183</v>
      </c>
      <c r="O183" s="6" t="s">
        <v>183</v>
      </c>
      <c r="P183" s="6" t="s">
        <v>183</v>
      </c>
      <c r="Q183" s="23" t="s">
        <v>183</v>
      </c>
      <c r="R183" s="21" t="str">
        <f>CONCATENATE("https://{{coalesce(cell(BIG_TEST_9.result, ", $F183,", \""CSG_Insights_Central_Link\""), \""sites.google.com/salesforce.com/fy18-csg-insights-central/home\"").asString()}}")</f>
        <v>https://{{coalesce(cell(BIG_TEST_9.result, 12, \"CSG_Insights_Central_Link\"), \"sites.google.com/salesforce.com/fy18-csg-insights-central/home\").asString()}}</v>
      </c>
      <c r="S183" s="21" t="s">
        <v>199</v>
      </c>
      <c r="T183" s="7" t="str">
        <f>"false"</f>
        <v>false</v>
      </c>
      <c r="U183" s="23" t="s">
        <v>183</v>
      </c>
      <c r="V183" s="23" t="s">
        <v>183</v>
      </c>
      <c r="W183" s="17" t="s">
        <v>207</v>
      </c>
      <c r="X183" s="8" t="s">
        <v>34</v>
      </c>
      <c r="Y183" s="8" t="s">
        <v>33</v>
      </c>
      <c r="Z183" s="8" t="s">
        <v>185</v>
      </c>
      <c r="AA183" s="23" t="s">
        <v>183</v>
      </c>
      <c r="AB183" s="23" t="s">
        <v>183</v>
      </c>
      <c r="AC183" s="9" t="s">
        <v>44</v>
      </c>
      <c r="AD183" s="9" t="s">
        <v>122</v>
      </c>
      <c r="AE183" s="9">
        <f>AG183</f>
        <v>87</v>
      </c>
      <c r="AF183" s="9" t="s">
        <v>40</v>
      </c>
      <c r="AG183" s="28">
        <f t="shared" si="173"/>
        <v>87</v>
      </c>
      <c r="AH183" s="16" t="s">
        <v>180</v>
      </c>
      <c r="AI183" s="10"/>
      <c r="AJ183" s="25" t="s">
        <v>183</v>
      </c>
      <c r="AK183" s="7" t="str">
        <f>CONCATENATE("Help_Link",E183)</f>
        <v>Help_Link_013</v>
      </c>
      <c r="AL183" s="10"/>
      <c r="AM183" s="24" t="s">
        <v>183</v>
      </c>
      <c r="AN183" s="24" t="s">
        <v>183</v>
      </c>
      <c r="AO183" s="13" t="str">
        <f t="shared" si="183"/>
        <v>PASS</v>
      </c>
      <c r="AP183" s="13"/>
      <c r="AQ183" s="12" t="str">
        <f>CONCATENATE("""",AK183,""": {""parameters"": {""destinationLink"": {""url"": """, R183, """, ""tooltip"": """, S183,"""}, ""destinationType"": ""url"", ""fontSize"": ",X183,", ""includeState"": ", T183, ", ""text"": """, Z183, """, ""textAlignment"": """, Y183, """, ""textColor"": """, W183, """}, ""type"": ""link""},")</f>
        <v>"Help_Link_013": {"parameters": {"destinationLink": {"url": "https://{{coalesce(cell(BIG_TEST_9.result, 12,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83" s="33" t="s">
        <v>208</v>
      </c>
      <c r="AS183" s="13" t="str">
        <f t="shared" si="189"/>
        <v>FAIL</v>
      </c>
      <c r="AT183" s="13"/>
      <c r="AU183" s="12" t="str">
        <f>CONCATENATE("{""colspan"": ",AC183,", ""column"": ",AD183,", ""name"": """,AK183,""", ""row"": ",AE183,", ""rowspan"": ",AF183,", ""widgetStyle"": ",AH183,"},")</f>
        <v>{"colspan": 2, "column": 13, "name": "Help_Link_013", "row": 87, "rowspan": 3, "widgetStyle": {"backgroundColor": "#FFFFFF", "borderColor": "#FFFFFF", "borderEdges": [], "borderRadius": 0, "borderWidth": 1}},</v>
      </c>
      <c r="AV183" s="33" t="s">
        <v>226</v>
      </c>
      <c r="AW183" s="13" t="str">
        <f t="shared" si="186"/>
        <v>FAIL</v>
      </c>
    </row>
    <row r="184" spans="1:49" s="4" customFormat="1" ht="87" thickBot="1" x14ac:dyDescent="0.35">
      <c r="A184" s="31">
        <v>14</v>
      </c>
      <c r="B184" s="14" t="s">
        <v>8</v>
      </c>
      <c r="C184" s="14" t="s">
        <v>47</v>
      </c>
      <c r="D184" s="14" t="s">
        <v>172</v>
      </c>
      <c r="E184" s="11" t="str">
        <f t="shared" si="179"/>
        <v>_013</v>
      </c>
      <c r="F184" s="28">
        <f t="shared" si="171"/>
        <v>12</v>
      </c>
      <c r="G184" s="6" t="s">
        <v>183</v>
      </c>
      <c r="H184" s="6" t="s">
        <v>183</v>
      </c>
      <c r="I184" s="26" t="s">
        <v>183</v>
      </c>
      <c r="J184" s="6" t="s">
        <v>183</v>
      </c>
      <c r="K184" s="6" t="s">
        <v>183</v>
      </c>
      <c r="L184" s="6" t="s">
        <v>183</v>
      </c>
      <c r="M184" s="6" t="s">
        <v>183</v>
      </c>
      <c r="N184" s="6" t="s">
        <v>183</v>
      </c>
      <c r="O184" s="6" t="s">
        <v>183</v>
      </c>
      <c r="P184" s="6" t="s">
        <v>183</v>
      </c>
      <c r="Q184" s="23" t="s">
        <v>183</v>
      </c>
      <c r="R184" s="21" t="str">
        <f>CONCATENATE("https://org62.my.salesforce.com/analytics/wave/wave.apexp#dashboard/{{coalesce(cell(BIG_TEST_9.result, ", $F184,", \""Detail_Dashboard_Name\""), \""0FK0M0000004J3fWAE\"").asString()}}")</f>
        <v>https://org62.my.salesforce.com/analytics/wave/wave.apexp#dashboard/{{coalesce(cell(BIG_TEST_9.result, 12, \"Detail_Dashboard_Name\"), \"0FK0M0000004J3fWAE\").asString()}}</v>
      </c>
      <c r="S184" s="21" t="s">
        <v>198</v>
      </c>
      <c r="T184" s="7" t="str">
        <f>"false"</f>
        <v>false</v>
      </c>
      <c r="U184" s="23" t="s">
        <v>183</v>
      </c>
      <c r="V184" s="23" t="s">
        <v>183</v>
      </c>
      <c r="W184" s="17" t="s">
        <v>207</v>
      </c>
      <c r="X184" s="8" t="s">
        <v>62</v>
      </c>
      <c r="Y184" s="8" t="s">
        <v>33</v>
      </c>
      <c r="Z184" s="8" t="s">
        <v>201</v>
      </c>
      <c r="AA184" s="23" t="s">
        <v>183</v>
      </c>
      <c r="AB184" s="23" t="s">
        <v>183</v>
      </c>
      <c r="AC184" s="9" t="s">
        <v>41</v>
      </c>
      <c r="AD184" s="9" t="s">
        <v>181</v>
      </c>
      <c r="AE184" s="32">
        <f>AG184+1</f>
        <v>88</v>
      </c>
      <c r="AF184" s="9" t="s">
        <v>40</v>
      </c>
      <c r="AG184" s="28">
        <f t="shared" si="173"/>
        <v>87</v>
      </c>
      <c r="AH184" s="16" t="s">
        <v>235</v>
      </c>
      <c r="AI184" s="10"/>
      <c r="AJ184" s="25" t="s">
        <v>183</v>
      </c>
      <c r="AK184" s="7" t="str">
        <f>CONCATENATE("Explore_Link",E184)</f>
        <v>Explore_Link_013</v>
      </c>
      <c r="AL184" s="10"/>
      <c r="AM184" s="24" t="s">
        <v>183</v>
      </c>
      <c r="AN184" s="24" t="s">
        <v>183</v>
      </c>
      <c r="AO184" s="13" t="str">
        <f t="shared" si="183"/>
        <v>PASS</v>
      </c>
      <c r="AP184" s="13"/>
      <c r="AQ184" s="12" t="str">
        <f>CONCATENATE("""",AK184,""": {""parameters"": {""destinationLink"": {""url"": """, R184, """, ""tooltip"": """, S184,"""}, ""destinationType"": ""url"", ""fontSize"": ",X184,", ""includeState"": ", T184, ", ""text"": """, Z184, """, ""textAlignment"": """, Y184, """, ""textColor"": """, W184, """}, ""type"": ""link""},")</f>
        <v>"Explore_Link_013": {"parameters": {"destinationLink": {"url": "https://org62.my.salesforce.com/analytics/wave/wave.apexp#dashboard/{{coalesce(cell(BIG_TEST_9.result, 12,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84" s="33" t="s">
        <v>249</v>
      </c>
      <c r="AS184" s="13" t="str">
        <f t="shared" si="189"/>
        <v>FAIL</v>
      </c>
      <c r="AT184" s="13"/>
      <c r="AU184" s="12" t="str">
        <f>CONCATENATE("{""colspan"": ",AC184,", ""column"": ",AD184,", ""name"": """,AK184,""", ""row"": ",AE184,", ""rowspan"": ",AF184,", ""widgetStyle"": ",AH184,"},")</f>
        <v>{"colspan": 4, "column": 43, "name": "Explore_Link_013", "row": 88, "rowspan": 3, "widgetStyle": {"backgroundColor": "#E3EBF3", "borderColor": "#FFFFFF", "borderEdges": ["all"], "borderRadius": 8, "borderWidth": 4}},</v>
      </c>
      <c r="AV184" s="33" t="s">
        <v>236</v>
      </c>
      <c r="AW184" s="13" t="str">
        <f t="shared" si="186"/>
        <v>FAIL</v>
      </c>
    </row>
    <row r="185" spans="1:49" s="4" customFormat="1" ht="72.599999999999994" thickBot="1" x14ac:dyDescent="0.35">
      <c r="A185" s="29">
        <v>1</v>
      </c>
      <c r="B185" s="14" t="s">
        <v>8</v>
      </c>
      <c r="C185" s="14" t="s">
        <v>47</v>
      </c>
      <c r="D185" s="14" t="s">
        <v>10</v>
      </c>
      <c r="E185" s="11" t="str">
        <f>CONCATENATE("_",TEXT(F185+1,"000"))</f>
        <v>_014</v>
      </c>
      <c r="F185" s="28">
        <f t="shared" si="171"/>
        <v>13</v>
      </c>
      <c r="G185" s="5" t="s">
        <v>173</v>
      </c>
      <c r="H185" s="20" t="str">
        <f>CONCATENATE("{{coalesce(cell(BIG_TEST_9.result, ", $F185,", \""Metric\""), \""Error\"").asString()}}")</f>
        <v>{{coalesce(cell(BIG_TEST_9.result, 13, \"Metric\"), \"Error\").asString()}}</v>
      </c>
      <c r="I185" s="26" t="s">
        <v>183</v>
      </c>
      <c r="J185" s="20" t="str">
        <f>CONCATENATE("{{coalesce(cell(BIG_TEST_9.result, ", $F185,", \""YTD_Dynamic\""), \""Error\"").asString()}}")</f>
        <v>{{coalesce(cell(BIG_TEST_9.result, 13, \"YTD_Dynamic\"), \"Error\").asString()}}</v>
      </c>
      <c r="K185" s="6" t="s">
        <v>16</v>
      </c>
      <c r="L185" s="5" t="s">
        <v>17</v>
      </c>
      <c r="M185" s="20" t="str">
        <f t="shared" ref="M185:M189" si="190">CONCATENATE("[""Metric"", [""{{coalesce(cell(BIG_TEST_9.result, ", $F185,", \""Metric\""), \""Error\"").asString()}}""], ""in""]")</f>
        <v>["Metric", ["{{coalesce(cell(BIG_TEST_9.result, 13, \"Metric\"), \"Error\").asString()}}"], "in"]</v>
      </c>
      <c r="N185" s="20" t="str">
        <f t="shared" ref="N185:N188" si="191">CONCATENATE("[""Region"", [""{{coalesce(cell(BIG_TEST_9.result, ", $F185,", \""Region\""), \""Error\"").asString()}}""], ""in""]")</f>
        <v>["Region", ["{{coalesce(cell(BIG_TEST_9.result, 13, \"Region\"), \"Error\").asString()}}"], "in"]</v>
      </c>
      <c r="O185" s="6" t="s">
        <v>210</v>
      </c>
      <c r="P185" s="6" t="s">
        <v>177</v>
      </c>
      <c r="Q185" s="23" t="s">
        <v>183</v>
      </c>
      <c r="R185" s="23" t="s">
        <v>183</v>
      </c>
      <c r="S185" s="23" t="s">
        <v>183</v>
      </c>
      <c r="T185" s="23" t="s">
        <v>183</v>
      </c>
      <c r="U185" s="23" t="s">
        <v>183</v>
      </c>
      <c r="V185" s="23" t="s">
        <v>183</v>
      </c>
      <c r="W185" s="21" t="str">
        <f>CONCATENATE("{{coalesce(cell(BIG_TEST_9.result, ", $F185,", \""Text_Color_1\""), \""#FFFFFF\"").asString()}}")</f>
        <v>{{coalesce(cell(BIG_TEST_9.result, 13, \"Text_Color_1\"), \"#FFFFFF\").asString()}}</v>
      </c>
      <c r="X185" s="8" t="s">
        <v>48</v>
      </c>
      <c r="Y185" s="8" t="s">
        <v>33</v>
      </c>
      <c r="Z185" s="21" t="str">
        <f>CONCATENATE("{{coalesce(cell(BIG_TEST_9.result, ", $F185,", \""number_YTD_Formatted\""), \""--\"").asString()}}")</f>
        <v>{{coalesce(cell(BIG_TEST_9.result, 13, \"number_YTD_Formatted\"), \"--\").asString()}}</v>
      </c>
      <c r="AA185" s="23" t="s">
        <v>183</v>
      </c>
      <c r="AB185" s="23" t="s">
        <v>183</v>
      </c>
      <c r="AC185" s="9" t="s">
        <v>59</v>
      </c>
      <c r="AD185" s="9" t="s">
        <v>160</v>
      </c>
      <c r="AE185" s="9">
        <f>AG185</f>
        <v>92</v>
      </c>
      <c r="AF185" s="9" t="s">
        <v>40</v>
      </c>
      <c r="AG185" s="28">
        <f t="shared" si="173"/>
        <v>92</v>
      </c>
      <c r="AH185" s="16" t="s">
        <v>227</v>
      </c>
      <c r="AI185" s="10"/>
      <c r="AJ185" s="25" t="s">
        <v>183</v>
      </c>
      <c r="AK185" s="7" t="str">
        <f>CONCATENATE("text_",L185,E185)</f>
        <v>text_YTD_014</v>
      </c>
      <c r="AL185" s="10"/>
      <c r="AM185" s="24" t="s">
        <v>183</v>
      </c>
      <c r="AN185" s="24" t="s">
        <v>183</v>
      </c>
      <c r="AO185" s="13" t="str">
        <f>IF(AM185=AN185,"PASS","FAIL")</f>
        <v>PASS</v>
      </c>
      <c r="AP185" s="13"/>
      <c r="AQ185" s="12" t="str">
        <f>CONCATENATE("""",AK185,""": {""type"": ""text"", ""parameters"": {""text"": """, Z185, """, ""textAlignment"": """, Y185, """, ""textColor"": """, W185, """, ""fontSize"": ",X185,"}},")</f>
        <v>"text_YTD_014": {"type": "text", "parameters": {"text": "{{coalesce(cell(BIG_TEST_9.result, 13, \"number_YTD_Formatted\"), \"--\").asString()}}", "textAlignment": "center", "textColor": "{{coalesce(cell(BIG_TEST_9.result, 13, \"Text_Color_1\"), \"#FFFFFF\").asString()}}", "fontSize": 18}},</v>
      </c>
      <c r="AR185" s="17" t="s">
        <v>218</v>
      </c>
      <c r="AS185" s="13" t="str">
        <f>IF(AQ185=AR185,"PASS","FAIL")</f>
        <v>FAIL</v>
      </c>
      <c r="AT185" s="13"/>
      <c r="AU185" s="12" t="str">
        <f t="shared" ref="AU185:AU192" si="192">CONCATENATE("{""colspan"": ",AC185,", ""column"": ",AD185,", ""name"": """,AK185,""", ""row"": ",AE185,", ""rowspan"": ",AF185,", ""widgetStyle"": ",AH185,"},")</f>
        <v>{"colspan": 5, "column": 22, "name": "text_YTD_014", "row": 92, "rowspan": 3, "widgetStyle": {"borderEdges": ["bottom"], "backgroundColor": "#FFFFFF", "borderColor": "#C5D3E0", "borderRadius": 0, "borderWidth": 1}},</v>
      </c>
      <c r="AV185" s="17" t="s">
        <v>231</v>
      </c>
      <c r="AW185" s="13" t="str">
        <f>IF(AU185=AV185,"PASS","FAIL")</f>
        <v>FAIL</v>
      </c>
    </row>
    <row r="186" spans="1:49" s="4" customFormat="1" ht="72.599999999999994" thickBot="1" x14ac:dyDescent="0.35">
      <c r="A186" s="30">
        <v>2</v>
      </c>
      <c r="B186" s="14" t="s">
        <v>8</v>
      </c>
      <c r="C186" s="14" t="s">
        <v>47</v>
      </c>
      <c r="D186" s="14" t="s">
        <v>10</v>
      </c>
      <c r="E186" s="11" t="str">
        <f t="shared" ref="E186:E198" si="193">CONCATENATE("_",TEXT(F186+1,"000"))</f>
        <v>_014</v>
      </c>
      <c r="F186" s="28">
        <f t="shared" si="171"/>
        <v>13</v>
      </c>
      <c r="G186" s="5" t="s">
        <v>173</v>
      </c>
      <c r="H186" s="20" t="str">
        <f t="shared" ref="H186:H189" si="194">CONCATENATE("{{coalesce(cell(BIG_TEST_9.result, ", $F186,", \""Metric\""), \""Error\"").asString()}}")</f>
        <v>{{coalesce(cell(BIG_TEST_9.result, 13, \"Metric\"), \"Error\").asString()}}</v>
      </c>
      <c r="I186" s="26" t="s">
        <v>183</v>
      </c>
      <c r="J186" s="20" t="s">
        <v>15</v>
      </c>
      <c r="K186" s="5" t="s">
        <v>15</v>
      </c>
      <c r="L186" s="5" t="s">
        <v>53</v>
      </c>
      <c r="M186" s="20" t="str">
        <f t="shared" si="190"/>
        <v>["Metric", ["{{coalesce(cell(BIG_TEST_9.result, 13, \"Metric\"), \"Error\").asString()}}"], "in"]</v>
      </c>
      <c r="N186" s="20" t="str">
        <f t="shared" si="191"/>
        <v>["Region", ["{{coalesce(cell(BIG_TEST_9.result, 13, \"Region\"), \"Error\").asString()}}"], "in"]</v>
      </c>
      <c r="O186" s="6" t="s">
        <v>210</v>
      </c>
      <c r="P186" s="6" t="s">
        <v>177</v>
      </c>
      <c r="Q186" s="23" t="s">
        <v>183</v>
      </c>
      <c r="R186" s="23" t="s">
        <v>183</v>
      </c>
      <c r="S186" s="23" t="s">
        <v>183</v>
      </c>
      <c r="T186" s="23" t="s">
        <v>183</v>
      </c>
      <c r="U186" s="23" t="s">
        <v>183</v>
      </c>
      <c r="V186" s="23" t="s">
        <v>183</v>
      </c>
      <c r="W186" s="21" t="str">
        <f t="shared" ref="W186:W187" si="195">CONCATENATE("{{coalesce(cell(BIG_TEST_9.result, ", $F186,", \""Text_Color_1\""), \""#FFFFFF\"").asString()}}")</f>
        <v>{{coalesce(cell(BIG_TEST_9.result, 13, \"Text_Color_1\"), \"#FFFFFF\").asString()}}</v>
      </c>
      <c r="X186" s="8" t="s">
        <v>48</v>
      </c>
      <c r="Y186" s="8" t="s">
        <v>33</v>
      </c>
      <c r="Z186" s="21" t="str">
        <f>CONCATENATE("{{coalesce(cell(BIG_TEST_9.result, ", $F186,", \""number_YTD_A_Formatted\""), \""--\"").asString()}}")</f>
        <v>{{coalesce(cell(BIG_TEST_9.result, 13, \"number_YTD_A_Formatted\"), \"--\").asString()}}</v>
      </c>
      <c r="AA186" s="23" t="s">
        <v>183</v>
      </c>
      <c r="AB186" s="23" t="s">
        <v>183</v>
      </c>
      <c r="AC186" s="9" t="s">
        <v>59</v>
      </c>
      <c r="AD186" s="9" t="s">
        <v>195</v>
      </c>
      <c r="AE186" s="9">
        <f>AG186</f>
        <v>92</v>
      </c>
      <c r="AF186" s="9" t="s">
        <v>40</v>
      </c>
      <c r="AG186" s="28">
        <f t="shared" si="173"/>
        <v>92</v>
      </c>
      <c r="AH186" s="16" t="s">
        <v>227</v>
      </c>
      <c r="AI186" s="10"/>
      <c r="AJ186" s="25" t="s">
        <v>183</v>
      </c>
      <c r="AK186" s="7" t="str">
        <f t="shared" ref="AK186:AK189" si="196">CONCATENATE("text_",L186,E186)</f>
        <v>text_YTD_A_014</v>
      </c>
      <c r="AL186" s="10"/>
      <c r="AM186" s="24" t="s">
        <v>183</v>
      </c>
      <c r="AN186" s="24" t="s">
        <v>183</v>
      </c>
      <c r="AO186" s="13" t="str">
        <f t="shared" ref="AO186:AO198" si="197">IF(AM186=AN186,"PASS","FAIL")</f>
        <v>PASS</v>
      </c>
      <c r="AP186" s="13"/>
      <c r="AQ186" s="12" t="str">
        <f t="shared" ref="AQ186:AQ191" si="198">CONCATENATE("""",AK186,""": {""type"": ""text"", ""parameters"": {""text"": """, Z186, """, ""textAlignment"": """, Y186, """, ""textColor"": """, W186, """, ""fontSize"": ",X186,"}},")</f>
        <v>"text_YTD_A_014": {"type": "text", "parameters": {"text": "{{coalesce(cell(BIG_TEST_9.result, 13, \"number_YTD_A_Formatted\"), \"--\").asString()}}", "textAlignment": "center", "textColor": "{{coalesce(cell(BIG_TEST_9.result, 13, \"Text_Color_1\"), \"#FFFFFF\").asString()}}", "fontSize": 18}},</v>
      </c>
      <c r="AR186" s="17" t="s">
        <v>213</v>
      </c>
      <c r="AS186" s="13" t="str">
        <f t="shared" ref="AS186:AS191" si="199">IF(AQ186=AR186,"PASS","FAIL")</f>
        <v>FAIL</v>
      </c>
      <c r="AT186" s="13"/>
      <c r="AU186" s="12" t="str">
        <f t="shared" si="192"/>
        <v>{"colspan": 5, "column": 29, "name": "text_YTD_A_014", "row": 92, "rowspan": 3, "widgetStyle": {"borderEdges": ["bottom"], "backgroundColor": "#FFFFFF", "borderColor": "#C5D3E0", "borderRadius": 0, "borderWidth": 1}},</v>
      </c>
      <c r="AV186" s="17" t="s">
        <v>228</v>
      </c>
      <c r="AW186" s="13" t="str">
        <f t="shared" ref="AW186:AW198" si="200">IF(AU186=AV186,"PASS","FAIL")</f>
        <v>FAIL</v>
      </c>
    </row>
    <row r="187" spans="1:49" s="4" customFormat="1" ht="72.599999999999994" thickBot="1" x14ac:dyDescent="0.35">
      <c r="A187" s="30">
        <v>3</v>
      </c>
      <c r="B187" s="14" t="s">
        <v>8</v>
      </c>
      <c r="C187" s="14" t="s">
        <v>47</v>
      </c>
      <c r="D187" s="14" t="s">
        <v>10</v>
      </c>
      <c r="E187" s="11" t="str">
        <f t="shared" si="193"/>
        <v>_014</v>
      </c>
      <c r="F187" s="28">
        <f t="shared" si="171"/>
        <v>13</v>
      </c>
      <c r="G187" s="5" t="s">
        <v>173</v>
      </c>
      <c r="H187" s="20" t="str">
        <f t="shared" si="194"/>
        <v>{{coalesce(cell(BIG_TEST_9.result, 13, \"Metric\"), \"Error\").asString()}}</v>
      </c>
      <c r="I187" s="26" t="s">
        <v>183</v>
      </c>
      <c r="J187" s="20" t="str">
        <f>CONCATENATE("{{coalesce(cell(BIG_TEST_9.result, ", $F187,", \""Annual_Target_Dynamic\""), \""Error\"").asString()}}")</f>
        <v>{{coalesce(cell(BIG_TEST_9.result, 13, \"Annual_Target_Dynamic\"), \"Error\").asString()}}</v>
      </c>
      <c r="K187" s="5" t="s">
        <v>50</v>
      </c>
      <c r="L187" s="5" t="s">
        <v>54</v>
      </c>
      <c r="M187" s="20" t="str">
        <f t="shared" si="190"/>
        <v>["Metric", ["{{coalesce(cell(BIG_TEST_9.result, 13, \"Metric\"), \"Error\").asString()}}"], "in"]</v>
      </c>
      <c r="N187" s="20" t="str">
        <f t="shared" si="191"/>
        <v>["Region", ["{{coalesce(cell(BIG_TEST_9.result, 13, \"Region\"), \"Error\").asString()}}"], "in"]</v>
      </c>
      <c r="O187" s="6" t="s">
        <v>210</v>
      </c>
      <c r="P187" s="6" t="s">
        <v>177</v>
      </c>
      <c r="Q187" s="23" t="s">
        <v>183</v>
      </c>
      <c r="R187" s="23" t="s">
        <v>183</v>
      </c>
      <c r="S187" s="23" t="s">
        <v>183</v>
      </c>
      <c r="T187" s="23" t="s">
        <v>183</v>
      </c>
      <c r="U187" s="23" t="s">
        <v>183</v>
      </c>
      <c r="V187" s="23" t="s">
        <v>183</v>
      </c>
      <c r="W187" s="21" t="str">
        <f t="shared" si="195"/>
        <v>{{coalesce(cell(BIG_TEST_9.result, 13, \"Text_Color_1\"), \"#FFFFFF\").asString()}}</v>
      </c>
      <c r="X187" s="8" t="s">
        <v>48</v>
      </c>
      <c r="Y187" s="8" t="s">
        <v>33</v>
      </c>
      <c r="Z187" s="21" t="str">
        <f t="shared" ref="Z187" si="201">CONCATENATE("{{coalesce(cell(BIG_TEST_9.result, ", $F187,", \""number_Target_Formatted\""), \""--\"").asString()}}")</f>
        <v>{{coalesce(cell(BIG_TEST_9.result, 13, \"number_Target_Formatted\"), \"--\").asString()}}</v>
      </c>
      <c r="AA187" s="23" t="s">
        <v>183</v>
      </c>
      <c r="AB187" s="23" t="s">
        <v>183</v>
      </c>
      <c r="AC187" s="9" t="s">
        <v>41</v>
      </c>
      <c r="AD187" s="9" t="s">
        <v>135</v>
      </c>
      <c r="AE187" s="9">
        <f>AG187</f>
        <v>92</v>
      </c>
      <c r="AF187" s="9" t="s">
        <v>40</v>
      </c>
      <c r="AG187" s="28">
        <f t="shared" si="173"/>
        <v>92</v>
      </c>
      <c r="AH187" s="16" t="s">
        <v>219</v>
      </c>
      <c r="AI187" s="10"/>
      <c r="AJ187" s="25" t="s">
        <v>183</v>
      </c>
      <c r="AK187" s="7" t="str">
        <f t="shared" si="196"/>
        <v>text_Target_014</v>
      </c>
      <c r="AL187" s="10"/>
      <c r="AM187" s="24" t="s">
        <v>183</v>
      </c>
      <c r="AN187" s="24" t="s">
        <v>183</v>
      </c>
      <c r="AO187" s="13" t="str">
        <f t="shared" si="197"/>
        <v>PASS</v>
      </c>
      <c r="AP187" s="13"/>
      <c r="AQ187" s="12" t="str">
        <f t="shared" si="198"/>
        <v>"text_Target_014": {"type": "text", "parameters": {"text": "{{coalesce(cell(BIG_TEST_9.result, 13, \"number_Target_Formatted\"), \"--\").asString()}}", "textAlignment": "center", "textColor": "{{coalesce(cell(BIG_TEST_9.result, 13, \"Text_Color_1\"), \"#FFFFFF\").asString()}}", "fontSize": 18}},</v>
      </c>
      <c r="AR187" s="17" t="s">
        <v>217</v>
      </c>
      <c r="AS187" s="13" t="str">
        <f t="shared" si="199"/>
        <v>FAIL</v>
      </c>
      <c r="AT187" s="13"/>
      <c r="AU187" s="12" t="str">
        <f t="shared" si="192"/>
        <v>{"colspan": 4, "column": 16, "name": "text_Target_014", "row": 92, "rowspan": 3, "widgetStyle": {"borderEdges": [], "backgroundColor": "#FFFFFF", "borderColor": "#FFFFFF", "borderRadius": 0, "borderWidth": 1}},</v>
      </c>
      <c r="AV187" s="17" t="s">
        <v>232</v>
      </c>
      <c r="AW187" s="13" t="str">
        <f t="shared" si="200"/>
        <v>FAIL</v>
      </c>
    </row>
    <row r="188" spans="1:49" s="4" customFormat="1" ht="72.599999999999994" thickBot="1" x14ac:dyDescent="0.35">
      <c r="A188" s="30">
        <v>4</v>
      </c>
      <c r="B188" s="14" t="s">
        <v>8</v>
      </c>
      <c r="C188" s="14" t="s">
        <v>47</v>
      </c>
      <c r="D188" s="14" t="s">
        <v>10</v>
      </c>
      <c r="E188" s="11" t="str">
        <f t="shared" si="193"/>
        <v>_014</v>
      </c>
      <c r="F188" s="28">
        <f t="shared" si="171"/>
        <v>13</v>
      </c>
      <c r="G188" s="5" t="s">
        <v>173</v>
      </c>
      <c r="H188" s="20" t="str">
        <f t="shared" si="194"/>
        <v>{{coalesce(cell(BIG_TEST_9.result, 13, \"Metric\"), \"Error\").asString()}}</v>
      </c>
      <c r="I188" s="26" t="s">
        <v>183</v>
      </c>
      <c r="J188" s="20" t="str">
        <f>CONCATENATE("{{coalesce(cell(BIG_TEST_9.result, ", $F188,", \""Change_in_YTD_MoM_Dynamic\""), \""Error\"").asString()}}")</f>
        <v>{{coalesce(cell(BIG_TEST_9.result, 13, \"Change_in_YTD_MoM_Dynamic\"), \"Error\").asString()}}</v>
      </c>
      <c r="K188" s="5" t="s">
        <v>51</v>
      </c>
      <c r="L188" s="5" t="s">
        <v>56</v>
      </c>
      <c r="M188" s="20" t="str">
        <f t="shared" si="190"/>
        <v>["Metric", ["{{coalesce(cell(BIG_TEST_9.result, 13, \"Metric\"), \"Error\").asString()}}"], "in"]</v>
      </c>
      <c r="N188" s="20" t="str">
        <f t="shared" si="191"/>
        <v>["Region", ["{{coalesce(cell(BIG_TEST_9.result, 13, \"Region\"), \"Error\").asString()}}"], "in"]</v>
      </c>
      <c r="O188" s="6" t="s">
        <v>210</v>
      </c>
      <c r="P188" s="6" t="s">
        <v>177</v>
      </c>
      <c r="Q188" s="23" t="s">
        <v>183</v>
      </c>
      <c r="R188" s="23" t="s">
        <v>183</v>
      </c>
      <c r="S188" s="23" t="s">
        <v>183</v>
      </c>
      <c r="T188" s="23" t="s">
        <v>183</v>
      </c>
      <c r="U188" s="23" t="s">
        <v>183</v>
      </c>
      <c r="V188" s="23" t="s">
        <v>183</v>
      </c>
      <c r="W188" s="21" t="str">
        <f>CONCATENATE("{{coalesce(cell(BIG_TEST_9.result, ", $F188,", \""Color_2\""), \""#FFFFFF\"").asString()}}")</f>
        <v>{{coalesce(cell(BIG_TEST_9.result, 13, \"Color_2\"), \"#FFFFFF\").asString()}}</v>
      </c>
      <c r="X188" s="8" t="s">
        <v>34</v>
      </c>
      <c r="Y188" s="8" t="s">
        <v>202</v>
      </c>
      <c r="Z188" s="21" t="str">
        <f>CONCATENATE("{{coalesce(cell(BIG_TEST_9.result, ", $F188,", \""number_YTD_MoM_Formatted\""), \""--\"").asString()}}")</f>
        <v>{{coalesce(cell(BIG_TEST_9.result, 13, \"number_YTD_MoM_Formatted\"), \"--\").asString()}}</v>
      </c>
      <c r="AA188" s="23" t="s">
        <v>183</v>
      </c>
      <c r="AB188" s="23" t="s">
        <v>183</v>
      </c>
      <c r="AC188" s="9" t="s">
        <v>40</v>
      </c>
      <c r="AD188" s="9" t="s">
        <v>32</v>
      </c>
      <c r="AE188" s="9">
        <f>AG188+3</f>
        <v>95</v>
      </c>
      <c r="AF188" s="9" t="s">
        <v>44</v>
      </c>
      <c r="AG188" s="28">
        <f t="shared" si="173"/>
        <v>92</v>
      </c>
      <c r="AH188" s="16" t="s">
        <v>219</v>
      </c>
      <c r="AI188" s="10"/>
      <c r="AJ188" s="25" t="s">
        <v>183</v>
      </c>
      <c r="AK188" s="7" t="str">
        <f t="shared" si="196"/>
        <v>text_YTD_MoM_014</v>
      </c>
      <c r="AL188" s="10"/>
      <c r="AM188" s="24" t="s">
        <v>183</v>
      </c>
      <c r="AN188" s="24" t="s">
        <v>183</v>
      </c>
      <c r="AO188" s="13" t="str">
        <f t="shared" si="197"/>
        <v>PASS</v>
      </c>
      <c r="AP188" s="13"/>
      <c r="AQ188" s="12" t="str">
        <f t="shared" si="198"/>
        <v>"text_YTD_MoM_014": {"type": "text", "parameters": {"text": "{{coalesce(cell(BIG_TEST_9.result, 13, \"number_YTD_MoM_Formatted\"), \"--\").asString()}}", "textAlignment": "right", "textColor": "{{coalesce(cell(BIG_TEST_9.result, 13, \"Color_2\"), \"#FFFFFF\").asString()}}", "fontSize": 14}},</v>
      </c>
      <c r="AR188" s="17" t="s">
        <v>211</v>
      </c>
      <c r="AS188" s="13" t="str">
        <f t="shared" si="199"/>
        <v>FAIL</v>
      </c>
      <c r="AT188" s="13"/>
      <c r="AU188" s="12" t="str">
        <f t="shared" si="192"/>
        <v>{"colspan": 3, "column": 24, "name": "text_YTD_MoM_014", "row": 95, "rowspan": 2, "widgetStyle": {"borderEdges": [], "backgroundColor": "#FFFFFF", "borderColor": "#FFFFFF", "borderRadius": 0, "borderWidth": 1}},</v>
      </c>
      <c r="AV188" s="17" t="s">
        <v>230</v>
      </c>
      <c r="AW188" s="13" t="str">
        <f t="shared" si="200"/>
        <v>FAIL</v>
      </c>
    </row>
    <row r="189" spans="1:49" s="4" customFormat="1" ht="72.599999999999994" thickBot="1" x14ac:dyDescent="0.35">
      <c r="A189" s="30">
        <v>5</v>
      </c>
      <c r="B189" s="14" t="s">
        <v>8</v>
      </c>
      <c r="C189" s="14" t="s">
        <v>47</v>
      </c>
      <c r="D189" s="14" t="s">
        <v>10</v>
      </c>
      <c r="E189" s="11" t="str">
        <f t="shared" si="193"/>
        <v>_014</v>
      </c>
      <c r="F189" s="28">
        <f t="shared" si="171"/>
        <v>13</v>
      </c>
      <c r="G189" s="5" t="s">
        <v>173</v>
      </c>
      <c r="H189" s="20" t="str">
        <f t="shared" si="194"/>
        <v>{{coalesce(cell(BIG_TEST_9.result, 13, \"Metric\"), \"Error\").asString()}}</v>
      </c>
      <c r="I189" s="26" t="s">
        <v>183</v>
      </c>
      <c r="J189" s="5" t="s">
        <v>52</v>
      </c>
      <c r="K189" s="5" t="s">
        <v>52</v>
      </c>
      <c r="L189" s="5" t="s">
        <v>55</v>
      </c>
      <c r="M189" s="20" t="str">
        <f t="shared" si="190"/>
        <v>["Metric", ["{{coalesce(cell(BIG_TEST_9.result, 13, \"Metric\"), \"Error\").asString()}}"], "in"]</v>
      </c>
      <c r="N189" s="20" t="str">
        <f>CONCATENATE("[""Region"", [""{{coalesce(cell(BIG_TEST_9.result, ", $F189,", \""Region\""), \""Error\"").asString()}}""], ""in""]")</f>
        <v>["Region", ["{{coalesce(cell(BIG_TEST_9.result, 13, \"Region\"), \"Error\").asString()}}"], "in"]</v>
      </c>
      <c r="O189" s="6" t="s">
        <v>210</v>
      </c>
      <c r="P189" s="6" t="s">
        <v>177</v>
      </c>
      <c r="Q189" s="23" t="s">
        <v>183</v>
      </c>
      <c r="R189" s="23" t="s">
        <v>183</v>
      </c>
      <c r="S189" s="23" t="s">
        <v>183</v>
      </c>
      <c r="T189" s="23" t="s">
        <v>183</v>
      </c>
      <c r="U189" s="23" t="s">
        <v>183</v>
      </c>
      <c r="V189" s="23" t="s">
        <v>183</v>
      </c>
      <c r="W189" s="21" t="str">
        <f>CONCATENATE("{{coalesce(cell(BIG_TEST_9.result, ", $F189,", \""Color\""), \""#FFFFFF\"").asString()}}")</f>
        <v>{{coalesce(cell(BIG_TEST_9.result, 13, \"Color\"), \"#FFFFFF\").asString()}}</v>
      </c>
      <c r="X189" s="8" t="s">
        <v>34</v>
      </c>
      <c r="Y189" s="8" t="s">
        <v>202</v>
      </c>
      <c r="Z189" s="21" t="str">
        <f>CONCATENATE("{{coalesce(cell(BIG_TEST_9.result, ", $F189,", \""number_YTD_A_MoM_Formatted\""), \""--\"").asString()}}")</f>
        <v>{{coalesce(cell(BIG_TEST_9.result, 13, \"number_YTD_A_MoM_Formatted\"), \"--\").asString()}}</v>
      </c>
      <c r="AA189" s="23" t="s">
        <v>183</v>
      </c>
      <c r="AB189" s="23" t="s">
        <v>183</v>
      </c>
      <c r="AC189" s="9" t="s">
        <v>40</v>
      </c>
      <c r="AD189" s="9" t="s">
        <v>237</v>
      </c>
      <c r="AE189" s="9">
        <f>AG189+3</f>
        <v>95</v>
      </c>
      <c r="AF189" s="9" t="s">
        <v>44</v>
      </c>
      <c r="AG189" s="28">
        <f t="shared" si="173"/>
        <v>92</v>
      </c>
      <c r="AH189" s="16" t="s">
        <v>219</v>
      </c>
      <c r="AI189" s="10"/>
      <c r="AJ189" s="25" t="s">
        <v>183</v>
      </c>
      <c r="AK189" s="7" t="str">
        <f t="shared" si="196"/>
        <v>text_YTD_A_MoM_014</v>
      </c>
      <c r="AL189" s="10"/>
      <c r="AM189" s="24" t="s">
        <v>183</v>
      </c>
      <c r="AN189" s="24" t="s">
        <v>183</v>
      </c>
      <c r="AO189" s="13" t="str">
        <f t="shared" si="197"/>
        <v>PASS</v>
      </c>
      <c r="AP189" s="13"/>
      <c r="AQ189" s="12" t="str">
        <f t="shared" si="198"/>
        <v>"text_YTD_A_MoM_014": {"type": "text", "parameters": {"text": "{{coalesce(cell(BIG_TEST_9.result, 13, \"number_YTD_A_MoM_Formatted\"), \"--\").asString()}}", "textAlignment": "right", "textColor": "{{coalesce(cell(BIG_TEST_9.result, 13, \"Color\"), \"#FFFFFF\").asString()}}", "fontSize": 14}},</v>
      </c>
      <c r="AR189" s="17" t="s">
        <v>214</v>
      </c>
      <c r="AS189" s="13" t="str">
        <f t="shared" si="199"/>
        <v>FAIL</v>
      </c>
      <c r="AT189" s="13"/>
      <c r="AU189" s="12" t="str">
        <f t="shared" si="192"/>
        <v>{"colspan": 3, "column": 31, "name": "text_YTD_A_MoM_014", "row": 95, "rowspan": 2, "widgetStyle": {"borderEdges": [], "backgroundColor": "#FFFFFF", "borderColor": "#FFFFFF", "borderRadius": 0, "borderWidth": 1}},</v>
      </c>
      <c r="AV189" s="17" t="s">
        <v>229</v>
      </c>
      <c r="AW189" s="13" t="str">
        <f t="shared" si="200"/>
        <v>FAIL</v>
      </c>
    </row>
    <row r="190" spans="1:49" s="4" customFormat="1" ht="72.599999999999994" thickBot="1" x14ac:dyDescent="0.35">
      <c r="A190" s="30">
        <v>6</v>
      </c>
      <c r="B190" s="14" t="s">
        <v>8</v>
      </c>
      <c r="C190" s="14" t="s">
        <v>47</v>
      </c>
      <c r="D190" s="14" t="s">
        <v>10</v>
      </c>
      <c r="E190" s="11" t="str">
        <f t="shared" si="193"/>
        <v>_014</v>
      </c>
      <c r="F190" s="28">
        <f t="shared" si="171"/>
        <v>13</v>
      </c>
      <c r="G190" s="6" t="s">
        <v>183</v>
      </c>
      <c r="H190" s="6" t="s">
        <v>183</v>
      </c>
      <c r="I190" s="6" t="s">
        <v>183</v>
      </c>
      <c r="J190" s="6" t="s">
        <v>183</v>
      </c>
      <c r="K190" s="6" t="s">
        <v>183</v>
      </c>
      <c r="L190" s="6" t="s">
        <v>183</v>
      </c>
      <c r="M190" s="6" t="s">
        <v>183</v>
      </c>
      <c r="N190" s="6" t="s">
        <v>183</v>
      </c>
      <c r="O190" s="6" t="s">
        <v>183</v>
      </c>
      <c r="P190" s="6" t="s">
        <v>183</v>
      </c>
      <c r="Q190" s="23" t="s">
        <v>183</v>
      </c>
      <c r="R190" s="23" t="s">
        <v>183</v>
      </c>
      <c r="S190" s="23" t="s">
        <v>183</v>
      </c>
      <c r="T190" s="23" t="s">
        <v>183</v>
      </c>
      <c r="U190" s="23" t="s">
        <v>183</v>
      </c>
      <c r="V190" s="23" t="s">
        <v>183</v>
      </c>
      <c r="W190" s="21" t="str">
        <f>CONCATENATE("{{coalesce(cell(BIG_TEST_9.result, ", $F188,", \""Text_Color_1\""), \""#FFFFFF\"").asString()}}")</f>
        <v>{{coalesce(cell(BIG_TEST_9.result, 13, \"Text_Color_1\"), \"#FFFFFF\").asString()}}</v>
      </c>
      <c r="X190" s="8" t="s">
        <v>49</v>
      </c>
      <c r="Y190" s="8" t="s">
        <v>202</v>
      </c>
      <c r="Z190" s="8" t="s">
        <v>212</v>
      </c>
      <c r="AA190" s="23"/>
      <c r="AB190" s="23"/>
      <c r="AC190" s="9" t="s">
        <v>40</v>
      </c>
      <c r="AD190" s="9" t="s">
        <v>158</v>
      </c>
      <c r="AE190" s="9">
        <f>AG190+3</f>
        <v>95</v>
      </c>
      <c r="AF190" s="9" t="s">
        <v>44</v>
      </c>
      <c r="AG190" s="28">
        <f t="shared" si="173"/>
        <v>92</v>
      </c>
      <c r="AH190" s="16" t="s">
        <v>219</v>
      </c>
      <c r="AI190" s="10"/>
      <c r="AJ190" s="25" t="s">
        <v>183</v>
      </c>
      <c r="AK190" s="7" t="str">
        <f>CONCATENATE("text_","cmom_a",E190)</f>
        <v>text_cmom_a_014</v>
      </c>
      <c r="AL190" s="10"/>
      <c r="AM190" s="24" t="s">
        <v>183</v>
      </c>
      <c r="AN190" s="24" t="s">
        <v>183</v>
      </c>
      <c r="AO190" s="13" t="str">
        <f t="shared" si="197"/>
        <v>PASS</v>
      </c>
      <c r="AP190" s="13"/>
      <c r="AQ190" s="12" t="str">
        <f t="shared" si="198"/>
        <v>"text_cmom_a_014": {"type": "text", "parameters": {"text": "Δ MoM", "textAlignment": "right", "textColor": "{{coalesce(cell(BIG_TEST_9.result, 13, \"Text_Color_1\"), \"#FFFFFF\").asString()}}", "fontSize": 10}},</v>
      </c>
      <c r="AR190" s="17" t="s">
        <v>215</v>
      </c>
      <c r="AS190" s="13" t="str">
        <f t="shared" si="199"/>
        <v>FAIL</v>
      </c>
      <c r="AT190" s="13"/>
      <c r="AU190" s="12" t="str">
        <f t="shared" si="192"/>
        <v>{"colspan": 3, "column": 21, "name": "text_cmom_a_014", "row": 95, "rowspan": 2, "widgetStyle": {"borderEdges": [], "backgroundColor": "#FFFFFF", "borderColor": "#FFFFFF", "borderRadius": 0, "borderWidth": 1}},</v>
      </c>
      <c r="AV190" s="17" t="s">
        <v>220</v>
      </c>
      <c r="AW190" s="13" t="str">
        <f t="shared" si="200"/>
        <v>FAIL</v>
      </c>
    </row>
    <row r="191" spans="1:49" s="4" customFormat="1" ht="72.599999999999994" thickBot="1" x14ac:dyDescent="0.35">
      <c r="A191" s="30">
        <v>7</v>
      </c>
      <c r="B191" s="14" t="s">
        <v>8</v>
      </c>
      <c r="C191" s="14" t="s">
        <v>47</v>
      </c>
      <c r="D191" s="14" t="s">
        <v>10</v>
      </c>
      <c r="E191" s="11" t="str">
        <f t="shared" si="193"/>
        <v>_014</v>
      </c>
      <c r="F191" s="28">
        <f t="shared" si="171"/>
        <v>13</v>
      </c>
      <c r="G191" s="6" t="s">
        <v>183</v>
      </c>
      <c r="H191" s="6" t="s">
        <v>183</v>
      </c>
      <c r="I191" s="6" t="s">
        <v>183</v>
      </c>
      <c r="J191" s="6" t="s">
        <v>183</v>
      </c>
      <c r="K191" s="6" t="s">
        <v>183</v>
      </c>
      <c r="L191" s="6" t="s">
        <v>183</v>
      </c>
      <c r="M191" s="6" t="s">
        <v>183</v>
      </c>
      <c r="N191" s="6" t="s">
        <v>183</v>
      </c>
      <c r="O191" s="6" t="s">
        <v>183</v>
      </c>
      <c r="P191" s="6" t="s">
        <v>183</v>
      </c>
      <c r="Q191" s="23" t="s">
        <v>183</v>
      </c>
      <c r="R191" s="23" t="s">
        <v>183</v>
      </c>
      <c r="S191" s="23" t="s">
        <v>183</v>
      </c>
      <c r="T191" s="23" t="s">
        <v>183</v>
      </c>
      <c r="U191" s="23" t="s">
        <v>183</v>
      </c>
      <c r="V191" s="23" t="s">
        <v>183</v>
      </c>
      <c r="W191" s="21" t="str">
        <f>CONCATENATE("{{coalesce(cell(BIG_TEST_9.result, ", $F189,", \""Text_Color_1\""), \""#FFFFFF\"").asString()}}")</f>
        <v>{{coalesce(cell(BIG_TEST_9.result, 13, \"Text_Color_1\"), \"#FFFFFF\").asString()}}</v>
      </c>
      <c r="X191" s="8" t="s">
        <v>49</v>
      </c>
      <c r="Y191" s="8" t="s">
        <v>202</v>
      </c>
      <c r="Z191" s="8" t="s">
        <v>212</v>
      </c>
      <c r="AA191" s="23"/>
      <c r="AB191" s="23"/>
      <c r="AC191" s="9" t="s">
        <v>40</v>
      </c>
      <c r="AD191" s="9" t="s">
        <v>194</v>
      </c>
      <c r="AE191" s="9">
        <f>AG191+3</f>
        <v>95</v>
      </c>
      <c r="AF191" s="9" t="s">
        <v>44</v>
      </c>
      <c r="AG191" s="28">
        <f t="shared" si="173"/>
        <v>92</v>
      </c>
      <c r="AH191" s="16" t="s">
        <v>219</v>
      </c>
      <c r="AI191" s="10"/>
      <c r="AJ191" s="25" t="s">
        <v>183</v>
      </c>
      <c r="AK191" s="7" t="str">
        <f>CONCATENATE("text_","cmom_b",E191)</f>
        <v>text_cmom_b_014</v>
      </c>
      <c r="AL191" s="10"/>
      <c r="AM191" s="24" t="s">
        <v>183</v>
      </c>
      <c r="AN191" s="24" t="s">
        <v>183</v>
      </c>
      <c r="AO191" s="13" t="str">
        <f t="shared" si="197"/>
        <v>PASS</v>
      </c>
      <c r="AP191" s="13"/>
      <c r="AQ191" s="12" t="str">
        <f t="shared" si="198"/>
        <v>"text_cmom_b_014": {"type": "text", "parameters": {"text": "Δ MoM", "textAlignment": "right", "textColor": "{{coalesce(cell(BIG_TEST_9.result, 13, \"Text_Color_1\"), \"#FFFFFF\").asString()}}", "fontSize": 10}},</v>
      </c>
      <c r="AR191" s="17" t="s">
        <v>216</v>
      </c>
      <c r="AS191" s="13" t="str">
        <f t="shared" si="199"/>
        <v>FAIL</v>
      </c>
      <c r="AT191" s="13"/>
      <c r="AU191" s="12" t="str">
        <f t="shared" si="192"/>
        <v>{"colspan": 3, "column": 28, "name": "text_cmom_b_014", "row": 95, "rowspan": 2, "widgetStyle": {"borderEdges": [], "backgroundColor": "#FFFFFF", "borderColor": "#FFFFFF", "borderRadius": 0, "borderWidth": 1}},</v>
      </c>
      <c r="AV191" s="17" t="s">
        <v>221</v>
      </c>
      <c r="AW191" s="13" t="str">
        <f t="shared" si="200"/>
        <v>FAIL</v>
      </c>
    </row>
    <row r="192" spans="1:49" s="4" customFormat="1" ht="216.6" thickBot="1" x14ac:dyDescent="0.35">
      <c r="A192" s="30">
        <v>8</v>
      </c>
      <c r="B192" s="14" t="s">
        <v>8</v>
      </c>
      <c r="C192" s="14" t="s">
        <v>47</v>
      </c>
      <c r="D192" s="14" t="s">
        <v>166</v>
      </c>
      <c r="E192" s="11" t="str">
        <f t="shared" si="193"/>
        <v>_014</v>
      </c>
      <c r="F192" s="28">
        <f t="shared" si="171"/>
        <v>13</v>
      </c>
      <c r="G192" s="5" t="s">
        <v>173</v>
      </c>
      <c r="H192" s="20" t="str">
        <f t="shared" ref="H192" si="202">CONCATENATE("{{coalesce(cell(BIG_TEST_9.result, ", $F192,", \""Metric\""), \""Error\"").asString()}}")</f>
        <v>{{coalesce(cell(BIG_TEST_9.result, 13, \"Metric\"), \"Error\").asString()}}</v>
      </c>
      <c r="I192" s="20" t="s">
        <v>191</v>
      </c>
      <c r="J192" s="20" t="s">
        <v>15</v>
      </c>
      <c r="K192" s="5" t="s">
        <v>15</v>
      </c>
      <c r="L192" s="5" t="s">
        <v>53</v>
      </c>
      <c r="M192" s="20" t="str">
        <f>CONCATENATE("[""Metric"", [""{{coalesce(cell(BIG_TEST_9.result, ", $F192,", \""Metric\""), \""Error\"").asString()}}""], ""in""]")</f>
        <v>["Metric", ["{{coalesce(cell(BIG_TEST_9.result, 13, \"Metric\"), \"Error\").asString()}}"], "in"]</v>
      </c>
      <c r="N192" s="20" t="str">
        <f>CONCATENATE("[""Region"", [""{{coalesce(cell(BIG_TEST_9.result, ", $F192,", \""Region\""), \""Error\"").asString()}}""], ""in""]")</f>
        <v>["Region", ["{{coalesce(cell(BIG_TEST_9.result, 13, \"Region\"), \"Error\").asString()}}"], "in"]</v>
      </c>
      <c r="O192" s="6" t="s">
        <v>183</v>
      </c>
      <c r="P192" s="6" t="s">
        <v>177</v>
      </c>
      <c r="Q192" s="21" t="s">
        <v>178</v>
      </c>
      <c r="R192" s="23" t="s">
        <v>183</v>
      </c>
      <c r="S192" s="23" t="s">
        <v>183</v>
      </c>
      <c r="T192" s="23" t="s">
        <v>183</v>
      </c>
      <c r="U192" s="21" t="str">
        <f>CONCATENATE("{{coalesce(cell(BIG_TEST_9.result, ", $F192,", \""Color\""), \""#FFFFFF\"").asString()}}")</f>
        <v>{{coalesce(cell(BIG_TEST_9.result, 13, \"Color\"), \"#FFFFFF\").asString()}}</v>
      </c>
      <c r="V192" s="8" t="s">
        <v>34</v>
      </c>
      <c r="W192" s="17" t="s">
        <v>31</v>
      </c>
      <c r="X192" s="8" t="s">
        <v>49</v>
      </c>
      <c r="Y192" s="8" t="s">
        <v>33</v>
      </c>
      <c r="Z192" s="8"/>
      <c r="AA192" s="17" t="s">
        <v>239</v>
      </c>
      <c r="AB192" s="17" t="s">
        <v>196</v>
      </c>
      <c r="AC192" s="9" t="s">
        <v>179</v>
      </c>
      <c r="AD192" s="9" t="s">
        <v>204</v>
      </c>
      <c r="AE192" s="9">
        <f>AG192</f>
        <v>92</v>
      </c>
      <c r="AF192" s="9" t="s">
        <v>59</v>
      </c>
      <c r="AG192" s="28">
        <f t="shared" si="173"/>
        <v>92</v>
      </c>
      <c r="AH192" s="16" t="s">
        <v>180</v>
      </c>
      <c r="AI192" s="10"/>
      <c r="AJ192" s="11" t="str">
        <f>CONCATENATE(G192,"Trend",E192)</f>
        <v>Step_Trend_014</v>
      </c>
      <c r="AK192" s="7" t="str">
        <f>CONCATENATE("chart_Trend",E192)</f>
        <v>chart_Trend_014</v>
      </c>
      <c r="AL192" s="10"/>
      <c r="AM192" s="12" t="str">
        <f>CONCATENATE("""",AJ192,""": {""broadcastFacet"": false, ", P192,  ", ""isGlobal"": false, ", """query"": {""measures"": [[""avg"", """,J192,"""]], ""groups"": ", I192,", ""filters"": [", M192,", ", N192,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"Step_Trend_014":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13, \"Metric\"), \"Error\").asString()}}"], "in"], ["Region", ["{{coalesce(cell(BIG_TEST_9.result, 13,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92" s="21" t="s">
        <v>233</v>
      </c>
      <c r="AO192" s="13" t="str">
        <f t="shared" si="197"/>
        <v>FAIL</v>
      </c>
      <c r="AP192" s="13"/>
      <c r="AQ192" s="12" t="str">
        <f>CONCATENATE("""", AK192, """: {""parameters"": {", AA192, " """, AJ192, """, ", AB192, "}, ""type"": ""chart""},")</f>
        <v>"chart_Trend_014":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"Step_Trend_014",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92" s="17" t="s">
        <v>238</v>
      </c>
      <c r="AS192" s="13" t="str">
        <f>IF(AQ192=AR192,"PASS","FAIL")</f>
        <v>FAIL</v>
      </c>
      <c r="AT192" s="13"/>
      <c r="AU192" s="12" t="str">
        <f t="shared" si="192"/>
        <v>{"colspan": 7, "column": 34, "name": "chart_Trend_014", "row": 92, "rowspan": 5, "widgetStyle": {"backgroundColor": "#FFFFFF", "borderColor": "#FFFFFF", "borderEdges": [], "borderRadius": 0, "borderWidth": 1}},</v>
      </c>
      <c r="AV192" s="17" t="s">
        <v>234</v>
      </c>
      <c r="AW192" s="13" t="str">
        <f t="shared" si="200"/>
        <v>FAIL</v>
      </c>
    </row>
    <row r="193" spans="1:49" s="4" customFormat="1" ht="115.8" thickBot="1" x14ac:dyDescent="0.35">
      <c r="A193" s="30">
        <v>9</v>
      </c>
      <c r="B193" s="14" t="s">
        <v>8</v>
      </c>
      <c r="C193" s="14" t="s">
        <v>47</v>
      </c>
      <c r="D193" s="14" t="s">
        <v>167</v>
      </c>
      <c r="E193" s="11" t="str">
        <f t="shared" si="193"/>
        <v>_014</v>
      </c>
      <c r="F193" s="28">
        <f t="shared" si="171"/>
        <v>13</v>
      </c>
      <c r="G193" s="6" t="s">
        <v>183</v>
      </c>
      <c r="H193" s="6" t="s">
        <v>183</v>
      </c>
      <c r="I193" s="26" t="s">
        <v>183</v>
      </c>
      <c r="J193" s="6" t="s">
        <v>183</v>
      </c>
      <c r="K193" s="6" t="s">
        <v>183</v>
      </c>
      <c r="L193" s="6" t="s">
        <v>183</v>
      </c>
      <c r="M193" s="6" t="s">
        <v>183</v>
      </c>
      <c r="N193" s="6" t="s">
        <v>183</v>
      </c>
      <c r="O193" s="6" t="s">
        <v>183</v>
      </c>
      <c r="P193" s="6" t="s">
        <v>183</v>
      </c>
      <c r="Q193" s="23" t="s">
        <v>183</v>
      </c>
      <c r="R193" s="23" t="s">
        <v>183</v>
      </c>
      <c r="S193" s="23" t="s">
        <v>183</v>
      </c>
      <c r="T193" s="23" t="s">
        <v>183</v>
      </c>
      <c r="U193" s="23" t="s">
        <v>183</v>
      </c>
      <c r="V193" s="23" t="s">
        <v>183</v>
      </c>
      <c r="W193" s="17" t="s">
        <v>187</v>
      </c>
      <c r="X193" s="8" t="s">
        <v>49</v>
      </c>
      <c r="Y193" s="8" t="s">
        <v>33</v>
      </c>
      <c r="Z193" s="8"/>
      <c r="AA193" s="23" t="s">
        <v>183</v>
      </c>
      <c r="AB193" s="23" t="s">
        <v>183</v>
      </c>
      <c r="AC193" s="9" t="s">
        <v>42</v>
      </c>
      <c r="AD193" s="9" t="s">
        <v>42</v>
      </c>
      <c r="AE193" s="9">
        <f>AG193</f>
        <v>92</v>
      </c>
      <c r="AF193" s="9" t="s">
        <v>59</v>
      </c>
      <c r="AG193" s="28">
        <f t="shared" si="173"/>
        <v>92</v>
      </c>
      <c r="AH193" s="22" t="str">
        <f>CONCATENATE("{""backgroundColor"": ""{{coalesce(cell(BIG_TEST_9.result, ",$F193,", \""Colorization_Hex_Code\""), \""#FFFFFF\"").asString()}}"", ""borderColor"": ""#FFFFFF"", ""borderEdges"": [""top"",""left"",""bottom""], ""borderRadius"": 0, ""borderWidth"": 4}")</f>
        <v>{"backgroundColor": "{{coalesce(cell(BIG_TEST_9.result, 13, \"Colorization_Hex_Code\"), \"#FFFFFF\").asString()}}", "borderColor": "#FFFFFF", "borderEdges": ["top","left","bottom"], "borderRadius": 0, "borderWidth": 4}</v>
      </c>
      <c r="AI193" s="10"/>
      <c r="AJ193" s="25" t="s">
        <v>183</v>
      </c>
      <c r="AK193" s="7" t="str">
        <f>CONCATENATE("Status_Box",E193)</f>
        <v>Status_Box_014</v>
      </c>
      <c r="AL193" s="10"/>
      <c r="AM193" s="24" t="s">
        <v>183</v>
      </c>
      <c r="AN193" s="24" t="s">
        <v>183</v>
      </c>
      <c r="AO193" s="13" t="str">
        <f t="shared" si="197"/>
        <v>PASS</v>
      </c>
      <c r="AP193" s="13"/>
      <c r="AQ193" s="12" t="str">
        <f>CONCATENATE("""",AK193,""": {""parameters"": {""fontSize"": ",X193,", ""text"": """, Z193, """, ""textAlignment"": """, Y193, """, ""textColor"": """, W193, """}, ""type"": ""text""},")</f>
        <v>"Status_Box_014": {"parameters": {"fontSize": 10, "text": "", "textAlignment": "center", "textColor": "#091A3E"}, "type": "text"},</v>
      </c>
      <c r="AR193" s="33" t="s">
        <v>203</v>
      </c>
      <c r="AS193" s="13" t="str">
        <f t="shared" ref="AS193:AS198" si="203">IF(AQ193=AR193,"PASS","FAIL")</f>
        <v>FAIL</v>
      </c>
      <c r="AT193" s="13"/>
      <c r="AU193" s="12" t="str">
        <f>CONCATENATE("{""colspan"": ",AC193,", ""column"": ",AD193,", ""name"": """,AK193,""", ""row"": ",AE193,", ""rowspan"": ",AF193, ", ""widgetStyle"": ",AH193,"},")</f>
        <v>{"colspan": 1, "column": 1, "name": "Status_Box_014", "row": 92, "rowspan": 5, "widgetStyle": {"backgroundColor": "{{coalesce(cell(BIG_TEST_9.result, 13, \"Colorization_Hex_Code\"), \"#FFFFFF\").asString()}}", "borderColor": "#FFFFFF", "borderEdges": ["top","left","bottom"], "borderRadius": 0, "borderWidth": 4}},</v>
      </c>
      <c r="AV193" s="33" t="s">
        <v>222</v>
      </c>
      <c r="AW193" s="13" t="str">
        <f t="shared" si="200"/>
        <v>FAIL</v>
      </c>
    </row>
    <row r="194" spans="1:49" s="4" customFormat="1" ht="130.19999999999999" customHeight="1" thickBot="1" x14ac:dyDescent="0.35">
      <c r="A194" s="30">
        <v>10</v>
      </c>
      <c r="B194" s="14" t="s">
        <v>8</v>
      </c>
      <c r="C194" s="14" t="s">
        <v>47</v>
      </c>
      <c r="D194" s="14" t="s">
        <v>168</v>
      </c>
      <c r="E194" s="11" t="str">
        <f t="shared" si="193"/>
        <v>_014</v>
      </c>
      <c r="F194" s="28">
        <f t="shared" si="171"/>
        <v>13</v>
      </c>
      <c r="G194" s="6" t="s">
        <v>183</v>
      </c>
      <c r="H194" s="6" t="s">
        <v>183</v>
      </c>
      <c r="I194" s="26" t="s">
        <v>183</v>
      </c>
      <c r="J194" s="6" t="s">
        <v>183</v>
      </c>
      <c r="K194" s="6" t="s">
        <v>183</v>
      </c>
      <c r="L194" s="6" t="s">
        <v>183</v>
      </c>
      <c r="M194" s="6" t="s">
        <v>183</v>
      </c>
      <c r="N194" s="6" t="s">
        <v>183</v>
      </c>
      <c r="O194" s="6" t="s">
        <v>183</v>
      </c>
      <c r="P194" s="6" t="s">
        <v>183</v>
      </c>
      <c r="Q194" s="23" t="s">
        <v>183</v>
      </c>
      <c r="R194" s="23" t="s">
        <v>183</v>
      </c>
      <c r="S194" s="23" t="s">
        <v>183</v>
      </c>
      <c r="T194" s="23" t="s">
        <v>183</v>
      </c>
      <c r="U194" s="23" t="s">
        <v>183</v>
      </c>
      <c r="V194" s="23" t="s">
        <v>183</v>
      </c>
      <c r="W194" s="21" t="str">
        <f>CONCATENATE("{{coalesce(cell(BIG_TEST_9.result, ", $F194,", \""Text_Color_1\""), \""#FFFFFF\"").asString()}}")</f>
        <v>{{coalesce(cell(BIG_TEST_9.result, 13, \"Text_Color_1\"), \"#FFFFFF\").asString()}}</v>
      </c>
      <c r="X194" s="8" t="s">
        <v>34</v>
      </c>
      <c r="Y194" s="8" t="s">
        <v>186</v>
      </c>
      <c r="Z194" s="21" t="str">
        <f>CONCATENATE("{{coalesce(cell(BIG_TEST_9.result, ", $F194,", \""Metric_Short\""), \""Error\"").asString()}}")</f>
        <v>{{coalesce(cell(BIG_TEST_9.result, 13, \"Metric_Short\"), \"Error\").asString()}}</v>
      </c>
      <c r="AA194" s="23" t="s">
        <v>183</v>
      </c>
      <c r="AB194" s="23" t="s">
        <v>183</v>
      </c>
      <c r="AC194" s="9" t="s">
        <v>61</v>
      </c>
      <c r="AD194" s="9" t="s">
        <v>44</v>
      </c>
      <c r="AE194" s="9">
        <f>AG194</f>
        <v>92</v>
      </c>
      <c r="AF194" s="9" t="s">
        <v>40</v>
      </c>
      <c r="AG194" s="28">
        <f t="shared" si="173"/>
        <v>92</v>
      </c>
      <c r="AH194" s="16" t="s">
        <v>205</v>
      </c>
      <c r="AI194" s="10"/>
      <c r="AJ194" s="25" t="s">
        <v>183</v>
      </c>
      <c r="AK194" s="7" t="str">
        <f>CONCATENATE("Metric_Name",E194)</f>
        <v>Metric_Name_014</v>
      </c>
      <c r="AL194" s="10"/>
      <c r="AM194" s="24" t="s">
        <v>183</v>
      </c>
      <c r="AN194" s="24" t="s">
        <v>183</v>
      </c>
      <c r="AO194" s="13" t="str">
        <f t="shared" si="197"/>
        <v>PASS</v>
      </c>
      <c r="AP194" s="13"/>
      <c r="AQ194" s="12" t="str">
        <f>CONCATENATE("""",AK194,""": {""parameters"": {""fontSize"": ",X194,", ""text"": """, Z194, """, ""textAlignment"": """, Y194, """, ""textColor"": """, W194, """}, ""type"": ""text""},")</f>
        <v>"Metric_Name_014": {"parameters": {"fontSize": 14, "text": "{{coalesce(cell(BIG_TEST_9.result, 13, \"Metric_Short\"), \"Error\").asString()}}", "textAlignment": "left", "textColor": "{{coalesce(cell(BIG_TEST_9.result, 13, \"Text_Color_1\"), \"#FFFFFF\").asString()}}"}, "type": "text"},</v>
      </c>
      <c r="AR194" s="33" t="s">
        <v>248</v>
      </c>
      <c r="AS194" s="13" t="str">
        <f t="shared" si="203"/>
        <v>FAIL</v>
      </c>
      <c r="AT194" s="13"/>
      <c r="AU194" s="12" t="str">
        <f>CONCATENATE("{""colspan"": ",AC194,", ""column"": ",AD194,", ""name"": """,AK194,""", ""row"": ",AE194,", ""rowspan"": ",AF194,", ""widgetStyle"": ",AH194,"},")</f>
        <v>{"colspan": 11, "column": 2, "name": "Metric_Name_014", "row": 92, "rowspan": 3, "widgetStyle": {"borderColor": "#FFFFFF", "borderEdges": [], "borderWidth": 1}},</v>
      </c>
      <c r="AV194" s="33" t="s">
        <v>223</v>
      </c>
      <c r="AW194" s="13" t="str">
        <f t="shared" si="200"/>
        <v>FAIL</v>
      </c>
    </row>
    <row r="195" spans="1:49" s="4" customFormat="1" ht="72.599999999999994" thickBot="1" x14ac:dyDescent="0.35">
      <c r="A195" s="30">
        <v>11</v>
      </c>
      <c r="B195" s="14" t="s">
        <v>8</v>
      </c>
      <c r="C195" s="14" t="s">
        <v>47</v>
      </c>
      <c r="D195" s="14" t="s">
        <v>169</v>
      </c>
      <c r="E195" s="11" t="str">
        <f t="shared" si="193"/>
        <v>_014</v>
      </c>
      <c r="F195" s="28">
        <f t="shared" si="171"/>
        <v>13</v>
      </c>
      <c r="G195" s="6" t="s">
        <v>183</v>
      </c>
      <c r="H195" s="6" t="s">
        <v>183</v>
      </c>
      <c r="I195" s="26" t="s">
        <v>183</v>
      </c>
      <c r="J195" s="6" t="s">
        <v>183</v>
      </c>
      <c r="K195" s="6" t="s">
        <v>183</v>
      </c>
      <c r="L195" s="6" t="s">
        <v>183</v>
      </c>
      <c r="M195" s="6" t="s">
        <v>183</v>
      </c>
      <c r="N195" s="6" t="s">
        <v>183</v>
      </c>
      <c r="O195" s="6" t="s">
        <v>183</v>
      </c>
      <c r="P195" s="6" t="s">
        <v>183</v>
      </c>
      <c r="Q195" s="23" t="s">
        <v>183</v>
      </c>
      <c r="R195" s="23" t="s">
        <v>183</v>
      </c>
      <c r="S195" s="23" t="s">
        <v>183</v>
      </c>
      <c r="T195" s="23" t="s">
        <v>183</v>
      </c>
      <c r="U195" s="23" t="s">
        <v>183</v>
      </c>
      <c r="V195" s="23" t="s">
        <v>183</v>
      </c>
      <c r="W195" s="21" t="str">
        <f>CONCATENATE("{{coalesce(cell(BIG_TEST_9.result, ", $F195,", \""Text_Color_2\""), \""#FFFFFF\"").asString()}}")</f>
        <v>{{coalesce(cell(BIG_TEST_9.result, 13, \"Text_Color_2\"), \"#FFFFFF\").asString()}}</v>
      </c>
      <c r="X195" s="8" t="s">
        <v>62</v>
      </c>
      <c r="Y195" s="8" t="s">
        <v>186</v>
      </c>
      <c r="Z195" s="21" t="str">
        <f>CONCATENATE("{{coalesce(cell(BIG_TEST_9.result, ", $F195,", \""Type\""), \""Error\"").asString()}} Metric")</f>
        <v>{{coalesce(cell(BIG_TEST_9.result, 13, \"Type\"), \"Error\").asString()}} Metric</v>
      </c>
      <c r="AA195" s="23" t="s">
        <v>183</v>
      </c>
      <c r="AB195" s="23" t="s">
        <v>183</v>
      </c>
      <c r="AC195" s="9" t="s">
        <v>179</v>
      </c>
      <c r="AD195" s="9" t="s">
        <v>44</v>
      </c>
      <c r="AE195" s="9">
        <f>AG195+3</f>
        <v>95</v>
      </c>
      <c r="AF195" s="9" t="s">
        <v>44</v>
      </c>
      <c r="AG195" s="28">
        <f t="shared" si="173"/>
        <v>92</v>
      </c>
      <c r="AH195" s="16" t="s">
        <v>180</v>
      </c>
      <c r="AI195" s="10"/>
      <c r="AJ195" s="25" t="s">
        <v>183</v>
      </c>
      <c r="AK195" s="7" t="str">
        <f>CONCATENATE("Type_Name",E195)</f>
        <v>Type_Name_014</v>
      </c>
      <c r="AL195" s="10"/>
      <c r="AM195" s="24" t="s">
        <v>183</v>
      </c>
      <c r="AN195" s="24" t="s">
        <v>183</v>
      </c>
      <c r="AO195" s="13" t="str">
        <f t="shared" si="197"/>
        <v>PASS</v>
      </c>
      <c r="AP195" s="13"/>
      <c r="AQ195" s="12" t="str">
        <f>CONCATENATE("""",AK195,""": {""parameters"": {""fontSize"": ",X195,", ""text"": """, Z195, """, ""textAlignment"": """, Y195, """, ""textColor"": """, W195, """}, ""type"": ""text""},")</f>
        <v>"Type_Name_014": {"parameters": {"fontSize": 12, "text": "{{coalesce(cell(BIG_TEST_9.result, 13, \"Type\"), \"Error\").asString()}} Metric", "textAlignment": "left", "textColor": "{{coalesce(cell(BIG_TEST_9.result, 13, \"Text_Color_2\"), \"#FFFFFF\").asString()}}"}, "type": "text"},</v>
      </c>
      <c r="AR195" s="33" t="s">
        <v>206</v>
      </c>
      <c r="AS195" s="13" t="str">
        <f t="shared" si="203"/>
        <v>FAIL</v>
      </c>
      <c r="AT195" s="13"/>
      <c r="AU195" s="12" t="str">
        <f>CONCATENATE("{""colspan"": ",AC195,", ""column"": ",AD195,", ""name"": """,AK195,""", ""row"": ",AE195,", ""rowspan"": ",AF195,", ""widgetStyle"": ",AH195,"},")</f>
        <v>{"colspan": 7, "column": 2, "name": "Type_Name_014", "row": 95, "rowspan": 2, "widgetStyle": {"backgroundColor": "#FFFFFF", "borderColor": "#FFFFFF", "borderEdges": [], "borderRadius": 0, "borderWidth": 1}},</v>
      </c>
      <c r="AV195" s="33" t="s">
        <v>224</v>
      </c>
      <c r="AW195" s="13" t="str">
        <f t="shared" si="200"/>
        <v>FAIL</v>
      </c>
    </row>
    <row r="196" spans="1:49" s="4" customFormat="1" ht="87" customHeight="1" thickBot="1" x14ac:dyDescent="0.35">
      <c r="A196" s="30">
        <v>12</v>
      </c>
      <c r="B196" s="14" t="s">
        <v>8</v>
      </c>
      <c r="C196" s="14" t="s">
        <v>47</v>
      </c>
      <c r="D196" s="14" t="s">
        <v>170</v>
      </c>
      <c r="E196" s="11" t="str">
        <f t="shared" si="193"/>
        <v>_014</v>
      </c>
      <c r="F196" s="28">
        <f t="shared" si="171"/>
        <v>13</v>
      </c>
      <c r="G196" s="6" t="s">
        <v>183</v>
      </c>
      <c r="H196" s="6" t="s">
        <v>183</v>
      </c>
      <c r="I196" s="26" t="s">
        <v>183</v>
      </c>
      <c r="J196" s="6" t="s">
        <v>183</v>
      </c>
      <c r="K196" s="6" t="s">
        <v>183</v>
      </c>
      <c r="L196" s="6" t="s">
        <v>183</v>
      </c>
      <c r="M196" s="6" t="s">
        <v>183</v>
      </c>
      <c r="N196" s="6" t="s">
        <v>183</v>
      </c>
      <c r="O196" s="6" t="s">
        <v>183</v>
      </c>
      <c r="P196" s="6" t="s">
        <v>183</v>
      </c>
      <c r="Q196" s="23" t="s">
        <v>183</v>
      </c>
      <c r="R196" s="23" t="s">
        <v>183</v>
      </c>
      <c r="S196" s="23" t="s">
        <v>183</v>
      </c>
      <c r="T196" s="23" t="s">
        <v>183</v>
      </c>
      <c r="U196" s="23" t="s">
        <v>183</v>
      </c>
      <c r="V196" s="23" t="s">
        <v>183</v>
      </c>
      <c r="W196" s="21" t="str">
        <f>CONCATENATE("{{coalesce(cell(BIG_TEST_9.result, ", $F196,", \""Text_Color_2\""), \""#FFFFFF\"").asString()}}")</f>
        <v>{{coalesce(cell(BIG_TEST_9.result, 13, \"Text_Color_2\"), \"#FFFFFF\").asString()}}</v>
      </c>
      <c r="X196" s="8" t="s">
        <v>62</v>
      </c>
      <c r="Y196" s="8" t="s">
        <v>202</v>
      </c>
      <c r="Z196" s="21" t="str">
        <f>CONCATENATE("As of {{coalesce(cell(BIG_TEST_9.result, ", $F196,", \""As_of_Date\""), \""Error\"").asString()}}")</f>
        <v>As of {{coalesce(cell(BIG_TEST_9.result, 13, \"As_of_Date\"), \"Error\").asString()}}</v>
      </c>
      <c r="AA196" s="23" t="s">
        <v>183</v>
      </c>
      <c r="AB196" s="23" t="s">
        <v>183</v>
      </c>
      <c r="AC196" s="9" t="s">
        <v>60</v>
      </c>
      <c r="AD196" s="9" t="s">
        <v>162</v>
      </c>
      <c r="AE196" s="9">
        <f>AG196+3</f>
        <v>95</v>
      </c>
      <c r="AF196" s="9" t="s">
        <v>44</v>
      </c>
      <c r="AG196" s="28">
        <f t="shared" si="173"/>
        <v>92</v>
      </c>
      <c r="AH196" s="16" t="s">
        <v>45</v>
      </c>
      <c r="AI196" s="10"/>
      <c r="AJ196" s="25" t="s">
        <v>183</v>
      </c>
      <c r="AK196" s="7" t="str">
        <f>CONCATENATE("As_Of_Date_Name",E196)</f>
        <v>As_Of_Date_Name_014</v>
      </c>
      <c r="AL196" s="10"/>
      <c r="AM196" s="24" t="s">
        <v>183</v>
      </c>
      <c r="AN196" s="24" t="s">
        <v>183</v>
      </c>
      <c r="AO196" s="13" t="str">
        <f t="shared" si="197"/>
        <v>PASS</v>
      </c>
      <c r="AP196" s="13"/>
      <c r="AQ196" s="12" t="str">
        <f>CONCATENATE("""",AK196,""": {""parameters"": {""fontSize"": ",X196,", ""text"": """, Z196, """, ""textAlignment"": """, Y196, """, ""textColor"": """, W196, """}, ""type"": ""text""},")</f>
        <v>"As_Of_Date_Name_014": {"parameters": {"fontSize": 12, "text": "As of {{coalesce(cell(BIG_TEST_9.result, 13, \"As_of_Date\"), \"Error\").asString()}}", "textAlignment": "right", "textColor": "{{coalesce(cell(BIG_TEST_9.result, 13, \"Text_Color_2\"), \"#FFFFFF\").asString()}}"}, "type": "text"},</v>
      </c>
      <c r="AR196" s="33" t="s">
        <v>209</v>
      </c>
      <c r="AS196" s="13" t="str">
        <f t="shared" si="203"/>
        <v>FAIL</v>
      </c>
      <c r="AT196" s="13"/>
      <c r="AU196" s="12" t="str">
        <f>CONCATENATE("{""colspan"": ",AC196,", ""column"": ",AD196,", ""name"": """,AK196,""", ""row"": ",AE196,", ""rowspan"": ",AF196,", ""widgetStyle"": ",AH196,"},")</f>
        <v>{"colspan": 6, "column": 9, "name": "As_Of_Date_Name_014", "row": 95, "rowspan": 2, "widgetStyle": {"borderEdges": []}},</v>
      </c>
      <c r="AV196" s="33" t="s">
        <v>225</v>
      </c>
      <c r="AW196" s="13" t="str">
        <f t="shared" si="200"/>
        <v>FAIL</v>
      </c>
    </row>
    <row r="197" spans="1:49" s="4" customFormat="1" ht="130.19999999999999" customHeight="1" thickBot="1" x14ac:dyDescent="0.35">
      <c r="A197" s="30">
        <v>13</v>
      </c>
      <c r="B197" s="14" t="s">
        <v>8</v>
      </c>
      <c r="C197" s="14" t="s">
        <v>47</v>
      </c>
      <c r="D197" s="14" t="s">
        <v>171</v>
      </c>
      <c r="E197" s="11" t="str">
        <f t="shared" si="193"/>
        <v>_014</v>
      </c>
      <c r="F197" s="28">
        <f t="shared" si="171"/>
        <v>13</v>
      </c>
      <c r="G197" s="6" t="s">
        <v>183</v>
      </c>
      <c r="H197" s="6" t="s">
        <v>183</v>
      </c>
      <c r="I197" s="26" t="s">
        <v>183</v>
      </c>
      <c r="J197" s="6" t="s">
        <v>183</v>
      </c>
      <c r="K197" s="6" t="s">
        <v>183</v>
      </c>
      <c r="L197" s="6" t="s">
        <v>183</v>
      </c>
      <c r="M197" s="6" t="s">
        <v>183</v>
      </c>
      <c r="N197" s="6" t="s">
        <v>183</v>
      </c>
      <c r="O197" s="6" t="s">
        <v>183</v>
      </c>
      <c r="P197" s="6" t="s">
        <v>183</v>
      </c>
      <c r="Q197" s="23" t="s">
        <v>183</v>
      </c>
      <c r="R197" s="21" t="str">
        <f>CONCATENATE("https://{{coalesce(cell(BIG_TEST_9.result, ", $F197,", \""CSG_Insights_Central_Link\""), \""sites.google.com/salesforce.com/fy18-csg-insights-central/home\"").asString()}}")</f>
        <v>https://{{coalesce(cell(BIG_TEST_9.result, 13, \"CSG_Insights_Central_Link\"), \"sites.google.com/salesforce.com/fy18-csg-insights-central/home\").asString()}}</v>
      </c>
      <c r="S197" s="21" t="s">
        <v>199</v>
      </c>
      <c r="T197" s="7" t="str">
        <f>"false"</f>
        <v>false</v>
      </c>
      <c r="U197" s="23" t="s">
        <v>183</v>
      </c>
      <c r="V197" s="23" t="s">
        <v>183</v>
      </c>
      <c r="W197" s="17" t="s">
        <v>207</v>
      </c>
      <c r="X197" s="8" t="s">
        <v>34</v>
      </c>
      <c r="Y197" s="8" t="s">
        <v>33</v>
      </c>
      <c r="Z197" s="8" t="s">
        <v>185</v>
      </c>
      <c r="AA197" s="23" t="s">
        <v>183</v>
      </c>
      <c r="AB197" s="23" t="s">
        <v>183</v>
      </c>
      <c r="AC197" s="9" t="s">
        <v>44</v>
      </c>
      <c r="AD197" s="9" t="s">
        <v>122</v>
      </c>
      <c r="AE197" s="9">
        <f>AG197</f>
        <v>92</v>
      </c>
      <c r="AF197" s="9" t="s">
        <v>40</v>
      </c>
      <c r="AG197" s="28">
        <f t="shared" si="173"/>
        <v>92</v>
      </c>
      <c r="AH197" s="16" t="s">
        <v>180</v>
      </c>
      <c r="AI197" s="10"/>
      <c r="AJ197" s="25" t="s">
        <v>183</v>
      </c>
      <c r="AK197" s="7" t="str">
        <f>CONCATENATE("Help_Link",E197)</f>
        <v>Help_Link_014</v>
      </c>
      <c r="AL197" s="10"/>
      <c r="AM197" s="24" t="s">
        <v>183</v>
      </c>
      <c r="AN197" s="24" t="s">
        <v>183</v>
      </c>
      <c r="AO197" s="13" t="str">
        <f t="shared" si="197"/>
        <v>PASS</v>
      </c>
      <c r="AP197" s="13"/>
      <c r="AQ197" s="12" t="str">
        <f>CONCATENATE("""",AK197,""": {""parameters"": {""destinationLink"": {""url"": """, R197, """, ""tooltip"": """, S197,"""}, ""destinationType"": ""url"", ""fontSize"": ",X197,", ""includeState"": ", T197, ", ""text"": """, Z197, """, ""textAlignment"": """, Y197, """, ""textColor"": """, W197, """}, ""type"": ""link""},")</f>
        <v>"Help_Link_014": {"parameters": {"destinationLink": {"url": "https://{{coalesce(cell(BIG_TEST_9.result, 13,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97" s="33" t="s">
        <v>208</v>
      </c>
      <c r="AS197" s="13" t="str">
        <f t="shared" si="203"/>
        <v>FAIL</v>
      </c>
      <c r="AT197" s="13"/>
      <c r="AU197" s="12" t="str">
        <f>CONCATENATE("{""colspan"": ",AC197,", ""column"": ",AD197,", ""name"": """,AK197,""", ""row"": ",AE197,", ""rowspan"": ",AF197,", ""widgetStyle"": ",AH197,"},")</f>
        <v>{"colspan": 2, "column": 13, "name": "Help_Link_014", "row": 92, "rowspan": 3, "widgetStyle": {"backgroundColor": "#FFFFFF", "borderColor": "#FFFFFF", "borderEdges": [], "borderRadius": 0, "borderWidth": 1}},</v>
      </c>
      <c r="AV197" s="33" t="s">
        <v>226</v>
      </c>
      <c r="AW197" s="13" t="str">
        <f t="shared" si="200"/>
        <v>FAIL</v>
      </c>
    </row>
    <row r="198" spans="1:49" s="4" customFormat="1" ht="87" thickBot="1" x14ac:dyDescent="0.35">
      <c r="A198" s="31">
        <v>14</v>
      </c>
      <c r="B198" s="14" t="s">
        <v>8</v>
      </c>
      <c r="C198" s="14" t="s">
        <v>47</v>
      </c>
      <c r="D198" s="14" t="s">
        <v>172</v>
      </c>
      <c r="E198" s="11" t="str">
        <f t="shared" si="193"/>
        <v>_014</v>
      </c>
      <c r="F198" s="28">
        <f t="shared" si="171"/>
        <v>13</v>
      </c>
      <c r="G198" s="6" t="s">
        <v>183</v>
      </c>
      <c r="H198" s="6" t="s">
        <v>183</v>
      </c>
      <c r="I198" s="26" t="s">
        <v>183</v>
      </c>
      <c r="J198" s="6" t="s">
        <v>183</v>
      </c>
      <c r="K198" s="6" t="s">
        <v>183</v>
      </c>
      <c r="L198" s="6" t="s">
        <v>183</v>
      </c>
      <c r="M198" s="6" t="s">
        <v>183</v>
      </c>
      <c r="N198" s="6" t="s">
        <v>183</v>
      </c>
      <c r="O198" s="6" t="s">
        <v>183</v>
      </c>
      <c r="P198" s="6" t="s">
        <v>183</v>
      </c>
      <c r="Q198" s="23" t="s">
        <v>183</v>
      </c>
      <c r="R198" s="21" t="str">
        <f>CONCATENATE("https://org62.my.salesforce.com/analytics/wave/wave.apexp#dashboard/{{coalesce(cell(BIG_TEST_9.result, ", $F198,", \""Detail_Dashboard_Name\""), \""0FK0M0000004J3fWAE\"").asString()}}")</f>
        <v>https://org62.my.salesforce.com/analytics/wave/wave.apexp#dashboard/{{coalesce(cell(BIG_TEST_9.result, 13, \"Detail_Dashboard_Name\"), \"0FK0M0000004J3fWAE\").asString()}}</v>
      </c>
      <c r="S198" s="21" t="s">
        <v>198</v>
      </c>
      <c r="T198" s="7" t="str">
        <f>"false"</f>
        <v>false</v>
      </c>
      <c r="U198" s="23" t="s">
        <v>183</v>
      </c>
      <c r="V198" s="23" t="s">
        <v>183</v>
      </c>
      <c r="W198" s="17" t="s">
        <v>207</v>
      </c>
      <c r="X198" s="8" t="s">
        <v>62</v>
      </c>
      <c r="Y198" s="8" t="s">
        <v>33</v>
      </c>
      <c r="Z198" s="8" t="s">
        <v>201</v>
      </c>
      <c r="AA198" s="23" t="s">
        <v>183</v>
      </c>
      <c r="AB198" s="23" t="s">
        <v>183</v>
      </c>
      <c r="AC198" s="9" t="s">
        <v>41</v>
      </c>
      <c r="AD198" s="9" t="s">
        <v>181</v>
      </c>
      <c r="AE198" s="32">
        <f>AG198+1</f>
        <v>93</v>
      </c>
      <c r="AF198" s="9" t="s">
        <v>40</v>
      </c>
      <c r="AG198" s="28">
        <f t="shared" si="173"/>
        <v>92</v>
      </c>
      <c r="AH198" s="16" t="s">
        <v>235</v>
      </c>
      <c r="AI198" s="10"/>
      <c r="AJ198" s="25" t="s">
        <v>183</v>
      </c>
      <c r="AK198" s="7" t="str">
        <f>CONCATENATE("Explore_Link",E198)</f>
        <v>Explore_Link_014</v>
      </c>
      <c r="AL198" s="10"/>
      <c r="AM198" s="24" t="s">
        <v>183</v>
      </c>
      <c r="AN198" s="24" t="s">
        <v>183</v>
      </c>
      <c r="AO198" s="13" t="str">
        <f t="shared" si="197"/>
        <v>PASS</v>
      </c>
      <c r="AP198" s="13"/>
      <c r="AQ198" s="12" t="str">
        <f>CONCATENATE("""",AK198,""": {""parameters"": {""destinationLink"": {""url"": """, R198, """, ""tooltip"": """, S198,"""}, ""destinationType"": ""url"", ""fontSize"": ",X198,", ""includeState"": ", T198, ", ""text"": """, Z198, """, ""textAlignment"": """, Y198, """, ""textColor"": """, W198, """}, ""type"": ""link""},")</f>
        <v>"Explore_Link_014": {"parameters": {"destinationLink": {"url": "https://org62.my.salesforce.com/analytics/wave/wave.apexp#dashboard/{{coalesce(cell(BIG_TEST_9.result, 13,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98" s="33" t="s">
        <v>249</v>
      </c>
      <c r="AS198" s="13" t="str">
        <f t="shared" si="203"/>
        <v>FAIL</v>
      </c>
      <c r="AT198" s="13"/>
      <c r="AU198" s="12" t="str">
        <f>CONCATENATE("{""colspan"": ",AC198,", ""column"": ",AD198,", ""name"": """,AK198,""", ""row"": ",AE198,", ""rowspan"": ",AF198,", ""widgetStyle"": ",AH198,"},")</f>
        <v>{"colspan": 4, "column": 43, "name": "Explore_Link_014", "row": 93, "rowspan": 3, "widgetStyle": {"backgroundColor": "#E3EBF3", "borderColor": "#FFFFFF", "borderEdges": ["all"], "borderRadius": 8, "borderWidth": 4}},</v>
      </c>
      <c r="AV198" s="33" t="s">
        <v>236</v>
      </c>
      <c r="AW198" s="13" t="str">
        <f t="shared" si="200"/>
        <v>FAIL</v>
      </c>
    </row>
    <row r="199" spans="1:49" s="4" customFormat="1" ht="72.599999999999994" thickBot="1" x14ac:dyDescent="0.35">
      <c r="A199" s="29">
        <v>1</v>
      </c>
      <c r="B199" s="14" t="s">
        <v>8</v>
      </c>
      <c r="C199" s="14" t="s">
        <v>47</v>
      </c>
      <c r="D199" s="14" t="s">
        <v>10</v>
      </c>
      <c r="E199" s="11" t="str">
        <f>CONCATENATE("_",TEXT(F199+1,"000"))</f>
        <v>_015</v>
      </c>
      <c r="F199" s="28">
        <f t="shared" si="171"/>
        <v>14</v>
      </c>
      <c r="G199" s="5" t="s">
        <v>173</v>
      </c>
      <c r="H199" s="20" t="str">
        <f>CONCATENATE("{{coalesce(cell(BIG_TEST_9.result, ", $F199,", \""Metric\""), \""Error\"").asString()}}")</f>
        <v>{{coalesce(cell(BIG_TEST_9.result, 14, \"Metric\"), \"Error\").asString()}}</v>
      </c>
      <c r="I199" s="26" t="s">
        <v>183</v>
      </c>
      <c r="J199" s="20" t="str">
        <f>CONCATENATE("{{coalesce(cell(BIG_TEST_9.result, ", $F199,", \""YTD_Dynamic\""), \""Error\"").asString()}}")</f>
        <v>{{coalesce(cell(BIG_TEST_9.result, 14, \"YTD_Dynamic\"), \"Error\").asString()}}</v>
      </c>
      <c r="K199" s="6" t="s">
        <v>16</v>
      </c>
      <c r="L199" s="5" t="s">
        <v>17</v>
      </c>
      <c r="M199" s="20" t="str">
        <f t="shared" ref="M199:M203" si="204">CONCATENATE("[""Metric"", [""{{coalesce(cell(BIG_TEST_9.result, ", $F199,", \""Metric\""), \""Error\"").asString()}}""], ""in""]")</f>
        <v>["Metric", ["{{coalesce(cell(BIG_TEST_9.result, 14, \"Metric\"), \"Error\").asString()}}"], "in"]</v>
      </c>
      <c r="N199" s="20" t="str">
        <f t="shared" ref="N199:N202" si="205">CONCATENATE("[""Region"", [""{{coalesce(cell(BIG_TEST_9.result, ", $F199,", \""Region\""), \""Error\"").asString()}}""], ""in""]")</f>
        <v>["Region", ["{{coalesce(cell(BIG_TEST_9.result, 14, \"Region\"), \"Error\").asString()}}"], "in"]</v>
      </c>
      <c r="O199" s="6" t="s">
        <v>210</v>
      </c>
      <c r="P199" s="6" t="s">
        <v>177</v>
      </c>
      <c r="Q199" s="23" t="s">
        <v>183</v>
      </c>
      <c r="R199" s="23" t="s">
        <v>183</v>
      </c>
      <c r="S199" s="23" t="s">
        <v>183</v>
      </c>
      <c r="T199" s="23" t="s">
        <v>183</v>
      </c>
      <c r="U199" s="23" t="s">
        <v>183</v>
      </c>
      <c r="V199" s="23" t="s">
        <v>183</v>
      </c>
      <c r="W199" s="21" t="str">
        <f>CONCATENATE("{{coalesce(cell(BIG_TEST_9.result, ", $F199,", \""Text_Color_1\""), \""#FFFFFF\"").asString()}}")</f>
        <v>{{coalesce(cell(BIG_TEST_9.result, 14, \"Text_Color_1\"), \"#FFFFFF\").asString()}}</v>
      </c>
      <c r="X199" s="8" t="s">
        <v>48</v>
      </c>
      <c r="Y199" s="8" t="s">
        <v>33</v>
      </c>
      <c r="Z199" s="21" t="str">
        <f>CONCATENATE("{{coalesce(cell(BIG_TEST_9.result, ", $F199,", \""number_YTD_Formatted\""), \""--\"").asString()}}")</f>
        <v>{{coalesce(cell(BIG_TEST_9.result, 14, \"number_YTD_Formatted\"), \"--\").asString()}}</v>
      </c>
      <c r="AA199" s="23" t="s">
        <v>183</v>
      </c>
      <c r="AB199" s="23" t="s">
        <v>183</v>
      </c>
      <c r="AC199" s="9" t="s">
        <v>59</v>
      </c>
      <c r="AD199" s="9" t="s">
        <v>160</v>
      </c>
      <c r="AE199" s="9">
        <f>AG199</f>
        <v>97</v>
      </c>
      <c r="AF199" s="9" t="s">
        <v>40</v>
      </c>
      <c r="AG199" s="28">
        <f t="shared" si="173"/>
        <v>97</v>
      </c>
      <c r="AH199" s="16" t="s">
        <v>227</v>
      </c>
      <c r="AI199" s="10"/>
      <c r="AJ199" s="25" t="s">
        <v>183</v>
      </c>
      <c r="AK199" s="7" t="str">
        <f>CONCATENATE("text_",L199,E199)</f>
        <v>text_YTD_015</v>
      </c>
      <c r="AL199" s="10"/>
      <c r="AM199" s="24" t="s">
        <v>183</v>
      </c>
      <c r="AN199" s="24" t="s">
        <v>183</v>
      </c>
      <c r="AO199" s="13" t="str">
        <f>IF(AM199=AN199,"PASS","FAIL")</f>
        <v>PASS</v>
      </c>
      <c r="AP199" s="13"/>
      <c r="AQ199" s="12" t="str">
        <f>CONCATENATE("""",AK199,""": {""type"": ""text"", ""parameters"": {""text"": """, Z199, """, ""textAlignment"": """, Y199, """, ""textColor"": """, W199, """, ""fontSize"": ",X199,"}},")</f>
        <v>"text_YTD_015": {"type": "text", "parameters": {"text": "{{coalesce(cell(BIG_TEST_9.result, 14, \"number_YTD_Formatted\"), \"--\").asString()}}", "textAlignment": "center", "textColor": "{{coalesce(cell(BIG_TEST_9.result, 14, \"Text_Color_1\"), \"#FFFFFF\").asString()}}", "fontSize": 18}},</v>
      </c>
      <c r="AR199" s="17" t="s">
        <v>218</v>
      </c>
      <c r="AS199" s="13" t="str">
        <f>IF(AQ199=AR199,"PASS","FAIL")</f>
        <v>FAIL</v>
      </c>
      <c r="AT199" s="13"/>
      <c r="AU199" s="12" t="str">
        <f t="shared" ref="AU199:AU206" si="206">CONCATENATE("{""colspan"": ",AC199,", ""column"": ",AD199,", ""name"": """,AK199,""", ""row"": ",AE199,", ""rowspan"": ",AF199,", ""widgetStyle"": ",AH199,"},")</f>
        <v>{"colspan": 5, "column": 22, "name": "text_YTD_015", "row": 97, "rowspan": 3, "widgetStyle": {"borderEdges": ["bottom"], "backgroundColor": "#FFFFFF", "borderColor": "#C5D3E0", "borderRadius": 0, "borderWidth": 1}},</v>
      </c>
      <c r="AV199" s="17" t="s">
        <v>231</v>
      </c>
      <c r="AW199" s="13" t="str">
        <f>IF(AU199=AV199,"PASS","FAIL")</f>
        <v>FAIL</v>
      </c>
    </row>
    <row r="200" spans="1:49" s="4" customFormat="1" ht="72.599999999999994" thickBot="1" x14ac:dyDescent="0.35">
      <c r="A200" s="30">
        <v>2</v>
      </c>
      <c r="B200" s="14" t="s">
        <v>8</v>
      </c>
      <c r="C200" s="14" t="s">
        <v>47</v>
      </c>
      <c r="D200" s="14" t="s">
        <v>10</v>
      </c>
      <c r="E200" s="11" t="str">
        <f t="shared" ref="E200:E212" si="207">CONCATENATE("_",TEXT(F200+1,"000"))</f>
        <v>_015</v>
      </c>
      <c r="F200" s="28">
        <f t="shared" si="171"/>
        <v>14</v>
      </c>
      <c r="G200" s="5" t="s">
        <v>173</v>
      </c>
      <c r="H200" s="20" t="str">
        <f t="shared" ref="H200:H203" si="208">CONCATENATE("{{coalesce(cell(BIG_TEST_9.result, ", $F200,", \""Metric\""), \""Error\"").asString()}}")</f>
        <v>{{coalesce(cell(BIG_TEST_9.result, 14, \"Metric\"), \"Error\").asString()}}</v>
      </c>
      <c r="I200" s="26" t="s">
        <v>183</v>
      </c>
      <c r="J200" s="20" t="s">
        <v>15</v>
      </c>
      <c r="K200" s="5" t="s">
        <v>15</v>
      </c>
      <c r="L200" s="5" t="s">
        <v>53</v>
      </c>
      <c r="M200" s="20" t="str">
        <f t="shared" si="204"/>
        <v>["Metric", ["{{coalesce(cell(BIG_TEST_9.result, 14, \"Metric\"), \"Error\").asString()}}"], "in"]</v>
      </c>
      <c r="N200" s="20" t="str">
        <f t="shared" si="205"/>
        <v>["Region", ["{{coalesce(cell(BIG_TEST_9.result, 14, \"Region\"), \"Error\").asString()}}"], "in"]</v>
      </c>
      <c r="O200" s="6" t="s">
        <v>210</v>
      </c>
      <c r="P200" s="6" t="s">
        <v>177</v>
      </c>
      <c r="Q200" s="23" t="s">
        <v>183</v>
      </c>
      <c r="R200" s="23" t="s">
        <v>183</v>
      </c>
      <c r="S200" s="23" t="s">
        <v>183</v>
      </c>
      <c r="T200" s="23" t="s">
        <v>183</v>
      </c>
      <c r="U200" s="23" t="s">
        <v>183</v>
      </c>
      <c r="V200" s="23" t="s">
        <v>183</v>
      </c>
      <c r="W200" s="21" t="str">
        <f t="shared" ref="W200:W201" si="209">CONCATENATE("{{coalesce(cell(BIG_TEST_9.result, ", $F200,", \""Text_Color_1\""), \""#FFFFFF\"").asString()}}")</f>
        <v>{{coalesce(cell(BIG_TEST_9.result, 14, \"Text_Color_1\"), \"#FFFFFF\").asString()}}</v>
      </c>
      <c r="X200" s="8" t="s">
        <v>48</v>
      </c>
      <c r="Y200" s="8" t="s">
        <v>33</v>
      </c>
      <c r="Z200" s="21" t="str">
        <f>CONCATENATE("{{coalesce(cell(BIG_TEST_9.result, ", $F200,", \""number_YTD_A_Formatted\""), \""--\"").asString()}}")</f>
        <v>{{coalesce(cell(BIG_TEST_9.result, 14, \"number_YTD_A_Formatted\"), \"--\").asString()}}</v>
      </c>
      <c r="AA200" s="23" t="s">
        <v>183</v>
      </c>
      <c r="AB200" s="23" t="s">
        <v>183</v>
      </c>
      <c r="AC200" s="9" t="s">
        <v>59</v>
      </c>
      <c r="AD200" s="9" t="s">
        <v>195</v>
      </c>
      <c r="AE200" s="9">
        <f>AG200</f>
        <v>97</v>
      </c>
      <c r="AF200" s="9" t="s">
        <v>40</v>
      </c>
      <c r="AG200" s="28">
        <f t="shared" si="173"/>
        <v>97</v>
      </c>
      <c r="AH200" s="16" t="s">
        <v>227</v>
      </c>
      <c r="AI200" s="10"/>
      <c r="AJ200" s="25" t="s">
        <v>183</v>
      </c>
      <c r="AK200" s="7" t="str">
        <f t="shared" ref="AK200:AK203" si="210">CONCATENATE("text_",L200,E200)</f>
        <v>text_YTD_A_015</v>
      </c>
      <c r="AL200" s="10"/>
      <c r="AM200" s="24" t="s">
        <v>183</v>
      </c>
      <c r="AN200" s="24" t="s">
        <v>183</v>
      </c>
      <c r="AO200" s="13" t="str">
        <f t="shared" ref="AO200:AO212" si="211">IF(AM200=AN200,"PASS","FAIL")</f>
        <v>PASS</v>
      </c>
      <c r="AP200" s="13"/>
      <c r="AQ200" s="12" t="str">
        <f t="shared" ref="AQ200:AQ205" si="212">CONCATENATE("""",AK200,""": {""type"": ""text"", ""parameters"": {""text"": """, Z200, """, ""textAlignment"": """, Y200, """, ""textColor"": """, W200, """, ""fontSize"": ",X200,"}},")</f>
        <v>"text_YTD_A_015": {"type": "text", "parameters": {"text": "{{coalesce(cell(BIG_TEST_9.result, 14, \"number_YTD_A_Formatted\"), \"--\").asString()}}", "textAlignment": "center", "textColor": "{{coalesce(cell(BIG_TEST_9.result, 14, \"Text_Color_1\"), \"#FFFFFF\").asString()}}", "fontSize": 18}},</v>
      </c>
      <c r="AR200" s="17" t="s">
        <v>213</v>
      </c>
      <c r="AS200" s="13" t="str">
        <f t="shared" ref="AS200:AS205" si="213">IF(AQ200=AR200,"PASS","FAIL")</f>
        <v>FAIL</v>
      </c>
      <c r="AT200" s="13"/>
      <c r="AU200" s="12" t="str">
        <f t="shared" si="206"/>
        <v>{"colspan": 5, "column": 29, "name": "text_YTD_A_015", "row": 97, "rowspan": 3, "widgetStyle": {"borderEdges": ["bottom"], "backgroundColor": "#FFFFFF", "borderColor": "#C5D3E0", "borderRadius": 0, "borderWidth": 1}},</v>
      </c>
      <c r="AV200" s="17" t="s">
        <v>228</v>
      </c>
      <c r="AW200" s="13" t="str">
        <f t="shared" ref="AW200:AW212" si="214">IF(AU200=AV200,"PASS","FAIL")</f>
        <v>FAIL</v>
      </c>
    </row>
    <row r="201" spans="1:49" s="4" customFormat="1" ht="72.599999999999994" thickBot="1" x14ac:dyDescent="0.35">
      <c r="A201" s="30">
        <v>3</v>
      </c>
      <c r="B201" s="14" t="s">
        <v>8</v>
      </c>
      <c r="C201" s="14" t="s">
        <v>47</v>
      </c>
      <c r="D201" s="14" t="s">
        <v>10</v>
      </c>
      <c r="E201" s="11" t="str">
        <f t="shared" si="207"/>
        <v>_015</v>
      </c>
      <c r="F201" s="28">
        <f t="shared" si="171"/>
        <v>14</v>
      </c>
      <c r="G201" s="5" t="s">
        <v>173</v>
      </c>
      <c r="H201" s="20" t="str">
        <f t="shared" si="208"/>
        <v>{{coalesce(cell(BIG_TEST_9.result, 14, \"Metric\"), \"Error\").asString()}}</v>
      </c>
      <c r="I201" s="26" t="s">
        <v>183</v>
      </c>
      <c r="J201" s="20" t="str">
        <f>CONCATENATE("{{coalesce(cell(BIG_TEST_9.result, ", $F201,", \""Annual_Target_Dynamic\""), \""Error\"").asString()}}")</f>
        <v>{{coalesce(cell(BIG_TEST_9.result, 14, \"Annual_Target_Dynamic\"), \"Error\").asString()}}</v>
      </c>
      <c r="K201" s="5" t="s">
        <v>50</v>
      </c>
      <c r="L201" s="5" t="s">
        <v>54</v>
      </c>
      <c r="M201" s="20" t="str">
        <f t="shared" si="204"/>
        <v>["Metric", ["{{coalesce(cell(BIG_TEST_9.result, 14, \"Metric\"), \"Error\").asString()}}"], "in"]</v>
      </c>
      <c r="N201" s="20" t="str">
        <f t="shared" si="205"/>
        <v>["Region", ["{{coalesce(cell(BIG_TEST_9.result, 14, \"Region\"), \"Error\").asString()}}"], "in"]</v>
      </c>
      <c r="O201" s="6" t="s">
        <v>210</v>
      </c>
      <c r="P201" s="6" t="s">
        <v>177</v>
      </c>
      <c r="Q201" s="23" t="s">
        <v>183</v>
      </c>
      <c r="R201" s="23" t="s">
        <v>183</v>
      </c>
      <c r="S201" s="23" t="s">
        <v>183</v>
      </c>
      <c r="T201" s="23" t="s">
        <v>183</v>
      </c>
      <c r="U201" s="23" t="s">
        <v>183</v>
      </c>
      <c r="V201" s="23" t="s">
        <v>183</v>
      </c>
      <c r="W201" s="21" t="str">
        <f t="shared" si="209"/>
        <v>{{coalesce(cell(BIG_TEST_9.result, 14, \"Text_Color_1\"), \"#FFFFFF\").asString()}}</v>
      </c>
      <c r="X201" s="8" t="s">
        <v>48</v>
      </c>
      <c r="Y201" s="8" t="s">
        <v>33</v>
      </c>
      <c r="Z201" s="21" t="str">
        <f t="shared" ref="Z201" si="215">CONCATENATE("{{coalesce(cell(BIG_TEST_9.result, ", $F201,", \""number_Target_Formatted\""), \""--\"").asString()}}")</f>
        <v>{{coalesce(cell(BIG_TEST_9.result, 14, \"number_Target_Formatted\"), \"--\").asString()}}</v>
      </c>
      <c r="AA201" s="23" t="s">
        <v>183</v>
      </c>
      <c r="AB201" s="23" t="s">
        <v>183</v>
      </c>
      <c r="AC201" s="9" t="s">
        <v>41</v>
      </c>
      <c r="AD201" s="9" t="s">
        <v>135</v>
      </c>
      <c r="AE201" s="9">
        <f>AG201</f>
        <v>97</v>
      </c>
      <c r="AF201" s="9" t="s">
        <v>40</v>
      </c>
      <c r="AG201" s="28">
        <f t="shared" si="173"/>
        <v>97</v>
      </c>
      <c r="AH201" s="16" t="s">
        <v>219</v>
      </c>
      <c r="AI201" s="10"/>
      <c r="AJ201" s="25" t="s">
        <v>183</v>
      </c>
      <c r="AK201" s="7" t="str">
        <f t="shared" si="210"/>
        <v>text_Target_015</v>
      </c>
      <c r="AL201" s="10"/>
      <c r="AM201" s="24" t="s">
        <v>183</v>
      </c>
      <c r="AN201" s="24" t="s">
        <v>183</v>
      </c>
      <c r="AO201" s="13" t="str">
        <f t="shared" si="211"/>
        <v>PASS</v>
      </c>
      <c r="AP201" s="13"/>
      <c r="AQ201" s="12" t="str">
        <f t="shared" si="212"/>
        <v>"text_Target_015": {"type": "text", "parameters": {"text": "{{coalesce(cell(BIG_TEST_9.result, 14, \"number_Target_Formatted\"), \"--\").asString()}}", "textAlignment": "center", "textColor": "{{coalesce(cell(BIG_TEST_9.result, 14, \"Text_Color_1\"), \"#FFFFFF\").asString()}}", "fontSize": 18}},</v>
      </c>
      <c r="AR201" s="17" t="s">
        <v>217</v>
      </c>
      <c r="AS201" s="13" t="str">
        <f t="shared" si="213"/>
        <v>FAIL</v>
      </c>
      <c r="AT201" s="13"/>
      <c r="AU201" s="12" t="str">
        <f t="shared" si="206"/>
        <v>{"colspan": 4, "column": 16, "name": "text_Target_015", "row": 97, "rowspan": 3, "widgetStyle": {"borderEdges": [], "backgroundColor": "#FFFFFF", "borderColor": "#FFFFFF", "borderRadius": 0, "borderWidth": 1}},</v>
      </c>
      <c r="AV201" s="17" t="s">
        <v>232</v>
      </c>
      <c r="AW201" s="13" t="str">
        <f t="shared" si="214"/>
        <v>FAIL</v>
      </c>
    </row>
    <row r="202" spans="1:49" s="4" customFormat="1" ht="72.599999999999994" thickBot="1" x14ac:dyDescent="0.35">
      <c r="A202" s="30">
        <v>4</v>
      </c>
      <c r="B202" s="14" t="s">
        <v>8</v>
      </c>
      <c r="C202" s="14" t="s">
        <v>47</v>
      </c>
      <c r="D202" s="14" t="s">
        <v>10</v>
      </c>
      <c r="E202" s="11" t="str">
        <f t="shared" si="207"/>
        <v>_015</v>
      </c>
      <c r="F202" s="28">
        <f t="shared" si="171"/>
        <v>14</v>
      </c>
      <c r="G202" s="5" t="s">
        <v>173</v>
      </c>
      <c r="H202" s="20" t="str">
        <f t="shared" si="208"/>
        <v>{{coalesce(cell(BIG_TEST_9.result, 14, \"Metric\"), \"Error\").asString()}}</v>
      </c>
      <c r="I202" s="26" t="s">
        <v>183</v>
      </c>
      <c r="J202" s="20" t="str">
        <f>CONCATENATE("{{coalesce(cell(BIG_TEST_9.result, ", $F202,", \""Change_in_YTD_MoM_Dynamic\""), \""Error\"").asString()}}")</f>
        <v>{{coalesce(cell(BIG_TEST_9.result, 14, \"Change_in_YTD_MoM_Dynamic\"), \"Error\").asString()}}</v>
      </c>
      <c r="K202" s="5" t="s">
        <v>51</v>
      </c>
      <c r="L202" s="5" t="s">
        <v>56</v>
      </c>
      <c r="M202" s="20" t="str">
        <f t="shared" si="204"/>
        <v>["Metric", ["{{coalesce(cell(BIG_TEST_9.result, 14, \"Metric\"), \"Error\").asString()}}"], "in"]</v>
      </c>
      <c r="N202" s="20" t="str">
        <f t="shared" si="205"/>
        <v>["Region", ["{{coalesce(cell(BIG_TEST_9.result, 14, \"Region\"), \"Error\").asString()}}"], "in"]</v>
      </c>
      <c r="O202" s="6" t="s">
        <v>210</v>
      </c>
      <c r="P202" s="6" t="s">
        <v>177</v>
      </c>
      <c r="Q202" s="23" t="s">
        <v>183</v>
      </c>
      <c r="R202" s="23" t="s">
        <v>183</v>
      </c>
      <c r="S202" s="23" t="s">
        <v>183</v>
      </c>
      <c r="T202" s="23" t="s">
        <v>183</v>
      </c>
      <c r="U202" s="23" t="s">
        <v>183</v>
      </c>
      <c r="V202" s="23" t="s">
        <v>183</v>
      </c>
      <c r="W202" s="21" t="str">
        <f>CONCATENATE("{{coalesce(cell(BIG_TEST_9.result, ", $F202,", \""Color_2\""), \""#FFFFFF\"").asString()}}")</f>
        <v>{{coalesce(cell(BIG_TEST_9.result, 14, \"Color_2\"), \"#FFFFFF\").asString()}}</v>
      </c>
      <c r="X202" s="8" t="s">
        <v>34</v>
      </c>
      <c r="Y202" s="8" t="s">
        <v>202</v>
      </c>
      <c r="Z202" s="21" t="str">
        <f>CONCATENATE("{{coalesce(cell(BIG_TEST_9.result, ", $F202,", \""number_YTD_MoM_Formatted\""), \""--\"").asString()}}")</f>
        <v>{{coalesce(cell(BIG_TEST_9.result, 14, \"number_YTD_MoM_Formatted\"), \"--\").asString()}}</v>
      </c>
      <c r="AA202" s="23" t="s">
        <v>183</v>
      </c>
      <c r="AB202" s="23" t="s">
        <v>183</v>
      </c>
      <c r="AC202" s="9" t="s">
        <v>40</v>
      </c>
      <c r="AD202" s="9" t="s">
        <v>32</v>
      </c>
      <c r="AE202" s="9">
        <f>AG202+3</f>
        <v>100</v>
      </c>
      <c r="AF202" s="9" t="s">
        <v>44</v>
      </c>
      <c r="AG202" s="28">
        <f t="shared" si="173"/>
        <v>97</v>
      </c>
      <c r="AH202" s="16" t="s">
        <v>219</v>
      </c>
      <c r="AI202" s="10"/>
      <c r="AJ202" s="25" t="s">
        <v>183</v>
      </c>
      <c r="AK202" s="7" t="str">
        <f t="shared" si="210"/>
        <v>text_YTD_MoM_015</v>
      </c>
      <c r="AL202" s="10"/>
      <c r="AM202" s="24" t="s">
        <v>183</v>
      </c>
      <c r="AN202" s="24" t="s">
        <v>183</v>
      </c>
      <c r="AO202" s="13" t="str">
        <f t="shared" si="211"/>
        <v>PASS</v>
      </c>
      <c r="AP202" s="13"/>
      <c r="AQ202" s="12" t="str">
        <f t="shared" si="212"/>
        <v>"text_YTD_MoM_015": {"type": "text", "parameters": {"text": "{{coalesce(cell(BIG_TEST_9.result, 14, \"number_YTD_MoM_Formatted\"), \"--\").asString()}}", "textAlignment": "right", "textColor": "{{coalesce(cell(BIG_TEST_9.result, 14, \"Color_2\"), \"#FFFFFF\").asString()}}", "fontSize": 14}},</v>
      </c>
      <c r="AR202" s="17" t="s">
        <v>211</v>
      </c>
      <c r="AS202" s="13" t="str">
        <f t="shared" si="213"/>
        <v>FAIL</v>
      </c>
      <c r="AT202" s="13"/>
      <c r="AU202" s="12" t="str">
        <f t="shared" si="206"/>
        <v>{"colspan": 3, "column": 24, "name": "text_YTD_MoM_015", "row": 100, "rowspan": 2, "widgetStyle": {"borderEdges": [], "backgroundColor": "#FFFFFF", "borderColor": "#FFFFFF", "borderRadius": 0, "borderWidth": 1}},</v>
      </c>
      <c r="AV202" s="17" t="s">
        <v>230</v>
      </c>
      <c r="AW202" s="13" t="str">
        <f t="shared" si="214"/>
        <v>FAIL</v>
      </c>
    </row>
    <row r="203" spans="1:49" s="4" customFormat="1" ht="72.599999999999994" thickBot="1" x14ac:dyDescent="0.35">
      <c r="A203" s="30">
        <v>5</v>
      </c>
      <c r="B203" s="14" t="s">
        <v>8</v>
      </c>
      <c r="C203" s="14" t="s">
        <v>47</v>
      </c>
      <c r="D203" s="14" t="s">
        <v>10</v>
      </c>
      <c r="E203" s="11" t="str">
        <f t="shared" si="207"/>
        <v>_015</v>
      </c>
      <c r="F203" s="28">
        <f t="shared" si="171"/>
        <v>14</v>
      </c>
      <c r="G203" s="5" t="s">
        <v>173</v>
      </c>
      <c r="H203" s="20" t="str">
        <f t="shared" si="208"/>
        <v>{{coalesce(cell(BIG_TEST_9.result, 14, \"Metric\"), \"Error\").asString()}}</v>
      </c>
      <c r="I203" s="26" t="s">
        <v>183</v>
      </c>
      <c r="J203" s="5" t="s">
        <v>52</v>
      </c>
      <c r="K203" s="5" t="s">
        <v>52</v>
      </c>
      <c r="L203" s="5" t="s">
        <v>55</v>
      </c>
      <c r="M203" s="20" t="str">
        <f t="shared" si="204"/>
        <v>["Metric", ["{{coalesce(cell(BIG_TEST_9.result, 14, \"Metric\"), \"Error\").asString()}}"], "in"]</v>
      </c>
      <c r="N203" s="20" t="str">
        <f>CONCATENATE("[""Region"", [""{{coalesce(cell(BIG_TEST_9.result, ", $F203,", \""Region\""), \""Error\"").asString()}}""], ""in""]")</f>
        <v>["Region", ["{{coalesce(cell(BIG_TEST_9.result, 14, \"Region\"), \"Error\").asString()}}"], "in"]</v>
      </c>
      <c r="O203" s="6" t="s">
        <v>210</v>
      </c>
      <c r="P203" s="6" t="s">
        <v>177</v>
      </c>
      <c r="Q203" s="23" t="s">
        <v>183</v>
      </c>
      <c r="R203" s="23" t="s">
        <v>183</v>
      </c>
      <c r="S203" s="23" t="s">
        <v>183</v>
      </c>
      <c r="T203" s="23" t="s">
        <v>183</v>
      </c>
      <c r="U203" s="23" t="s">
        <v>183</v>
      </c>
      <c r="V203" s="23" t="s">
        <v>183</v>
      </c>
      <c r="W203" s="21" t="str">
        <f>CONCATENATE("{{coalesce(cell(BIG_TEST_9.result, ", $F203,", \""Color\""), \""#FFFFFF\"").asString()}}")</f>
        <v>{{coalesce(cell(BIG_TEST_9.result, 14, \"Color\"), \"#FFFFFF\").asString()}}</v>
      </c>
      <c r="X203" s="8" t="s">
        <v>34</v>
      </c>
      <c r="Y203" s="8" t="s">
        <v>202</v>
      </c>
      <c r="Z203" s="21" t="str">
        <f>CONCATENATE("{{coalesce(cell(BIG_TEST_9.result, ", $F203,", \""number_YTD_A_MoM_Formatted\""), \""--\"").asString()}}")</f>
        <v>{{coalesce(cell(BIG_TEST_9.result, 14, \"number_YTD_A_MoM_Formatted\"), \"--\").asString()}}</v>
      </c>
      <c r="AA203" s="23" t="s">
        <v>183</v>
      </c>
      <c r="AB203" s="23" t="s">
        <v>183</v>
      </c>
      <c r="AC203" s="9" t="s">
        <v>40</v>
      </c>
      <c r="AD203" s="9" t="s">
        <v>237</v>
      </c>
      <c r="AE203" s="9">
        <f>AG203+3</f>
        <v>100</v>
      </c>
      <c r="AF203" s="9" t="s">
        <v>44</v>
      </c>
      <c r="AG203" s="28">
        <f t="shared" si="173"/>
        <v>97</v>
      </c>
      <c r="AH203" s="16" t="s">
        <v>219</v>
      </c>
      <c r="AI203" s="10"/>
      <c r="AJ203" s="25" t="s">
        <v>183</v>
      </c>
      <c r="AK203" s="7" t="str">
        <f t="shared" si="210"/>
        <v>text_YTD_A_MoM_015</v>
      </c>
      <c r="AL203" s="10"/>
      <c r="AM203" s="24" t="s">
        <v>183</v>
      </c>
      <c r="AN203" s="24" t="s">
        <v>183</v>
      </c>
      <c r="AO203" s="13" t="str">
        <f t="shared" si="211"/>
        <v>PASS</v>
      </c>
      <c r="AP203" s="13"/>
      <c r="AQ203" s="12" t="str">
        <f t="shared" si="212"/>
        <v>"text_YTD_A_MoM_015": {"type": "text", "parameters": {"text": "{{coalesce(cell(BIG_TEST_9.result, 14, \"number_YTD_A_MoM_Formatted\"), \"--\").asString()}}", "textAlignment": "right", "textColor": "{{coalesce(cell(BIG_TEST_9.result, 14, \"Color\"), \"#FFFFFF\").asString()}}", "fontSize": 14}},</v>
      </c>
      <c r="AR203" s="17" t="s">
        <v>214</v>
      </c>
      <c r="AS203" s="13" t="str">
        <f t="shared" si="213"/>
        <v>FAIL</v>
      </c>
      <c r="AT203" s="13"/>
      <c r="AU203" s="12" t="str">
        <f t="shared" si="206"/>
        <v>{"colspan": 3, "column": 31, "name": "text_YTD_A_MoM_015", "row": 100, "rowspan": 2, "widgetStyle": {"borderEdges": [], "backgroundColor": "#FFFFFF", "borderColor": "#FFFFFF", "borderRadius": 0, "borderWidth": 1}},</v>
      </c>
      <c r="AV203" s="17" t="s">
        <v>229</v>
      </c>
      <c r="AW203" s="13" t="str">
        <f t="shared" si="214"/>
        <v>FAIL</v>
      </c>
    </row>
    <row r="204" spans="1:49" s="4" customFormat="1" ht="72.599999999999994" thickBot="1" x14ac:dyDescent="0.35">
      <c r="A204" s="30">
        <v>6</v>
      </c>
      <c r="B204" s="14" t="s">
        <v>8</v>
      </c>
      <c r="C204" s="14" t="s">
        <v>47</v>
      </c>
      <c r="D204" s="14" t="s">
        <v>10</v>
      </c>
      <c r="E204" s="11" t="str">
        <f t="shared" si="207"/>
        <v>_015</v>
      </c>
      <c r="F204" s="28">
        <f t="shared" si="171"/>
        <v>14</v>
      </c>
      <c r="G204" s="6" t="s">
        <v>183</v>
      </c>
      <c r="H204" s="6" t="s">
        <v>183</v>
      </c>
      <c r="I204" s="6" t="s">
        <v>183</v>
      </c>
      <c r="J204" s="6" t="s">
        <v>183</v>
      </c>
      <c r="K204" s="6" t="s">
        <v>183</v>
      </c>
      <c r="L204" s="6" t="s">
        <v>183</v>
      </c>
      <c r="M204" s="6" t="s">
        <v>183</v>
      </c>
      <c r="N204" s="6" t="s">
        <v>183</v>
      </c>
      <c r="O204" s="6" t="s">
        <v>183</v>
      </c>
      <c r="P204" s="6" t="s">
        <v>183</v>
      </c>
      <c r="Q204" s="23" t="s">
        <v>183</v>
      </c>
      <c r="R204" s="23" t="s">
        <v>183</v>
      </c>
      <c r="S204" s="23" t="s">
        <v>183</v>
      </c>
      <c r="T204" s="23" t="s">
        <v>183</v>
      </c>
      <c r="U204" s="23" t="s">
        <v>183</v>
      </c>
      <c r="V204" s="23" t="s">
        <v>183</v>
      </c>
      <c r="W204" s="21" t="str">
        <f>CONCATENATE("{{coalesce(cell(BIG_TEST_9.result, ", $F202,", \""Text_Color_1\""), \""#FFFFFF\"").asString()}}")</f>
        <v>{{coalesce(cell(BIG_TEST_9.result, 14, \"Text_Color_1\"), \"#FFFFFF\").asString()}}</v>
      </c>
      <c r="X204" s="8" t="s">
        <v>49</v>
      </c>
      <c r="Y204" s="8" t="s">
        <v>202</v>
      </c>
      <c r="Z204" s="8" t="s">
        <v>212</v>
      </c>
      <c r="AA204" s="23"/>
      <c r="AB204" s="23"/>
      <c r="AC204" s="9" t="s">
        <v>40</v>
      </c>
      <c r="AD204" s="9" t="s">
        <v>158</v>
      </c>
      <c r="AE204" s="9">
        <f>AG204+3</f>
        <v>100</v>
      </c>
      <c r="AF204" s="9" t="s">
        <v>44</v>
      </c>
      <c r="AG204" s="28">
        <f t="shared" si="173"/>
        <v>97</v>
      </c>
      <c r="AH204" s="16" t="s">
        <v>219</v>
      </c>
      <c r="AI204" s="10"/>
      <c r="AJ204" s="25" t="s">
        <v>183</v>
      </c>
      <c r="AK204" s="7" t="str">
        <f>CONCATENATE("text_","cmom_a",E204)</f>
        <v>text_cmom_a_015</v>
      </c>
      <c r="AL204" s="10"/>
      <c r="AM204" s="24" t="s">
        <v>183</v>
      </c>
      <c r="AN204" s="24" t="s">
        <v>183</v>
      </c>
      <c r="AO204" s="13" t="str">
        <f t="shared" si="211"/>
        <v>PASS</v>
      </c>
      <c r="AP204" s="13"/>
      <c r="AQ204" s="12" t="str">
        <f t="shared" si="212"/>
        <v>"text_cmom_a_015": {"type": "text", "parameters": {"text": "Δ MoM", "textAlignment": "right", "textColor": "{{coalesce(cell(BIG_TEST_9.result, 14, \"Text_Color_1\"), \"#FFFFFF\").asString()}}", "fontSize": 10}},</v>
      </c>
      <c r="AR204" s="17" t="s">
        <v>215</v>
      </c>
      <c r="AS204" s="13" t="str">
        <f t="shared" si="213"/>
        <v>FAIL</v>
      </c>
      <c r="AT204" s="13"/>
      <c r="AU204" s="12" t="str">
        <f t="shared" si="206"/>
        <v>{"colspan": 3, "column": 21, "name": "text_cmom_a_015", "row": 100, "rowspan": 2, "widgetStyle": {"borderEdges": [], "backgroundColor": "#FFFFFF", "borderColor": "#FFFFFF", "borderRadius": 0, "borderWidth": 1}},</v>
      </c>
      <c r="AV204" s="17" t="s">
        <v>220</v>
      </c>
      <c r="AW204" s="13" t="str">
        <f t="shared" si="214"/>
        <v>FAIL</v>
      </c>
    </row>
    <row r="205" spans="1:49" s="4" customFormat="1" ht="72.599999999999994" thickBot="1" x14ac:dyDescent="0.35">
      <c r="A205" s="30">
        <v>7</v>
      </c>
      <c r="B205" s="14" t="s">
        <v>8</v>
      </c>
      <c r="C205" s="14" t="s">
        <v>47</v>
      </c>
      <c r="D205" s="14" t="s">
        <v>10</v>
      </c>
      <c r="E205" s="11" t="str">
        <f t="shared" si="207"/>
        <v>_015</v>
      </c>
      <c r="F205" s="28">
        <f t="shared" si="171"/>
        <v>14</v>
      </c>
      <c r="G205" s="6" t="s">
        <v>183</v>
      </c>
      <c r="H205" s="6" t="s">
        <v>183</v>
      </c>
      <c r="I205" s="6" t="s">
        <v>183</v>
      </c>
      <c r="J205" s="6" t="s">
        <v>183</v>
      </c>
      <c r="K205" s="6" t="s">
        <v>183</v>
      </c>
      <c r="L205" s="6" t="s">
        <v>183</v>
      </c>
      <c r="M205" s="6" t="s">
        <v>183</v>
      </c>
      <c r="N205" s="6" t="s">
        <v>183</v>
      </c>
      <c r="O205" s="6" t="s">
        <v>183</v>
      </c>
      <c r="P205" s="6" t="s">
        <v>183</v>
      </c>
      <c r="Q205" s="23" t="s">
        <v>183</v>
      </c>
      <c r="R205" s="23" t="s">
        <v>183</v>
      </c>
      <c r="S205" s="23" t="s">
        <v>183</v>
      </c>
      <c r="T205" s="23" t="s">
        <v>183</v>
      </c>
      <c r="U205" s="23" t="s">
        <v>183</v>
      </c>
      <c r="V205" s="23" t="s">
        <v>183</v>
      </c>
      <c r="W205" s="21" t="str">
        <f>CONCATENATE("{{coalesce(cell(BIG_TEST_9.result, ", $F203,", \""Text_Color_1\""), \""#FFFFFF\"").asString()}}")</f>
        <v>{{coalesce(cell(BIG_TEST_9.result, 14, \"Text_Color_1\"), \"#FFFFFF\").asString()}}</v>
      </c>
      <c r="X205" s="8" t="s">
        <v>49</v>
      </c>
      <c r="Y205" s="8" t="s">
        <v>202</v>
      </c>
      <c r="Z205" s="8" t="s">
        <v>212</v>
      </c>
      <c r="AA205" s="23"/>
      <c r="AB205" s="23"/>
      <c r="AC205" s="9" t="s">
        <v>40</v>
      </c>
      <c r="AD205" s="9" t="s">
        <v>194</v>
      </c>
      <c r="AE205" s="9">
        <f>AG205+3</f>
        <v>100</v>
      </c>
      <c r="AF205" s="9" t="s">
        <v>44</v>
      </c>
      <c r="AG205" s="28">
        <f t="shared" si="173"/>
        <v>97</v>
      </c>
      <c r="AH205" s="16" t="s">
        <v>219</v>
      </c>
      <c r="AI205" s="10"/>
      <c r="AJ205" s="25" t="s">
        <v>183</v>
      </c>
      <c r="AK205" s="7" t="str">
        <f>CONCATENATE("text_","cmom_b",E205)</f>
        <v>text_cmom_b_015</v>
      </c>
      <c r="AL205" s="10"/>
      <c r="AM205" s="24" t="s">
        <v>183</v>
      </c>
      <c r="AN205" s="24" t="s">
        <v>183</v>
      </c>
      <c r="AO205" s="13" t="str">
        <f t="shared" si="211"/>
        <v>PASS</v>
      </c>
      <c r="AP205" s="13"/>
      <c r="AQ205" s="12" t="str">
        <f t="shared" si="212"/>
        <v>"text_cmom_b_015": {"type": "text", "parameters": {"text": "Δ MoM", "textAlignment": "right", "textColor": "{{coalesce(cell(BIG_TEST_9.result, 14, \"Text_Color_1\"), \"#FFFFFF\").asString()}}", "fontSize": 10}},</v>
      </c>
      <c r="AR205" s="17" t="s">
        <v>216</v>
      </c>
      <c r="AS205" s="13" t="str">
        <f t="shared" si="213"/>
        <v>FAIL</v>
      </c>
      <c r="AT205" s="13"/>
      <c r="AU205" s="12" t="str">
        <f t="shared" si="206"/>
        <v>{"colspan": 3, "column": 28, "name": "text_cmom_b_015", "row": 100, "rowspan": 2, "widgetStyle": {"borderEdges": [], "backgroundColor": "#FFFFFF", "borderColor": "#FFFFFF", "borderRadius": 0, "borderWidth": 1}},</v>
      </c>
      <c r="AV205" s="17" t="s">
        <v>221</v>
      </c>
      <c r="AW205" s="13" t="str">
        <f t="shared" si="214"/>
        <v>FAIL</v>
      </c>
    </row>
    <row r="206" spans="1:49" s="4" customFormat="1" ht="216.6" thickBot="1" x14ac:dyDescent="0.35">
      <c r="A206" s="30">
        <v>8</v>
      </c>
      <c r="B206" s="14" t="s">
        <v>8</v>
      </c>
      <c r="C206" s="14" t="s">
        <v>47</v>
      </c>
      <c r="D206" s="14" t="s">
        <v>166</v>
      </c>
      <c r="E206" s="11" t="str">
        <f t="shared" si="207"/>
        <v>_015</v>
      </c>
      <c r="F206" s="28">
        <f t="shared" si="171"/>
        <v>14</v>
      </c>
      <c r="G206" s="5" t="s">
        <v>173</v>
      </c>
      <c r="H206" s="20" t="str">
        <f t="shared" ref="H206" si="216">CONCATENATE("{{coalesce(cell(BIG_TEST_9.result, ", $F206,", \""Metric\""), \""Error\"").asString()}}")</f>
        <v>{{coalesce(cell(BIG_TEST_9.result, 14, \"Metric\"), \"Error\").asString()}}</v>
      </c>
      <c r="I206" s="20" t="s">
        <v>191</v>
      </c>
      <c r="J206" s="20" t="s">
        <v>15</v>
      </c>
      <c r="K206" s="5" t="s">
        <v>15</v>
      </c>
      <c r="L206" s="5" t="s">
        <v>53</v>
      </c>
      <c r="M206" s="20" t="str">
        <f>CONCATENATE("[""Metric"", [""{{coalesce(cell(BIG_TEST_9.result, ", $F206,", \""Metric\""), \""Error\"").asString()}}""], ""in""]")</f>
        <v>["Metric", ["{{coalesce(cell(BIG_TEST_9.result, 14, \"Metric\"), \"Error\").asString()}}"], "in"]</v>
      </c>
      <c r="N206" s="20" t="str">
        <f>CONCATENATE("[""Region"", [""{{coalesce(cell(BIG_TEST_9.result, ", $F206,", \""Region\""), \""Error\"").asString()}}""], ""in""]")</f>
        <v>["Region", ["{{coalesce(cell(BIG_TEST_9.result, 14, \"Region\"), \"Error\").asString()}}"], "in"]</v>
      </c>
      <c r="O206" s="6" t="s">
        <v>183</v>
      </c>
      <c r="P206" s="6" t="s">
        <v>177</v>
      </c>
      <c r="Q206" s="21" t="s">
        <v>178</v>
      </c>
      <c r="R206" s="23" t="s">
        <v>183</v>
      </c>
      <c r="S206" s="23" t="s">
        <v>183</v>
      </c>
      <c r="T206" s="23" t="s">
        <v>183</v>
      </c>
      <c r="U206" s="21" t="str">
        <f>CONCATENATE("{{coalesce(cell(BIG_TEST_9.result, ", $F206,", \""Color\""), \""#FFFFFF\"").asString()}}")</f>
        <v>{{coalesce(cell(BIG_TEST_9.result, 14, \"Color\"), \"#FFFFFF\").asString()}}</v>
      </c>
      <c r="V206" s="8" t="s">
        <v>34</v>
      </c>
      <c r="W206" s="17" t="s">
        <v>31</v>
      </c>
      <c r="X206" s="8" t="s">
        <v>49</v>
      </c>
      <c r="Y206" s="8" t="s">
        <v>33</v>
      </c>
      <c r="Z206" s="8"/>
      <c r="AA206" s="17" t="s">
        <v>239</v>
      </c>
      <c r="AB206" s="17" t="s">
        <v>196</v>
      </c>
      <c r="AC206" s="9" t="s">
        <v>179</v>
      </c>
      <c r="AD206" s="9" t="s">
        <v>204</v>
      </c>
      <c r="AE206" s="9">
        <f>AG206</f>
        <v>97</v>
      </c>
      <c r="AF206" s="9" t="s">
        <v>59</v>
      </c>
      <c r="AG206" s="28">
        <f t="shared" si="173"/>
        <v>97</v>
      </c>
      <c r="AH206" s="16" t="s">
        <v>180</v>
      </c>
      <c r="AI206" s="10"/>
      <c r="AJ206" s="11" t="str">
        <f>CONCATENATE(G206,"Trend",E206)</f>
        <v>Step_Trend_015</v>
      </c>
      <c r="AK206" s="7" t="str">
        <f>CONCATENATE("chart_Trend",E206)</f>
        <v>chart_Trend_015</v>
      </c>
      <c r="AL206" s="10"/>
      <c r="AM206" s="12" t="str">
        <f>CONCATENATE("""",AJ206,""": {""broadcastFacet"": false, ", P206,  ", ""isGlobal"": false, ", """query"": {""measures"": [[""avg"", """,J206,"""]], ""groups"": ", I206,", ""filters"": [", M206,", ", N206,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"Step_Trend_015":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14, \"Metric\"), \"Error\").asString()}}"], "in"], ["Region", ["{{coalesce(cell(BIG_TEST_9.result, 14,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06" s="21" t="s">
        <v>233</v>
      </c>
      <c r="AO206" s="13" t="str">
        <f t="shared" si="211"/>
        <v>FAIL</v>
      </c>
      <c r="AP206" s="13"/>
      <c r="AQ206" s="12" t="str">
        <f>CONCATENATE("""", AK206, """: {""parameters"": {", AA206, " """, AJ206, """, ", AB206, "}, ""type"": ""chart""},")</f>
        <v>"chart_Trend_015":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"Step_Trend_015",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06" s="17" t="s">
        <v>238</v>
      </c>
      <c r="AS206" s="13" t="str">
        <f>IF(AQ206=AR206,"PASS","FAIL")</f>
        <v>FAIL</v>
      </c>
      <c r="AT206" s="13"/>
      <c r="AU206" s="12" t="str">
        <f t="shared" si="206"/>
        <v>{"colspan": 7, "column": 34, "name": "chart_Trend_015", "row": 97, "rowspan": 5, "widgetStyle": {"backgroundColor": "#FFFFFF", "borderColor": "#FFFFFF", "borderEdges": [], "borderRadius": 0, "borderWidth": 1}},</v>
      </c>
      <c r="AV206" s="17" t="s">
        <v>234</v>
      </c>
      <c r="AW206" s="13" t="str">
        <f t="shared" si="214"/>
        <v>FAIL</v>
      </c>
    </row>
    <row r="207" spans="1:49" s="4" customFormat="1" ht="115.8" thickBot="1" x14ac:dyDescent="0.35">
      <c r="A207" s="30">
        <v>9</v>
      </c>
      <c r="B207" s="14" t="s">
        <v>8</v>
      </c>
      <c r="C207" s="14" t="s">
        <v>47</v>
      </c>
      <c r="D207" s="14" t="s">
        <v>167</v>
      </c>
      <c r="E207" s="11" t="str">
        <f t="shared" si="207"/>
        <v>_015</v>
      </c>
      <c r="F207" s="28">
        <f t="shared" si="171"/>
        <v>14</v>
      </c>
      <c r="G207" s="6" t="s">
        <v>183</v>
      </c>
      <c r="H207" s="6" t="s">
        <v>183</v>
      </c>
      <c r="I207" s="26" t="s">
        <v>183</v>
      </c>
      <c r="J207" s="6" t="s">
        <v>183</v>
      </c>
      <c r="K207" s="6" t="s">
        <v>183</v>
      </c>
      <c r="L207" s="6" t="s">
        <v>183</v>
      </c>
      <c r="M207" s="6" t="s">
        <v>183</v>
      </c>
      <c r="N207" s="6" t="s">
        <v>183</v>
      </c>
      <c r="O207" s="6" t="s">
        <v>183</v>
      </c>
      <c r="P207" s="6" t="s">
        <v>183</v>
      </c>
      <c r="Q207" s="23" t="s">
        <v>183</v>
      </c>
      <c r="R207" s="23" t="s">
        <v>183</v>
      </c>
      <c r="S207" s="23" t="s">
        <v>183</v>
      </c>
      <c r="T207" s="23" t="s">
        <v>183</v>
      </c>
      <c r="U207" s="23" t="s">
        <v>183</v>
      </c>
      <c r="V207" s="23" t="s">
        <v>183</v>
      </c>
      <c r="W207" s="17" t="s">
        <v>187</v>
      </c>
      <c r="X207" s="8" t="s">
        <v>49</v>
      </c>
      <c r="Y207" s="8" t="s">
        <v>33</v>
      </c>
      <c r="Z207" s="8"/>
      <c r="AA207" s="23" t="s">
        <v>183</v>
      </c>
      <c r="AB207" s="23" t="s">
        <v>183</v>
      </c>
      <c r="AC207" s="9" t="s">
        <v>42</v>
      </c>
      <c r="AD207" s="9" t="s">
        <v>42</v>
      </c>
      <c r="AE207" s="9">
        <f>AG207</f>
        <v>97</v>
      </c>
      <c r="AF207" s="9" t="s">
        <v>59</v>
      </c>
      <c r="AG207" s="28">
        <f t="shared" si="173"/>
        <v>97</v>
      </c>
      <c r="AH207" s="22" t="str">
        <f>CONCATENATE("{""backgroundColor"": ""{{coalesce(cell(BIG_TEST_9.result, ",$F207,", \""Colorization_Hex_Code\""), \""#FFFFFF\"").asString()}}"", ""borderColor"": ""#FFFFFF"", ""borderEdges"": [""top"",""left"",""bottom""], ""borderRadius"": 0, ""borderWidth"": 4}")</f>
        <v>{"backgroundColor": "{{coalesce(cell(BIG_TEST_9.result, 14, \"Colorization_Hex_Code\"), \"#FFFFFF\").asString()}}", "borderColor": "#FFFFFF", "borderEdges": ["top","left","bottom"], "borderRadius": 0, "borderWidth": 4}</v>
      </c>
      <c r="AI207" s="10"/>
      <c r="AJ207" s="25" t="s">
        <v>183</v>
      </c>
      <c r="AK207" s="7" t="str">
        <f>CONCATENATE("Status_Box",E207)</f>
        <v>Status_Box_015</v>
      </c>
      <c r="AL207" s="10"/>
      <c r="AM207" s="24" t="s">
        <v>183</v>
      </c>
      <c r="AN207" s="24" t="s">
        <v>183</v>
      </c>
      <c r="AO207" s="13" t="str">
        <f t="shared" si="211"/>
        <v>PASS</v>
      </c>
      <c r="AP207" s="13"/>
      <c r="AQ207" s="12" t="str">
        <f>CONCATENATE("""",AK207,""": {""parameters"": {""fontSize"": ",X207,", ""text"": """, Z207, """, ""textAlignment"": """, Y207, """, ""textColor"": """, W207, """}, ""type"": ""text""},")</f>
        <v>"Status_Box_015": {"parameters": {"fontSize": 10, "text": "", "textAlignment": "center", "textColor": "#091A3E"}, "type": "text"},</v>
      </c>
      <c r="AR207" s="33" t="s">
        <v>203</v>
      </c>
      <c r="AS207" s="13" t="str">
        <f t="shared" ref="AS207:AS212" si="217">IF(AQ207=AR207,"PASS","FAIL")</f>
        <v>FAIL</v>
      </c>
      <c r="AT207" s="13"/>
      <c r="AU207" s="12" t="str">
        <f>CONCATENATE("{""colspan"": ",AC207,", ""column"": ",AD207,", ""name"": """,AK207,""", ""row"": ",AE207,", ""rowspan"": ",AF207, ", ""widgetStyle"": ",AH207,"},")</f>
        <v>{"colspan": 1, "column": 1, "name": "Status_Box_015", "row": 97, "rowspan": 5, "widgetStyle": {"backgroundColor": "{{coalesce(cell(BIG_TEST_9.result, 14, \"Colorization_Hex_Code\"), \"#FFFFFF\").asString()}}", "borderColor": "#FFFFFF", "borderEdges": ["top","left","bottom"], "borderRadius": 0, "borderWidth": 4}},</v>
      </c>
      <c r="AV207" s="33" t="s">
        <v>222</v>
      </c>
      <c r="AW207" s="13" t="str">
        <f t="shared" si="214"/>
        <v>FAIL</v>
      </c>
    </row>
    <row r="208" spans="1:49" s="4" customFormat="1" ht="130.19999999999999" customHeight="1" thickBot="1" x14ac:dyDescent="0.35">
      <c r="A208" s="30">
        <v>10</v>
      </c>
      <c r="B208" s="14" t="s">
        <v>8</v>
      </c>
      <c r="C208" s="14" t="s">
        <v>47</v>
      </c>
      <c r="D208" s="14" t="s">
        <v>168</v>
      </c>
      <c r="E208" s="11" t="str">
        <f t="shared" si="207"/>
        <v>_015</v>
      </c>
      <c r="F208" s="28">
        <f t="shared" si="171"/>
        <v>14</v>
      </c>
      <c r="G208" s="6" t="s">
        <v>183</v>
      </c>
      <c r="H208" s="6" t="s">
        <v>183</v>
      </c>
      <c r="I208" s="26" t="s">
        <v>183</v>
      </c>
      <c r="J208" s="6" t="s">
        <v>183</v>
      </c>
      <c r="K208" s="6" t="s">
        <v>183</v>
      </c>
      <c r="L208" s="6" t="s">
        <v>183</v>
      </c>
      <c r="M208" s="6" t="s">
        <v>183</v>
      </c>
      <c r="N208" s="6" t="s">
        <v>183</v>
      </c>
      <c r="O208" s="6" t="s">
        <v>183</v>
      </c>
      <c r="P208" s="6" t="s">
        <v>183</v>
      </c>
      <c r="Q208" s="23" t="s">
        <v>183</v>
      </c>
      <c r="R208" s="23" t="s">
        <v>183</v>
      </c>
      <c r="S208" s="23" t="s">
        <v>183</v>
      </c>
      <c r="T208" s="23" t="s">
        <v>183</v>
      </c>
      <c r="U208" s="23" t="s">
        <v>183</v>
      </c>
      <c r="V208" s="23" t="s">
        <v>183</v>
      </c>
      <c r="W208" s="21" t="str">
        <f>CONCATENATE("{{coalesce(cell(BIG_TEST_9.result, ", $F208,", \""Text_Color_1\""), \""#FFFFFF\"").asString()}}")</f>
        <v>{{coalesce(cell(BIG_TEST_9.result, 14, \"Text_Color_1\"), \"#FFFFFF\").asString()}}</v>
      </c>
      <c r="X208" s="8" t="s">
        <v>34</v>
      </c>
      <c r="Y208" s="8" t="s">
        <v>186</v>
      </c>
      <c r="Z208" s="21" t="str">
        <f>CONCATENATE("{{coalesce(cell(BIG_TEST_9.result, ", $F208,", \""Metric_Short\""), \""Error\"").asString()}}")</f>
        <v>{{coalesce(cell(BIG_TEST_9.result, 14, \"Metric_Short\"), \"Error\").asString()}}</v>
      </c>
      <c r="AA208" s="23" t="s">
        <v>183</v>
      </c>
      <c r="AB208" s="23" t="s">
        <v>183</v>
      </c>
      <c r="AC208" s="9" t="s">
        <v>61</v>
      </c>
      <c r="AD208" s="9" t="s">
        <v>44</v>
      </c>
      <c r="AE208" s="9">
        <f>AG208</f>
        <v>97</v>
      </c>
      <c r="AF208" s="9" t="s">
        <v>40</v>
      </c>
      <c r="AG208" s="28">
        <f t="shared" si="173"/>
        <v>97</v>
      </c>
      <c r="AH208" s="16" t="s">
        <v>205</v>
      </c>
      <c r="AI208" s="10"/>
      <c r="AJ208" s="25" t="s">
        <v>183</v>
      </c>
      <c r="AK208" s="7" t="str">
        <f>CONCATENATE("Metric_Name",E208)</f>
        <v>Metric_Name_015</v>
      </c>
      <c r="AL208" s="10"/>
      <c r="AM208" s="24" t="s">
        <v>183</v>
      </c>
      <c r="AN208" s="24" t="s">
        <v>183</v>
      </c>
      <c r="AO208" s="13" t="str">
        <f t="shared" si="211"/>
        <v>PASS</v>
      </c>
      <c r="AP208" s="13"/>
      <c r="AQ208" s="12" t="str">
        <f>CONCATENATE("""",AK208,""": {""parameters"": {""fontSize"": ",X208,", ""text"": """, Z208, """, ""textAlignment"": """, Y208, """, ""textColor"": """, W208, """}, ""type"": ""text""},")</f>
        <v>"Metric_Name_015": {"parameters": {"fontSize": 14, "text": "{{coalesce(cell(BIG_TEST_9.result, 14, \"Metric_Short\"), \"Error\").asString()}}", "textAlignment": "left", "textColor": "{{coalesce(cell(BIG_TEST_9.result, 14, \"Text_Color_1\"), \"#FFFFFF\").asString()}}"}, "type": "text"},</v>
      </c>
      <c r="AR208" s="33" t="s">
        <v>248</v>
      </c>
      <c r="AS208" s="13" t="str">
        <f t="shared" si="217"/>
        <v>FAIL</v>
      </c>
      <c r="AT208" s="13"/>
      <c r="AU208" s="12" t="str">
        <f>CONCATENATE("{""colspan"": ",AC208,", ""column"": ",AD208,", ""name"": """,AK208,""", ""row"": ",AE208,", ""rowspan"": ",AF208,", ""widgetStyle"": ",AH208,"},")</f>
        <v>{"colspan": 11, "column": 2, "name": "Metric_Name_015", "row": 97, "rowspan": 3, "widgetStyle": {"borderColor": "#FFFFFF", "borderEdges": [], "borderWidth": 1}},</v>
      </c>
      <c r="AV208" s="33" t="s">
        <v>223</v>
      </c>
      <c r="AW208" s="13" t="str">
        <f t="shared" si="214"/>
        <v>FAIL</v>
      </c>
    </row>
    <row r="209" spans="1:49" s="4" customFormat="1" ht="72.599999999999994" thickBot="1" x14ac:dyDescent="0.35">
      <c r="A209" s="30">
        <v>11</v>
      </c>
      <c r="B209" s="14" t="s">
        <v>8</v>
      </c>
      <c r="C209" s="14" t="s">
        <v>47</v>
      </c>
      <c r="D209" s="14" t="s">
        <v>169</v>
      </c>
      <c r="E209" s="11" t="str">
        <f t="shared" si="207"/>
        <v>_015</v>
      </c>
      <c r="F209" s="28">
        <f t="shared" si="171"/>
        <v>14</v>
      </c>
      <c r="G209" s="6" t="s">
        <v>183</v>
      </c>
      <c r="H209" s="6" t="s">
        <v>183</v>
      </c>
      <c r="I209" s="26" t="s">
        <v>183</v>
      </c>
      <c r="J209" s="6" t="s">
        <v>183</v>
      </c>
      <c r="K209" s="6" t="s">
        <v>183</v>
      </c>
      <c r="L209" s="6" t="s">
        <v>183</v>
      </c>
      <c r="M209" s="6" t="s">
        <v>183</v>
      </c>
      <c r="N209" s="6" t="s">
        <v>183</v>
      </c>
      <c r="O209" s="6" t="s">
        <v>183</v>
      </c>
      <c r="P209" s="6" t="s">
        <v>183</v>
      </c>
      <c r="Q209" s="23" t="s">
        <v>183</v>
      </c>
      <c r="R209" s="23" t="s">
        <v>183</v>
      </c>
      <c r="S209" s="23" t="s">
        <v>183</v>
      </c>
      <c r="T209" s="23" t="s">
        <v>183</v>
      </c>
      <c r="U209" s="23" t="s">
        <v>183</v>
      </c>
      <c r="V209" s="23" t="s">
        <v>183</v>
      </c>
      <c r="W209" s="21" t="str">
        <f>CONCATENATE("{{coalesce(cell(BIG_TEST_9.result, ", $F209,", \""Text_Color_2\""), \""#FFFFFF\"").asString()}}")</f>
        <v>{{coalesce(cell(BIG_TEST_9.result, 14, \"Text_Color_2\"), \"#FFFFFF\").asString()}}</v>
      </c>
      <c r="X209" s="8" t="s">
        <v>62</v>
      </c>
      <c r="Y209" s="8" t="s">
        <v>186</v>
      </c>
      <c r="Z209" s="21" t="str">
        <f>CONCATENATE("{{coalesce(cell(BIG_TEST_9.result, ", $F209,", \""Type\""), \""Error\"").asString()}} Metric")</f>
        <v>{{coalesce(cell(BIG_TEST_9.result, 14, \"Type\"), \"Error\").asString()}} Metric</v>
      </c>
      <c r="AA209" s="23" t="s">
        <v>183</v>
      </c>
      <c r="AB209" s="23" t="s">
        <v>183</v>
      </c>
      <c r="AC209" s="9" t="s">
        <v>179</v>
      </c>
      <c r="AD209" s="9" t="s">
        <v>44</v>
      </c>
      <c r="AE209" s="9">
        <f>AG209+3</f>
        <v>100</v>
      </c>
      <c r="AF209" s="9" t="s">
        <v>44</v>
      </c>
      <c r="AG209" s="28">
        <f t="shared" si="173"/>
        <v>97</v>
      </c>
      <c r="AH209" s="16" t="s">
        <v>180</v>
      </c>
      <c r="AI209" s="10"/>
      <c r="AJ209" s="25" t="s">
        <v>183</v>
      </c>
      <c r="AK209" s="7" t="str">
        <f>CONCATENATE("Type_Name",E209)</f>
        <v>Type_Name_015</v>
      </c>
      <c r="AL209" s="10"/>
      <c r="AM209" s="24" t="s">
        <v>183</v>
      </c>
      <c r="AN209" s="24" t="s">
        <v>183</v>
      </c>
      <c r="AO209" s="13" t="str">
        <f t="shared" si="211"/>
        <v>PASS</v>
      </c>
      <c r="AP209" s="13"/>
      <c r="AQ209" s="12" t="str">
        <f>CONCATENATE("""",AK209,""": {""parameters"": {""fontSize"": ",X209,", ""text"": """, Z209, """, ""textAlignment"": """, Y209, """, ""textColor"": """, W209, """}, ""type"": ""text""},")</f>
        <v>"Type_Name_015": {"parameters": {"fontSize": 12, "text": "{{coalesce(cell(BIG_TEST_9.result, 14, \"Type\"), \"Error\").asString()}} Metric", "textAlignment": "left", "textColor": "{{coalesce(cell(BIG_TEST_9.result, 14, \"Text_Color_2\"), \"#FFFFFF\").asString()}}"}, "type": "text"},</v>
      </c>
      <c r="AR209" s="33" t="s">
        <v>206</v>
      </c>
      <c r="AS209" s="13" t="str">
        <f t="shared" si="217"/>
        <v>FAIL</v>
      </c>
      <c r="AT209" s="13"/>
      <c r="AU209" s="12" t="str">
        <f>CONCATENATE("{""colspan"": ",AC209,", ""column"": ",AD209,", ""name"": """,AK209,""", ""row"": ",AE209,", ""rowspan"": ",AF209,", ""widgetStyle"": ",AH209,"},")</f>
        <v>{"colspan": 7, "column": 2, "name": "Type_Name_015", "row": 100, "rowspan": 2, "widgetStyle": {"backgroundColor": "#FFFFFF", "borderColor": "#FFFFFF", "borderEdges": [], "borderRadius": 0, "borderWidth": 1}},</v>
      </c>
      <c r="AV209" s="33" t="s">
        <v>224</v>
      </c>
      <c r="AW209" s="13" t="str">
        <f t="shared" si="214"/>
        <v>FAIL</v>
      </c>
    </row>
    <row r="210" spans="1:49" s="4" customFormat="1" ht="87" customHeight="1" thickBot="1" x14ac:dyDescent="0.35">
      <c r="A210" s="30">
        <v>12</v>
      </c>
      <c r="B210" s="14" t="s">
        <v>8</v>
      </c>
      <c r="C210" s="14" t="s">
        <v>47</v>
      </c>
      <c r="D210" s="14" t="s">
        <v>170</v>
      </c>
      <c r="E210" s="11" t="str">
        <f t="shared" si="207"/>
        <v>_015</v>
      </c>
      <c r="F210" s="28">
        <f t="shared" si="171"/>
        <v>14</v>
      </c>
      <c r="G210" s="6" t="s">
        <v>183</v>
      </c>
      <c r="H210" s="6" t="s">
        <v>183</v>
      </c>
      <c r="I210" s="26" t="s">
        <v>183</v>
      </c>
      <c r="J210" s="6" t="s">
        <v>183</v>
      </c>
      <c r="K210" s="6" t="s">
        <v>183</v>
      </c>
      <c r="L210" s="6" t="s">
        <v>183</v>
      </c>
      <c r="M210" s="6" t="s">
        <v>183</v>
      </c>
      <c r="N210" s="6" t="s">
        <v>183</v>
      </c>
      <c r="O210" s="6" t="s">
        <v>183</v>
      </c>
      <c r="P210" s="6" t="s">
        <v>183</v>
      </c>
      <c r="Q210" s="23" t="s">
        <v>183</v>
      </c>
      <c r="R210" s="23" t="s">
        <v>183</v>
      </c>
      <c r="S210" s="23" t="s">
        <v>183</v>
      </c>
      <c r="T210" s="23" t="s">
        <v>183</v>
      </c>
      <c r="U210" s="23" t="s">
        <v>183</v>
      </c>
      <c r="V210" s="23" t="s">
        <v>183</v>
      </c>
      <c r="W210" s="21" t="str">
        <f>CONCATENATE("{{coalesce(cell(BIG_TEST_9.result, ", $F210,", \""Text_Color_2\""), \""#FFFFFF\"").asString()}}")</f>
        <v>{{coalesce(cell(BIG_TEST_9.result, 14, \"Text_Color_2\"), \"#FFFFFF\").asString()}}</v>
      </c>
      <c r="X210" s="8" t="s">
        <v>62</v>
      </c>
      <c r="Y210" s="8" t="s">
        <v>202</v>
      </c>
      <c r="Z210" s="21" t="str">
        <f>CONCATENATE("As of {{coalesce(cell(BIG_TEST_9.result, ", $F210,", \""As_of_Date\""), \""Error\"").asString()}}")</f>
        <v>As of {{coalesce(cell(BIG_TEST_9.result, 14, \"As_of_Date\"), \"Error\").asString()}}</v>
      </c>
      <c r="AA210" s="23" t="s">
        <v>183</v>
      </c>
      <c r="AB210" s="23" t="s">
        <v>183</v>
      </c>
      <c r="AC210" s="9" t="s">
        <v>60</v>
      </c>
      <c r="AD210" s="9" t="s">
        <v>162</v>
      </c>
      <c r="AE210" s="9">
        <f>AG210+3</f>
        <v>100</v>
      </c>
      <c r="AF210" s="9" t="s">
        <v>44</v>
      </c>
      <c r="AG210" s="28">
        <f t="shared" si="173"/>
        <v>97</v>
      </c>
      <c r="AH210" s="16" t="s">
        <v>45</v>
      </c>
      <c r="AI210" s="10"/>
      <c r="AJ210" s="25" t="s">
        <v>183</v>
      </c>
      <c r="AK210" s="7" t="str">
        <f>CONCATENATE("As_Of_Date_Name",E210)</f>
        <v>As_Of_Date_Name_015</v>
      </c>
      <c r="AL210" s="10"/>
      <c r="AM210" s="24" t="s">
        <v>183</v>
      </c>
      <c r="AN210" s="24" t="s">
        <v>183</v>
      </c>
      <c r="AO210" s="13" t="str">
        <f t="shared" si="211"/>
        <v>PASS</v>
      </c>
      <c r="AP210" s="13"/>
      <c r="AQ210" s="12" t="str">
        <f>CONCATENATE("""",AK210,""": {""parameters"": {""fontSize"": ",X210,", ""text"": """, Z210, """, ""textAlignment"": """, Y210, """, ""textColor"": """, W210, """}, ""type"": ""text""},")</f>
        <v>"As_Of_Date_Name_015": {"parameters": {"fontSize": 12, "text": "As of {{coalesce(cell(BIG_TEST_9.result, 14, \"As_of_Date\"), \"Error\").asString()}}", "textAlignment": "right", "textColor": "{{coalesce(cell(BIG_TEST_9.result, 14, \"Text_Color_2\"), \"#FFFFFF\").asString()}}"}, "type": "text"},</v>
      </c>
      <c r="AR210" s="33" t="s">
        <v>209</v>
      </c>
      <c r="AS210" s="13" t="str">
        <f t="shared" si="217"/>
        <v>FAIL</v>
      </c>
      <c r="AT210" s="13"/>
      <c r="AU210" s="12" t="str">
        <f>CONCATENATE("{""colspan"": ",AC210,", ""column"": ",AD210,", ""name"": """,AK210,""", ""row"": ",AE210,", ""rowspan"": ",AF210,", ""widgetStyle"": ",AH210,"},")</f>
        <v>{"colspan": 6, "column": 9, "name": "As_Of_Date_Name_015", "row": 100, "rowspan": 2, "widgetStyle": {"borderEdges": []}},</v>
      </c>
      <c r="AV210" s="33" t="s">
        <v>225</v>
      </c>
      <c r="AW210" s="13" t="str">
        <f t="shared" si="214"/>
        <v>FAIL</v>
      </c>
    </row>
    <row r="211" spans="1:49" s="4" customFormat="1" ht="130.19999999999999" customHeight="1" thickBot="1" x14ac:dyDescent="0.35">
      <c r="A211" s="30">
        <v>13</v>
      </c>
      <c r="B211" s="14" t="s">
        <v>8</v>
      </c>
      <c r="C211" s="14" t="s">
        <v>47</v>
      </c>
      <c r="D211" s="14" t="s">
        <v>171</v>
      </c>
      <c r="E211" s="11" t="str">
        <f t="shared" si="207"/>
        <v>_015</v>
      </c>
      <c r="F211" s="28">
        <f t="shared" si="171"/>
        <v>14</v>
      </c>
      <c r="G211" s="6" t="s">
        <v>183</v>
      </c>
      <c r="H211" s="6" t="s">
        <v>183</v>
      </c>
      <c r="I211" s="26" t="s">
        <v>183</v>
      </c>
      <c r="J211" s="6" t="s">
        <v>183</v>
      </c>
      <c r="K211" s="6" t="s">
        <v>183</v>
      </c>
      <c r="L211" s="6" t="s">
        <v>183</v>
      </c>
      <c r="M211" s="6" t="s">
        <v>183</v>
      </c>
      <c r="N211" s="6" t="s">
        <v>183</v>
      </c>
      <c r="O211" s="6" t="s">
        <v>183</v>
      </c>
      <c r="P211" s="6" t="s">
        <v>183</v>
      </c>
      <c r="Q211" s="23" t="s">
        <v>183</v>
      </c>
      <c r="R211" s="21" t="str">
        <f>CONCATENATE("https://{{coalesce(cell(BIG_TEST_9.result, ", $F211,", \""CSG_Insights_Central_Link\""), \""sites.google.com/salesforce.com/fy18-csg-insights-central/home\"").asString()}}")</f>
        <v>https://{{coalesce(cell(BIG_TEST_9.result, 14, \"CSG_Insights_Central_Link\"), \"sites.google.com/salesforce.com/fy18-csg-insights-central/home\").asString()}}</v>
      </c>
      <c r="S211" s="21" t="s">
        <v>199</v>
      </c>
      <c r="T211" s="7" t="str">
        <f>"false"</f>
        <v>false</v>
      </c>
      <c r="U211" s="23" t="s">
        <v>183</v>
      </c>
      <c r="V211" s="23" t="s">
        <v>183</v>
      </c>
      <c r="W211" s="17" t="s">
        <v>207</v>
      </c>
      <c r="X211" s="8" t="s">
        <v>34</v>
      </c>
      <c r="Y211" s="8" t="s">
        <v>33</v>
      </c>
      <c r="Z211" s="8" t="s">
        <v>185</v>
      </c>
      <c r="AA211" s="23" t="s">
        <v>183</v>
      </c>
      <c r="AB211" s="23" t="s">
        <v>183</v>
      </c>
      <c r="AC211" s="9" t="s">
        <v>44</v>
      </c>
      <c r="AD211" s="9" t="s">
        <v>122</v>
      </c>
      <c r="AE211" s="9">
        <f>AG211</f>
        <v>97</v>
      </c>
      <c r="AF211" s="9" t="s">
        <v>40</v>
      </c>
      <c r="AG211" s="28">
        <f t="shared" si="173"/>
        <v>97</v>
      </c>
      <c r="AH211" s="16" t="s">
        <v>180</v>
      </c>
      <c r="AI211" s="10"/>
      <c r="AJ211" s="25" t="s">
        <v>183</v>
      </c>
      <c r="AK211" s="7" t="str">
        <f>CONCATENATE("Help_Link",E211)</f>
        <v>Help_Link_015</v>
      </c>
      <c r="AL211" s="10"/>
      <c r="AM211" s="24" t="s">
        <v>183</v>
      </c>
      <c r="AN211" s="24" t="s">
        <v>183</v>
      </c>
      <c r="AO211" s="13" t="str">
        <f t="shared" si="211"/>
        <v>PASS</v>
      </c>
      <c r="AP211" s="13"/>
      <c r="AQ211" s="12" t="str">
        <f>CONCATENATE("""",AK211,""": {""parameters"": {""destinationLink"": {""url"": """, R211, """, ""tooltip"": """, S211,"""}, ""destinationType"": ""url"", ""fontSize"": ",X211,", ""includeState"": ", T211, ", ""text"": """, Z211, """, ""textAlignment"": """, Y211, """, ""textColor"": """, W211, """}, ""type"": ""link""},")</f>
        <v>"Help_Link_015": {"parameters": {"destinationLink": {"url": "https://{{coalesce(cell(BIG_TEST_9.result, 14,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11" s="33" t="s">
        <v>208</v>
      </c>
      <c r="AS211" s="13" t="str">
        <f t="shared" si="217"/>
        <v>FAIL</v>
      </c>
      <c r="AT211" s="13"/>
      <c r="AU211" s="12" t="str">
        <f>CONCATENATE("{""colspan"": ",AC211,", ""column"": ",AD211,", ""name"": """,AK211,""", ""row"": ",AE211,", ""rowspan"": ",AF211,", ""widgetStyle"": ",AH211,"},")</f>
        <v>{"colspan": 2, "column": 13, "name": "Help_Link_015", "row": 97, "rowspan": 3, "widgetStyle": {"backgroundColor": "#FFFFFF", "borderColor": "#FFFFFF", "borderEdges": [], "borderRadius": 0, "borderWidth": 1}},</v>
      </c>
      <c r="AV211" s="33" t="s">
        <v>226</v>
      </c>
      <c r="AW211" s="13" t="str">
        <f t="shared" si="214"/>
        <v>FAIL</v>
      </c>
    </row>
    <row r="212" spans="1:49" s="4" customFormat="1" ht="87" thickBot="1" x14ac:dyDescent="0.35">
      <c r="A212" s="31">
        <v>14</v>
      </c>
      <c r="B212" s="14" t="s">
        <v>8</v>
      </c>
      <c r="C212" s="14" t="s">
        <v>47</v>
      </c>
      <c r="D212" s="14" t="s">
        <v>172</v>
      </c>
      <c r="E212" s="11" t="str">
        <f t="shared" si="207"/>
        <v>_015</v>
      </c>
      <c r="F212" s="28">
        <f t="shared" si="171"/>
        <v>14</v>
      </c>
      <c r="G212" s="6" t="s">
        <v>183</v>
      </c>
      <c r="H212" s="6" t="s">
        <v>183</v>
      </c>
      <c r="I212" s="26" t="s">
        <v>183</v>
      </c>
      <c r="J212" s="6" t="s">
        <v>183</v>
      </c>
      <c r="K212" s="6" t="s">
        <v>183</v>
      </c>
      <c r="L212" s="6" t="s">
        <v>183</v>
      </c>
      <c r="M212" s="6" t="s">
        <v>183</v>
      </c>
      <c r="N212" s="6" t="s">
        <v>183</v>
      </c>
      <c r="O212" s="6" t="s">
        <v>183</v>
      </c>
      <c r="P212" s="6" t="s">
        <v>183</v>
      </c>
      <c r="Q212" s="23" t="s">
        <v>183</v>
      </c>
      <c r="R212" s="21" t="str">
        <f>CONCATENATE("https://org62.my.salesforce.com/analytics/wave/wave.apexp#dashboard/{{coalesce(cell(BIG_TEST_9.result, ", $F212,", \""Detail_Dashboard_Name\""), \""0FK0M0000004J3fWAE\"").asString()}}")</f>
        <v>https://org62.my.salesforce.com/analytics/wave/wave.apexp#dashboard/{{coalesce(cell(BIG_TEST_9.result, 14, \"Detail_Dashboard_Name\"), \"0FK0M0000004J3fWAE\").asString()}}</v>
      </c>
      <c r="S212" s="21" t="s">
        <v>198</v>
      </c>
      <c r="T212" s="7" t="str">
        <f>"false"</f>
        <v>false</v>
      </c>
      <c r="U212" s="23" t="s">
        <v>183</v>
      </c>
      <c r="V212" s="23" t="s">
        <v>183</v>
      </c>
      <c r="W212" s="17" t="s">
        <v>207</v>
      </c>
      <c r="X212" s="8" t="s">
        <v>62</v>
      </c>
      <c r="Y212" s="8" t="s">
        <v>33</v>
      </c>
      <c r="Z212" s="8" t="s">
        <v>201</v>
      </c>
      <c r="AA212" s="23" t="s">
        <v>183</v>
      </c>
      <c r="AB212" s="23" t="s">
        <v>183</v>
      </c>
      <c r="AC212" s="9" t="s">
        <v>41</v>
      </c>
      <c r="AD212" s="9" t="s">
        <v>181</v>
      </c>
      <c r="AE212" s="32">
        <f>AG212+1</f>
        <v>98</v>
      </c>
      <c r="AF212" s="9" t="s">
        <v>40</v>
      </c>
      <c r="AG212" s="28">
        <f t="shared" si="173"/>
        <v>97</v>
      </c>
      <c r="AH212" s="16" t="s">
        <v>235</v>
      </c>
      <c r="AI212" s="10"/>
      <c r="AJ212" s="25" t="s">
        <v>183</v>
      </c>
      <c r="AK212" s="7" t="str">
        <f>CONCATENATE("Explore_Link",E212)</f>
        <v>Explore_Link_015</v>
      </c>
      <c r="AL212" s="10"/>
      <c r="AM212" s="24" t="s">
        <v>183</v>
      </c>
      <c r="AN212" s="24" t="s">
        <v>183</v>
      </c>
      <c r="AO212" s="13" t="str">
        <f t="shared" si="211"/>
        <v>PASS</v>
      </c>
      <c r="AP212" s="13"/>
      <c r="AQ212" s="12" t="str">
        <f>CONCATENATE("""",AK212,""": {""parameters"": {""destinationLink"": {""url"": """, R212, """, ""tooltip"": """, S212,"""}, ""destinationType"": ""url"", ""fontSize"": ",X212,", ""includeState"": ", T212, ", ""text"": """, Z212, """, ""textAlignment"": """, Y212, """, ""textColor"": """, W212, """}, ""type"": ""link""},")</f>
        <v>"Explore_Link_015": {"parameters": {"destinationLink": {"url": "https://org62.my.salesforce.com/analytics/wave/wave.apexp#dashboard/{{coalesce(cell(BIG_TEST_9.result, 14,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12" s="33" t="s">
        <v>249</v>
      </c>
      <c r="AS212" s="13" t="str">
        <f t="shared" si="217"/>
        <v>FAIL</v>
      </c>
      <c r="AT212" s="13"/>
      <c r="AU212" s="12" t="str">
        <f>CONCATENATE("{""colspan"": ",AC212,", ""column"": ",AD212,", ""name"": """,AK212,""", ""row"": ",AE212,", ""rowspan"": ",AF212,", ""widgetStyle"": ",AH212,"},")</f>
        <v>{"colspan": 4, "column": 43, "name": "Explore_Link_015", "row": 98, "rowspan": 3, "widgetStyle": {"backgroundColor": "#E3EBF3", "borderColor": "#FFFFFF", "borderEdges": ["all"], "borderRadius": 8, "borderWidth": 4}},</v>
      </c>
      <c r="AV212" s="33" t="s">
        <v>236</v>
      </c>
      <c r="AW212" s="13" t="str">
        <f t="shared" si="214"/>
        <v>FAIL</v>
      </c>
    </row>
    <row r="213" spans="1:49" s="4" customFormat="1" ht="72.599999999999994" thickBot="1" x14ac:dyDescent="0.35">
      <c r="A213" s="29">
        <v>1</v>
      </c>
      <c r="B213" s="14" t="s">
        <v>8</v>
      </c>
      <c r="C213" s="14" t="s">
        <v>47</v>
      </c>
      <c r="D213" s="14" t="s">
        <v>10</v>
      </c>
      <c r="E213" s="11" t="str">
        <f>CONCATENATE("_",TEXT(F213+1,"000"))</f>
        <v>_016</v>
      </c>
      <c r="F213" s="28">
        <f t="shared" si="171"/>
        <v>15</v>
      </c>
      <c r="G213" s="5" t="s">
        <v>173</v>
      </c>
      <c r="H213" s="20" t="str">
        <f>CONCATENATE("{{coalesce(cell(BIG_TEST_9.result, ", $F213,", \""Metric\""), \""Error\"").asString()}}")</f>
        <v>{{coalesce(cell(BIG_TEST_9.result, 15, \"Metric\"), \"Error\").asString()}}</v>
      </c>
      <c r="I213" s="26" t="s">
        <v>183</v>
      </c>
      <c r="J213" s="20" t="str">
        <f>CONCATENATE("{{coalesce(cell(BIG_TEST_9.result, ", $F213,", \""YTD_Dynamic\""), \""Error\"").asString()}}")</f>
        <v>{{coalesce(cell(BIG_TEST_9.result, 15, \"YTD_Dynamic\"), \"Error\").asString()}}</v>
      </c>
      <c r="K213" s="6" t="s">
        <v>16</v>
      </c>
      <c r="L213" s="5" t="s">
        <v>17</v>
      </c>
      <c r="M213" s="20" t="str">
        <f t="shared" ref="M213:M217" si="218">CONCATENATE("[""Metric"", [""{{coalesce(cell(BIG_TEST_9.result, ", $F213,", \""Metric\""), \""Error\"").asString()}}""], ""in""]")</f>
        <v>["Metric", ["{{coalesce(cell(BIG_TEST_9.result, 15, \"Metric\"), \"Error\").asString()}}"], "in"]</v>
      </c>
      <c r="N213" s="20" t="str">
        <f t="shared" ref="N213:N216" si="219">CONCATENATE("[""Region"", [""{{coalesce(cell(BIG_TEST_9.result, ", $F213,", \""Region\""), \""Error\"").asString()}}""], ""in""]")</f>
        <v>["Region", ["{{coalesce(cell(BIG_TEST_9.result, 15, \"Region\"), \"Error\").asString()}}"], "in"]</v>
      </c>
      <c r="O213" s="6" t="s">
        <v>210</v>
      </c>
      <c r="P213" s="6" t="s">
        <v>177</v>
      </c>
      <c r="Q213" s="23" t="s">
        <v>183</v>
      </c>
      <c r="R213" s="23" t="s">
        <v>183</v>
      </c>
      <c r="S213" s="23" t="s">
        <v>183</v>
      </c>
      <c r="T213" s="23" t="s">
        <v>183</v>
      </c>
      <c r="U213" s="23" t="s">
        <v>183</v>
      </c>
      <c r="V213" s="23" t="s">
        <v>183</v>
      </c>
      <c r="W213" s="21" t="str">
        <f>CONCATENATE("{{coalesce(cell(BIG_TEST_9.result, ", $F213,", \""Text_Color_1\""), \""#FFFFFF\"").asString()}}")</f>
        <v>{{coalesce(cell(BIG_TEST_9.result, 15, \"Text_Color_1\"), \"#FFFFFF\").asString()}}</v>
      </c>
      <c r="X213" s="8" t="s">
        <v>48</v>
      </c>
      <c r="Y213" s="8" t="s">
        <v>33</v>
      </c>
      <c r="Z213" s="21" t="str">
        <f>CONCATENATE("{{coalesce(cell(BIG_TEST_9.result, ", $F213,", \""number_YTD_Formatted\""), \""--\"").asString()}}")</f>
        <v>{{coalesce(cell(BIG_TEST_9.result, 15, \"number_YTD_Formatted\"), \"--\").asString()}}</v>
      </c>
      <c r="AA213" s="23" t="s">
        <v>183</v>
      </c>
      <c r="AB213" s="23" t="s">
        <v>183</v>
      </c>
      <c r="AC213" s="9" t="s">
        <v>59</v>
      </c>
      <c r="AD213" s="9" t="s">
        <v>160</v>
      </c>
      <c r="AE213" s="9">
        <f>AG213</f>
        <v>102</v>
      </c>
      <c r="AF213" s="9" t="s">
        <v>40</v>
      </c>
      <c r="AG213" s="28">
        <f t="shared" si="173"/>
        <v>102</v>
      </c>
      <c r="AH213" s="16" t="s">
        <v>227</v>
      </c>
      <c r="AI213" s="10"/>
      <c r="AJ213" s="25" t="s">
        <v>183</v>
      </c>
      <c r="AK213" s="7" t="str">
        <f>CONCATENATE("text_",L213,E213)</f>
        <v>text_YTD_016</v>
      </c>
      <c r="AL213" s="10"/>
      <c r="AM213" s="24" t="s">
        <v>183</v>
      </c>
      <c r="AN213" s="24" t="s">
        <v>183</v>
      </c>
      <c r="AO213" s="13" t="str">
        <f>IF(AM213=AN213,"PASS","FAIL")</f>
        <v>PASS</v>
      </c>
      <c r="AP213" s="13"/>
      <c r="AQ213" s="12" t="str">
        <f>CONCATENATE("""",AK213,""": {""type"": ""text"", ""parameters"": {""text"": """, Z213, """, ""textAlignment"": """, Y213, """, ""textColor"": """, W213, """, ""fontSize"": ",X213,"}},")</f>
        <v>"text_YTD_016": {"type": "text", "parameters": {"text": "{{coalesce(cell(BIG_TEST_9.result, 15, \"number_YTD_Formatted\"), \"--\").asString()}}", "textAlignment": "center", "textColor": "{{coalesce(cell(BIG_TEST_9.result, 15, \"Text_Color_1\"), \"#FFFFFF\").asString()}}", "fontSize": 18}},</v>
      </c>
      <c r="AR213" s="17" t="s">
        <v>218</v>
      </c>
      <c r="AS213" s="13" t="str">
        <f>IF(AQ213=AR213,"PASS","FAIL")</f>
        <v>FAIL</v>
      </c>
      <c r="AT213" s="13"/>
      <c r="AU213" s="12" t="str">
        <f t="shared" ref="AU213:AU220" si="220">CONCATENATE("{""colspan"": ",AC213,", ""column"": ",AD213,", ""name"": """,AK213,""", ""row"": ",AE213,", ""rowspan"": ",AF213,", ""widgetStyle"": ",AH213,"},")</f>
        <v>{"colspan": 5, "column": 22, "name": "text_YTD_016", "row": 102, "rowspan": 3, "widgetStyle": {"borderEdges": ["bottom"], "backgroundColor": "#FFFFFF", "borderColor": "#C5D3E0", "borderRadius": 0, "borderWidth": 1}},</v>
      </c>
      <c r="AV213" s="17" t="s">
        <v>231</v>
      </c>
      <c r="AW213" s="13" t="str">
        <f>IF(AU213=AV213,"PASS","FAIL")</f>
        <v>FAIL</v>
      </c>
    </row>
    <row r="214" spans="1:49" s="4" customFormat="1" ht="72.599999999999994" thickBot="1" x14ac:dyDescent="0.35">
      <c r="A214" s="30">
        <v>2</v>
      </c>
      <c r="B214" s="14" t="s">
        <v>8</v>
      </c>
      <c r="C214" s="14" t="s">
        <v>47</v>
      </c>
      <c r="D214" s="14" t="s">
        <v>10</v>
      </c>
      <c r="E214" s="11" t="str">
        <f t="shared" ref="E214:E226" si="221">CONCATENATE("_",TEXT(F214+1,"000"))</f>
        <v>_016</v>
      </c>
      <c r="F214" s="28">
        <f t="shared" si="171"/>
        <v>15</v>
      </c>
      <c r="G214" s="5" t="s">
        <v>173</v>
      </c>
      <c r="H214" s="20" t="str">
        <f t="shared" ref="H214:H217" si="222">CONCATENATE("{{coalesce(cell(BIG_TEST_9.result, ", $F214,", \""Metric\""), \""Error\"").asString()}}")</f>
        <v>{{coalesce(cell(BIG_TEST_9.result, 15, \"Metric\"), \"Error\").asString()}}</v>
      </c>
      <c r="I214" s="26" t="s">
        <v>183</v>
      </c>
      <c r="J214" s="20" t="s">
        <v>15</v>
      </c>
      <c r="K214" s="5" t="s">
        <v>15</v>
      </c>
      <c r="L214" s="5" t="s">
        <v>53</v>
      </c>
      <c r="M214" s="20" t="str">
        <f t="shared" si="218"/>
        <v>["Metric", ["{{coalesce(cell(BIG_TEST_9.result, 15, \"Metric\"), \"Error\").asString()}}"], "in"]</v>
      </c>
      <c r="N214" s="20" t="str">
        <f t="shared" si="219"/>
        <v>["Region", ["{{coalesce(cell(BIG_TEST_9.result, 15, \"Region\"), \"Error\").asString()}}"], "in"]</v>
      </c>
      <c r="O214" s="6" t="s">
        <v>210</v>
      </c>
      <c r="P214" s="6" t="s">
        <v>177</v>
      </c>
      <c r="Q214" s="23" t="s">
        <v>183</v>
      </c>
      <c r="R214" s="23" t="s">
        <v>183</v>
      </c>
      <c r="S214" s="23" t="s">
        <v>183</v>
      </c>
      <c r="T214" s="23" t="s">
        <v>183</v>
      </c>
      <c r="U214" s="23" t="s">
        <v>183</v>
      </c>
      <c r="V214" s="23" t="s">
        <v>183</v>
      </c>
      <c r="W214" s="21" t="str">
        <f t="shared" ref="W214:W215" si="223">CONCATENATE("{{coalesce(cell(BIG_TEST_9.result, ", $F214,", \""Text_Color_1\""), \""#FFFFFF\"").asString()}}")</f>
        <v>{{coalesce(cell(BIG_TEST_9.result, 15, \"Text_Color_1\"), \"#FFFFFF\").asString()}}</v>
      </c>
      <c r="X214" s="8" t="s">
        <v>48</v>
      </c>
      <c r="Y214" s="8" t="s">
        <v>33</v>
      </c>
      <c r="Z214" s="21" t="str">
        <f>CONCATENATE("{{coalesce(cell(BIG_TEST_9.result, ", $F214,", \""number_YTD_A_Formatted\""), \""--\"").asString()}}")</f>
        <v>{{coalesce(cell(BIG_TEST_9.result, 15, \"number_YTD_A_Formatted\"), \"--\").asString()}}</v>
      </c>
      <c r="AA214" s="23" t="s">
        <v>183</v>
      </c>
      <c r="AB214" s="23" t="s">
        <v>183</v>
      </c>
      <c r="AC214" s="9" t="s">
        <v>59</v>
      </c>
      <c r="AD214" s="9" t="s">
        <v>195</v>
      </c>
      <c r="AE214" s="9">
        <f>AG214</f>
        <v>102</v>
      </c>
      <c r="AF214" s="9" t="s">
        <v>40</v>
      </c>
      <c r="AG214" s="28">
        <f t="shared" si="173"/>
        <v>102</v>
      </c>
      <c r="AH214" s="16" t="s">
        <v>227</v>
      </c>
      <c r="AI214" s="10"/>
      <c r="AJ214" s="25" t="s">
        <v>183</v>
      </c>
      <c r="AK214" s="7" t="str">
        <f t="shared" ref="AK214:AK217" si="224">CONCATENATE("text_",L214,E214)</f>
        <v>text_YTD_A_016</v>
      </c>
      <c r="AL214" s="10"/>
      <c r="AM214" s="24" t="s">
        <v>183</v>
      </c>
      <c r="AN214" s="24" t="s">
        <v>183</v>
      </c>
      <c r="AO214" s="13" t="str">
        <f t="shared" ref="AO214:AO226" si="225">IF(AM214=AN214,"PASS","FAIL")</f>
        <v>PASS</v>
      </c>
      <c r="AP214" s="13"/>
      <c r="AQ214" s="12" t="str">
        <f t="shared" ref="AQ214:AQ219" si="226">CONCATENATE("""",AK214,""": {""type"": ""text"", ""parameters"": {""text"": """, Z214, """, ""textAlignment"": """, Y214, """, ""textColor"": """, W214, """, ""fontSize"": ",X214,"}},")</f>
        <v>"text_YTD_A_016": {"type": "text", "parameters": {"text": "{{coalesce(cell(BIG_TEST_9.result, 15, \"number_YTD_A_Formatted\"), \"--\").asString()}}", "textAlignment": "center", "textColor": "{{coalesce(cell(BIG_TEST_9.result, 15, \"Text_Color_1\"), \"#FFFFFF\").asString()}}", "fontSize": 18}},</v>
      </c>
      <c r="AR214" s="17" t="s">
        <v>213</v>
      </c>
      <c r="AS214" s="13" t="str">
        <f t="shared" ref="AS214:AS219" si="227">IF(AQ214=AR214,"PASS","FAIL")</f>
        <v>FAIL</v>
      </c>
      <c r="AT214" s="13"/>
      <c r="AU214" s="12" t="str">
        <f t="shared" si="220"/>
        <v>{"colspan": 5, "column": 29, "name": "text_YTD_A_016", "row": 102, "rowspan": 3, "widgetStyle": {"borderEdges": ["bottom"], "backgroundColor": "#FFFFFF", "borderColor": "#C5D3E0", "borderRadius": 0, "borderWidth": 1}},</v>
      </c>
      <c r="AV214" s="17" t="s">
        <v>228</v>
      </c>
      <c r="AW214" s="13" t="str">
        <f t="shared" ref="AW214:AW226" si="228">IF(AU214=AV214,"PASS","FAIL")</f>
        <v>FAIL</v>
      </c>
    </row>
    <row r="215" spans="1:49" s="4" customFormat="1" ht="72.599999999999994" thickBot="1" x14ac:dyDescent="0.35">
      <c r="A215" s="30">
        <v>3</v>
      </c>
      <c r="B215" s="14" t="s">
        <v>8</v>
      </c>
      <c r="C215" s="14" t="s">
        <v>47</v>
      </c>
      <c r="D215" s="14" t="s">
        <v>10</v>
      </c>
      <c r="E215" s="11" t="str">
        <f t="shared" si="221"/>
        <v>_016</v>
      </c>
      <c r="F215" s="28">
        <f t="shared" si="171"/>
        <v>15</v>
      </c>
      <c r="G215" s="5" t="s">
        <v>173</v>
      </c>
      <c r="H215" s="20" t="str">
        <f t="shared" si="222"/>
        <v>{{coalesce(cell(BIG_TEST_9.result, 15, \"Metric\"), \"Error\").asString()}}</v>
      </c>
      <c r="I215" s="26" t="s">
        <v>183</v>
      </c>
      <c r="J215" s="20" t="str">
        <f>CONCATENATE("{{coalesce(cell(BIG_TEST_9.result, ", $F215,", \""Annual_Target_Dynamic\""), \""Error\"").asString()}}")</f>
        <v>{{coalesce(cell(BIG_TEST_9.result, 15, \"Annual_Target_Dynamic\"), \"Error\").asString()}}</v>
      </c>
      <c r="K215" s="5" t="s">
        <v>50</v>
      </c>
      <c r="L215" s="5" t="s">
        <v>54</v>
      </c>
      <c r="M215" s="20" t="str">
        <f t="shared" si="218"/>
        <v>["Metric", ["{{coalesce(cell(BIG_TEST_9.result, 15, \"Metric\"), \"Error\").asString()}}"], "in"]</v>
      </c>
      <c r="N215" s="20" t="str">
        <f t="shared" si="219"/>
        <v>["Region", ["{{coalesce(cell(BIG_TEST_9.result, 15, \"Region\"), \"Error\").asString()}}"], "in"]</v>
      </c>
      <c r="O215" s="6" t="s">
        <v>210</v>
      </c>
      <c r="P215" s="6" t="s">
        <v>177</v>
      </c>
      <c r="Q215" s="23" t="s">
        <v>183</v>
      </c>
      <c r="R215" s="23" t="s">
        <v>183</v>
      </c>
      <c r="S215" s="23" t="s">
        <v>183</v>
      </c>
      <c r="T215" s="23" t="s">
        <v>183</v>
      </c>
      <c r="U215" s="23" t="s">
        <v>183</v>
      </c>
      <c r="V215" s="23" t="s">
        <v>183</v>
      </c>
      <c r="W215" s="21" t="str">
        <f t="shared" si="223"/>
        <v>{{coalesce(cell(BIG_TEST_9.result, 15, \"Text_Color_1\"), \"#FFFFFF\").asString()}}</v>
      </c>
      <c r="X215" s="8" t="s">
        <v>48</v>
      </c>
      <c r="Y215" s="8" t="s">
        <v>33</v>
      </c>
      <c r="Z215" s="21" t="str">
        <f t="shared" ref="Z215" si="229">CONCATENATE("{{coalesce(cell(BIG_TEST_9.result, ", $F215,", \""number_Target_Formatted\""), \""--\"").asString()}}")</f>
        <v>{{coalesce(cell(BIG_TEST_9.result, 15, \"number_Target_Formatted\"), \"--\").asString()}}</v>
      </c>
      <c r="AA215" s="23" t="s">
        <v>183</v>
      </c>
      <c r="AB215" s="23" t="s">
        <v>183</v>
      </c>
      <c r="AC215" s="9" t="s">
        <v>41</v>
      </c>
      <c r="AD215" s="9" t="s">
        <v>135</v>
      </c>
      <c r="AE215" s="9">
        <f>AG215</f>
        <v>102</v>
      </c>
      <c r="AF215" s="9" t="s">
        <v>40</v>
      </c>
      <c r="AG215" s="28">
        <f t="shared" si="173"/>
        <v>102</v>
      </c>
      <c r="AH215" s="16" t="s">
        <v>219</v>
      </c>
      <c r="AI215" s="10"/>
      <c r="AJ215" s="25" t="s">
        <v>183</v>
      </c>
      <c r="AK215" s="7" t="str">
        <f t="shared" si="224"/>
        <v>text_Target_016</v>
      </c>
      <c r="AL215" s="10"/>
      <c r="AM215" s="24" t="s">
        <v>183</v>
      </c>
      <c r="AN215" s="24" t="s">
        <v>183</v>
      </c>
      <c r="AO215" s="13" t="str">
        <f t="shared" si="225"/>
        <v>PASS</v>
      </c>
      <c r="AP215" s="13"/>
      <c r="AQ215" s="12" t="str">
        <f t="shared" si="226"/>
        <v>"text_Target_016": {"type": "text", "parameters": {"text": "{{coalesce(cell(BIG_TEST_9.result, 15, \"number_Target_Formatted\"), \"--\").asString()}}", "textAlignment": "center", "textColor": "{{coalesce(cell(BIG_TEST_9.result, 15, \"Text_Color_1\"), \"#FFFFFF\").asString()}}", "fontSize": 18}},</v>
      </c>
      <c r="AR215" s="17" t="s">
        <v>217</v>
      </c>
      <c r="AS215" s="13" t="str">
        <f t="shared" si="227"/>
        <v>FAIL</v>
      </c>
      <c r="AT215" s="13"/>
      <c r="AU215" s="12" t="str">
        <f t="shared" si="220"/>
        <v>{"colspan": 4, "column": 16, "name": "text_Target_016", "row": 102, "rowspan": 3, "widgetStyle": {"borderEdges": [], "backgroundColor": "#FFFFFF", "borderColor": "#FFFFFF", "borderRadius": 0, "borderWidth": 1}},</v>
      </c>
      <c r="AV215" s="17" t="s">
        <v>232</v>
      </c>
      <c r="AW215" s="13" t="str">
        <f t="shared" si="228"/>
        <v>FAIL</v>
      </c>
    </row>
    <row r="216" spans="1:49" s="4" customFormat="1" ht="72.599999999999994" thickBot="1" x14ac:dyDescent="0.35">
      <c r="A216" s="30">
        <v>4</v>
      </c>
      <c r="B216" s="14" t="s">
        <v>8</v>
      </c>
      <c r="C216" s="14" t="s">
        <v>47</v>
      </c>
      <c r="D216" s="14" t="s">
        <v>10</v>
      </c>
      <c r="E216" s="11" t="str">
        <f t="shared" si="221"/>
        <v>_016</v>
      </c>
      <c r="F216" s="28">
        <f t="shared" si="171"/>
        <v>15</v>
      </c>
      <c r="G216" s="5" t="s">
        <v>173</v>
      </c>
      <c r="H216" s="20" t="str">
        <f t="shared" si="222"/>
        <v>{{coalesce(cell(BIG_TEST_9.result, 15, \"Metric\"), \"Error\").asString()}}</v>
      </c>
      <c r="I216" s="26" t="s">
        <v>183</v>
      </c>
      <c r="J216" s="20" t="str">
        <f>CONCATENATE("{{coalesce(cell(BIG_TEST_9.result, ", $F216,", \""Change_in_YTD_MoM_Dynamic\""), \""Error\"").asString()}}")</f>
        <v>{{coalesce(cell(BIG_TEST_9.result, 15, \"Change_in_YTD_MoM_Dynamic\"), \"Error\").asString()}}</v>
      </c>
      <c r="K216" s="5" t="s">
        <v>51</v>
      </c>
      <c r="L216" s="5" t="s">
        <v>56</v>
      </c>
      <c r="M216" s="20" t="str">
        <f t="shared" si="218"/>
        <v>["Metric", ["{{coalesce(cell(BIG_TEST_9.result, 15, \"Metric\"), \"Error\").asString()}}"], "in"]</v>
      </c>
      <c r="N216" s="20" t="str">
        <f t="shared" si="219"/>
        <v>["Region", ["{{coalesce(cell(BIG_TEST_9.result, 15, \"Region\"), \"Error\").asString()}}"], "in"]</v>
      </c>
      <c r="O216" s="6" t="s">
        <v>210</v>
      </c>
      <c r="P216" s="6" t="s">
        <v>177</v>
      </c>
      <c r="Q216" s="23" t="s">
        <v>183</v>
      </c>
      <c r="R216" s="23" t="s">
        <v>183</v>
      </c>
      <c r="S216" s="23" t="s">
        <v>183</v>
      </c>
      <c r="T216" s="23" t="s">
        <v>183</v>
      </c>
      <c r="U216" s="23" t="s">
        <v>183</v>
      </c>
      <c r="V216" s="23" t="s">
        <v>183</v>
      </c>
      <c r="W216" s="21" t="str">
        <f>CONCATENATE("{{coalesce(cell(BIG_TEST_9.result, ", $F216,", \""Color_2\""), \""#FFFFFF\"").asString()}}")</f>
        <v>{{coalesce(cell(BIG_TEST_9.result, 15, \"Color_2\"), \"#FFFFFF\").asString()}}</v>
      </c>
      <c r="X216" s="8" t="s">
        <v>34</v>
      </c>
      <c r="Y216" s="8" t="s">
        <v>202</v>
      </c>
      <c r="Z216" s="21" t="str">
        <f>CONCATENATE("{{coalesce(cell(BIG_TEST_9.result, ", $F216,", \""number_YTD_MoM_Formatted\""), \""--\"").asString()}}")</f>
        <v>{{coalesce(cell(BIG_TEST_9.result, 15, \"number_YTD_MoM_Formatted\"), \"--\").asString()}}</v>
      </c>
      <c r="AA216" s="23" t="s">
        <v>183</v>
      </c>
      <c r="AB216" s="23" t="s">
        <v>183</v>
      </c>
      <c r="AC216" s="9" t="s">
        <v>40</v>
      </c>
      <c r="AD216" s="9" t="s">
        <v>32</v>
      </c>
      <c r="AE216" s="9">
        <f>AG216+3</f>
        <v>105</v>
      </c>
      <c r="AF216" s="9" t="s">
        <v>44</v>
      </c>
      <c r="AG216" s="28">
        <f t="shared" si="173"/>
        <v>102</v>
      </c>
      <c r="AH216" s="16" t="s">
        <v>219</v>
      </c>
      <c r="AI216" s="10"/>
      <c r="AJ216" s="25" t="s">
        <v>183</v>
      </c>
      <c r="AK216" s="7" t="str">
        <f t="shared" si="224"/>
        <v>text_YTD_MoM_016</v>
      </c>
      <c r="AL216" s="10"/>
      <c r="AM216" s="24" t="s">
        <v>183</v>
      </c>
      <c r="AN216" s="24" t="s">
        <v>183</v>
      </c>
      <c r="AO216" s="13" t="str">
        <f t="shared" si="225"/>
        <v>PASS</v>
      </c>
      <c r="AP216" s="13"/>
      <c r="AQ216" s="12" t="str">
        <f t="shared" si="226"/>
        <v>"text_YTD_MoM_016": {"type": "text", "parameters": {"text": "{{coalesce(cell(BIG_TEST_9.result, 15, \"number_YTD_MoM_Formatted\"), \"--\").asString()}}", "textAlignment": "right", "textColor": "{{coalesce(cell(BIG_TEST_9.result, 15, \"Color_2\"), \"#FFFFFF\").asString()}}", "fontSize": 14}},</v>
      </c>
      <c r="AR216" s="17" t="s">
        <v>211</v>
      </c>
      <c r="AS216" s="13" t="str">
        <f t="shared" si="227"/>
        <v>FAIL</v>
      </c>
      <c r="AT216" s="13"/>
      <c r="AU216" s="12" t="str">
        <f t="shared" si="220"/>
        <v>{"colspan": 3, "column": 24, "name": "text_YTD_MoM_016", "row": 105, "rowspan": 2, "widgetStyle": {"borderEdges": [], "backgroundColor": "#FFFFFF", "borderColor": "#FFFFFF", "borderRadius": 0, "borderWidth": 1}},</v>
      </c>
      <c r="AV216" s="17" t="s">
        <v>230</v>
      </c>
      <c r="AW216" s="13" t="str">
        <f t="shared" si="228"/>
        <v>FAIL</v>
      </c>
    </row>
    <row r="217" spans="1:49" s="4" customFormat="1" ht="72.599999999999994" thickBot="1" x14ac:dyDescent="0.35">
      <c r="A217" s="30">
        <v>5</v>
      </c>
      <c r="B217" s="14" t="s">
        <v>8</v>
      </c>
      <c r="C217" s="14" t="s">
        <v>47</v>
      </c>
      <c r="D217" s="14" t="s">
        <v>10</v>
      </c>
      <c r="E217" s="11" t="str">
        <f t="shared" si="221"/>
        <v>_016</v>
      </c>
      <c r="F217" s="28">
        <f t="shared" si="171"/>
        <v>15</v>
      </c>
      <c r="G217" s="5" t="s">
        <v>173</v>
      </c>
      <c r="H217" s="20" t="str">
        <f t="shared" si="222"/>
        <v>{{coalesce(cell(BIG_TEST_9.result, 15, \"Metric\"), \"Error\").asString()}}</v>
      </c>
      <c r="I217" s="26" t="s">
        <v>183</v>
      </c>
      <c r="J217" s="5" t="s">
        <v>52</v>
      </c>
      <c r="K217" s="5" t="s">
        <v>52</v>
      </c>
      <c r="L217" s="5" t="s">
        <v>55</v>
      </c>
      <c r="M217" s="20" t="str">
        <f t="shared" si="218"/>
        <v>["Metric", ["{{coalesce(cell(BIG_TEST_9.result, 15, \"Metric\"), \"Error\").asString()}}"], "in"]</v>
      </c>
      <c r="N217" s="20" t="str">
        <f>CONCATENATE("[""Region"", [""{{coalesce(cell(BIG_TEST_9.result, ", $F217,", \""Region\""), \""Error\"").asString()}}""], ""in""]")</f>
        <v>["Region", ["{{coalesce(cell(BIG_TEST_9.result, 15, \"Region\"), \"Error\").asString()}}"], "in"]</v>
      </c>
      <c r="O217" s="6" t="s">
        <v>210</v>
      </c>
      <c r="P217" s="6" t="s">
        <v>177</v>
      </c>
      <c r="Q217" s="23" t="s">
        <v>183</v>
      </c>
      <c r="R217" s="23" t="s">
        <v>183</v>
      </c>
      <c r="S217" s="23" t="s">
        <v>183</v>
      </c>
      <c r="T217" s="23" t="s">
        <v>183</v>
      </c>
      <c r="U217" s="23" t="s">
        <v>183</v>
      </c>
      <c r="V217" s="23" t="s">
        <v>183</v>
      </c>
      <c r="W217" s="21" t="str">
        <f>CONCATENATE("{{coalesce(cell(BIG_TEST_9.result, ", $F217,", \""Color\""), \""#FFFFFF\"").asString()}}")</f>
        <v>{{coalesce(cell(BIG_TEST_9.result, 15, \"Color\"), \"#FFFFFF\").asString()}}</v>
      </c>
      <c r="X217" s="8" t="s">
        <v>34</v>
      </c>
      <c r="Y217" s="8" t="s">
        <v>202</v>
      </c>
      <c r="Z217" s="21" t="str">
        <f>CONCATENATE("{{coalesce(cell(BIG_TEST_9.result, ", $F217,", \""number_YTD_A_MoM_Formatted\""), \""--\"").asString()}}")</f>
        <v>{{coalesce(cell(BIG_TEST_9.result, 15, \"number_YTD_A_MoM_Formatted\"), \"--\").asString()}}</v>
      </c>
      <c r="AA217" s="23" t="s">
        <v>183</v>
      </c>
      <c r="AB217" s="23" t="s">
        <v>183</v>
      </c>
      <c r="AC217" s="9" t="s">
        <v>40</v>
      </c>
      <c r="AD217" s="9" t="s">
        <v>237</v>
      </c>
      <c r="AE217" s="9">
        <f>AG217+3</f>
        <v>105</v>
      </c>
      <c r="AF217" s="9" t="s">
        <v>44</v>
      </c>
      <c r="AG217" s="28">
        <f t="shared" si="173"/>
        <v>102</v>
      </c>
      <c r="AH217" s="16" t="s">
        <v>219</v>
      </c>
      <c r="AI217" s="10"/>
      <c r="AJ217" s="25" t="s">
        <v>183</v>
      </c>
      <c r="AK217" s="7" t="str">
        <f t="shared" si="224"/>
        <v>text_YTD_A_MoM_016</v>
      </c>
      <c r="AL217" s="10"/>
      <c r="AM217" s="24" t="s">
        <v>183</v>
      </c>
      <c r="AN217" s="24" t="s">
        <v>183</v>
      </c>
      <c r="AO217" s="13" t="str">
        <f t="shared" si="225"/>
        <v>PASS</v>
      </c>
      <c r="AP217" s="13"/>
      <c r="AQ217" s="12" t="str">
        <f t="shared" si="226"/>
        <v>"text_YTD_A_MoM_016": {"type": "text", "parameters": {"text": "{{coalesce(cell(BIG_TEST_9.result, 15, \"number_YTD_A_MoM_Formatted\"), \"--\").asString()}}", "textAlignment": "right", "textColor": "{{coalesce(cell(BIG_TEST_9.result, 15, \"Color\"), \"#FFFFFF\").asString()}}", "fontSize": 14}},</v>
      </c>
      <c r="AR217" s="17" t="s">
        <v>214</v>
      </c>
      <c r="AS217" s="13" t="str">
        <f t="shared" si="227"/>
        <v>FAIL</v>
      </c>
      <c r="AT217" s="13"/>
      <c r="AU217" s="12" t="str">
        <f t="shared" si="220"/>
        <v>{"colspan": 3, "column": 31, "name": "text_YTD_A_MoM_016", "row": 105, "rowspan": 2, "widgetStyle": {"borderEdges": [], "backgroundColor": "#FFFFFF", "borderColor": "#FFFFFF", "borderRadius": 0, "borderWidth": 1}},</v>
      </c>
      <c r="AV217" s="17" t="s">
        <v>229</v>
      </c>
      <c r="AW217" s="13" t="str">
        <f t="shared" si="228"/>
        <v>FAIL</v>
      </c>
    </row>
    <row r="218" spans="1:49" s="4" customFormat="1" ht="72.599999999999994" thickBot="1" x14ac:dyDescent="0.35">
      <c r="A218" s="30">
        <v>6</v>
      </c>
      <c r="B218" s="14" t="s">
        <v>8</v>
      </c>
      <c r="C218" s="14" t="s">
        <v>47</v>
      </c>
      <c r="D218" s="14" t="s">
        <v>10</v>
      </c>
      <c r="E218" s="11" t="str">
        <f t="shared" si="221"/>
        <v>_016</v>
      </c>
      <c r="F218" s="28">
        <f t="shared" si="171"/>
        <v>15</v>
      </c>
      <c r="G218" s="6" t="s">
        <v>183</v>
      </c>
      <c r="H218" s="6" t="s">
        <v>183</v>
      </c>
      <c r="I218" s="6" t="s">
        <v>183</v>
      </c>
      <c r="J218" s="6" t="s">
        <v>183</v>
      </c>
      <c r="K218" s="6" t="s">
        <v>183</v>
      </c>
      <c r="L218" s="6" t="s">
        <v>183</v>
      </c>
      <c r="M218" s="6" t="s">
        <v>183</v>
      </c>
      <c r="N218" s="6" t="s">
        <v>183</v>
      </c>
      <c r="O218" s="6" t="s">
        <v>183</v>
      </c>
      <c r="P218" s="6" t="s">
        <v>183</v>
      </c>
      <c r="Q218" s="23" t="s">
        <v>183</v>
      </c>
      <c r="R218" s="23" t="s">
        <v>183</v>
      </c>
      <c r="S218" s="23" t="s">
        <v>183</v>
      </c>
      <c r="T218" s="23" t="s">
        <v>183</v>
      </c>
      <c r="U218" s="23" t="s">
        <v>183</v>
      </c>
      <c r="V218" s="23" t="s">
        <v>183</v>
      </c>
      <c r="W218" s="21" t="str">
        <f>CONCATENATE("{{coalesce(cell(BIG_TEST_9.result, ", $F216,", \""Text_Color_1\""), \""#FFFFFF\"").asString()}}")</f>
        <v>{{coalesce(cell(BIG_TEST_9.result, 15, \"Text_Color_1\"), \"#FFFFFF\").asString()}}</v>
      </c>
      <c r="X218" s="8" t="s">
        <v>49</v>
      </c>
      <c r="Y218" s="8" t="s">
        <v>202</v>
      </c>
      <c r="Z218" s="8" t="s">
        <v>212</v>
      </c>
      <c r="AA218" s="23"/>
      <c r="AB218" s="23"/>
      <c r="AC218" s="9" t="s">
        <v>40</v>
      </c>
      <c r="AD218" s="9" t="s">
        <v>158</v>
      </c>
      <c r="AE218" s="9">
        <f>AG218+3</f>
        <v>105</v>
      </c>
      <c r="AF218" s="9" t="s">
        <v>44</v>
      </c>
      <c r="AG218" s="28">
        <f t="shared" si="173"/>
        <v>102</v>
      </c>
      <c r="AH218" s="16" t="s">
        <v>219</v>
      </c>
      <c r="AI218" s="10"/>
      <c r="AJ218" s="25" t="s">
        <v>183</v>
      </c>
      <c r="AK218" s="7" t="str">
        <f>CONCATENATE("text_","cmom_a",E218)</f>
        <v>text_cmom_a_016</v>
      </c>
      <c r="AL218" s="10"/>
      <c r="AM218" s="24" t="s">
        <v>183</v>
      </c>
      <c r="AN218" s="24" t="s">
        <v>183</v>
      </c>
      <c r="AO218" s="13" t="str">
        <f t="shared" si="225"/>
        <v>PASS</v>
      </c>
      <c r="AP218" s="13"/>
      <c r="AQ218" s="12" t="str">
        <f t="shared" si="226"/>
        <v>"text_cmom_a_016": {"type": "text", "parameters": {"text": "Δ MoM", "textAlignment": "right", "textColor": "{{coalesce(cell(BIG_TEST_9.result, 15, \"Text_Color_1\"), \"#FFFFFF\").asString()}}", "fontSize": 10}},</v>
      </c>
      <c r="AR218" s="17" t="s">
        <v>215</v>
      </c>
      <c r="AS218" s="13" t="str">
        <f t="shared" si="227"/>
        <v>FAIL</v>
      </c>
      <c r="AT218" s="13"/>
      <c r="AU218" s="12" t="str">
        <f t="shared" si="220"/>
        <v>{"colspan": 3, "column": 21, "name": "text_cmom_a_016", "row": 105, "rowspan": 2, "widgetStyle": {"borderEdges": [], "backgroundColor": "#FFFFFF", "borderColor": "#FFFFFF", "borderRadius": 0, "borderWidth": 1}},</v>
      </c>
      <c r="AV218" s="17" t="s">
        <v>220</v>
      </c>
      <c r="AW218" s="13" t="str">
        <f t="shared" si="228"/>
        <v>FAIL</v>
      </c>
    </row>
    <row r="219" spans="1:49" s="4" customFormat="1" ht="72.599999999999994" thickBot="1" x14ac:dyDescent="0.35">
      <c r="A219" s="30">
        <v>7</v>
      </c>
      <c r="B219" s="14" t="s">
        <v>8</v>
      </c>
      <c r="C219" s="14" t="s">
        <v>47</v>
      </c>
      <c r="D219" s="14" t="s">
        <v>10</v>
      </c>
      <c r="E219" s="11" t="str">
        <f t="shared" si="221"/>
        <v>_016</v>
      </c>
      <c r="F219" s="28">
        <f t="shared" si="171"/>
        <v>15</v>
      </c>
      <c r="G219" s="6" t="s">
        <v>183</v>
      </c>
      <c r="H219" s="6" t="s">
        <v>183</v>
      </c>
      <c r="I219" s="6" t="s">
        <v>183</v>
      </c>
      <c r="J219" s="6" t="s">
        <v>183</v>
      </c>
      <c r="K219" s="6" t="s">
        <v>183</v>
      </c>
      <c r="L219" s="6" t="s">
        <v>183</v>
      </c>
      <c r="M219" s="6" t="s">
        <v>183</v>
      </c>
      <c r="N219" s="6" t="s">
        <v>183</v>
      </c>
      <c r="O219" s="6" t="s">
        <v>183</v>
      </c>
      <c r="P219" s="6" t="s">
        <v>183</v>
      </c>
      <c r="Q219" s="23" t="s">
        <v>183</v>
      </c>
      <c r="R219" s="23" t="s">
        <v>183</v>
      </c>
      <c r="S219" s="23" t="s">
        <v>183</v>
      </c>
      <c r="T219" s="23" t="s">
        <v>183</v>
      </c>
      <c r="U219" s="23" t="s">
        <v>183</v>
      </c>
      <c r="V219" s="23" t="s">
        <v>183</v>
      </c>
      <c r="W219" s="21" t="str">
        <f>CONCATENATE("{{coalesce(cell(BIG_TEST_9.result, ", $F217,", \""Text_Color_1\""), \""#FFFFFF\"").asString()}}")</f>
        <v>{{coalesce(cell(BIG_TEST_9.result, 15, \"Text_Color_1\"), \"#FFFFFF\").asString()}}</v>
      </c>
      <c r="X219" s="8" t="s">
        <v>49</v>
      </c>
      <c r="Y219" s="8" t="s">
        <v>202</v>
      </c>
      <c r="Z219" s="8" t="s">
        <v>212</v>
      </c>
      <c r="AA219" s="23"/>
      <c r="AB219" s="23"/>
      <c r="AC219" s="9" t="s">
        <v>40</v>
      </c>
      <c r="AD219" s="9" t="s">
        <v>194</v>
      </c>
      <c r="AE219" s="9">
        <f>AG219+3</f>
        <v>105</v>
      </c>
      <c r="AF219" s="9" t="s">
        <v>44</v>
      </c>
      <c r="AG219" s="28">
        <f t="shared" si="173"/>
        <v>102</v>
      </c>
      <c r="AH219" s="16" t="s">
        <v>219</v>
      </c>
      <c r="AI219" s="10"/>
      <c r="AJ219" s="25" t="s">
        <v>183</v>
      </c>
      <c r="AK219" s="7" t="str">
        <f>CONCATENATE("text_","cmom_b",E219)</f>
        <v>text_cmom_b_016</v>
      </c>
      <c r="AL219" s="10"/>
      <c r="AM219" s="24" t="s">
        <v>183</v>
      </c>
      <c r="AN219" s="24" t="s">
        <v>183</v>
      </c>
      <c r="AO219" s="13" t="str">
        <f t="shared" si="225"/>
        <v>PASS</v>
      </c>
      <c r="AP219" s="13"/>
      <c r="AQ219" s="12" t="str">
        <f t="shared" si="226"/>
        <v>"text_cmom_b_016": {"type": "text", "parameters": {"text": "Δ MoM", "textAlignment": "right", "textColor": "{{coalesce(cell(BIG_TEST_9.result, 15, \"Text_Color_1\"), \"#FFFFFF\").asString()}}", "fontSize": 10}},</v>
      </c>
      <c r="AR219" s="17" t="s">
        <v>216</v>
      </c>
      <c r="AS219" s="13" t="str">
        <f t="shared" si="227"/>
        <v>FAIL</v>
      </c>
      <c r="AT219" s="13"/>
      <c r="AU219" s="12" t="str">
        <f t="shared" si="220"/>
        <v>{"colspan": 3, "column": 28, "name": "text_cmom_b_016", "row": 105, "rowspan": 2, "widgetStyle": {"borderEdges": [], "backgroundColor": "#FFFFFF", "borderColor": "#FFFFFF", "borderRadius": 0, "borderWidth": 1}},</v>
      </c>
      <c r="AV219" s="17" t="s">
        <v>221</v>
      </c>
      <c r="AW219" s="13" t="str">
        <f t="shared" si="228"/>
        <v>FAIL</v>
      </c>
    </row>
    <row r="220" spans="1:49" s="4" customFormat="1" ht="216.6" thickBot="1" x14ac:dyDescent="0.35">
      <c r="A220" s="30">
        <v>8</v>
      </c>
      <c r="B220" s="14" t="s">
        <v>8</v>
      </c>
      <c r="C220" s="14" t="s">
        <v>47</v>
      </c>
      <c r="D220" s="14" t="s">
        <v>166</v>
      </c>
      <c r="E220" s="11" t="str">
        <f t="shared" si="221"/>
        <v>_016</v>
      </c>
      <c r="F220" s="28">
        <f t="shared" si="171"/>
        <v>15</v>
      </c>
      <c r="G220" s="5" t="s">
        <v>173</v>
      </c>
      <c r="H220" s="20" t="str">
        <f t="shared" ref="H220" si="230">CONCATENATE("{{coalesce(cell(BIG_TEST_9.result, ", $F220,", \""Metric\""), \""Error\"").asString()}}")</f>
        <v>{{coalesce(cell(BIG_TEST_9.result, 15, \"Metric\"), \"Error\").asString()}}</v>
      </c>
      <c r="I220" s="20" t="s">
        <v>191</v>
      </c>
      <c r="J220" s="20" t="s">
        <v>15</v>
      </c>
      <c r="K220" s="5" t="s">
        <v>15</v>
      </c>
      <c r="L220" s="5" t="s">
        <v>53</v>
      </c>
      <c r="M220" s="20" t="str">
        <f>CONCATENATE("[""Metric"", [""{{coalesce(cell(BIG_TEST_9.result, ", $F220,", \""Metric\""), \""Error\"").asString()}}""], ""in""]")</f>
        <v>["Metric", ["{{coalesce(cell(BIG_TEST_9.result, 15, \"Metric\"), \"Error\").asString()}}"], "in"]</v>
      </c>
      <c r="N220" s="20" t="str">
        <f>CONCATENATE("[""Region"", [""{{coalesce(cell(BIG_TEST_9.result, ", $F220,", \""Region\""), \""Error\"").asString()}}""], ""in""]")</f>
        <v>["Region", ["{{coalesce(cell(BIG_TEST_9.result, 15, \"Region\"), \"Error\").asString()}}"], "in"]</v>
      </c>
      <c r="O220" s="6" t="s">
        <v>183</v>
      </c>
      <c r="P220" s="6" t="s">
        <v>177</v>
      </c>
      <c r="Q220" s="21" t="s">
        <v>178</v>
      </c>
      <c r="R220" s="23" t="s">
        <v>183</v>
      </c>
      <c r="S220" s="23" t="s">
        <v>183</v>
      </c>
      <c r="T220" s="23" t="s">
        <v>183</v>
      </c>
      <c r="U220" s="21" t="str">
        <f>CONCATENATE("{{coalesce(cell(BIG_TEST_9.result, ", $F220,", \""Color\""), \""#FFFFFF\"").asString()}}")</f>
        <v>{{coalesce(cell(BIG_TEST_9.result, 15, \"Color\"), \"#FFFFFF\").asString()}}</v>
      </c>
      <c r="V220" s="8" t="s">
        <v>34</v>
      </c>
      <c r="W220" s="17" t="s">
        <v>31</v>
      </c>
      <c r="X220" s="8" t="s">
        <v>49</v>
      </c>
      <c r="Y220" s="8" t="s">
        <v>33</v>
      </c>
      <c r="Z220" s="8"/>
      <c r="AA220" s="17" t="s">
        <v>239</v>
      </c>
      <c r="AB220" s="17" t="s">
        <v>196</v>
      </c>
      <c r="AC220" s="9" t="s">
        <v>179</v>
      </c>
      <c r="AD220" s="9" t="s">
        <v>204</v>
      </c>
      <c r="AE220" s="9">
        <f>AG220</f>
        <v>102</v>
      </c>
      <c r="AF220" s="9" t="s">
        <v>59</v>
      </c>
      <c r="AG220" s="28">
        <f t="shared" si="173"/>
        <v>102</v>
      </c>
      <c r="AH220" s="16" t="s">
        <v>180</v>
      </c>
      <c r="AI220" s="10"/>
      <c r="AJ220" s="11" t="str">
        <f>CONCATENATE(G220,"Trend",E220)</f>
        <v>Step_Trend_016</v>
      </c>
      <c r="AK220" s="7" t="str">
        <f>CONCATENATE("chart_Trend",E220)</f>
        <v>chart_Trend_016</v>
      </c>
      <c r="AL220" s="10"/>
      <c r="AM220" s="12" t="str">
        <f>CONCATENATE("""",AJ220,""": {""broadcastFacet"": false, ", P220,  ", ""isGlobal"": false, ", """query"": {""measures"": [[""avg"", """,J220,"""]], ""groups"": ", I220,", ""filters"": [", M220,", ", N220,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"Step_Trend_016":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15, \"Metric\"), \"Error\").asString()}}"], "in"], ["Region", ["{{coalesce(cell(BIG_TEST_9.result, 15,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20" s="21" t="s">
        <v>233</v>
      </c>
      <c r="AO220" s="13" t="str">
        <f t="shared" si="225"/>
        <v>FAIL</v>
      </c>
      <c r="AP220" s="13"/>
      <c r="AQ220" s="12" t="str">
        <f>CONCATENATE("""", AK220, """: {""parameters"": {", AA220, " """, AJ220, """, ", AB220, "}, ""type"": ""chart""},")</f>
        <v>"chart_Trend_016":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"Step_Trend_016",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20" s="17" t="s">
        <v>238</v>
      </c>
      <c r="AS220" s="13" t="str">
        <f>IF(AQ220=AR220,"PASS","FAIL")</f>
        <v>FAIL</v>
      </c>
      <c r="AT220" s="13"/>
      <c r="AU220" s="12" t="str">
        <f t="shared" si="220"/>
        <v>{"colspan": 7, "column": 34, "name": "chart_Trend_016", "row": 102, "rowspan": 5, "widgetStyle": {"backgroundColor": "#FFFFFF", "borderColor": "#FFFFFF", "borderEdges": [], "borderRadius": 0, "borderWidth": 1}},</v>
      </c>
      <c r="AV220" s="17" t="s">
        <v>234</v>
      </c>
      <c r="AW220" s="13" t="str">
        <f t="shared" si="228"/>
        <v>FAIL</v>
      </c>
    </row>
    <row r="221" spans="1:49" s="4" customFormat="1" ht="115.8" thickBot="1" x14ac:dyDescent="0.35">
      <c r="A221" s="30">
        <v>9</v>
      </c>
      <c r="B221" s="14" t="s">
        <v>8</v>
      </c>
      <c r="C221" s="14" t="s">
        <v>47</v>
      </c>
      <c r="D221" s="14" t="s">
        <v>167</v>
      </c>
      <c r="E221" s="11" t="str">
        <f t="shared" si="221"/>
        <v>_016</v>
      </c>
      <c r="F221" s="28">
        <f t="shared" si="171"/>
        <v>15</v>
      </c>
      <c r="G221" s="6" t="s">
        <v>183</v>
      </c>
      <c r="H221" s="6" t="s">
        <v>183</v>
      </c>
      <c r="I221" s="26" t="s">
        <v>183</v>
      </c>
      <c r="J221" s="6" t="s">
        <v>183</v>
      </c>
      <c r="K221" s="6" t="s">
        <v>183</v>
      </c>
      <c r="L221" s="6" t="s">
        <v>183</v>
      </c>
      <c r="M221" s="6" t="s">
        <v>183</v>
      </c>
      <c r="N221" s="6" t="s">
        <v>183</v>
      </c>
      <c r="O221" s="6" t="s">
        <v>183</v>
      </c>
      <c r="P221" s="6" t="s">
        <v>183</v>
      </c>
      <c r="Q221" s="23" t="s">
        <v>183</v>
      </c>
      <c r="R221" s="23" t="s">
        <v>183</v>
      </c>
      <c r="S221" s="23" t="s">
        <v>183</v>
      </c>
      <c r="T221" s="23" t="s">
        <v>183</v>
      </c>
      <c r="U221" s="23" t="s">
        <v>183</v>
      </c>
      <c r="V221" s="23" t="s">
        <v>183</v>
      </c>
      <c r="W221" s="17" t="s">
        <v>187</v>
      </c>
      <c r="X221" s="8" t="s">
        <v>49</v>
      </c>
      <c r="Y221" s="8" t="s">
        <v>33</v>
      </c>
      <c r="Z221" s="8"/>
      <c r="AA221" s="23" t="s">
        <v>183</v>
      </c>
      <c r="AB221" s="23" t="s">
        <v>183</v>
      </c>
      <c r="AC221" s="9" t="s">
        <v>42</v>
      </c>
      <c r="AD221" s="9" t="s">
        <v>42</v>
      </c>
      <c r="AE221" s="9">
        <f>AG221</f>
        <v>102</v>
      </c>
      <c r="AF221" s="9" t="s">
        <v>59</v>
      </c>
      <c r="AG221" s="28">
        <f t="shared" si="173"/>
        <v>102</v>
      </c>
      <c r="AH221" s="22" t="str">
        <f>CONCATENATE("{""backgroundColor"": ""{{coalesce(cell(BIG_TEST_9.result, ",$F221,", \""Colorization_Hex_Code\""), \""#FFFFFF\"").asString()}}"", ""borderColor"": ""#FFFFFF"", ""borderEdges"": [""top"",""left"",""bottom""], ""borderRadius"": 0, ""borderWidth"": 4}")</f>
        <v>{"backgroundColor": "{{coalesce(cell(BIG_TEST_9.result, 15, \"Colorization_Hex_Code\"), \"#FFFFFF\").asString()}}", "borderColor": "#FFFFFF", "borderEdges": ["top","left","bottom"], "borderRadius": 0, "borderWidth": 4}</v>
      </c>
      <c r="AI221" s="10"/>
      <c r="AJ221" s="25" t="s">
        <v>183</v>
      </c>
      <c r="AK221" s="7" t="str">
        <f>CONCATENATE("Status_Box",E221)</f>
        <v>Status_Box_016</v>
      </c>
      <c r="AL221" s="10"/>
      <c r="AM221" s="24" t="s">
        <v>183</v>
      </c>
      <c r="AN221" s="24" t="s">
        <v>183</v>
      </c>
      <c r="AO221" s="13" t="str">
        <f t="shared" si="225"/>
        <v>PASS</v>
      </c>
      <c r="AP221" s="13"/>
      <c r="AQ221" s="12" t="str">
        <f>CONCATENATE("""",AK221,""": {""parameters"": {""fontSize"": ",X221,", ""text"": """, Z221, """, ""textAlignment"": """, Y221, """, ""textColor"": """, W221, """}, ""type"": ""text""},")</f>
        <v>"Status_Box_016": {"parameters": {"fontSize": 10, "text": "", "textAlignment": "center", "textColor": "#091A3E"}, "type": "text"},</v>
      </c>
      <c r="AR221" s="33" t="s">
        <v>203</v>
      </c>
      <c r="AS221" s="13" t="str">
        <f t="shared" ref="AS221:AS226" si="231">IF(AQ221=AR221,"PASS","FAIL")</f>
        <v>FAIL</v>
      </c>
      <c r="AT221" s="13"/>
      <c r="AU221" s="12" t="str">
        <f>CONCATENATE("{""colspan"": ",AC221,", ""column"": ",AD221,", ""name"": """,AK221,""", ""row"": ",AE221,", ""rowspan"": ",AF221, ", ""widgetStyle"": ",AH221,"},")</f>
        <v>{"colspan": 1, "column": 1, "name": "Status_Box_016", "row": 102, "rowspan": 5, "widgetStyle": {"backgroundColor": "{{coalesce(cell(BIG_TEST_9.result, 15, \"Colorization_Hex_Code\"), \"#FFFFFF\").asString()}}", "borderColor": "#FFFFFF", "borderEdges": ["top","left","bottom"], "borderRadius": 0, "borderWidth": 4}},</v>
      </c>
      <c r="AV221" s="33" t="s">
        <v>222</v>
      </c>
      <c r="AW221" s="13" t="str">
        <f t="shared" si="228"/>
        <v>FAIL</v>
      </c>
    </row>
    <row r="222" spans="1:49" s="4" customFormat="1" ht="130.19999999999999" customHeight="1" thickBot="1" x14ac:dyDescent="0.35">
      <c r="A222" s="30">
        <v>10</v>
      </c>
      <c r="B222" s="14" t="s">
        <v>8</v>
      </c>
      <c r="C222" s="14" t="s">
        <v>47</v>
      </c>
      <c r="D222" s="14" t="s">
        <v>168</v>
      </c>
      <c r="E222" s="11" t="str">
        <f t="shared" si="221"/>
        <v>_016</v>
      </c>
      <c r="F222" s="28">
        <f t="shared" si="171"/>
        <v>15</v>
      </c>
      <c r="G222" s="6" t="s">
        <v>183</v>
      </c>
      <c r="H222" s="6" t="s">
        <v>183</v>
      </c>
      <c r="I222" s="26" t="s">
        <v>183</v>
      </c>
      <c r="J222" s="6" t="s">
        <v>183</v>
      </c>
      <c r="K222" s="6" t="s">
        <v>183</v>
      </c>
      <c r="L222" s="6" t="s">
        <v>183</v>
      </c>
      <c r="M222" s="6" t="s">
        <v>183</v>
      </c>
      <c r="N222" s="6" t="s">
        <v>183</v>
      </c>
      <c r="O222" s="6" t="s">
        <v>183</v>
      </c>
      <c r="P222" s="6" t="s">
        <v>183</v>
      </c>
      <c r="Q222" s="23" t="s">
        <v>183</v>
      </c>
      <c r="R222" s="23" t="s">
        <v>183</v>
      </c>
      <c r="S222" s="23" t="s">
        <v>183</v>
      </c>
      <c r="T222" s="23" t="s">
        <v>183</v>
      </c>
      <c r="U222" s="23" t="s">
        <v>183</v>
      </c>
      <c r="V222" s="23" t="s">
        <v>183</v>
      </c>
      <c r="W222" s="21" t="str">
        <f>CONCATENATE("{{coalesce(cell(BIG_TEST_9.result, ", $F222,", \""Text_Color_1\""), \""#FFFFFF\"").asString()}}")</f>
        <v>{{coalesce(cell(BIG_TEST_9.result, 15, \"Text_Color_1\"), \"#FFFFFF\").asString()}}</v>
      </c>
      <c r="X222" s="8" t="s">
        <v>34</v>
      </c>
      <c r="Y222" s="8" t="s">
        <v>186</v>
      </c>
      <c r="Z222" s="21" t="str">
        <f>CONCATENATE("{{coalesce(cell(BIG_TEST_9.result, ", $F222,", \""Metric_Short\""), \""Error\"").asString()}}")</f>
        <v>{{coalesce(cell(BIG_TEST_9.result, 15, \"Metric_Short\"), \"Error\").asString()}}</v>
      </c>
      <c r="AA222" s="23" t="s">
        <v>183</v>
      </c>
      <c r="AB222" s="23" t="s">
        <v>183</v>
      </c>
      <c r="AC222" s="9" t="s">
        <v>61</v>
      </c>
      <c r="AD222" s="9" t="s">
        <v>44</v>
      </c>
      <c r="AE222" s="9">
        <f>AG222</f>
        <v>102</v>
      </c>
      <c r="AF222" s="9" t="s">
        <v>40</v>
      </c>
      <c r="AG222" s="28">
        <f t="shared" si="173"/>
        <v>102</v>
      </c>
      <c r="AH222" s="16" t="s">
        <v>205</v>
      </c>
      <c r="AI222" s="10"/>
      <c r="AJ222" s="25" t="s">
        <v>183</v>
      </c>
      <c r="AK222" s="7" t="str">
        <f>CONCATENATE("Metric_Name",E222)</f>
        <v>Metric_Name_016</v>
      </c>
      <c r="AL222" s="10"/>
      <c r="AM222" s="24" t="s">
        <v>183</v>
      </c>
      <c r="AN222" s="24" t="s">
        <v>183</v>
      </c>
      <c r="AO222" s="13" t="str">
        <f t="shared" si="225"/>
        <v>PASS</v>
      </c>
      <c r="AP222" s="13"/>
      <c r="AQ222" s="12" t="str">
        <f>CONCATENATE("""",AK222,""": {""parameters"": {""fontSize"": ",X222,", ""text"": """, Z222, """, ""textAlignment"": """, Y222, """, ""textColor"": """, W222, """}, ""type"": ""text""},")</f>
        <v>"Metric_Name_016": {"parameters": {"fontSize": 14, "text": "{{coalesce(cell(BIG_TEST_9.result, 15, \"Metric_Short\"), \"Error\").asString()}}", "textAlignment": "left", "textColor": "{{coalesce(cell(BIG_TEST_9.result, 15, \"Text_Color_1\"), \"#FFFFFF\").asString()}}"}, "type": "text"},</v>
      </c>
      <c r="AR222" s="33" t="s">
        <v>248</v>
      </c>
      <c r="AS222" s="13" t="str">
        <f t="shared" si="231"/>
        <v>FAIL</v>
      </c>
      <c r="AT222" s="13"/>
      <c r="AU222" s="12" t="str">
        <f>CONCATENATE("{""colspan"": ",AC222,", ""column"": ",AD222,", ""name"": """,AK222,""", ""row"": ",AE222,", ""rowspan"": ",AF222,", ""widgetStyle"": ",AH222,"},")</f>
        <v>{"colspan": 11, "column": 2, "name": "Metric_Name_016", "row": 102, "rowspan": 3, "widgetStyle": {"borderColor": "#FFFFFF", "borderEdges": [], "borderWidth": 1}},</v>
      </c>
      <c r="AV222" s="33" t="s">
        <v>223</v>
      </c>
      <c r="AW222" s="13" t="str">
        <f t="shared" si="228"/>
        <v>FAIL</v>
      </c>
    </row>
    <row r="223" spans="1:49" s="4" customFormat="1" ht="72.599999999999994" thickBot="1" x14ac:dyDescent="0.35">
      <c r="A223" s="30">
        <v>11</v>
      </c>
      <c r="B223" s="14" t="s">
        <v>8</v>
      </c>
      <c r="C223" s="14" t="s">
        <v>47</v>
      </c>
      <c r="D223" s="14" t="s">
        <v>169</v>
      </c>
      <c r="E223" s="11" t="str">
        <f t="shared" si="221"/>
        <v>_016</v>
      </c>
      <c r="F223" s="28">
        <f t="shared" ref="F223:F286" si="232">IF($A222=14,F222+1,F222)</f>
        <v>15</v>
      </c>
      <c r="G223" s="6" t="s">
        <v>183</v>
      </c>
      <c r="H223" s="6" t="s">
        <v>183</v>
      </c>
      <c r="I223" s="26" t="s">
        <v>183</v>
      </c>
      <c r="J223" s="6" t="s">
        <v>183</v>
      </c>
      <c r="K223" s="6" t="s">
        <v>183</v>
      </c>
      <c r="L223" s="6" t="s">
        <v>183</v>
      </c>
      <c r="M223" s="6" t="s">
        <v>183</v>
      </c>
      <c r="N223" s="6" t="s">
        <v>183</v>
      </c>
      <c r="O223" s="6" t="s">
        <v>183</v>
      </c>
      <c r="P223" s="6" t="s">
        <v>183</v>
      </c>
      <c r="Q223" s="23" t="s">
        <v>183</v>
      </c>
      <c r="R223" s="23" t="s">
        <v>183</v>
      </c>
      <c r="S223" s="23" t="s">
        <v>183</v>
      </c>
      <c r="T223" s="23" t="s">
        <v>183</v>
      </c>
      <c r="U223" s="23" t="s">
        <v>183</v>
      </c>
      <c r="V223" s="23" t="s">
        <v>183</v>
      </c>
      <c r="W223" s="21" t="str">
        <f>CONCATENATE("{{coalesce(cell(BIG_TEST_9.result, ", $F223,", \""Text_Color_2\""), \""#FFFFFF\"").asString()}}")</f>
        <v>{{coalesce(cell(BIG_TEST_9.result, 15, \"Text_Color_2\"), \"#FFFFFF\").asString()}}</v>
      </c>
      <c r="X223" s="8" t="s">
        <v>62</v>
      </c>
      <c r="Y223" s="8" t="s">
        <v>186</v>
      </c>
      <c r="Z223" s="21" t="str">
        <f>CONCATENATE("{{coalesce(cell(BIG_TEST_9.result, ", $F223,", \""Type\""), \""Error\"").asString()}} Metric")</f>
        <v>{{coalesce(cell(BIG_TEST_9.result, 15, \"Type\"), \"Error\").asString()}} Metric</v>
      </c>
      <c r="AA223" s="23" t="s">
        <v>183</v>
      </c>
      <c r="AB223" s="23" t="s">
        <v>183</v>
      </c>
      <c r="AC223" s="9" t="s">
        <v>179</v>
      </c>
      <c r="AD223" s="9" t="s">
        <v>44</v>
      </c>
      <c r="AE223" s="9">
        <f>AG223+3</f>
        <v>105</v>
      </c>
      <c r="AF223" s="9" t="s">
        <v>44</v>
      </c>
      <c r="AG223" s="28">
        <f t="shared" ref="AG223:AG286" si="233">IF($A222=14,AG222+5,AG222)</f>
        <v>102</v>
      </c>
      <c r="AH223" s="16" t="s">
        <v>180</v>
      </c>
      <c r="AI223" s="10"/>
      <c r="AJ223" s="25" t="s">
        <v>183</v>
      </c>
      <c r="AK223" s="7" t="str">
        <f>CONCATENATE("Type_Name",E223)</f>
        <v>Type_Name_016</v>
      </c>
      <c r="AL223" s="10"/>
      <c r="AM223" s="24" t="s">
        <v>183</v>
      </c>
      <c r="AN223" s="24" t="s">
        <v>183</v>
      </c>
      <c r="AO223" s="13" t="str">
        <f t="shared" si="225"/>
        <v>PASS</v>
      </c>
      <c r="AP223" s="13"/>
      <c r="AQ223" s="12" t="str">
        <f>CONCATENATE("""",AK223,""": {""parameters"": {""fontSize"": ",X223,", ""text"": """, Z223, """, ""textAlignment"": """, Y223, """, ""textColor"": """, W223, """}, ""type"": ""text""},")</f>
        <v>"Type_Name_016": {"parameters": {"fontSize": 12, "text": "{{coalesce(cell(BIG_TEST_9.result, 15, \"Type\"), \"Error\").asString()}} Metric", "textAlignment": "left", "textColor": "{{coalesce(cell(BIG_TEST_9.result, 15, \"Text_Color_2\"), \"#FFFFFF\").asString()}}"}, "type": "text"},</v>
      </c>
      <c r="AR223" s="33" t="s">
        <v>206</v>
      </c>
      <c r="AS223" s="13" t="str">
        <f t="shared" si="231"/>
        <v>FAIL</v>
      </c>
      <c r="AT223" s="13"/>
      <c r="AU223" s="12" t="str">
        <f>CONCATENATE("{""colspan"": ",AC223,", ""column"": ",AD223,", ""name"": """,AK223,""", ""row"": ",AE223,", ""rowspan"": ",AF223,", ""widgetStyle"": ",AH223,"},")</f>
        <v>{"colspan": 7, "column": 2, "name": "Type_Name_016", "row": 105, "rowspan": 2, "widgetStyle": {"backgroundColor": "#FFFFFF", "borderColor": "#FFFFFF", "borderEdges": [], "borderRadius": 0, "borderWidth": 1}},</v>
      </c>
      <c r="AV223" s="33" t="s">
        <v>224</v>
      </c>
      <c r="AW223" s="13" t="str">
        <f t="shared" si="228"/>
        <v>FAIL</v>
      </c>
    </row>
    <row r="224" spans="1:49" s="4" customFormat="1" ht="87" customHeight="1" thickBot="1" x14ac:dyDescent="0.35">
      <c r="A224" s="30">
        <v>12</v>
      </c>
      <c r="B224" s="14" t="s">
        <v>8</v>
      </c>
      <c r="C224" s="14" t="s">
        <v>47</v>
      </c>
      <c r="D224" s="14" t="s">
        <v>170</v>
      </c>
      <c r="E224" s="11" t="str">
        <f t="shared" si="221"/>
        <v>_016</v>
      </c>
      <c r="F224" s="28">
        <f t="shared" si="232"/>
        <v>15</v>
      </c>
      <c r="G224" s="6" t="s">
        <v>183</v>
      </c>
      <c r="H224" s="6" t="s">
        <v>183</v>
      </c>
      <c r="I224" s="26" t="s">
        <v>183</v>
      </c>
      <c r="J224" s="6" t="s">
        <v>183</v>
      </c>
      <c r="K224" s="6" t="s">
        <v>183</v>
      </c>
      <c r="L224" s="6" t="s">
        <v>183</v>
      </c>
      <c r="M224" s="6" t="s">
        <v>183</v>
      </c>
      <c r="N224" s="6" t="s">
        <v>183</v>
      </c>
      <c r="O224" s="6" t="s">
        <v>183</v>
      </c>
      <c r="P224" s="6" t="s">
        <v>183</v>
      </c>
      <c r="Q224" s="23" t="s">
        <v>183</v>
      </c>
      <c r="R224" s="23" t="s">
        <v>183</v>
      </c>
      <c r="S224" s="23" t="s">
        <v>183</v>
      </c>
      <c r="T224" s="23" t="s">
        <v>183</v>
      </c>
      <c r="U224" s="23" t="s">
        <v>183</v>
      </c>
      <c r="V224" s="23" t="s">
        <v>183</v>
      </c>
      <c r="W224" s="21" t="str">
        <f>CONCATENATE("{{coalesce(cell(BIG_TEST_9.result, ", $F224,", \""Text_Color_2\""), \""#FFFFFF\"").asString()}}")</f>
        <v>{{coalesce(cell(BIG_TEST_9.result, 15, \"Text_Color_2\"), \"#FFFFFF\").asString()}}</v>
      </c>
      <c r="X224" s="8" t="s">
        <v>62</v>
      </c>
      <c r="Y224" s="8" t="s">
        <v>202</v>
      </c>
      <c r="Z224" s="21" t="str">
        <f>CONCATENATE("As of {{coalesce(cell(BIG_TEST_9.result, ", $F224,", \""As_of_Date\""), \""Error\"").asString()}}")</f>
        <v>As of {{coalesce(cell(BIG_TEST_9.result, 15, \"As_of_Date\"), \"Error\").asString()}}</v>
      </c>
      <c r="AA224" s="23" t="s">
        <v>183</v>
      </c>
      <c r="AB224" s="23" t="s">
        <v>183</v>
      </c>
      <c r="AC224" s="9" t="s">
        <v>60</v>
      </c>
      <c r="AD224" s="9" t="s">
        <v>162</v>
      </c>
      <c r="AE224" s="9">
        <f>AG224+3</f>
        <v>105</v>
      </c>
      <c r="AF224" s="9" t="s">
        <v>44</v>
      </c>
      <c r="AG224" s="28">
        <f t="shared" si="233"/>
        <v>102</v>
      </c>
      <c r="AH224" s="16" t="s">
        <v>45</v>
      </c>
      <c r="AI224" s="10"/>
      <c r="AJ224" s="25" t="s">
        <v>183</v>
      </c>
      <c r="AK224" s="7" t="str">
        <f>CONCATENATE("As_Of_Date_Name",E224)</f>
        <v>As_Of_Date_Name_016</v>
      </c>
      <c r="AL224" s="10"/>
      <c r="AM224" s="24" t="s">
        <v>183</v>
      </c>
      <c r="AN224" s="24" t="s">
        <v>183</v>
      </c>
      <c r="AO224" s="13" t="str">
        <f t="shared" si="225"/>
        <v>PASS</v>
      </c>
      <c r="AP224" s="13"/>
      <c r="AQ224" s="12" t="str">
        <f>CONCATENATE("""",AK224,""": {""parameters"": {""fontSize"": ",X224,", ""text"": """, Z224, """, ""textAlignment"": """, Y224, """, ""textColor"": """, W224, """}, ""type"": ""text""},")</f>
        <v>"As_Of_Date_Name_016": {"parameters": {"fontSize": 12, "text": "As of {{coalesce(cell(BIG_TEST_9.result, 15, \"As_of_Date\"), \"Error\").asString()}}", "textAlignment": "right", "textColor": "{{coalesce(cell(BIG_TEST_9.result, 15, \"Text_Color_2\"), \"#FFFFFF\").asString()}}"}, "type": "text"},</v>
      </c>
      <c r="AR224" s="33" t="s">
        <v>209</v>
      </c>
      <c r="AS224" s="13" t="str">
        <f t="shared" si="231"/>
        <v>FAIL</v>
      </c>
      <c r="AT224" s="13"/>
      <c r="AU224" s="12" t="str">
        <f>CONCATENATE("{""colspan"": ",AC224,", ""column"": ",AD224,", ""name"": """,AK224,""", ""row"": ",AE224,", ""rowspan"": ",AF224,", ""widgetStyle"": ",AH224,"},")</f>
        <v>{"colspan": 6, "column": 9, "name": "As_Of_Date_Name_016", "row": 105, "rowspan": 2, "widgetStyle": {"borderEdges": []}},</v>
      </c>
      <c r="AV224" s="33" t="s">
        <v>225</v>
      </c>
      <c r="AW224" s="13" t="str">
        <f t="shared" si="228"/>
        <v>FAIL</v>
      </c>
    </row>
    <row r="225" spans="1:49" s="4" customFormat="1" ht="130.19999999999999" customHeight="1" thickBot="1" x14ac:dyDescent="0.35">
      <c r="A225" s="30">
        <v>13</v>
      </c>
      <c r="B225" s="14" t="s">
        <v>8</v>
      </c>
      <c r="C225" s="14" t="s">
        <v>47</v>
      </c>
      <c r="D225" s="14" t="s">
        <v>171</v>
      </c>
      <c r="E225" s="11" t="str">
        <f t="shared" si="221"/>
        <v>_016</v>
      </c>
      <c r="F225" s="28">
        <f t="shared" si="232"/>
        <v>15</v>
      </c>
      <c r="G225" s="6" t="s">
        <v>183</v>
      </c>
      <c r="H225" s="6" t="s">
        <v>183</v>
      </c>
      <c r="I225" s="26" t="s">
        <v>183</v>
      </c>
      <c r="J225" s="6" t="s">
        <v>183</v>
      </c>
      <c r="K225" s="6" t="s">
        <v>183</v>
      </c>
      <c r="L225" s="6" t="s">
        <v>183</v>
      </c>
      <c r="M225" s="6" t="s">
        <v>183</v>
      </c>
      <c r="N225" s="6" t="s">
        <v>183</v>
      </c>
      <c r="O225" s="6" t="s">
        <v>183</v>
      </c>
      <c r="P225" s="6" t="s">
        <v>183</v>
      </c>
      <c r="Q225" s="23" t="s">
        <v>183</v>
      </c>
      <c r="R225" s="21" t="str">
        <f>CONCATENATE("https://{{coalesce(cell(BIG_TEST_9.result, ", $F225,", \""CSG_Insights_Central_Link\""), \""sites.google.com/salesforce.com/fy18-csg-insights-central/home\"").asString()}}")</f>
        <v>https://{{coalesce(cell(BIG_TEST_9.result, 15, \"CSG_Insights_Central_Link\"), \"sites.google.com/salesforce.com/fy18-csg-insights-central/home\").asString()}}</v>
      </c>
      <c r="S225" s="21" t="s">
        <v>199</v>
      </c>
      <c r="T225" s="7" t="str">
        <f>"false"</f>
        <v>false</v>
      </c>
      <c r="U225" s="23" t="s">
        <v>183</v>
      </c>
      <c r="V225" s="23" t="s">
        <v>183</v>
      </c>
      <c r="W225" s="17" t="s">
        <v>207</v>
      </c>
      <c r="X225" s="8" t="s">
        <v>34</v>
      </c>
      <c r="Y225" s="8" t="s">
        <v>33</v>
      </c>
      <c r="Z225" s="8" t="s">
        <v>185</v>
      </c>
      <c r="AA225" s="23" t="s">
        <v>183</v>
      </c>
      <c r="AB225" s="23" t="s">
        <v>183</v>
      </c>
      <c r="AC225" s="9" t="s">
        <v>44</v>
      </c>
      <c r="AD225" s="9" t="s">
        <v>122</v>
      </c>
      <c r="AE225" s="9">
        <f>AG225</f>
        <v>102</v>
      </c>
      <c r="AF225" s="9" t="s">
        <v>40</v>
      </c>
      <c r="AG225" s="28">
        <f t="shared" si="233"/>
        <v>102</v>
      </c>
      <c r="AH225" s="16" t="s">
        <v>180</v>
      </c>
      <c r="AI225" s="10"/>
      <c r="AJ225" s="25" t="s">
        <v>183</v>
      </c>
      <c r="AK225" s="7" t="str">
        <f>CONCATENATE("Help_Link",E225)</f>
        <v>Help_Link_016</v>
      </c>
      <c r="AL225" s="10"/>
      <c r="AM225" s="24" t="s">
        <v>183</v>
      </c>
      <c r="AN225" s="24" t="s">
        <v>183</v>
      </c>
      <c r="AO225" s="13" t="str">
        <f t="shared" si="225"/>
        <v>PASS</v>
      </c>
      <c r="AP225" s="13"/>
      <c r="AQ225" s="12" t="str">
        <f>CONCATENATE("""",AK225,""": {""parameters"": {""destinationLink"": {""url"": """, R225, """, ""tooltip"": """, S225,"""}, ""destinationType"": ""url"", ""fontSize"": ",X225,", ""includeState"": ", T225, ", ""text"": """, Z225, """, ""textAlignment"": """, Y225, """, ""textColor"": """, W225, """}, ""type"": ""link""},")</f>
        <v>"Help_Link_016": {"parameters": {"destinationLink": {"url": "https://{{coalesce(cell(BIG_TEST_9.result, 15,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25" s="33" t="s">
        <v>208</v>
      </c>
      <c r="AS225" s="13" t="str">
        <f t="shared" si="231"/>
        <v>FAIL</v>
      </c>
      <c r="AT225" s="13"/>
      <c r="AU225" s="12" t="str">
        <f>CONCATENATE("{""colspan"": ",AC225,", ""column"": ",AD225,", ""name"": """,AK225,""", ""row"": ",AE225,", ""rowspan"": ",AF225,", ""widgetStyle"": ",AH225,"},")</f>
        <v>{"colspan": 2, "column": 13, "name": "Help_Link_016", "row": 102, "rowspan": 3, "widgetStyle": {"backgroundColor": "#FFFFFF", "borderColor": "#FFFFFF", "borderEdges": [], "borderRadius": 0, "borderWidth": 1}},</v>
      </c>
      <c r="AV225" s="33" t="s">
        <v>226</v>
      </c>
      <c r="AW225" s="13" t="str">
        <f t="shared" si="228"/>
        <v>FAIL</v>
      </c>
    </row>
    <row r="226" spans="1:49" s="4" customFormat="1" ht="87" thickBot="1" x14ac:dyDescent="0.35">
      <c r="A226" s="31">
        <v>14</v>
      </c>
      <c r="B226" s="14" t="s">
        <v>8</v>
      </c>
      <c r="C226" s="14" t="s">
        <v>47</v>
      </c>
      <c r="D226" s="14" t="s">
        <v>172</v>
      </c>
      <c r="E226" s="11" t="str">
        <f t="shared" si="221"/>
        <v>_016</v>
      </c>
      <c r="F226" s="28">
        <f t="shared" si="232"/>
        <v>15</v>
      </c>
      <c r="G226" s="6" t="s">
        <v>183</v>
      </c>
      <c r="H226" s="6" t="s">
        <v>183</v>
      </c>
      <c r="I226" s="26" t="s">
        <v>183</v>
      </c>
      <c r="J226" s="6" t="s">
        <v>183</v>
      </c>
      <c r="K226" s="6" t="s">
        <v>183</v>
      </c>
      <c r="L226" s="6" t="s">
        <v>183</v>
      </c>
      <c r="M226" s="6" t="s">
        <v>183</v>
      </c>
      <c r="N226" s="6" t="s">
        <v>183</v>
      </c>
      <c r="O226" s="6" t="s">
        <v>183</v>
      </c>
      <c r="P226" s="6" t="s">
        <v>183</v>
      </c>
      <c r="Q226" s="23" t="s">
        <v>183</v>
      </c>
      <c r="R226" s="21" t="str">
        <f>CONCATENATE("https://org62.my.salesforce.com/analytics/wave/wave.apexp#dashboard/{{coalesce(cell(BIG_TEST_9.result, ", $F226,", \""Detail_Dashboard_Name\""), \""0FK0M0000004J3fWAE\"").asString()}}")</f>
        <v>https://org62.my.salesforce.com/analytics/wave/wave.apexp#dashboard/{{coalesce(cell(BIG_TEST_9.result, 15, \"Detail_Dashboard_Name\"), \"0FK0M0000004J3fWAE\").asString()}}</v>
      </c>
      <c r="S226" s="21" t="s">
        <v>198</v>
      </c>
      <c r="T226" s="7" t="str">
        <f>"false"</f>
        <v>false</v>
      </c>
      <c r="U226" s="23" t="s">
        <v>183</v>
      </c>
      <c r="V226" s="23" t="s">
        <v>183</v>
      </c>
      <c r="W226" s="17" t="s">
        <v>207</v>
      </c>
      <c r="X226" s="8" t="s">
        <v>62</v>
      </c>
      <c r="Y226" s="8" t="s">
        <v>33</v>
      </c>
      <c r="Z226" s="8" t="s">
        <v>201</v>
      </c>
      <c r="AA226" s="23" t="s">
        <v>183</v>
      </c>
      <c r="AB226" s="23" t="s">
        <v>183</v>
      </c>
      <c r="AC226" s="9" t="s">
        <v>41</v>
      </c>
      <c r="AD226" s="9" t="s">
        <v>181</v>
      </c>
      <c r="AE226" s="32">
        <f>AG226+1</f>
        <v>103</v>
      </c>
      <c r="AF226" s="9" t="s">
        <v>40</v>
      </c>
      <c r="AG226" s="28">
        <f t="shared" si="233"/>
        <v>102</v>
      </c>
      <c r="AH226" s="16" t="s">
        <v>235</v>
      </c>
      <c r="AI226" s="10"/>
      <c r="AJ226" s="25" t="s">
        <v>183</v>
      </c>
      <c r="AK226" s="7" t="str">
        <f>CONCATENATE("Explore_Link",E226)</f>
        <v>Explore_Link_016</v>
      </c>
      <c r="AL226" s="10"/>
      <c r="AM226" s="24" t="s">
        <v>183</v>
      </c>
      <c r="AN226" s="24" t="s">
        <v>183</v>
      </c>
      <c r="AO226" s="13" t="str">
        <f t="shared" si="225"/>
        <v>PASS</v>
      </c>
      <c r="AP226" s="13"/>
      <c r="AQ226" s="12" t="str">
        <f>CONCATENATE("""",AK226,""": {""parameters"": {""destinationLink"": {""url"": """, R226, """, ""tooltip"": """, S226,"""}, ""destinationType"": ""url"", ""fontSize"": ",X226,", ""includeState"": ", T226, ", ""text"": """, Z226, """, ""textAlignment"": """, Y226, """, ""textColor"": """, W226, """}, ""type"": ""link""},")</f>
        <v>"Explore_Link_016": {"parameters": {"destinationLink": {"url": "https://org62.my.salesforce.com/analytics/wave/wave.apexp#dashboard/{{coalesce(cell(BIG_TEST_9.result, 15,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26" s="33" t="s">
        <v>249</v>
      </c>
      <c r="AS226" s="13" t="str">
        <f t="shared" si="231"/>
        <v>FAIL</v>
      </c>
      <c r="AT226" s="13"/>
      <c r="AU226" s="12" t="str">
        <f>CONCATENATE("{""colspan"": ",AC226,", ""column"": ",AD226,", ""name"": """,AK226,""", ""row"": ",AE226,", ""rowspan"": ",AF226,", ""widgetStyle"": ",AH226,"},")</f>
        <v>{"colspan": 4, "column": 43, "name": "Explore_Link_016", "row": 103, "rowspan": 3, "widgetStyle": {"backgroundColor": "#E3EBF3", "borderColor": "#FFFFFF", "borderEdges": ["all"], "borderRadius": 8, "borderWidth": 4}},</v>
      </c>
      <c r="AV226" s="33" t="s">
        <v>236</v>
      </c>
      <c r="AW226" s="13" t="str">
        <f t="shared" si="228"/>
        <v>FAIL</v>
      </c>
    </row>
    <row r="227" spans="1:49" s="4" customFormat="1" ht="72.599999999999994" thickBot="1" x14ac:dyDescent="0.35">
      <c r="A227" s="29">
        <v>1</v>
      </c>
      <c r="B227" s="14" t="s">
        <v>8</v>
      </c>
      <c r="C227" s="14" t="s">
        <v>47</v>
      </c>
      <c r="D227" s="14" t="s">
        <v>10</v>
      </c>
      <c r="E227" s="11" t="str">
        <f>CONCATENATE("_",TEXT(F227+1,"000"))</f>
        <v>_017</v>
      </c>
      <c r="F227" s="28">
        <f t="shared" si="232"/>
        <v>16</v>
      </c>
      <c r="G227" s="5" t="s">
        <v>173</v>
      </c>
      <c r="H227" s="20" t="str">
        <f>CONCATENATE("{{coalesce(cell(BIG_TEST_9.result, ", $F227,", \""Metric\""), \""Error\"").asString()}}")</f>
        <v>{{coalesce(cell(BIG_TEST_9.result, 16, \"Metric\"), \"Error\").asString()}}</v>
      </c>
      <c r="I227" s="26" t="s">
        <v>183</v>
      </c>
      <c r="J227" s="20" t="str">
        <f>CONCATENATE("{{coalesce(cell(BIG_TEST_9.result, ", $F227,", \""YTD_Dynamic\""), \""Error\"").asString()}}")</f>
        <v>{{coalesce(cell(BIG_TEST_9.result, 16, \"YTD_Dynamic\"), \"Error\").asString()}}</v>
      </c>
      <c r="K227" s="6" t="s">
        <v>16</v>
      </c>
      <c r="L227" s="5" t="s">
        <v>17</v>
      </c>
      <c r="M227" s="20" t="str">
        <f t="shared" ref="M227:M231" si="234">CONCATENATE("[""Metric"", [""{{coalesce(cell(BIG_TEST_9.result, ", $F227,", \""Metric\""), \""Error\"").asString()}}""], ""in""]")</f>
        <v>["Metric", ["{{coalesce(cell(BIG_TEST_9.result, 16, \"Metric\"), \"Error\").asString()}}"], "in"]</v>
      </c>
      <c r="N227" s="20" t="str">
        <f t="shared" ref="N227:N230" si="235">CONCATENATE("[""Region"", [""{{coalesce(cell(BIG_TEST_9.result, ", $F227,", \""Region\""), \""Error\"").asString()}}""], ""in""]")</f>
        <v>["Region", ["{{coalesce(cell(BIG_TEST_9.result, 16, \"Region\"), \"Error\").asString()}}"], "in"]</v>
      </c>
      <c r="O227" s="6" t="s">
        <v>210</v>
      </c>
      <c r="P227" s="6" t="s">
        <v>177</v>
      </c>
      <c r="Q227" s="23" t="s">
        <v>183</v>
      </c>
      <c r="R227" s="23" t="s">
        <v>183</v>
      </c>
      <c r="S227" s="23" t="s">
        <v>183</v>
      </c>
      <c r="T227" s="23" t="s">
        <v>183</v>
      </c>
      <c r="U227" s="23" t="s">
        <v>183</v>
      </c>
      <c r="V227" s="23" t="s">
        <v>183</v>
      </c>
      <c r="W227" s="21" t="str">
        <f>CONCATENATE("{{coalesce(cell(BIG_TEST_9.result, ", $F227,", \""Text_Color_1\""), \""#FFFFFF\"").asString()}}")</f>
        <v>{{coalesce(cell(BIG_TEST_9.result, 16, \"Text_Color_1\"), \"#FFFFFF\").asString()}}</v>
      </c>
      <c r="X227" s="8" t="s">
        <v>48</v>
      </c>
      <c r="Y227" s="8" t="s">
        <v>33</v>
      </c>
      <c r="Z227" s="21" t="str">
        <f>CONCATENATE("{{coalesce(cell(BIG_TEST_9.result, ", $F227,", \""number_YTD_Formatted\""), \""--\"").asString()}}")</f>
        <v>{{coalesce(cell(BIG_TEST_9.result, 16, \"number_YTD_Formatted\"), \"--\").asString()}}</v>
      </c>
      <c r="AA227" s="23" t="s">
        <v>183</v>
      </c>
      <c r="AB227" s="23" t="s">
        <v>183</v>
      </c>
      <c r="AC227" s="9" t="s">
        <v>59</v>
      </c>
      <c r="AD227" s="9" t="s">
        <v>160</v>
      </c>
      <c r="AE227" s="9">
        <f>AG227</f>
        <v>107</v>
      </c>
      <c r="AF227" s="9" t="s">
        <v>40</v>
      </c>
      <c r="AG227" s="28">
        <f t="shared" si="233"/>
        <v>107</v>
      </c>
      <c r="AH227" s="16" t="s">
        <v>227</v>
      </c>
      <c r="AI227" s="10"/>
      <c r="AJ227" s="25" t="s">
        <v>183</v>
      </c>
      <c r="AK227" s="7" t="str">
        <f>CONCATENATE("text_",L227,E227)</f>
        <v>text_YTD_017</v>
      </c>
      <c r="AL227" s="10"/>
      <c r="AM227" s="24" t="s">
        <v>183</v>
      </c>
      <c r="AN227" s="24" t="s">
        <v>183</v>
      </c>
      <c r="AO227" s="13" t="str">
        <f>IF(AM227=AN227,"PASS","FAIL")</f>
        <v>PASS</v>
      </c>
      <c r="AP227" s="13"/>
      <c r="AQ227" s="12" t="str">
        <f>CONCATENATE("""",AK227,""": {""type"": ""text"", ""parameters"": {""text"": """, Z227, """, ""textAlignment"": """, Y227, """, ""textColor"": """, W227, """, ""fontSize"": ",X227,"}},")</f>
        <v>"text_YTD_017": {"type": "text", "parameters": {"text": "{{coalesce(cell(BIG_TEST_9.result, 16, \"number_YTD_Formatted\"), \"--\").asString()}}", "textAlignment": "center", "textColor": "{{coalesce(cell(BIG_TEST_9.result, 16, \"Text_Color_1\"), \"#FFFFFF\").asString()}}", "fontSize": 18}},</v>
      </c>
      <c r="AR227" s="17" t="s">
        <v>218</v>
      </c>
      <c r="AS227" s="13" t="str">
        <f>IF(AQ227=AR227,"PASS","FAIL")</f>
        <v>FAIL</v>
      </c>
      <c r="AT227" s="13"/>
      <c r="AU227" s="12" t="str">
        <f t="shared" ref="AU227:AU234" si="236">CONCATENATE("{""colspan"": ",AC227,", ""column"": ",AD227,", ""name"": """,AK227,""", ""row"": ",AE227,", ""rowspan"": ",AF227,", ""widgetStyle"": ",AH227,"},")</f>
        <v>{"colspan": 5, "column": 22, "name": "text_YTD_017", "row": 107, "rowspan": 3, "widgetStyle": {"borderEdges": ["bottom"], "backgroundColor": "#FFFFFF", "borderColor": "#C5D3E0", "borderRadius": 0, "borderWidth": 1}},</v>
      </c>
      <c r="AV227" s="17" t="s">
        <v>231</v>
      </c>
      <c r="AW227" s="13" t="str">
        <f>IF(AU227=AV227,"PASS","FAIL")</f>
        <v>FAIL</v>
      </c>
    </row>
    <row r="228" spans="1:49" s="4" customFormat="1" ht="72.599999999999994" thickBot="1" x14ac:dyDescent="0.35">
      <c r="A228" s="30">
        <v>2</v>
      </c>
      <c r="B228" s="14" t="s">
        <v>8</v>
      </c>
      <c r="C228" s="14" t="s">
        <v>47</v>
      </c>
      <c r="D228" s="14" t="s">
        <v>10</v>
      </c>
      <c r="E228" s="11" t="str">
        <f t="shared" ref="E228:E240" si="237">CONCATENATE("_",TEXT(F228+1,"000"))</f>
        <v>_017</v>
      </c>
      <c r="F228" s="28">
        <f t="shared" si="232"/>
        <v>16</v>
      </c>
      <c r="G228" s="5" t="s">
        <v>173</v>
      </c>
      <c r="H228" s="20" t="str">
        <f t="shared" ref="H228:H231" si="238">CONCATENATE("{{coalesce(cell(BIG_TEST_9.result, ", $F228,", \""Metric\""), \""Error\"").asString()}}")</f>
        <v>{{coalesce(cell(BIG_TEST_9.result, 16, \"Metric\"), \"Error\").asString()}}</v>
      </c>
      <c r="I228" s="26" t="s">
        <v>183</v>
      </c>
      <c r="J228" s="20" t="s">
        <v>15</v>
      </c>
      <c r="K228" s="5" t="s">
        <v>15</v>
      </c>
      <c r="L228" s="5" t="s">
        <v>53</v>
      </c>
      <c r="M228" s="20" t="str">
        <f t="shared" si="234"/>
        <v>["Metric", ["{{coalesce(cell(BIG_TEST_9.result, 16, \"Metric\"), \"Error\").asString()}}"], "in"]</v>
      </c>
      <c r="N228" s="20" t="str">
        <f t="shared" si="235"/>
        <v>["Region", ["{{coalesce(cell(BIG_TEST_9.result, 16, \"Region\"), \"Error\").asString()}}"], "in"]</v>
      </c>
      <c r="O228" s="6" t="s">
        <v>210</v>
      </c>
      <c r="P228" s="6" t="s">
        <v>177</v>
      </c>
      <c r="Q228" s="23" t="s">
        <v>183</v>
      </c>
      <c r="R228" s="23" t="s">
        <v>183</v>
      </c>
      <c r="S228" s="23" t="s">
        <v>183</v>
      </c>
      <c r="T228" s="23" t="s">
        <v>183</v>
      </c>
      <c r="U228" s="23" t="s">
        <v>183</v>
      </c>
      <c r="V228" s="23" t="s">
        <v>183</v>
      </c>
      <c r="W228" s="21" t="str">
        <f t="shared" ref="W228:W229" si="239">CONCATENATE("{{coalesce(cell(BIG_TEST_9.result, ", $F228,", \""Text_Color_1\""), \""#FFFFFF\"").asString()}}")</f>
        <v>{{coalesce(cell(BIG_TEST_9.result, 16, \"Text_Color_1\"), \"#FFFFFF\").asString()}}</v>
      </c>
      <c r="X228" s="8" t="s">
        <v>48</v>
      </c>
      <c r="Y228" s="8" t="s">
        <v>33</v>
      </c>
      <c r="Z228" s="21" t="str">
        <f>CONCATENATE("{{coalesce(cell(BIG_TEST_9.result, ", $F228,", \""number_YTD_A_Formatted\""), \""--\"").asString()}}")</f>
        <v>{{coalesce(cell(BIG_TEST_9.result, 16, \"number_YTD_A_Formatted\"), \"--\").asString()}}</v>
      </c>
      <c r="AA228" s="23" t="s">
        <v>183</v>
      </c>
      <c r="AB228" s="23" t="s">
        <v>183</v>
      </c>
      <c r="AC228" s="9" t="s">
        <v>59</v>
      </c>
      <c r="AD228" s="9" t="s">
        <v>195</v>
      </c>
      <c r="AE228" s="9">
        <f>AG228</f>
        <v>107</v>
      </c>
      <c r="AF228" s="9" t="s">
        <v>40</v>
      </c>
      <c r="AG228" s="28">
        <f t="shared" si="233"/>
        <v>107</v>
      </c>
      <c r="AH228" s="16" t="s">
        <v>227</v>
      </c>
      <c r="AI228" s="10"/>
      <c r="AJ228" s="25" t="s">
        <v>183</v>
      </c>
      <c r="AK228" s="7" t="str">
        <f t="shared" ref="AK228:AK231" si="240">CONCATENATE("text_",L228,E228)</f>
        <v>text_YTD_A_017</v>
      </c>
      <c r="AL228" s="10"/>
      <c r="AM228" s="24" t="s">
        <v>183</v>
      </c>
      <c r="AN228" s="24" t="s">
        <v>183</v>
      </c>
      <c r="AO228" s="13" t="str">
        <f t="shared" ref="AO228:AO240" si="241">IF(AM228=AN228,"PASS","FAIL")</f>
        <v>PASS</v>
      </c>
      <c r="AP228" s="13"/>
      <c r="AQ228" s="12" t="str">
        <f t="shared" ref="AQ228:AQ233" si="242">CONCATENATE("""",AK228,""": {""type"": ""text"", ""parameters"": {""text"": """, Z228, """, ""textAlignment"": """, Y228, """, ""textColor"": """, W228, """, ""fontSize"": ",X228,"}},")</f>
        <v>"text_YTD_A_017": {"type": "text", "parameters": {"text": "{{coalesce(cell(BIG_TEST_9.result, 16, \"number_YTD_A_Formatted\"), \"--\").asString()}}", "textAlignment": "center", "textColor": "{{coalesce(cell(BIG_TEST_9.result, 16, \"Text_Color_1\"), \"#FFFFFF\").asString()}}", "fontSize": 18}},</v>
      </c>
      <c r="AR228" s="17" t="s">
        <v>213</v>
      </c>
      <c r="AS228" s="13" t="str">
        <f t="shared" ref="AS228:AS233" si="243">IF(AQ228=AR228,"PASS","FAIL")</f>
        <v>FAIL</v>
      </c>
      <c r="AT228" s="13"/>
      <c r="AU228" s="12" t="str">
        <f t="shared" si="236"/>
        <v>{"colspan": 5, "column": 29, "name": "text_YTD_A_017", "row": 107, "rowspan": 3, "widgetStyle": {"borderEdges": ["bottom"], "backgroundColor": "#FFFFFF", "borderColor": "#C5D3E0", "borderRadius": 0, "borderWidth": 1}},</v>
      </c>
      <c r="AV228" s="17" t="s">
        <v>228</v>
      </c>
      <c r="AW228" s="13" t="str">
        <f t="shared" ref="AW228:AW240" si="244">IF(AU228=AV228,"PASS","FAIL")</f>
        <v>FAIL</v>
      </c>
    </row>
    <row r="229" spans="1:49" s="4" customFormat="1" ht="72.599999999999994" thickBot="1" x14ac:dyDescent="0.35">
      <c r="A229" s="30">
        <v>3</v>
      </c>
      <c r="B229" s="14" t="s">
        <v>8</v>
      </c>
      <c r="C229" s="14" t="s">
        <v>47</v>
      </c>
      <c r="D229" s="14" t="s">
        <v>10</v>
      </c>
      <c r="E229" s="11" t="str">
        <f t="shared" si="237"/>
        <v>_017</v>
      </c>
      <c r="F229" s="28">
        <f t="shared" si="232"/>
        <v>16</v>
      </c>
      <c r="G229" s="5" t="s">
        <v>173</v>
      </c>
      <c r="H229" s="20" t="str">
        <f t="shared" si="238"/>
        <v>{{coalesce(cell(BIG_TEST_9.result, 16, \"Metric\"), \"Error\").asString()}}</v>
      </c>
      <c r="I229" s="26" t="s">
        <v>183</v>
      </c>
      <c r="J229" s="20" t="str">
        <f>CONCATENATE("{{coalesce(cell(BIG_TEST_9.result, ", $F229,", \""Annual_Target_Dynamic\""), \""Error\"").asString()}}")</f>
        <v>{{coalesce(cell(BIG_TEST_9.result, 16, \"Annual_Target_Dynamic\"), \"Error\").asString()}}</v>
      </c>
      <c r="K229" s="5" t="s">
        <v>50</v>
      </c>
      <c r="L229" s="5" t="s">
        <v>54</v>
      </c>
      <c r="M229" s="20" t="str">
        <f t="shared" si="234"/>
        <v>["Metric", ["{{coalesce(cell(BIG_TEST_9.result, 16, \"Metric\"), \"Error\").asString()}}"], "in"]</v>
      </c>
      <c r="N229" s="20" t="str">
        <f t="shared" si="235"/>
        <v>["Region", ["{{coalesce(cell(BIG_TEST_9.result, 16, \"Region\"), \"Error\").asString()}}"], "in"]</v>
      </c>
      <c r="O229" s="6" t="s">
        <v>210</v>
      </c>
      <c r="P229" s="6" t="s">
        <v>177</v>
      </c>
      <c r="Q229" s="23" t="s">
        <v>183</v>
      </c>
      <c r="R229" s="23" t="s">
        <v>183</v>
      </c>
      <c r="S229" s="23" t="s">
        <v>183</v>
      </c>
      <c r="T229" s="23" t="s">
        <v>183</v>
      </c>
      <c r="U229" s="23" t="s">
        <v>183</v>
      </c>
      <c r="V229" s="23" t="s">
        <v>183</v>
      </c>
      <c r="W229" s="21" t="str">
        <f t="shared" si="239"/>
        <v>{{coalesce(cell(BIG_TEST_9.result, 16, \"Text_Color_1\"), \"#FFFFFF\").asString()}}</v>
      </c>
      <c r="X229" s="8" t="s">
        <v>48</v>
      </c>
      <c r="Y229" s="8" t="s">
        <v>33</v>
      </c>
      <c r="Z229" s="21" t="str">
        <f t="shared" ref="Z229" si="245">CONCATENATE("{{coalesce(cell(BIG_TEST_9.result, ", $F229,", \""number_Target_Formatted\""), \""--\"").asString()}}")</f>
        <v>{{coalesce(cell(BIG_TEST_9.result, 16, \"number_Target_Formatted\"), \"--\").asString()}}</v>
      </c>
      <c r="AA229" s="23" t="s">
        <v>183</v>
      </c>
      <c r="AB229" s="23" t="s">
        <v>183</v>
      </c>
      <c r="AC229" s="9" t="s">
        <v>41</v>
      </c>
      <c r="AD229" s="9" t="s">
        <v>135</v>
      </c>
      <c r="AE229" s="9">
        <f>AG229</f>
        <v>107</v>
      </c>
      <c r="AF229" s="9" t="s">
        <v>40</v>
      </c>
      <c r="AG229" s="28">
        <f t="shared" si="233"/>
        <v>107</v>
      </c>
      <c r="AH229" s="16" t="s">
        <v>219</v>
      </c>
      <c r="AI229" s="10"/>
      <c r="AJ229" s="25" t="s">
        <v>183</v>
      </c>
      <c r="AK229" s="7" t="str">
        <f t="shared" si="240"/>
        <v>text_Target_017</v>
      </c>
      <c r="AL229" s="10"/>
      <c r="AM229" s="24" t="s">
        <v>183</v>
      </c>
      <c r="AN229" s="24" t="s">
        <v>183</v>
      </c>
      <c r="AO229" s="13" t="str">
        <f t="shared" si="241"/>
        <v>PASS</v>
      </c>
      <c r="AP229" s="13"/>
      <c r="AQ229" s="12" t="str">
        <f t="shared" si="242"/>
        <v>"text_Target_017": {"type": "text", "parameters": {"text": "{{coalesce(cell(BIG_TEST_9.result, 16, \"number_Target_Formatted\"), \"--\").asString()}}", "textAlignment": "center", "textColor": "{{coalesce(cell(BIG_TEST_9.result, 16, \"Text_Color_1\"), \"#FFFFFF\").asString()}}", "fontSize": 18}},</v>
      </c>
      <c r="AR229" s="17" t="s">
        <v>217</v>
      </c>
      <c r="AS229" s="13" t="str">
        <f t="shared" si="243"/>
        <v>FAIL</v>
      </c>
      <c r="AT229" s="13"/>
      <c r="AU229" s="12" t="str">
        <f t="shared" si="236"/>
        <v>{"colspan": 4, "column": 16, "name": "text_Target_017", "row": 107, "rowspan": 3, "widgetStyle": {"borderEdges": [], "backgroundColor": "#FFFFFF", "borderColor": "#FFFFFF", "borderRadius": 0, "borderWidth": 1}},</v>
      </c>
      <c r="AV229" s="17" t="s">
        <v>232</v>
      </c>
      <c r="AW229" s="13" t="str">
        <f t="shared" si="244"/>
        <v>FAIL</v>
      </c>
    </row>
    <row r="230" spans="1:49" s="4" customFormat="1" ht="72.599999999999994" thickBot="1" x14ac:dyDescent="0.35">
      <c r="A230" s="30">
        <v>4</v>
      </c>
      <c r="B230" s="14" t="s">
        <v>8</v>
      </c>
      <c r="C230" s="14" t="s">
        <v>47</v>
      </c>
      <c r="D230" s="14" t="s">
        <v>10</v>
      </c>
      <c r="E230" s="11" t="str">
        <f t="shared" si="237"/>
        <v>_017</v>
      </c>
      <c r="F230" s="28">
        <f t="shared" si="232"/>
        <v>16</v>
      </c>
      <c r="G230" s="5" t="s">
        <v>173</v>
      </c>
      <c r="H230" s="20" t="str">
        <f t="shared" si="238"/>
        <v>{{coalesce(cell(BIG_TEST_9.result, 16, \"Metric\"), \"Error\").asString()}}</v>
      </c>
      <c r="I230" s="26" t="s">
        <v>183</v>
      </c>
      <c r="J230" s="20" t="str">
        <f>CONCATENATE("{{coalesce(cell(BIG_TEST_9.result, ", $F230,", \""Change_in_YTD_MoM_Dynamic\""), \""Error\"").asString()}}")</f>
        <v>{{coalesce(cell(BIG_TEST_9.result, 16, \"Change_in_YTD_MoM_Dynamic\"), \"Error\").asString()}}</v>
      </c>
      <c r="K230" s="5" t="s">
        <v>51</v>
      </c>
      <c r="L230" s="5" t="s">
        <v>56</v>
      </c>
      <c r="M230" s="20" t="str">
        <f t="shared" si="234"/>
        <v>["Metric", ["{{coalesce(cell(BIG_TEST_9.result, 16, \"Metric\"), \"Error\").asString()}}"], "in"]</v>
      </c>
      <c r="N230" s="20" t="str">
        <f t="shared" si="235"/>
        <v>["Region", ["{{coalesce(cell(BIG_TEST_9.result, 16, \"Region\"), \"Error\").asString()}}"], "in"]</v>
      </c>
      <c r="O230" s="6" t="s">
        <v>210</v>
      </c>
      <c r="P230" s="6" t="s">
        <v>177</v>
      </c>
      <c r="Q230" s="23" t="s">
        <v>183</v>
      </c>
      <c r="R230" s="23" t="s">
        <v>183</v>
      </c>
      <c r="S230" s="23" t="s">
        <v>183</v>
      </c>
      <c r="T230" s="23" t="s">
        <v>183</v>
      </c>
      <c r="U230" s="23" t="s">
        <v>183</v>
      </c>
      <c r="V230" s="23" t="s">
        <v>183</v>
      </c>
      <c r="W230" s="21" t="str">
        <f>CONCATENATE("{{coalesce(cell(BIG_TEST_9.result, ", $F230,", \""Color_2\""), \""#FFFFFF\"").asString()}}")</f>
        <v>{{coalesce(cell(BIG_TEST_9.result, 16, \"Color_2\"), \"#FFFFFF\").asString()}}</v>
      </c>
      <c r="X230" s="8" t="s">
        <v>34</v>
      </c>
      <c r="Y230" s="8" t="s">
        <v>202</v>
      </c>
      <c r="Z230" s="21" t="str">
        <f>CONCATENATE("{{coalesce(cell(BIG_TEST_9.result, ", $F230,", \""number_YTD_MoM_Formatted\""), \""--\"").asString()}}")</f>
        <v>{{coalesce(cell(BIG_TEST_9.result, 16, \"number_YTD_MoM_Formatted\"), \"--\").asString()}}</v>
      </c>
      <c r="AA230" s="23" t="s">
        <v>183</v>
      </c>
      <c r="AB230" s="23" t="s">
        <v>183</v>
      </c>
      <c r="AC230" s="9" t="s">
        <v>40</v>
      </c>
      <c r="AD230" s="9" t="s">
        <v>32</v>
      </c>
      <c r="AE230" s="9">
        <f>AG230+3</f>
        <v>110</v>
      </c>
      <c r="AF230" s="9" t="s">
        <v>44</v>
      </c>
      <c r="AG230" s="28">
        <f t="shared" si="233"/>
        <v>107</v>
      </c>
      <c r="AH230" s="16" t="s">
        <v>219</v>
      </c>
      <c r="AI230" s="10"/>
      <c r="AJ230" s="25" t="s">
        <v>183</v>
      </c>
      <c r="AK230" s="7" t="str">
        <f t="shared" si="240"/>
        <v>text_YTD_MoM_017</v>
      </c>
      <c r="AL230" s="10"/>
      <c r="AM230" s="24" t="s">
        <v>183</v>
      </c>
      <c r="AN230" s="24" t="s">
        <v>183</v>
      </c>
      <c r="AO230" s="13" t="str">
        <f t="shared" si="241"/>
        <v>PASS</v>
      </c>
      <c r="AP230" s="13"/>
      <c r="AQ230" s="12" t="str">
        <f t="shared" si="242"/>
        <v>"text_YTD_MoM_017": {"type": "text", "parameters": {"text": "{{coalesce(cell(BIG_TEST_9.result, 16, \"number_YTD_MoM_Formatted\"), \"--\").asString()}}", "textAlignment": "right", "textColor": "{{coalesce(cell(BIG_TEST_9.result, 16, \"Color_2\"), \"#FFFFFF\").asString()}}", "fontSize": 14}},</v>
      </c>
      <c r="AR230" s="17" t="s">
        <v>211</v>
      </c>
      <c r="AS230" s="13" t="str">
        <f t="shared" si="243"/>
        <v>FAIL</v>
      </c>
      <c r="AT230" s="13"/>
      <c r="AU230" s="12" t="str">
        <f t="shared" si="236"/>
        <v>{"colspan": 3, "column": 24, "name": "text_YTD_MoM_017", "row": 110, "rowspan": 2, "widgetStyle": {"borderEdges": [], "backgroundColor": "#FFFFFF", "borderColor": "#FFFFFF", "borderRadius": 0, "borderWidth": 1}},</v>
      </c>
      <c r="AV230" s="17" t="s">
        <v>230</v>
      </c>
      <c r="AW230" s="13" t="str">
        <f t="shared" si="244"/>
        <v>FAIL</v>
      </c>
    </row>
    <row r="231" spans="1:49" s="4" customFormat="1" ht="72.599999999999994" thickBot="1" x14ac:dyDescent="0.35">
      <c r="A231" s="30">
        <v>5</v>
      </c>
      <c r="B231" s="14" t="s">
        <v>8</v>
      </c>
      <c r="C231" s="14" t="s">
        <v>47</v>
      </c>
      <c r="D231" s="14" t="s">
        <v>10</v>
      </c>
      <c r="E231" s="11" t="str">
        <f t="shared" si="237"/>
        <v>_017</v>
      </c>
      <c r="F231" s="28">
        <f t="shared" si="232"/>
        <v>16</v>
      </c>
      <c r="G231" s="5" t="s">
        <v>173</v>
      </c>
      <c r="H231" s="20" t="str">
        <f t="shared" si="238"/>
        <v>{{coalesce(cell(BIG_TEST_9.result, 16, \"Metric\"), \"Error\").asString()}}</v>
      </c>
      <c r="I231" s="26" t="s">
        <v>183</v>
      </c>
      <c r="J231" s="5" t="s">
        <v>52</v>
      </c>
      <c r="K231" s="5" t="s">
        <v>52</v>
      </c>
      <c r="L231" s="5" t="s">
        <v>55</v>
      </c>
      <c r="M231" s="20" t="str">
        <f t="shared" si="234"/>
        <v>["Metric", ["{{coalesce(cell(BIG_TEST_9.result, 16, \"Metric\"), \"Error\").asString()}}"], "in"]</v>
      </c>
      <c r="N231" s="20" t="str">
        <f>CONCATENATE("[""Region"", [""{{coalesce(cell(BIG_TEST_9.result, ", $F231,", \""Region\""), \""Error\"").asString()}}""], ""in""]")</f>
        <v>["Region", ["{{coalesce(cell(BIG_TEST_9.result, 16, \"Region\"), \"Error\").asString()}}"], "in"]</v>
      </c>
      <c r="O231" s="6" t="s">
        <v>210</v>
      </c>
      <c r="P231" s="6" t="s">
        <v>177</v>
      </c>
      <c r="Q231" s="23" t="s">
        <v>183</v>
      </c>
      <c r="R231" s="23" t="s">
        <v>183</v>
      </c>
      <c r="S231" s="23" t="s">
        <v>183</v>
      </c>
      <c r="T231" s="23" t="s">
        <v>183</v>
      </c>
      <c r="U231" s="23" t="s">
        <v>183</v>
      </c>
      <c r="V231" s="23" t="s">
        <v>183</v>
      </c>
      <c r="W231" s="21" t="str">
        <f>CONCATENATE("{{coalesce(cell(BIG_TEST_9.result, ", $F231,", \""Color\""), \""#FFFFFF\"").asString()}}")</f>
        <v>{{coalesce(cell(BIG_TEST_9.result, 16, \"Color\"), \"#FFFFFF\").asString()}}</v>
      </c>
      <c r="X231" s="8" t="s">
        <v>34</v>
      </c>
      <c r="Y231" s="8" t="s">
        <v>202</v>
      </c>
      <c r="Z231" s="21" t="str">
        <f>CONCATENATE("{{coalesce(cell(BIG_TEST_9.result, ", $F231,", \""number_YTD_A_MoM_Formatted\""), \""--\"").asString()}}")</f>
        <v>{{coalesce(cell(BIG_TEST_9.result, 16, \"number_YTD_A_MoM_Formatted\"), \"--\").asString()}}</v>
      </c>
      <c r="AA231" s="23" t="s">
        <v>183</v>
      </c>
      <c r="AB231" s="23" t="s">
        <v>183</v>
      </c>
      <c r="AC231" s="9" t="s">
        <v>40</v>
      </c>
      <c r="AD231" s="9" t="s">
        <v>237</v>
      </c>
      <c r="AE231" s="9">
        <f>AG231+3</f>
        <v>110</v>
      </c>
      <c r="AF231" s="9" t="s">
        <v>44</v>
      </c>
      <c r="AG231" s="28">
        <f t="shared" si="233"/>
        <v>107</v>
      </c>
      <c r="AH231" s="16" t="s">
        <v>219</v>
      </c>
      <c r="AI231" s="10"/>
      <c r="AJ231" s="25" t="s">
        <v>183</v>
      </c>
      <c r="AK231" s="7" t="str">
        <f t="shared" si="240"/>
        <v>text_YTD_A_MoM_017</v>
      </c>
      <c r="AL231" s="10"/>
      <c r="AM231" s="24" t="s">
        <v>183</v>
      </c>
      <c r="AN231" s="24" t="s">
        <v>183</v>
      </c>
      <c r="AO231" s="13" t="str">
        <f t="shared" si="241"/>
        <v>PASS</v>
      </c>
      <c r="AP231" s="13"/>
      <c r="AQ231" s="12" t="str">
        <f t="shared" si="242"/>
        <v>"text_YTD_A_MoM_017": {"type": "text", "parameters": {"text": "{{coalesce(cell(BIG_TEST_9.result, 16, \"number_YTD_A_MoM_Formatted\"), \"--\").asString()}}", "textAlignment": "right", "textColor": "{{coalesce(cell(BIG_TEST_9.result, 16, \"Color\"), \"#FFFFFF\").asString()}}", "fontSize": 14}},</v>
      </c>
      <c r="AR231" s="17" t="s">
        <v>214</v>
      </c>
      <c r="AS231" s="13" t="str">
        <f t="shared" si="243"/>
        <v>FAIL</v>
      </c>
      <c r="AT231" s="13"/>
      <c r="AU231" s="12" t="str">
        <f t="shared" si="236"/>
        <v>{"colspan": 3, "column": 31, "name": "text_YTD_A_MoM_017", "row": 110, "rowspan": 2, "widgetStyle": {"borderEdges": [], "backgroundColor": "#FFFFFF", "borderColor": "#FFFFFF", "borderRadius": 0, "borderWidth": 1}},</v>
      </c>
      <c r="AV231" s="17" t="s">
        <v>229</v>
      </c>
      <c r="AW231" s="13" t="str">
        <f t="shared" si="244"/>
        <v>FAIL</v>
      </c>
    </row>
    <row r="232" spans="1:49" s="4" customFormat="1" ht="72.599999999999994" thickBot="1" x14ac:dyDescent="0.35">
      <c r="A232" s="30">
        <v>6</v>
      </c>
      <c r="B232" s="14" t="s">
        <v>8</v>
      </c>
      <c r="C232" s="14" t="s">
        <v>47</v>
      </c>
      <c r="D232" s="14" t="s">
        <v>10</v>
      </c>
      <c r="E232" s="11" t="str">
        <f t="shared" si="237"/>
        <v>_017</v>
      </c>
      <c r="F232" s="28">
        <f t="shared" si="232"/>
        <v>16</v>
      </c>
      <c r="G232" s="6" t="s">
        <v>183</v>
      </c>
      <c r="H232" s="6" t="s">
        <v>183</v>
      </c>
      <c r="I232" s="6" t="s">
        <v>183</v>
      </c>
      <c r="J232" s="6" t="s">
        <v>183</v>
      </c>
      <c r="K232" s="6" t="s">
        <v>183</v>
      </c>
      <c r="L232" s="6" t="s">
        <v>183</v>
      </c>
      <c r="M232" s="6" t="s">
        <v>183</v>
      </c>
      <c r="N232" s="6" t="s">
        <v>183</v>
      </c>
      <c r="O232" s="6" t="s">
        <v>183</v>
      </c>
      <c r="P232" s="6" t="s">
        <v>183</v>
      </c>
      <c r="Q232" s="23" t="s">
        <v>183</v>
      </c>
      <c r="R232" s="23" t="s">
        <v>183</v>
      </c>
      <c r="S232" s="23" t="s">
        <v>183</v>
      </c>
      <c r="T232" s="23" t="s">
        <v>183</v>
      </c>
      <c r="U232" s="23" t="s">
        <v>183</v>
      </c>
      <c r="V232" s="23" t="s">
        <v>183</v>
      </c>
      <c r="W232" s="21" t="str">
        <f>CONCATENATE("{{coalesce(cell(BIG_TEST_9.result, ", $F230,", \""Text_Color_1\""), \""#FFFFFF\"").asString()}}")</f>
        <v>{{coalesce(cell(BIG_TEST_9.result, 16, \"Text_Color_1\"), \"#FFFFFF\").asString()}}</v>
      </c>
      <c r="X232" s="8" t="s">
        <v>49</v>
      </c>
      <c r="Y232" s="8" t="s">
        <v>202</v>
      </c>
      <c r="Z232" s="8" t="s">
        <v>212</v>
      </c>
      <c r="AA232" s="23"/>
      <c r="AB232" s="23"/>
      <c r="AC232" s="9" t="s">
        <v>40</v>
      </c>
      <c r="AD232" s="9" t="s">
        <v>158</v>
      </c>
      <c r="AE232" s="9">
        <f>AG232+3</f>
        <v>110</v>
      </c>
      <c r="AF232" s="9" t="s">
        <v>44</v>
      </c>
      <c r="AG232" s="28">
        <f t="shared" si="233"/>
        <v>107</v>
      </c>
      <c r="AH232" s="16" t="s">
        <v>219</v>
      </c>
      <c r="AI232" s="10"/>
      <c r="AJ232" s="25" t="s">
        <v>183</v>
      </c>
      <c r="AK232" s="7" t="str">
        <f>CONCATENATE("text_","cmom_a",E232)</f>
        <v>text_cmom_a_017</v>
      </c>
      <c r="AL232" s="10"/>
      <c r="AM232" s="24" t="s">
        <v>183</v>
      </c>
      <c r="AN232" s="24" t="s">
        <v>183</v>
      </c>
      <c r="AO232" s="13" t="str">
        <f t="shared" si="241"/>
        <v>PASS</v>
      </c>
      <c r="AP232" s="13"/>
      <c r="AQ232" s="12" t="str">
        <f t="shared" si="242"/>
        <v>"text_cmom_a_017": {"type": "text", "parameters": {"text": "Δ MoM", "textAlignment": "right", "textColor": "{{coalesce(cell(BIG_TEST_9.result, 16, \"Text_Color_1\"), \"#FFFFFF\").asString()}}", "fontSize": 10}},</v>
      </c>
      <c r="AR232" s="17" t="s">
        <v>215</v>
      </c>
      <c r="AS232" s="13" t="str">
        <f t="shared" si="243"/>
        <v>FAIL</v>
      </c>
      <c r="AT232" s="13"/>
      <c r="AU232" s="12" t="str">
        <f t="shared" si="236"/>
        <v>{"colspan": 3, "column": 21, "name": "text_cmom_a_017", "row": 110, "rowspan": 2, "widgetStyle": {"borderEdges": [], "backgroundColor": "#FFFFFF", "borderColor": "#FFFFFF", "borderRadius": 0, "borderWidth": 1}},</v>
      </c>
      <c r="AV232" s="17" t="s">
        <v>220</v>
      </c>
      <c r="AW232" s="13" t="str">
        <f t="shared" si="244"/>
        <v>FAIL</v>
      </c>
    </row>
    <row r="233" spans="1:49" s="4" customFormat="1" ht="72.599999999999994" thickBot="1" x14ac:dyDescent="0.35">
      <c r="A233" s="30">
        <v>7</v>
      </c>
      <c r="B233" s="14" t="s">
        <v>8</v>
      </c>
      <c r="C233" s="14" t="s">
        <v>47</v>
      </c>
      <c r="D233" s="14" t="s">
        <v>10</v>
      </c>
      <c r="E233" s="11" t="str">
        <f t="shared" si="237"/>
        <v>_017</v>
      </c>
      <c r="F233" s="28">
        <f t="shared" si="232"/>
        <v>16</v>
      </c>
      <c r="G233" s="6" t="s">
        <v>183</v>
      </c>
      <c r="H233" s="6" t="s">
        <v>183</v>
      </c>
      <c r="I233" s="6" t="s">
        <v>183</v>
      </c>
      <c r="J233" s="6" t="s">
        <v>183</v>
      </c>
      <c r="K233" s="6" t="s">
        <v>183</v>
      </c>
      <c r="L233" s="6" t="s">
        <v>183</v>
      </c>
      <c r="M233" s="6" t="s">
        <v>183</v>
      </c>
      <c r="N233" s="6" t="s">
        <v>183</v>
      </c>
      <c r="O233" s="6" t="s">
        <v>183</v>
      </c>
      <c r="P233" s="6" t="s">
        <v>183</v>
      </c>
      <c r="Q233" s="23" t="s">
        <v>183</v>
      </c>
      <c r="R233" s="23" t="s">
        <v>183</v>
      </c>
      <c r="S233" s="23" t="s">
        <v>183</v>
      </c>
      <c r="T233" s="23" t="s">
        <v>183</v>
      </c>
      <c r="U233" s="23" t="s">
        <v>183</v>
      </c>
      <c r="V233" s="23" t="s">
        <v>183</v>
      </c>
      <c r="W233" s="21" t="str">
        <f>CONCATENATE("{{coalesce(cell(BIG_TEST_9.result, ", $F231,", \""Text_Color_1\""), \""#FFFFFF\"").asString()}}")</f>
        <v>{{coalesce(cell(BIG_TEST_9.result, 16, \"Text_Color_1\"), \"#FFFFFF\").asString()}}</v>
      </c>
      <c r="X233" s="8" t="s">
        <v>49</v>
      </c>
      <c r="Y233" s="8" t="s">
        <v>202</v>
      </c>
      <c r="Z233" s="8" t="s">
        <v>212</v>
      </c>
      <c r="AA233" s="23"/>
      <c r="AB233" s="23"/>
      <c r="AC233" s="9" t="s">
        <v>40</v>
      </c>
      <c r="AD233" s="9" t="s">
        <v>194</v>
      </c>
      <c r="AE233" s="9">
        <f>AG233+3</f>
        <v>110</v>
      </c>
      <c r="AF233" s="9" t="s">
        <v>44</v>
      </c>
      <c r="AG233" s="28">
        <f t="shared" si="233"/>
        <v>107</v>
      </c>
      <c r="AH233" s="16" t="s">
        <v>219</v>
      </c>
      <c r="AI233" s="10"/>
      <c r="AJ233" s="25" t="s">
        <v>183</v>
      </c>
      <c r="AK233" s="7" t="str">
        <f>CONCATENATE("text_","cmom_b",E233)</f>
        <v>text_cmom_b_017</v>
      </c>
      <c r="AL233" s="10"/>
      <c r="AM233" s="24" t="s">
        <v>183</v>
      </c>
      <c r="AN233" s="24" t="s">
        <v>183</v>
      </c>
      <c r="AO233" s="13" t="str">
        <f t="shared" si="241"/>
        <v>PASS</v>
      </c>
      <c r="AP233" s="13"/>
      <c r="AQ233" s="12" t="str">
        <f t="shared" si="242"/>
        <v>"text_cmom_b_017": {"type": "text", "parameters": {"text": "Δ MoM", "textAlignment": "right", "textColor": "{{coalesce(cell(BIG_TEST_9.result, 16, \"Text_Color_1\"), \"#FFFFFF\").asString()}}", "fontSize": 10}},</v>
      </c>
      <c r="AR233" s="17" t="s">
        <v>216</v>
      </c>
      <c r="AS233" s="13" t="str">
        <f t="shared" si="243"/>
        <v>FAIL</v>
      </c>
      <c r="AT233" s="13"/>
      <c r="AU233" s="12" t="str">
        <f t="shared" si="236"/>
        <v>{"colspan": 3, "column": 28, "name": "text_cmom_b_017", "row": 110, "rowspan": 2, "widgetStyle": {"borderEdges": [], "backgroundColor": "#FFFFFF", "borderColor": "#FFFFFF", "borderRadius": 0, "borderWidth": 1}},</v>
      </c>
      <c r="AV233" s="17" t="s">
        <v>221</v>
      </c>
      <c r="AW233" s="13" t="str">
        <f t="shared" si="244"/>
        <v>FAIL</v>
      </c>
    </row>
    <row r="234" spans="1:49" s="4" customFormat="1" ht="216.6" thickBot="1" x14ac:dyDescent="0.35">
      <c r="A234" s="30">
        <v>8</v>
      </c>
      <c r="B234" s="14" t="s">
        <v>8</v>
      </c>
      <c r="C234" s="14" t="s">
        <v>47</v>
      </c>
      <c r="D234" s="14" t="s">
        <v>166</v>
      </c>
      <c r="E234" s="11" t="str">
        <f t="shared" si="237"/>
        <v>_017</v>
      </c>
      <c r="F234" s="28">
        <f t="shared" si="232"/>
        <v>16</v>
      </c>
      <c r="G234" s="5" t="s">
        <v>173</v>
      </c>
      <c r="H234" s="20" t="str">
        <f t="shared" ref="H234" si="246">CONCATENATE("{{coalesce(cell(BIG_TEST_9.result, ", $F234,", \""Metric\""), \""Error\"").asString()}}")</f>
        <v>{{coalesce(cell(BIG_TEST_9.result, 16, \"Metric\"), \"Error\").asString()}}</v>
      </c>
      <c r="I234" s="20" t="s">
        <v>191</v>
      </c>
      <c r="J234" s="20" t="s">
        <v>15</v>
      </c>
      <c r="K234" s="5" t="s">
        <v>15</v>
      </c>
      <c r="L234" s="5" t="s">
        <v>53</v>
      </c>
      <c r="M234" s="20" t="str">
        <f>CONCATENATE("[""Metric"", [""{{coalesce(cell(BIG_TEST_9.result, ", $F234,", \""Metric\""), \""Error\"").asString()}}""], ""in""]")</f>
        <v>["Metric", ["{{coalesce(cell(BIG_TEST_9.result, 16, \"Metric\"), \"Error\").asString()}}"], "in"]</v>
      </c>
      <c r="N234" s="20" t="str">
        <f>CONCATENATE("[""Region"", [""{{coalesce(cell(BIG_TEST_9.result, ", $F234,", \""Region\""), \""Error\"").asString()}}""], ""in""]")</f>
        <v>["Region", ["{{coalesce(cell(BIG_TEST_9.result, 16, \"Region\"), \"Error\").asString()}}"], "in"]</v>
      </c>
      <c r="O234" s="6" t="s">
        <v>183</v>
      </c>
      <c r="P234" s="6" t="s">
        <v>177</v>
      </c>
      <c r="Q234" s="21" t="s">
        <v>178</v>
      </c>
      <c r="R234" s="23" t="s">
        <v>183</v>
      </c>
      <c r="S234" s="23" t="s">
        <v>183</v>
      </c>
      <c r="T234" s="23" t="s">
        <v>183</v>
      </c>
      <c r="U234" s="21" t="str">
        <f>CONCATENATE("{{coalesce(cell(BIG_TEST_9.result, ", $F234,", \""Color\""), \""#FFFFFF\"").asString()}}")</f>
        <v>{{coalesce(cell(BIG_TEST_9.result, 16, \"Color\"), \"#FFFFFF\").asString()}}</v>
      </c>
      <c r="V234" s="8" t="s">
        <v>34</v>
      </c>
      <c r="W234" s="17" t="s">
        <v>31</v>
      </c>
      <c r="X234" s="8" t="s">
        <v>49</v>
      </c>
      <c r="Y234" s="8" t="s">
        <v>33</v>
      </c>
      <c r="Z234" s="8"/>
      <c r="AA234" s="17" t="s">
        <v>239</v>
      </c>
      <c r="AB234" s="17" t="s">
        <v>196</v>
      </c>
      <c r="AC234" s="9" t="s">
        <v>179</v>
      </c>
      <c r="AD234" s="9" t="s">
        <v>204</v>
      </c>
      <c r="AE234" s="9">
        <f>AG234</f>
        <v>107</v>
      </c>
      <c r="AF234" s="9" t="s">
        <v>59</v>
      </c>
      <c r="AG234" s="28">
        <f t="shared" si="233"/>
        <v>107</v>
      </c>
      <c r="AH234" s="16" t="s">
        <v>180</v>
      </c>
      <c r="AI234" s="10"/>
      <c r="AJ234" s="11" t="str">
        <f>CONCATENATE(G234,"Trend",E234)</f>
        <v>Step_Trend_017</v>
      </c>
      <c r="AK234" s="7" t="str">
        <f>CONCATENATE("chart_Trend",E234)</f>
        <v>chart_Trend_017</v>
      </c>
      <c r="AL234" s="10"/>
      <c r="AM234" s="12" t="str">
        <f>CONCATENATE("""",AJ234,""": {""broadcastFacet"": false, ", P234,  ", ""isGlobal"": false, ", """query"": {""measures"": [[""avg"", """,J234,"""]], ""groups"": ", I234,", ""filters"": [", M234,", ", N234,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"Step_Trend_017":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16, \"Metric\"), \"Error\").asString()}}"], "in"], ["Region", ["{{coalesce(cell(BIG_TEST_9.result, 16,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34" s="21" t="s">
        <v>233</v>
      </c>
      <c r="AO234" s="13" t="str">
        <f t="shared" si="241"/>
        <v>FAIL</v>
      </c>
      <c r="AP234" s="13"/>
      <c r="AQ234" s="12" t="str">
        <f>CONCATENATE("""", AK234, """: {""parameters"": {", AA234, " """, AJ234, """, ", AB234, "}, ""type"": ""chart""},")</f>
        <v>"chart_Trend_017":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"Step_Trend_017",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34" s="17" t="s">
        <v>238</v>
      </c>
      <c r="AS234" s="13" t="str">
        <f>IF(AQ234=AR234,"PASS","FAIL")</f>
        <v>FAIL</v>
      </c>
      <c r="AT234" s="13"/>
      <c r="AU234" s="12" t="str">
        <f t="shared" si="236"/>
        <v>{"colspan": 7, "column": 34, "name": "chart_Trend_017", "row": 107, "rowspan": 5, "widgetStyle": {"backgroundColor": "#FFFFFF", "borderColor": "#FFFFFF", "borderEdges": [], "borderRadius": 0, "borderWidth": 1}},</v>
      </c>
      <c r="AV234" s="17" t="s">
        <v>234</v>
      </c>
      <c r="AW234" s="13" t="str">
        <f t="shared" si="244"/>
        <v>FAIL</v>
      </c>
    </row>
    <row r="235" spans="1:49" s="4" customFormat="1" ht="115.8" thickBot="1" x14ac:dyDescent="0.35">
      <c r="A235" s="30">
        <v>9</v>
      </c>
      <c r="B235" s="14" t="s">
        <v>8</v>
      </c>
      <c r="C235" s="14" t="s">
        <v>47</v>
      </c>
      <c r="D235" s="14" t="s">
        <v>167</v>
      </c>
      <c r="E235" s="11" t="str">
        <f t="shared" si="237"/>
        <v>_017</v>
      </c>
      <c r="F235" s="28">
        <f t="shared" si="232"/>
        <v>16</v>
      </c>
      <c r="G235" s="6" t="s">
        <v>183</v>
      </c>
      <c r="H235" s="6" t="s">
        <v>183</v>
      </c>
      <c r="I235" s="26" t="s">
        <v>183</v>
      </c>
      <c r="J235" s="6" t="s">
        <v>183</v>
      </c>
      <c r="K235" s="6" t="s">
        <v>183</v>
      </c>
      <c r="L235" s="6" t="s">
        <v>183</v>
      </c>
      <c r="M235" s="6" t="s">
        <v>183</v>
      </c>
      <c r="N235" s="6" t="s">
        <v>183</v>
      </c>
      <c r="O235" s="6" t="s">
        <v>183</v>
      </c>
      <c r="P235" s="6" t="s">
        <v>183</v>
      </c>
      <c r="Q235" s="23" t="s">
        <v>183</v>
      </c>
      <c r="R235" s="23" t="s">
        <v>183</v>
      </c>
      <c r="S235" s="23" t="s">
        <v>183</v>
      </c>
      <c r="T235" s="23" t="s">
        <v>183</v>
      </c>
      <c r="U235" s="23" t="s">
        <v>183</v>
      </c>
      <c r="V235" s="23" t="s">
        <v>183</v>
      </c>
      <c r="W235" s="17" t="s">
        <v>187</v>
      </c>
      <c r="X235" s="8" t="s">
        <v>49</v>
      </c>
      <c r="Y235" s="8" t="s">
        <v>33</v>
      </c>
      <c r="Z235" s="8"/>
      <c r="AA235" s="23" t="s">
        <v>183</v>
      </c>
      <c r="AB235" s="23" t="s">
        <v>183</v>
      </c>
      <c r="AC235" s="9" t="s">
        <v>42</v>
      </c>
      <c r="AD235" s="9" t="s">
        <v>42</v>
      </c>
      <c r="AE235" s="9">
        <f>AG235</f>
        <v>107</v>
      </c>
      <c r="AF235" s="9" t="s">
        <v>59</v>
      </c>
      <c r="AG235" s="28">
        <f t="shared" si="233"/>
        <v>107</v>
      </c>
      <c r="AH235" s="22" t="str">
        <f>CONCATENATE("{""backgroundColor"": ""{{coalesce(cell(BIG_TEST_9.result, ",$F235,", \""Colorization_Hex_Code\""), \""#FFFFFF\"").asString()}}"", ""borderColor"": ""#FFFFFF"", ""borderEdges"": [""top"",""left"",""bottom""], ""borderRadius"": 0, ""borderWidth"": 4}")</f>
        <v>{"backgroundColor": "{{coalesce(cell(BIG_TEST_9.result, 16, \"Colorization_Hex_Code\"), \"#FFFFFF\").asString()}}", "borderColor": "#FFFFFF", "borderEdges": ["top","left","bottom"], "borderRadius": 0, "borderWidth": 4}</v>
      </c>
      <c r="AI235" s="10"/>
      <c r="AJ235" s="25" t="s">
        <v>183</v>
      </c>
      <c r="AK235" s="7" t="str">
        <f>CONCATENATE("Status_Box",E235)</f>
        <v>Status_Box_017</v>
      </c>
      <c r="AL235" s="10"/>
      <c r="AM235" s="24" t="s">
        <v>183</v>
      </c>
      <c r="AN235" s="24" t="s">
        <v>183</v>
      </c>
      <c r="AO235" s="13" t="str">
        <f t="shared" si="241"/>
        <v>PASS</v>
      </c>
      <c r="AP235" s="13"/>
      <c r="AQ235" s="12" t="str">
        <f>CONCATENATE("""",AK235,""": {""parameters"": {""fontSize"": ",X235,", ""text"": """, Z235, """, ""textAlignment"": """, Y235, """, ""textColor"": """, W235, """}, ""type"": ""text""},")</f>
        <v>"Status_Box_017": {"parameters": {"fontSize": 10, "text": "", "textAlignment": "center", "textColor": "#091A3E"}, "type": "text"},</v>
      </c>
      <c r="AR235" s="33" t="s">
        <v>203</v>
      </c>
      <c r="AS235" s="13" t="str">
        <f t="shared" ref="AS235:AS240" si="247">IF(AQ235=AR235,"PASS","FAIL")</f>
        <v>FAIL</v>
      </c>
      <c r="AT235" s="13"/>
      <c r="AU235" s="12" t="str">
        <f>CONCATENATE("{""colspan"": ",AC235,", ""column"": ",AD235,", ""name"": """,AK235,""", ""row"": ",AE235,", ""rowspan"": ",AF235, ", ""widgetStyle"": ",AH235,"},")</f>
        <v>{"colspan": 1, "column": 1, "name": "Status_Box_017", "row": 107, "rowspan": 5, "widgetStyle": {"backgroundColor": "{{coalesce(cell(BIG_TEST_9.result, 16, \"Colorization_Hex_Code\"), \"#FFFFFF\").asString()}}", "borderColor": "#FFFFFF", "borderEdges": ["top","left","bottom"], "borderRadius": 0, "borderWidth": 4}},</v>
      </c>
      <c r="AV235" s="33" t="s">
        <v>222</v>
      </c>
      <c r="AW235" s="13" t="str">
        <f t="shared" si="244"/>
        <v>FAIL</v>
      </c>
    </row>
    <row r="236" spans="1:49" s="4" customFormat="1" ht="130.19999999999999" customHeight="1" thickBot="1" x14ac:dyDescent="0.35">
      <c r="A236" s="30">
        <v>10</v>
      </c>
      <c r="B236" s="14" t="s">
        <v>8</v>
      </c>
      <c r="C236" s="14" t="s">
        <v>47</v>
      </c>
      <c r="D236" s="14" t="s">
        <v>168</v>
      </c>
      <c r="E236" s="11" t="str">
        <f t="shared" si="237"/>
        <v>_017</v>
      </c>
      <c r="F236" s="28">
        <f t="shared" si="232"/>
        <v>16</v>
      </c>
      <c r="G236" s="6" t="s">
        <v>183</v>
      </c>
      <c r="H236" s="6" t="s">
        <v>183</v>
      </c>
      <c r="I236" s="26" t="s">
        <v>183</v>
      </c>
      <c r="J236" s="6" t="s">
        <v>183</v>
      </c>
      <c r="K236" s="6" t="s">
        <v>183</v>
      </c>
      <c r="L236" s="6" t="s">
        <v>183</v>
      </c>
      <c r="M236" s="6" t="s">
        <v>183</v>
      </c>
      <c r="N236" s="6" t="s">
        <v>183</v>
      </c>
      <c r="O236" s="6" t="s">
        <v>183</v>
      </c>
      <c r="P236" s="6" t="s">
        <v>183</v>
      </c>
      <c r="Q236" s="23" t="s">
        <v>183</v>
      </c>
      <c r="R236" s="23" t="s">
        <v>183</v>
      </c>
      <c r="S236" s="23" t="s">
        <v>183</v>
      </c>
      <c r="T236" s="23" t="s">
        <v>183</v>
      </c>
      <c r="U236" s="23" t="s">
        <v>183</v>
      </c>
      <c r="V236" s="23" t="s">
        <v>183</v>
      </c>
      <c r="W236" s="21" t="str">
        <f>CONCATENATE("{{coalesce(cell(BIG_TEST_9.result, ", $F236,", \""Text_Color_1\""), \""#FFFFFF\"").asString()}}")</f>
        <v>{{coalesce(cell(BIG_TEST_9.result, 16, \"Text_Color_1\"), \"#FFFFFF\").asString()}}</v>
      </c>
      <c r="X236" s="8" t="s">
        <v>34</v>
      </c>
      <c r="Y236" s="8" t="s">
        <v>186</v>
      </c>
      <c r="Z236" s="21" t="str">
        <f>CONCATENATE("{{coalesce(cell(BIG_TEST_9.result, ", $F236,", \""Metric_Short\""), \""Error\"").asString()}}")</f>
        <v>{{coalesce(cell(BIG_TEST_9.result, 16, \"Metric_Short\"), \"Error\").asString()}}</v>
      </c>
      <c r="AA236" s="23" t="s">
        <v>183</v>
      </c>
      <c r="AB236" s="23" t="s">
        <v>183</v>
      </c>
      <c r="AC236" s="9" t="s">
        <v>61</v>
      </c>
      <c r="AD236" s="9" t="s">
        <v>44</v>
      </c>
      <c r="AE236" s="9">
        <f>AG236</f>
        <v>107</v>
      </c>
      <c r="AF236" s="9" t="s">
        <v>40</v>
      </c>
      <c r="AG236" s="28">
        <f t="shared" si="233"/>
        <v>107</v>
      </c>
      <c r="AH236" s="16" t="s">
        <v>205</v>
      </c>
      <c r="AI236" s="10"/>
      <c r="AJ236" s="25" t="s">
        <v>183</v>
      </c>
      <c r="AK236" s="7" t="str">
        <f>CONCATENATE("Metric_Name",E236)</f>
        <v>Metric_Name_017</v>
      </c>
      <c r="AL236" s="10"/>
      <c r="AM236" s="24" t="s">
        <v>183</v>
      </c>
      <c r="AN236" s="24" t="s">
        <v>183</v>
      </c>
      <c r="AO236" s="13" t="str">
        <f t="shared" si="241"/>
        <v>PASS</v>
      </c>
      <c r="AP236" s="13"/>
      <c r="AQ236" s="12" t="str">
        <f>CONCATENATE("""",AK236,""": {""parameters"": {""fontSize"": ",X236,", ""text"": """, Z236, """, ""textAlignment"": """, Y236, """, ""textColor"": """, W236, """}, ""type"": ""text""},")</f>
        <v>"Metric_Name_017": {"parameters": {"fontSize": 14, "text": "{{coalesce(cell(BIG_TEST_9.result, 16, \"Metric_Short\"), \"Error\").asString()}}", "textAlignment": "left", "textColor": "{{coalesce(cell(BIG_TEST_9.result, 16, \"Text_Color_1\"), \"#FFFFFF\").asString()}}"}, "type": "text"},</v>
      </c>
      <c r="AR236" s="33" t="s">
        <v>248</v>
      </c>
      <c r="AS236" s="13" t="str">
        <f t="shared" si="247"/>
        <v>FAIL</v>
      </c>
      <c r="AT236" s="13"/>
      <c r="AU236" s="12" t="str">
        <f>CONCATENATE("{""colspan"": ",AC236,", ""column"": ",AD236,", ""name"": """,AK236,""", ""row"": ",AE236,", ""rowspan"": ",AF236,", ""widgetStyle"": ",AH236,"},")</f>
        <v>{"colspan": 11, "column": 2, "name": "Metric_Name_017", "row": 107, "rowspan": 3, "widgetStyle": {"borderColor": "#FFFFFF", "borderEdges": [], "borderWidth": 1}},</v>
      </c>
      <c r="AV236" s="33" t="s">
        <v>223</v>
      </c>
      <c r="AW236" s="13" t="str">
        <f t="shared" si="244"/>
        <v>FAIL</v>
      </c>
    </row>
    <row r="237" spans="1:49" s="4" customFormat="1" ht="72.599999999999994" thickBot="1" x14ac:dyDescent="0.35">
      <c r="A237" s="30">
        <v>11</v>
      </c>
      <c r="B237" s="14" t="s">
        <v>8</v>
      </c>
      <c r="C237" s="14" t="s">
        <v>47</v>
      </c>
      <c r="D237" s="14" t="s">
        <v>169</v>
      </c>
      <c r="E237" s="11" t="str">
        <f t="shared" si="237"/>
        <v>_017</v>
      </c>
      <c r="F237" s="28">
        <f t="shared" si="232"/>
        <v>16</v>
      </c>
      <c r="G237" s="6" t="s">
        <v>183</v>
      </c>
      <c r="H237" s="6" t="s">
        <v>183</v>
      </c>
      <c r="I237" s="26" t="s">
        <v>183</v>
      </c>
      <c r="J237" s="6" t="s">
        <v>183</v>
      </c>
      <c r="K237" s="6" t="s">
        <v>183</v>
      </c>
      <c r="L237" s="6" t="s">
        <v>183</v>
      </c>
      <c r="M237" s="6" t="s">
        <v>183</v>
      </c>
      <c r="N237" s="6" t="s">
        <v>183</v>
      </c>
      <c r="O237" s="6" t="s">
        <v>183</v>
      </c>
      <c r="P237" s="6" t="s">
        <v>183</v>
      </c>
      <c r="Q237" s="23" t="s">
        <v>183</v>
      </c>
      <c r="R237" s="23" t="s">
        <v>183</v>
      </c>
      <c r="S237" s="23" t="s">
        <v>183</v>
      </c>
      <c r="T237" s="23" t="s">
        <v>183</v>
      </c>
      <c r="U237" s="23" t="s">
        <v>183</v>
      </c>
      <c r="V237" s="23" t="s">
        <v>183</v>
      </c>
      <c r="W237" s="21" t="str">
        <f>CONCATENATE("{{coalesce(cell(BIG_TEST_9.result, ", $F237,", \""Text_Color_2\""), \""#FFFFFF\"").asString()}}")</f>
        <v>{{coalesce(cell(BIG_TEST_9.result, 16, \"Text_Color_2\"), \"#FFFFFF\").asString()}}</v>
      </c>
      <c r="X237" s="8" t="s">
        <v>62</v>
      </c>
      <c r="Y237" s="8" t="s">
        <v>186</v>
      </c>
      <c r="Z237" s="21" t="str">
        <f>CONCATENATE("{{coalesce(cell(BIG_TEST_9.result, ", $F237,", \""Type\""), \""Error\"").asString()}} Metric")</f>
        <v>{{coalesce(cell(BIG_TEST_9.result, 16, \"Type\"), \"Error\").asString()}} Metric</v>
      </c>
      <c r="AA237" s="23" t="s">
        <v>183</v>
      </c>
      <c r="AB237" s="23" t="s">
        <v>183</v>
      </c>
      <c r="AC237" s="9" t="s">
        <v>179</v>
      </c>
      <c r="AD237" s="9" t="s">
        <v>44</v>
      </c>
      <c r="AE237" s="9">
        <f>AG237+3</f>
        <v>110</v>
      </c>
      <c r="AF237" s="9" t="s">
        <v>44</v>
      </c>
      <c r="AG237" s="28">
        <f t="shared" si="233"/>
        <v>107</v>
      </c>
      <c r="AH237" s="16" t="s">
        <v>180</v>
      </c>
      <c r="AI237" s="10"/>
      <c r="AJ237" s="25" t="s">
        <v>183</v>
      </c>
      <c r="AK237" s="7" t="str">
        <f>CONCATENATE("Type_Name",E237)</f>
        <v>Type_Name_017</v>
      </c>
      <c r="AL237" s="10"/>
      <c r="AM237" s="24" t="s">
        <v>183</v>
      </c>
      <c r="AN237" s="24" t="s">
        <v>183</v>
      </c>
      <c r="AO237" s="13" t="str">
        <f t="shared" si="241"/>
        <v>PASS</v>
      </c>
      <c r="AP237" s="13"/>
      <c r="AQ237" s="12" t="str">
        <f>CONCATENATE("""",AK237,""": {""parameters"": {""fontSize"": ",X237,", ""text"": """, Z237, """, ""textAlignment"": """, Y237, """, ""textColor"": """, W237, """}, ""type"": ""text""},")</f>
        <v>"Type_Name_017": {"parameters": {"fontSize": 12, "text": "{{coalesce(cell(BIG_TEST_9.result, 16, \"Type\"), \"Error\").asString()}} Metric", "textAlignment": "left", "textColor": "{{coalesce(cell(BIG_TEST_9.result, 16, \"Text_Color_2\"), \"#FFFFFF\").asString()}}"}, "type": "text"},</v>
      </c>
      <c r="AR237" s="33" t="s">
        <v>206</v>
      </c>
      <c r="AS237" s="13" t="str">
        <f t="shared" si="247"/>
        <v>FAIL</v>
      </c>
      <c r="AT237" s="13"/>
      <c r="AU237" s="12" t="str">
        <f>CONCATENATE("{""colspan"": ",AC237,", ""column"": ",AD237,", ""name"": """,AK237,""", ""row"": ",AE237,", ""rowspan"": ",AF237,", ""widgetStyle"": ",AH237,"},")</f>
        <v>{"colspan": 7, "column": 2, "name": "Type_Name_017", "row": 110, "rowspan": 2, "widgetStyle": {"backgroundColor": "#FFFFFF", "borderColor": "#FFFFFF", "borderEdges": [], "borderRadius": 0, "borderWidth": 1}},</v>
      </c>
      <c r="AV237" s="33" t="s">
        <v>224</v>
      </c>
      <c r="AW237" s="13" t="str">
        <f t="shared" si="244"/>
        <v>FAIL</v>
      </c>
    </row>
    <row r="238" spans="1:49" s="4" customFormat="1" ht="87" customHeight="1" thickBot="1" x14ac:dyDescent="0.35">
      <c r="A238" s="30">
        <v>12</v>
      </c>
      <c r="B238" s="14" t="s">
        <v>8</v>
      </c>
      <c r="C238" s="14" t="s">
        <v>47</v>
      </c>
      <c r="D238" s="14" t="s">
        <v>170</v>
      </c>
      <c r="E238" s="11" t="str">
        <f t="shared" si="237"/>
        <v>_017</v>
      </c>
      <c r="F238" s="28">
        <f t="shared" si="232"/>
        <v>16</v>
      </c>
      <c r="G238" s="6" t="s">
        <v>183</v>
      </c>
      <c r="H238" s="6" t="s">
        <v>183</v>
      </c>
      <c r="I238" s="26" t="s">
        <v>183</v>
      </c>
      <c r="J238" s="6" t="s">
        <v>183</v>
      </c>
      <c r="K238" s="6" t="s">
        <v>183</v>
      </c>
      <c r="L238" s="6" t="s">
        <v>183</v>
      </c>
      <c r="M238" s="6" t="s">
        <v>183</v>
      </c>
      <c r="N238" s="6" t="s">
        <v>183</v>
      </c>
      <c r="O238" s="6" t="s">
        <v>183</v>
      </c>
      <c r="P238" s="6" t="s">
        <v>183</v>
      </c>
      <c r="Q238" s="23" t="s">
        <v>183</v>
      </c>
      <c r="R238" s="23" t="s">
        <v>183</v>
      </c>
      <c r="S238" s="23" t="s">
        <v>183</v>
      </c>
      <c r="T238" s="23" t="s">
        <v>183</v>
      </c>
      <c r="U238" s="23" t="s">
        <v>183</v>
      </c>
      <c r="V238" s="23" t="s">
        <v>183</v>
      </c>
      <c r="W238" s="21" t="str">
        <f>CONCATENATE("{{coalesce(cell(BIG_TEST_9.result, ", $F238,", \""Text_Color_2\""), \""#FFFFFF\"").asString()}}")</f>
        <v>{{coalesce(cell(BIG_TEST_9.result, 16, \"Text_Color_2\"), \"#FFFFFF\").asString()}}</v>
      </c>
      <c r="X238" s="8" t="s">
        <v>62</v>
      </c>
      <c r="Y238" s="8" t="s">
        <v>202</v>
      </c>
      <c r="Z238" s="21" t="str">
        <f>CONCATENATE("As of {{coalesce(cell(BIG_TEST_9.result, ", $F238,", \""As_of_Date\""), \""Error\"").asString()}}")</f>
        <v>As of {{coalesce(cell(BIG_TEST_9.result, 16, \"As_of_Date\"), \"Error\").asString()}}</v>
      </c>
      <c r="AA238" s="23" t="s">
        <v>183</v>
      </c>
      <c r="AB238" s="23" t="s">
        <v>183</v>
      </c>
      <c r="AC238" s="9" t="s">
        <v>60</v>
      </c>
      <c r="AD238" s="9" t="s">
        <v>162</v>
      </c>
      <c r="AE238" s="9">
        <f>AG238+3</f>
        <v>110</v>
      </c>
      <c r="AF238" s="9" t="s">
        <v>44</v>
      </c>
      <c r="AG238" s="28">
        <f t="shared" si="233"/>
        <v>107</v>
      </c>
      <c r="AH238" s="16" t="s">
        <v>45</v>
      </c>
      <c r="AI238" s="10"/>
      <c r="AJ238" s="25" t="s">
        <v>183</v>
      </c>
      <c r="AK238" s="7" t="str">
        <f>CONCATENATE("As_Of_Date_Name",E238)</f>
        <v>As_Of_Date_Name_017</v>
      </c>
      <c r="AL238" s="10"/>
      <c r="AM238" s="24" t="s">
        <v>183</v>
      </c>
      <c r="AN238" s="24" t="s">
        <v>183</v>
      </c>
      <c r="AO238" s="13" t="str">
        <f t="shared" si="241"/>
        <v>PASS</v>
      </c>
      <c r="AP238" s="13"/>
      <c r="AQ238" s="12" t="str">
        <f>CONCATENATE("""",AK238,""": {""parameters"": {""fontSize"": ",X238,", ""text"": """, Z238, """, ""textAlignment"": """, Y238, """, ""textColor"": """, W238, """}, ""type"": ""text""},")</f>
        <v>"As_Of_Date_Name_017": {"parameters": {"fontSize": 12, "text": "As of {{coalesce(cell(BIG_TEST_9.result, 16, \"As_of_Date\"), \"Error\").asString()}}", "textAlignment": "right", "textColor": "{{coalesce(cell(BIG_TEST_9.result, 16, \"Text_Color_2\"), \"#FFFFFF\").asString()}}"}, "type": "text"},</v>
      </c>
      <c r="AR238" s="33" t="s">
        <v>209</v>
      </c>
      <c r="AS238" s="13" t="str">
        <f t="shared" si="247"/>
        <v>FAIL</v>
      </c>
      <c r="AT238" s="13"/>
      <c r="AU238" s="12" t="str">
        <f>CONCATENATE("{""colspan"": ",AC238,", ""column"": ",AD238,", ""name"": """,AK238,""", ""row"": ",AE238,", ""rowspan"": ",AF238,", ""widgetStyle"": ",AH238,"},")</f>
        <v>{"colspan": 6, "column": 9, "name": "As_Of_Date_Name_017", "row": 110, "rowspan": 2, "widgetStyle": {"borderEdges": []}},</v>
      </c>
      <c r="AV238" s="33" t="s">
        <v>225</v>
      </c>
      <c r="AW238" s="13" t="str">
        <f t="shared" si="244"/>
        <v>FAIL</v>
      </c>
    </row>
    <row r="239" spans="1:49" s="4" customFormat="1" ht="130.19999999999999" customHeight="1" thickBot="1" x14ac:dyDescent="0.35">
      <c r="A239" s="30">
        <v>13</v>
      </c>
      <c r="B239" s="14" t="s">
        <v>8</v>
      </c>
      <c r="C239" s="14" t="s">
        <v>47</v>
      </c>
      <c r="D239" s="14" t="s">
        <v>171</v>
      </c>
      <c r="E239" s="11" t="str">
        <f t="shared" si="237"/>
        <v>_017</v>
      </c>
      <c r="F239" s="28">
        <f t="shared" si="232"/>
        <v>16</v>
      </c>
      <c r="G239" s="6" t="s">
        <v>183</v>
      </c>
      <c r="H239" s="6" t="s">
        <v>183</v>
      </c>
      <c r="I239" s="26" t="s">
        <v>183</v>
      </c>
      <c r="J239" s="6" t="s">
        <v>183</v>
      </c>
      <c r="K239" s="6" t="s">
        <v>183</v>
      </c>
      <c r="L239" s="6" t="s">
        <v>183</v>
      </c>
      <c r="M239" s="6" t="s">
        <v>183</v>
      </c>
      <c r="N239" s="6" t="s">
        <v>183</v>
      </c>
      <c r="O239" s="6" t="s">
        <v>183</v>
      </c>
      <c r="P239" s="6" t="s">
        <v>183</v>
      </c>
      <c r="Q239" s="23" t="s">
        <v>183</v>
      </c>
      <c r="R239" s="21" t="str">
        <f>CONCATENATE("https://{{coalesce(cell(BIG_TEST_9.result, ", $F239,", \""CSG_Insights_Central_Link\""), \""sites.google.com/salesforce.com/fy18-csg-insights-central/home\"").asString()}}")</f>
        <v>https://{{coalesce(cell(BIG_TEST_9.result, 16, \"CSG_Insights_Central_Link\"), \"sites.google.com/salesforce.com/fy18-csg-insights-central/home\").asString()}}</v>
      </c>
      <c r="S239" s="21" t="s">
        <v>199</v>
      </c>
      <c r="T239" s="7" t="str">
        <f>"false"</f>
        <v>false</v>
      </c>
      <c r="U239" s="23" t="s">
        <v>183</v>
      </c>
      <c r="V239" s="23" t="s">
        <v>183</v>
      </c>
      <c r="W239" s="17" t="s">
        <v>207</v>
      </c>
      <c r="X239" s="8" t="s">
        <v>34</v>
      </c>
      <c r="Y239" s="8" t="s">
        <v>33</v>
      </c>
      <c r="Z239" s="8" t="s">
        <v>185</v>
      </c>
      <c r="AA239" s="23" t="s">
        <v>183</v>
      </c>
      <c r="AB239" s="23" t="s">
        <v>183</v>
      </c>
      <c r="AC239" s="9" t="s">
        <v>44</v>
      </c>
      <c r="AD239" s="9" t="s">
        <v>122</v>
      </c>
      <c r="AE239" s="9">
        <f>AG239</f>
        <v>107</v>
      </c>
      <c r="AF239" s="9" t="s">
        <v>40</v>
      </c>
      <c r="AG239" s="28">
        <f t="shared" si="233"/>
        <v>107</v>
      </c>
      <c r="AH239" s="16" t="s">
        <v>180</v>
      </c>
      <c r="AI239" s="10"/>
      <c r="AJ239" s="25" t="s">
        <v>183</v>
      </c>
      <c r="AK239" s="7" t="str">
        <f>CONCATENATE("Help_Link",E239)</f>
        <v>Help_Link_017</v>
      </c>
      <c r="AL239" s="10"/>
      <c r="AM239" s="24" t="s">
        <v>183</v>
      </c>
      <c r="AN239" s="24" t="s">
        <v>183</v>
      </c>
      <c r="AO239" s="13" t="str">
        <f t="shared" si="241"/>
        <v>PASS</v>
      </c>
      <c r="AP239" s="13"/>
      <c r="AQ239" s="12" t="str">
        <f>CONCATENATE("""",AK239,""": {""parameters"": {""destinationLink"": {""url"": """, R239, """, ""tooltip"": """, S239,"""}, ""destinationType"": ""url"", ""fontSize"": ",X239,", ""includeState"": ", T239, ", ""text"": """, Z239, """, ""textAlignment"": """, Y239, """, ""textColor"": """, W239, """}, ""type"": ""link""},")</f>
        <v>"Help_Link_017": {"parameters": {"destinationLink": {"url": "https://{{coalesce(cell(BIG_TEST_9.result, 16,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39" s="33" t="s">
        <v>208</v>
      </c>
      <c r="AS239" s="13" t="str">
        <f t="shared" si="247"/>
        <v>FAIL</v>
      </c>
      <c r="AT239" s="13"/>
      <c r="AU239" s="12" t="str">
        <f>CONCATENATE("{""colspan"": ",AC239,", ""column"": ",AD239,", ""name"": """,AK239,""", ""row"": ",AE239,", ""rowspan"": ",AF239,", ""widgetStyle"": ",AH239,"},")</f>
        <v>{"colspan": 2, "column": 13, "name": "Help_Link_017", "row": 107, "rowspan": 3, "widgetStyle": {"backgroundColor": "#FFFFFF", "borderColor": "#FFFFFF", "borderEdges": [], "borderRadius": 0, "borderWidth": 1}},</v>
      </c>
      <c r="AV239" s="33" t="s">
        <v>226</v>
      </c>
      <c r="AW239" s="13" t="str">
        <f t="shared" si="244"/>
        <v>FAIL</v>
      </c>
    </row>
    <row r="240" spans="1:49" s="4" customFormat="1" ht="87" thickBot="1" x14ac:dyDescent="0.35">
      <c r="A240" s="31">
        <v>14</v>
      </c>
      <c r="B240" s="14" t="s">
        <v>8</v>
      </c>
      <c r="C240" s="14" t="s">
        <v>47</v>
      </c>
      <c r="D240" s="14" t="s">
        <v>172</v>
      </c>
      <c r="E240" s="11" t="str">
        <f t="shared" si="237"/>
        <v>_017</v>
      </c>
      <c r="F240" s="28">
        <f t="shared" si="232"/>
        <v>16</v>
      </c>
      <c r="G240" s="6" t="s">
        <v>183</v>
      </c>
      <c r="H240" s="6" t="s">
        <v>183</v>
      </c>
      <c r="I240" s="26" t="s">
        <v>183</v>
      </c>
      <c r="J240" s="6" t="s">
        <v>183</v>
      </c>
      <c r="K240" s="6" t="s">
        <v>183</v>
      </c>
      <c r="L240" s="6" t="s">
        <v>183</v>
      </c>
      <c r="M240" s="6" t="s">
        <v>183</v>
      </c>
      <c r="N240" s="6" t="s">
        <v>183</v>
      </c>
      <c r="O240" s="6" t="s">
        <v>183</v>
      </c>
      <c r="P240" s="6" t="s">
        <v>183</v>
      </c>
      <c r="Q240" s="23" t="s">
        <v>183</v>
      </c>
      <c r="R240" s="21" t="str">
        <f>CONCATENATE("https://org62.my.salesforce.com/analytics/wave/wave.apexp#dashboard/{{coalesce(cell(BIG_TEST_9.result, ", $F240,", \""Detail_Dashboard_Name\""), \""0FK0M0000004J3fWAE\"").asString()}}")</f>
        <v>https://org62.my.salesforce.com/analytics/wave/wave.apexp#dashboard/{{coalesce(cell(BIG_TEST_9.result, 16, \"Detail_Dashboard_Name\"), \"0FK0M0000004J3fWAE\").asString()}}</v>
      </c>
      <c r="S240" s="21" t="s">
        <v>198</v>
      </c>
      <c r="T240" s="7" t="str">
        <f>"false"</f>
        <v>false</v>
      </c>
      <c r="U240" s="23" t="s">
        <v>183</v>
      </c>
      <c r="V240" s="23" t="s">
        <v>183</v>
      </c>
      <c r="W240" s="17" t="s">
        <v>207</v>
      </c>
      <c r="X240" s="8" t="s">
        <v>62</v>
      </c>
      <c r="Y240" s="8" t="s">
        <v>33</v>
      </c>
      <c r="Z240" s="8" t="s">
        <v>201</v>
      </c>
      <c r="AA240" s="23" t="s">
        <v>183</v>
      </c>
      <c r="AB240" s="23" t="s">
        <v>183</v>
      </c>
      <c r="AC240" s="9" t="s">
        <v>41</v>
      </c>
      <c r="AD240" s="9" t="s">
        <v>181</v>
      </c>
      <c r="AE240" s="32">
        <f>AG240+1</f>
        <v>108</v>
      </c>
      <c r="AF240" s="9" t="s">
        <v>40</v>
      </c>
      <c r="AG240" s="28">
        <f t="shared" si="233"/>
        <v>107</v>
      </c>
      <c r="AH240" s="16" t="s">
        <v>235</v>
      </c>
      <c r="AI240" s="10"/>
      <c r="AJ240" s="25" t="s">
        <v>183</v>
      </c>
      <c r="AK240" s="7" t="str">
        <f>CONCATENATE("Explore_Link",E240)</f>
        <v>Explore_Link_017</v>
      </c>
      <c r="AL240" s="10"/>
      <c r="AM240" s="24" t="s">
        <v>183</v>
      </c>
      <c r="AN240" s="24" t="s">
        <v>183</v>
      </c>
      <c r="AO240" s="13" t="str">
        <f t="shared" si="241"/>
        <v>PASS</v>
      </c>
      <c r="AP240" s="13"/>
      <c r="AQ240" s="12" t="str">
        <f>CONCATENATE("""",AK240,""": {""parameters"": {""destinationLink"": {""url"": """, R240, """, ""tooltip"": """, S240,"""}, ""destinationType"": ""url"", ""fontSize"": ",X240,", ""includeState"": ", T240, ", ""text"": """, Z240, """, ""textAlignment"": """, Y240, """, ""textColor"": """, W240, """}, ""type"": ""link""},")</f>
        <v>"Explore_Link_017": {"parameters": {"destinationLink": {"url": "https://org62.my.salesforce.com/analytics/wave/wave.apexp#dashboard/{{coalesce(cell(BIG_TEST_9.result, 16,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40" s="33" t="s">
        <v>249</v>
      </c>
      <c r="AS240" s="13" t="str">
        <f t="shared" si="247"/>
        <v>FAIL</v>
      </c>
      <c r="AT240" s="13"/>
      <c r="AU240" s="12" t="str">
        <f>CONCATENATE("{""colspan"": ",AC240,", ""column"": ",AD240,", ""name"": """,AK240,""", ""row"": ",AE240,", ""rowspan"": ",AF240,", ""widgetStyle"": ",AH240,"},")</f>
        <v>{"colspan": 4, "column": 43, "name": "Explore_Link_017", "row": 108, "rowspan": 3, "widgetStyle": {"backgroundColor": "#E3EBF3", "borderColor": "#FFFFFF", "borderEdges": ["all"], "borderRadius": 8, "borderWidth": 4}},</v>
      </c>
      <c r="AV240" s="33" t="s">
        <v>236</v>
      </c>
      <c r="AW240" s="13" t="str">
        <f t="shared" si="244"/>
        <v>FAIL</v>
      </c>
    </row>
    <row r="241" spans="1:49" s="4" customFormat="1" ht="72.599999999999994" thickBot="1" x14ac:dyDescent="0.35">
      <c r="A241" s="29">
        <v>1</v>
      </c>
      <c r="B241" s="14" t="s">
        <v>8</v>
      </c>
      <c r="C241" s="14" t="s">
        <v>47</v>
      </c>
      <c r="D241" s="14" t="s">
        <v>10</v>
      </c>
      <c r="E241" s="11" t="str">
        <f>CONCATENATE("_",TEXT(F241+1,"000"))</f>
        <v>_018</v>
      </c>
      <c r="F241" s="28">
        <f t="shared" si="232"/>
        <v>17</v>
      </c>
      <c r="G241" s="5" t="s">
        <v>173</v>
      </c>
      <c r="H241" s="20" t="str">
        <f>CONCATENATE("{{coalesce(cell(BIG_TEST_9.result, ", $F241,", \""Metric\""), \""Error\"").asString()}}")</f>
        <v>{{coalesce(cell(BIG_TEST_9.result, 17, \"Metric\"), \"Error\").asString()}}</v>
      </c>
      <c r="I241" s="26" t="s">
        <v>183</v>
      </c>
      <c r="J241" s="20" t="str">
        <f>CONCATENATE("{{coalesce(cell(BIG_TEST_9.result, ", $F241,", \""YTD_Dynamic\""), \""Error\"").asString()}}")</f>
        <v>{{coalesce(cell(BIG_TEST_9.result, 17, \"YTD_Dynamic\"), \"Error\").asString()}}</v>
      </c>
      <c r="K241" s="6" t="s">
        <v>16</v>
      </c>
      <c r="L241" s="5" t="s">
        <v>17</v>
      </c>
      <c r="M241" s="20" t="str">
        <f t="shared" ref="M241:M245" si="248">CONCATENATE("[""Metric"", [""{{coalesce(cell(BIG_TEST_9.result, ", $F241,", \""Metric\""), \""Error\"").asString()}}""], ""in""]")</f>
        <v>["Metric", ["{{coalesce(cell(BIG_TEST_9.result, 17, \"Metric\"), \"Error\").asString()}}"], "in"]</v>
      </c>
      <c r="N241" s="20" t="str">
        <f t="shared" ref="N241:N244" si="249">CONCATENATE("[""Region"", [""{{coalesce(cell(BIG_TEST_9.result, ", $F241,", \""Region\""), \""Error\"").asString()}}""], ""in""]")</f>
        <v>["Region", ["{{coalesce(cell(BIG_TEST_9.result, 17, \"Region\"), \"Error\").asString()}}"], "in"]</v>
      </c>
      <c r="O241" s="6" t="s">
        <v>210</v>
      </c>
      <c r="P241" s="6" t="s">
        <v>177</v>
      </c>
      <c r="Q241" s="23" t="s">
        <v>183</v>
      </c>
      <c r="R241" s="23" t="s">
        <v>183</v>
      </c>
      <c r="S241" s="23" t="s">
        <v>183</v>
      </c>
      <c r="T241" s="23" t="s">
        <v>183</v>
      </c>
      <c r="U241" s="23" t="s">
        <v>183</v>
      </c>
      <c r="V241" s="23" t="s">
        <v>183</v>
      </c>
      <c r="W241" s="21" t="str">
        <f>CONCATENATE("{{coalesce(cell(BIG_TEST_9.result, ", $F241,", \""Text_Color_1\""), \""#FFFFFF\"").asString()}}")</f>
        <v>{{coalesce(cell(BIG_TEST_9.result, 17, \"Text_Color_1\"), \"#FFFFFF\").asString()}}</v>
      </c>
      <c r="X241" s="8" t="s">
        <v>48</v>
      </c>
      <c r="Y241" s="8" t="s">
        <v>33</v>
      </c>
      <c r="Z241" s="21" t="str">
        <f>CONCATENATE("{{coalesce(cell(BIG_TEST_9.result, ", $F241,", \""number_YTD_Formatted\""), \""--\"").asString()}}")</f>
        <v>{{coalesce(cell(BIG_TEST_9.result, 17, \"number_YTD_Formatted\"), \"--\").asString()}}</v>
      </c>
      <c r="AA241" s="23" t="s">
        <v>183</v>
      </c>
      <c r="AB241" s="23" t="s">
        <v>183</v>
      </c>
      <c r="AC241" s="9" t="s">
        <v>59</v>
      </c>
      <c r="AD241" s="9" t="s">
        <v>160</v>
      </c>
      <c r="AE241" s="9">
        <f>AG241</f>
        <v>112</v>
      </c>
      <c r="AF241" s="9" t="s">
        <v>40</v>
      </c>
      <c r="AG241" s="28">
        <f t="shared" si="233"/>
        <v>112</v>
      </c>
      <c r="AH241" s="16" t="s">
        <v>227</v>
      </c>
      <c r="AI241" s="10"/>
      <c r="AJ241" s="25" t="s">
        <v>183</v>
      </c>
      <c r="AK241" s="7" t="str">
        <f>CONCATENATE("text_",L241,E241)</f>
        <v>text_YTD_018</v>
      </c>
      <c r="AL241" s="10"/>
      <c r="AM241" s="24" t="s">
        <v>183</v>
      </c>
      <c r="AN241" s="24" t="s">
        <v>183</v>
      </c>
      <c r="AO241" s="13" t="str">
        <f>IF(AM241=AN241,"PASS","FAIL")</f>
        <v>PASS</v>
      </c>
      <c r="AP241" s="13"/>
      <c r="AQ241" s="12" t="str">
        <f>CONCATENATE("""",AK241,""": {""type"": ""text"", ""parameters"": {""text"": """, Z241, """, ""textAlignment"": """, Y241, """, ""textColor"": """, W241, """, ""fontSize"": ",X241,"}},")</f>
        <v>"text_YTD_018": {"type": "text", "parameters": {"text": "{{coalesce(cell(BIG_TEST_9.result, 17, \"number_YTD_Formatted\"), \"--\").asString()}}", "textAlignment": "center", "textColor": "{{coalesce(cell(BIG_TEST_9.result, 17, \"Text_Color_1\"), \"#FFFFFF\").asString()}}", "fontSize": 18}},</v>
      </c>
      <c r="AR241" s="17" t="s">
        <v>218</v>
      </c>
      <c r="AS241" s="13" t="str">
        <f>IF(AQ241=AR241,"PASS","FAIL")</f>
        <v>FAIL</v>
      </c>
      <c r="AT241" s="13"/>
      <c r="AU241" s="12" t="str">
        <f t="shared" ref="AU241:AU248" si="250">CONCATENATE("{""colspan"": ",AC241,", ""column"": ",AD241,", ""name"": """,AK241,""", ""row"": ",AE241,", ""rowspan"": ",AF241,", ""widgetStyle"": ",AH241,"},")</f>
        <v>{"colspan": 5, "column": 22, "name": "text_YTD_018", "row": 112, "rowspan": 3, "widgetStyle": {"borderEdges": ["bottom"], "backgroundColor": "#FFFFFF", "borderColor": "#C5D3E0", "borderRadius": 0, "borderWidth": 1}},</v>
      </c>
      <c r="AV241" s="17" t="s">
        <v>231</v>
      </c>
      <c r="AW241" s="13" t="str">
        <f>IF(AU241=AV241,"PASS","FAIL")</f>
        <v>FAIL</v>
      </c>
    </row>
    <row r="242" spans="1:49" s="4" customFormat="1" ht="72.599999999999994" thickBot="1" x14ac:dyDescent="0.35">
      <c r="A242" s="30">
        <v>2</v>
      </c>
      <c r="B242" s="14" t="s">
        <v>8</v>
      </c>
      <c r="C242" s="14" t="s">
        <v>47</v>
      </c>
      <c r="D242" s="14" t="s">
        <v>10</v>
      </c>
      <c r="E242" s="11" t="str">
        <f t="shared" ref="E242:E254" si="251">CONCATENATE("_",TEXT(F242+1,"000"))</f>
        <v>_018</v>
      </c>
      <c r="F242" s="28">
        <f t="shared" si="232"/>
        <v>17</v>
      </c>
      <c r="G242" s="5" t="s">
        <v>173</v>
      </c>
      <c r="H242" s="20" t="str">
        <f t="shared" ref="H242:H245" si="252">CONCATENATE("{{coalesce(cell(BIG_TEST_9.result, ", $F242,", \""Metric\""), \""Error\"").asString()}}")</f>
        <v>{{coalesce(cell(BIG_TEST_9.result, 17, \"Metric\"), \"Error\").asString()}}</v>
      </c>
      <c r="I242" s="26" t="s">
        <v>183</v>
      </c>
      <c r="J242" s="20" t="s">
        <v>15</v>
      </c>
      <c r="K242" s="5" t="s">
        <v>15</v>
      </c>
      <c r="L242" s="5" t="s">
        <v>53</v>
      </c>
      <c r="M242" s="20" t="str">
        <f t="shared" si="248"/>
        <v>["Metric", ["{{coalesce(cell(BIG_TEST_9.result, 17, \"Metric\"), \"Error\").asString()}}"], "in"]</v>
      </c>
      <c r="N242" s="20" t="str">
        <f t="shared" si="249"/>
        <v>["Region", ["{{coalesce(cell(BIG_TEST_9.result, 17, \"Region\"), \"Error\").asString()}}"], "in"]</v>
      </c>
      <c r="O242" s="6" t="s">
        <v>210</v>
      </c>
      <c r="P242" s="6" t="s">
        <v>177</v>
      </c>
      <c r="Q242" s="23" t="s">
        <v>183</v>
      </c>
      <c r="R242" s="23" t="s">
        <v>183</v>
      </c>
      <c r="S242" s="23" t="s">
        <v>183</v>
      </c>
      <c r="T242" s="23" t="s">
        <v>183</v>
      </c>
      <c r="U242" s="23" t="s">
        <v>183</v>
      </c>
      <c r="V242" s="23" t="s">
        <v>183</v>
      </c>
      <c r="W242" s="21" t="str">
        <f t="shared" ref="W242:W243" si="253">CONCATENATE("{{coalesce(cell(BIG_TEST_9.result, ", $F242,", \""Text_Color_1\""), \""#FFFFFF\"").asString()}}")</f>
        <v>{{coalesce(cell(BIG_TEST_9.result, 17, \"Text_Color_1\"), \"#FFFFFF\").asString()}}</v>
      </c>
      <c r="X242" s="8" t="s">
        <v>48</v>
      </c>
      <c r="Y242" s="8" t="s">
        <v>33</v>
      </c>
      <c r="Z242" s="21" t="str">
        <f>CONCATENATE("{{coalesce(cell(BIG_TEST_9.result, ", $F242,", \""number_YTD_A_Formatted\""), \""--\"").asString()}}")</f>
        <v>{{coalesce(cell(BIG_TEST_9.result, 17, \"number_YTD_A_Formatted\"), \"--\").asString()}}</v>
      </c>
      <c r="AA242" s="23" t="s">
        <v>183</v>
      </c>
      <c r="AB242" s="23" t="s">
        <v>183</v>
      </c>
      <c r="AC242" s="9" t="s">
        <v>59</v>
      </c>
      <c r="AD242" s="9" t="s">
        <v>195</v>
      </c>
      <c r="AE242" s="9">
        <f>AG242</f>
        <v>112</v>
      </c>
      <c r="AF242" s="9" t="s">
        <v>40</v>
      </c>
      <c r="AG242" s="28">
        <f t="shared" si="233"/>
        <v>112</v>
      </c>
      <c r="AH242" s="16" t="s">
        <v>227</v>
      </c>
      <c r="AI242" s="10"/>
      <c r="AJ242" s="25" t="s">
        <v>183</v>
      </c>
      <c r="AK242" s="7" t="str">
        <f t="shared" ref="AK242:AK245" si="254">CONCATENATE("text_",L242,E242)</f>
        <v>text_YTD_A_018</v>
      </c>
      <c r="AL242" s="10"/>
      <c r="AM242" s="24" t="s">
        <v>183</v>
      </c>
      <c r="AN242" s="24" t="s">
        <v>183</v>
      </c>
      <c r="AO242" s="13" t="str">
        <f t="shared" ref="AO242:AO254" si="255">IF(AM242=AN242,"PASS","FAIL")</f>
        <v>PASS</v>
      </c>
      <c r="AP242" s="13"/>
      <c r="AQ242" s="12" t="str">
        <f t="shared" ref="AQ242:AQ247" si="256">CONCATENATE("""",AK242,""": {""type"": ""text"", ""parameters"": {""text"": """, Z242, """, ""textAlignment"": """, Y242, """, ""textColor"": """, W242, """, ""fontSize"": ",X242,"}},")</f>
        <v>"text_YTD_A_018": {"type": "text", "parameters": {"text": "{{coalesce(cell(BIG_TEST_9.result, 17, \"number_YTD_A_Formatted\"), \"--\").asString()}}", "textAlignment": "center", "textColor": "{{coalesce(cell(BIG_TEST_9.result, 17, \"Text_Color_1\"), \"#FFFFFF\").asString()}}", "fontSize": 18}},</v>
      </c>
      <c r="AR242" s="17" t="s">
        <v>213</v>
      </c>
      <c r="AS242" s="13" t="str">
        <f t="shared" ref="AS242:AS247" si="257">IF(AQ242=AR242,"PASS","FAIL")</f>
        <v>FAIL</v>
      </c>
      <c r="AT242" s="13"/>
      <c r="AU242" s="12" t="str">
        <f t="shared" si="250"/>
        <v>{"colspan": 5, "column": 29, "name": "text_YTD_A_018", "row": 112, "rowspan": 3, "widgetStyle": {"borderEdges": ["bottom"], "backgroundColor": "#FFFFFF", "borderColor": "#C5D3E0", "borderRadius": 0, "borderWidth": 1}},</v>
      </c>
      <c r="AV242" s="17" t="s">
        <v>228</v>
      </c>
      <c r="AW242" s="13" t="str">
        <f t="shared" ref="AW242:AW254" si="258">IF(AU242=AV242,"PASS","FAIL")</f>
        <v>FAIL</v>
      </c>
    </row>
    <row r="243" spans="1:49" s="4" customFormat="1" ht="72.599999999999994" thickBot="1" x14ac:dyDescent="0.35">
      <c r="A243" s="30">
        <v>3</v>
      </c>
      <c r="B243" s="14" t="s">
        <v>8</v>
      </c>
      <c r="C243" s="14" t="s">
        <v>47</v>
      </c>
      <c r="D243" s="14" t="s">
        <v>10</v>
      </c>
      <c r="E243" s="11" t="str">
        <f t="shared" si="251"/>
        <v>_018</v>
      </c>
      <c r="F243" s="28">
        <f t="shared" si="232"/>
        <v>17</v>
      </c>
      <c r="G243" s="5" t="s">
        <v>173</v>
      </c>
      <c r="H243" s="20" t="str">
        <f t="shared" si="252"/>
        <v>{{coalesce(cell(BIG_TEST_9.result, 17, \"Metric\"), \"Error\").asString()}}</v>
      </c>
      <c r="I243" s="26" t="s">
        <v>183</v>
      </c>
      <c r="J243" s="20" t="str">
        <f>CONCATENATE("{{coalesce(cell(BIG_TEST_9.result, ", $F243,", \""Annual_Target_Dynamic\""), \""Error\"").asString()}}")</f>
        <v>{{coalesce(cell(BIG_TEST_9.result, 17, \"Annual_Target_Dynamic\"), \"Error\").asString()}}</v>
      </c>
      <c r="K243" s="5" t="s">
        <v>50</v>
      </c>
      <c r="L243" s="5" t="s">
        <v>54</v>
      </c>
      <c r="M243" s="20" t="str">
        <f t="shared" si="248"/>
        <v>["Metric", ["{{coalesce(cell(BIG_TEST_9.result, 17, \"Metric\"), \"Error\").asString()}}"], "in"]</v>
      </c>
      <c r="N243" s="20" t="str">
        <f t="shared" si="249"/>
        <v>["Region", ["{{coalesce(cell(BIG_TEST_9.result, 17, \"Region\"), \"Error\").asString()}}"], "in"]</v>
      </c>
      <c r="O243" s="6" t="s">
        <v>210</v>
      </c>
      <c r="P243" s="6" t="s">
        <v>177</v>
      </c>
      <c r="Q243" s="23" t="s">
        <v>183</v>
      </c>
      <c r="R243" s="23" t="s">
        <v>183</v>
      </c>
      <c r="S243" s="23" t="s">
        <v>183</v>
      </c>
      <c r="T243" s="23" t="s">
        <v>183</v>
      </c>
      <c r="U243" s="23" t="s">
        <v>183</v>
      </c>
      <c r="V243" s="23" t="s">
        <v>183</v>
      </c>
      <c r="W243" s="21" t="str">
        <f t="shared" si="253"/>
        <v>{{coalesce(cell(BIG_TEST_9.result, 17, \"Text_Color_1\"), \"#FFFFFF\").asString()}}</v>
      </c>
      <c r="X243" s="8" t="s">
        <v>48</v>
      </c>
      <c r="Y243" s="8" t="s">
        <v>33</v>
      </c>
      <c r="Z243" s="21" t="str">
        <f t="shared" ref="Z243" si="259">CONCATENATE("{{coalesce(cell(BIG_TEST_9.result, ", $F243,", \""number_Target_Formatted\""), \""--\"").asString()}}")</f>
        <v>{{coalesce(cell(BIG_TEST_9.result, 17, \"number_Target_Formatted\"), \"--\").asString()}}</v>
      </c>
      <c r="AA243" s="23" t="s">
        <v>183</v>
      </c>
      <c r="AB243" s="23" t="s">
        <v>183</v>
      </c>
      <c r="AC243" s="9" t="s">
        <v>41</v>
      </c>
      <c r="AD243" s="9" t="s">
        <v>135</v>
      </c>
      <c r="AE243" s="9">
        <f>AG243</f>
        <v>112</v>
      </c>
      <c r="AF243" s="9" t="s">
        <v>40</v>
      </c>
      <c r="AG243" s="28">
        <f t="shared" si="233"/>
        <v>112</v>
      </c>
      <c r="AH243" s="16" t="s">
        <v>219</v>
      </c>
      <c r="AI243" s="10"/>
      <c r="AJ243" s="25" t="s">
        <v>183</v>
      </c>
      <c r="AK243" s="7" t="str">
        <f t="shared" si="254"/>
        <v>text_Target_018</v>
      </c>
      <c r="AL243" s="10"/>
      <c r="AM243" s="24" t="s">
        <v>183</v>
      </c>
      <c r="AN243" s="24" t="s">
        <v>183</v>
      </c>
      <c r="AO243" s="13" t="str">
        <f t="shared" si="255"/>
        <v>PASS</v>
      </c>
      <c r="AP243" s="13"/>
      <c r="AQ243" s="12" t="str">
        <f t="shared" si="256"/>
        <v>"text_Target_018": {"type": "text", "parameters": {"text": "{{coalesce(cell(BIG_TEST_9.result, 17, \"number_Target_Formatted\"), \"--\").asString()}}", "textAlignment": "center", "textColor": "{{coalesce(cell(BIG_TEST_9.result, 17, \"Text_Color_1\"), \"#FFFFFF\").asString()}}", "fontSize": 18}},</v>
      </c>
      <c r="AR243" s="17" t="s">
        <v>217</v>
      </c>
      <c r="AS243" s="13" t="str">
        <f t="shared" si="257"/>
        <v>FAIL</v>
      </c>
      <c r="AT243" s="13"/>
      <c r="AU243" s="12" t="str">
        <f t="shared" si="250"/>
        <v>{"colspan": 4, "column": 16, "name": "text_Target_018", "row": 112, "rowspan": 3, "widgetStyle": {"borderEdges": [], "backgroundColor": "#FFFFFF", "borderColor": "#FFFFFF", "borderRadius": 0, "borderWidth": 1}},</v>
      </c>
      <c r="AV243" s="17" t="s">
        <v>232</v>
      </c>
      <c r="AW243" s="13" t="str">
        <f t="shared" si="258"/>
        <v>FAIL</v>
      </c>
    </row>
    <row r="244" spans="1:49" s="4" customFormat="1" ht="72.599999999999994" thickBot="1" x14ac:dyDescent="0.35">
      <c r="A244" s="30">
        <v>4</v>
      </c>
      <c r="B244" s="14" t="s">
        <v>8</v>
      </c>
      <c r="C244" s="14" t="s">
        <v>47</v>
      </c>
      <c r="D244" s="14" t="s">
        <v>10</v>
      </c>
      <c r="E244" s="11" t="str">
        <f t="shared" si="251"/>
        <v>_018</v>
      </c>
      <c r="F244" s="28">
        <f t="shared" si="232"/>
        <v>17</v>
      </c>
      <c r="G244" s="5" t="s">
        <v>173</v>
      </c>
      <c r="H244" s="20" t="str">
        <f t="shared" si="252"/>
        <v>{{coalesce(cell(BIG_TEST_9.result, 17, \"Metric\"), \"Error\").asString()}}</v>
      </c>
      <c r="I244" s="26" t="s">
        <v>183</v>
      </c>
      <c r="J244" s="20" t="str">
        <f>CONCATENATE("{{coalesce(cell(BIG_TEST_9.result, ", $F244,", \""Change_in_YTD_MoM_Dynamic\""), \""Error\"").asString()}}")</f>
        <v>{{coalesce(cell(BIG_TEST_9.result, 17, \"Change_in_YTD_MoM_Dynamic\"), \"Error\").asString()}}</v>
      </c>
      <c r="K244" s="5" t="s">
        <v>51</v>
      </c>
      <c r="L244" s="5" t="s">
        <v>56</v>
      </c>
      <c r="M244" s="20" t="str">
        <f t="shared" si="248"/>
        <v>["Metric", ["{{coalesce(cell(BIG_TEST_9.result, 17, \"Metric\"), \"Error\").asString()}}"], "in"]</v>
      </c>
      <c r="N244" s="20" t="str">
        <f t="shared" si="249"/>
        <v>["Region", ["{{coalesce(cell(BIG_TEST_9.result, 17, \"Region\"), \"Error\").asString()}}"], "in"]</v>
      </c>
      <c r="O244" s="6" t="s">
        <v>210</v>
      </c>
      <c r="P244" s="6" t="s">
        <v>177</v>
      </c>
      <c r="Q244" s="23" t="s">
        <v>183</v>
      </c>
      <c r="R244" s="23" t="s">
        <v>183</v>
      </c>
      <c r="S244" s="23" t="s">
        <v>183</v>
      </c>
      <c r="T244" s="23" t="s">
        <v>183</v>
      </c>
      <c r="U244" s="23" t="s">
        <v>183</v>
      </c>
      <c r="V244" s="23" t="s">
        <v>183</v>
      </c>
      <c r="W244" s="21" t="str">
        <f>CONCATENATE("{{coalesce(cell(BIG_TEST_9.result, ", $F244,", \""Color_2\""), \""#FFFFFF\"").asString()}}")</f>
        <v>{{coalesce(cell(BIG_TEST_9.result, 17, \"Color_2\"), \"#FFFFFF\").asString()}}</v>
      </c>
      <c r="X244" s="8" t="s">
        <v>34</v>
      </c>
      <c r="Y244" s="8" t="s">
        <v>202</v>
      </c>
      <c r="Z244" s="21" t="str">
        <f>CONCATENATE("{{coalesce(cell(BIG_TEST_9.result, ", $F244,", \""number_YTD_MoM_Formatted\""), \""--\"").asString()}}")</f>
        <v>{{coalesce(cell(BIG_TEST_9.result, 17, \"number_YTD_MoM_Formatted\"), \"--\").asString()}}</v>
      </c>
      <c r="AA244" s="23" t="s">
        <v>183</v>
      </c>
      <c r="AB244" s="23" t="s">
        <v>183</v>
      </c>
      <c r="AC244" s="9" t="s">
        <v>40</v>
      </c>
      <c r="AD244" s="9" t="s">
        <v>32</v>
      </c>
      <c r="AE244" s="9">
        <f>AG244+3</f>
        <v>115</v>
      </c>
      <c r="AF244" s="9" t="s">
        <v>44</v>
      </c>
      <c r="AG244" s="28">
        <f t="shared" si="233"/>
        <v>112</v>
      </c>
      <c r="AH244" s="16" t="s">
        <v>219</v>
      </c>
      <c r="AI244" s="10"/>
      <c r="AJ244" s="25" t="s">
        <v>183</v>
      </c>
      <c r="AK244" s="7" t="str">
        <f t="shared" si="254"/>
        <v>text_YTD_MoM_018</v>
      </c>
      <c r="AL244" s="10"/>
      <c r="AM244" s="24" t="s">
        <v>183</v>
      </c>
      <c r="AN244" s="24" t="s">
        <v>183</v>
      </c>
      <c r="AO244" s="13" t="str">
        <f t="shared" si="255"/>
        <v>PASS</v>
      </c>
      <c r="AP244" s="13"/>
      <c r="AQ244" s="12" t="str">
        <f t="shared" si="256"/>
        <v>"text_YTD_MoM_018": {"type": "text", "parameters": {"text": "{{coalesce(cell(BIG_TEST_9.result, 17, \"number_YTD_MoM_Formatted\"), \"--\").asString()}}", "textAlignment": "right", "textColor": "{{coalesce(cell(BIG_TEST_9.result, 17, \"Color_2\"), \"#FFFFFF\").asString()}}", "fontSize": 14}},</v>
      </c>
      <c r="AR244" s="17" t="s">
        <v>211</v>
      </c>
      <c r="AS244" s="13" t="str">
        <f t="shared" si="257"/>
        <v>FAIL</v>
      </c>
      <c r="AT244" s="13"/>
      <c r="AU244" s="12" t="str">
        <f t="shared" si="250"/>
        <v>{"colspan": 3, "column": 24, "name": "text_YTD_MoM_018", "row": 115, "rowspan": 2, "widgetStyle": {"borderEdges": [], "backgroundColor": "#FFFFFF", "borderColor": "#FFFFFF", "borderRadius": 0, "borderWidth": 1}},</v>
      </c>
      <c r="AV244" s="17" t="s">
        <v>230</v>
      </c>
      <c r="AW244" s="13" t="str">
        <f t="shared" si="258"/>
        <v>FAIL</v>
      </c>
    </row>
    <row r="245" spans="1:49" s="4" customFormat="1" ht="72.599999999999994" thickBot="1" x14ac:dyDescent="0.35">
      <c r="A245" s="30">
        <v>5</v>
      </c>
      <c r="B245" s="14" t="s">
        <v>8</v>
      </c>
      <c r="C245" s="14" t="s">
        <v>47</v>
      </c>
      <c r="D245" s="14" t="s">
        <v>10</v>
      </c>
      <c r="E245" s="11" t="str">
        <f t="shared" si="251"/>
        <v>_018</v>
      </c>
      <c r="F245" s="28">
        <f t="shared" si="232"/>
        <v>17</v>
      </c>
      <c r="G245" s="5" t="s">
        <v>173</v>
      </c>
      <c r="H245" s="20" t="str">
        <f t="shared" si="252"/>
        <v>{{coalesce(cell(BIG_TEST_9.result, 17, \"Metric\"), \"Error\").asString()}}</v>
      </c>
      <c r="I245" s="26" t="s">
        <v>183</v>
      </c>
      <c r="J245" s="5" t="s">
        <v>52</v>
      </c>
      <c r="K245" s="5" t="s">
        <v>52</v>
      </c>
      <c r="L245" s="5" t="s">
        <v>55</v>
      </c>
      <c r="M245" s="20" t="str">
        <f t="shared" si="248"/>
        <v>["Metric", ["{{coalesce(cell(BIG_TEST_9.result, 17, \"Metric\"), \"Error\").asString()}}"], "in"]</v>
      </c>
      <c r="N245" s="20" t="str">
        <f>CONCATENATE("[""Region"", [""{{coalesce(cell(BIG_TEST_9.result, ", $F245,", \""Region\""), \""Error\"").asString()}}""], ""in""]")</f>
        <v>["Region", ["{{coalesce(cell(BIG_TEST_9.result, 17, \"Region\"), \"Error\").asString()}}"], "in"]</v>
      </c>
      <c r="O245" s="6" t="s">
        <v>210</v>
      </c>
      <c r="P245" s="6" t="s">
        <v>177</v>
      </c>
      <c r="Q245" s="23" t="s">
        <v>183</v>
      </c>
      <c r="R245" s="23" t="s">
        <v>183</v>
      </c>
      <c r="S245" s="23" t="s">
        <v>183</v>
      </c>
      <c r="T245" s="23" t="s">
        <v>183</v>
      </c>
      <c r="U245" s="23" t="s">
        <v>183</v>
      </c>
      <c r="V245" s="23" t="s">
        <v>183</v>
      </c>
      <c r="W245" s="21" t="str">
        <f>CONCATENATE("{{coalesce(cell(BIG_TEST_9.result, ", $F245,", \""Color\""), \""#FFFFFF\"").asString()}}")</f>
        <v>{{coalesce(cell(BIG_TEST_9.result, 17, \"Color\"), \"#FFFFFF\").asString()}}</v>
      </c>
      <c r="X245" s="8" t="s">
        <v>34</v>
      </c>
      <c r="Y245" s="8" t="s">
        <v>202</v>
      </c>
      <c r="Z245" s="21" t="str">
        <f>CONCATENATE("{{coalesce(cell(BIG_TEST_9.result, ", $F245,", \""number_YTD_A_MoM_Formatted\""), \""--\"").asString()}}")</f>
        <v>{{coalesce(cell(BIG_TEST_9.result, 17, \"number_YTD_A_MoM_Formatted\"), \"--\").asString()}}</v>
      </c>
      <c r="AA245" s="23" t="s">
        <v>183</v>
      </c>
      <c r="AB245" s="23" t="s">
        <v>183</v>
      </c>
      <c r="AC245" s="9" t="s">
        <v>40</v>
      </c>
      <c r="AD245" s="9" t="s">
        <v>237</v>
      </c>
      <c r="AE245" s="9">
        <f>AG245+3</f>
        <v>115</v>
      </c>
      <c r="AF245" s="9" t="s">
        <v>44</v>
      </c>
      <c r="AG245" s="28">
        <f t="shared" si="233"/>
        <v>112</v>
      </c>
      <c r="AH245" s="16" t="s">
        <v>219</v>
      </c>
      <c r="AI245" s="10"/>
      <c r="AJ245" s="25" t="s">
        <v>183</v>
      </c>
      <c r="AK245" s="7" t="str">
        <f t="shared" si="254"/>
        <v>text_YTD_A_MoM_018</v>
      </c>
      <c r="AL245" s="10"/>
      <c r="AM245" s="24" t="s">
        <v>183</v>
      </c>
      <c r="AN245" s="24" t="s">
        <v>183</v>
      </c>
      <c r="AO245" s="13" t="str">
        <f t="shared" si="255"/>
        <v>PASS</v>
      </c>
      <c r="AP245" s="13"/>
      <c r="AQ245" s="12" t="str">
        <f t="shared" si="256"/>
        <v>"text_YTD_A_MoM_018": {"type": "text", "parameters": {"text": "{{coalesce(cell(BIG_TEST_9.result, 17, \"number_YTD_A_MoM_Formatted\"), \"--\").asString()}}", "textAlignment": "right", "textColor": "{{coalesce(cell(BIG_TEST_9.result, 17, \"Color\"), \"#FFFFFF\").asString()}}", "fontSize": 14}},</v>
      </c>
      <c r="AR245" s="17" t="s">
        <v>214</v>
      </c>
      <c r="AS245" s="13" t="str">
        <f t="shared" si="257"/>
        <v>FAIL</v>
      </c>
      <c r="AT245" s="13"/>
      <c r="AU245" s="12" t="str">
        <f t="shared" si="250"/>
        <v>{"colspan": 3, "column": 31, "name": "text_YTD_A_MoM_018", "row": 115, "rowspan": 2, "widgetStyle": {"borderEdges": [], "backgroundColor": "#FFFFFF", "borderColor": "#FFFFFF", "borderRadius": 0, "borderWidth": 1}},</v>
      </c>
      <c r="AV245" s="17" t="s">
        <v>229</v>
      </c>
      <c r="AW245" s="13" t="str">
        <f t="shared" si="258"/>
        <v>FAIL</v>
      </c>
    </row>
    <row r="246" spans="1:49" s="4" customFormat="1" ht="72.599999999999994" thickBot="1" x14ac:dyDescent="0.35">
      <c r="A246" s="30">
        <v>6</v>
      </c>
      <c r="B246" s="14" t="s">
        <v>8</v>
      </c>
      <c r="C246" s="14" t="s">
        <v>47</v>
      </c>
      <c r="D246" s="14" t="s">
        <v>10</v>
      </c>
      <c r="E246" s="11" t="str">
        <f t="shared" si="251"/>
        <v>_018</v>
      </c>
      <c r="F246" s="28">
        <f t="shared" si="232"/>
        <v>17</v>
      </c>
      <c r="G246" s="6" t="s">
        <v>183</v>
      </c>
      <c r="H246" s="6" t="s">
        <v>183</v>
      </c>
      <c r="I246" s="6" t="s">
        <v>183</v>
      </c>
      <c r="J246" s="6" t="s">
        <v>183</v>
      </c>
      <c r="K246" s="6" t="s">
        <v>183</v>
      </c>
      <c r="L246" s="6" t="s">
        <v>183</v>
      </c>
      <c r="M246" s="6" t="s">
        <v>183</v>
      </c>
      <c r="N246" s="6" t="s">
        <v>183</v>
      </c>
      <c r="O246" s="6" t="s">
        <v>183</v>
      </c>
      <c r="P246" s="6" t="s">
        <v>183</v>
      </c>
      <c r="Q246" s="23" t="s">
        <v>183</v>
      </c>
      <c r="R246" s="23" t="s">
        <v>183</v>
      </c>
      <c r="S246" s="23" t="s">
        <v>183</v>
      </c>
      <c r="T246" s="23" t="s">
        <v>183</v>
      </c>
      <c r="U246" s="23" t="s">
        <v>183</v>
      </c>
      <c r="V246" s="23" t="s">
        <v>183</v>
      </c>
      <c r="W246" s="21" t="str">
        <f>CONCATENATE("{{coalesce(cell(BIG_TEST_9.result, ", $F244,", \""Text_Color_1\""), \""#FFFFFF\"").asString()}}")</f>
        <v>{{coalesce(cell(BIG_TEST_9.result, 17, \"Text_Color_1\"), \"#FFFFFF\").asString()}}</v>
      </c>
      <c r="X246" s="8" t="s">
        <v>49</v>
      </c>
      <c r="Y246" s="8" t="s">
        <v>202</v>
      </c>
      <c r="Z246" s="8" t="s">
        <v>212</v>
      </c>
      <c r="AA246" s="23"/>
      <c r="AB246" s="23"/>
      <c r="AC246" s="9" t="s">
        <v>40</v>
      </c>
      <c r="AD246" s="9" t="s">
        <v>158</v>
      </c>
      <c r="AE246" s="9">
        <f>AG246+3</f>
        <v>115</v>
      </c>
      <c r="AF246" s="9" t="s">
        <v>44</v>
      </c>
      <c r="AG246" s="28">
        <f t="shared" si="233"/>
        <v>112</v>
      </c>
      <c r="AH246" s="16" t="s">
        <v>219</v>
      </c>
      <c r="AI246" s="10"/>
      <c r="AJ246" s="25" t="s">
        <v>183</v>
      </c>
      <c r="AK246" s="7" t="str">
        <f>CONCATENATE("text_","cmom_a",E246)</f>
        <v>text_cmom_a_018</v>
      </c>
      <c r="AL246" s="10"/>
      <c r="AM246" s="24" t="s">
        <v>183</v>
      </c>
      <c r="AN246" s="24" t="s">
        <v>183</v>
      </c>
      <c r="AO246" s="13" t="str">
        <f t="shared" si="255"/>
        <v>PASS</v>
      </c>
      <c r="AP246" s="13"/>
      <c r="AQ246" s="12" t="str">
        <f t="shared" si="256"/>
        <v>"text_cmom_a_018": {"type": "text", "parameters": {"text": "Δ MoM", "textAlignment": "right", "textColor": "{{coalesce(cell(BIG_TEST_9.result, 17, \"Text_Color_1\"), \"#FFFFFF\").asString()}}", "fontSize": 10}},</v>
      </c>
      <c r="AR246" s="17" t="s">
        <v>215</v>
      </c>
      <c r="AS246" s="13" t="str">
        <f t="shared" si="257"/>
        <v>FAIL</v>
      </c>
      <c r="AT246" s="13"/>
      <c r="AU246" s="12" t="str">
        <f t="shared" si="250"/>
        <v>{"colspan": 3, "column": 21, "name": "text_cmom_a_018", "row": 115, "rowspan": 2, "widgetStyle": {"borderEdges": [], "backgroundColor": "#FFFFFF", "borderColor": "#FFFFFF", "borderRadius": 0, "borderWidth": 1}},</v>
      </c>
      <c r="AV246" s="17" t="s">
        <v>220</v>
      </c>
      <c r="AW246" s="13" t="str">
        <f t="shared" si="258"/>
        <v>FAIL</v>
      </c>
    </row>
    <row r="247" spans="1:49" s="4" customFormat="1" ht="72.599999999999994" thickBot="1" x14ac:dyDescent="0.35">
      <c r="A247" s="30">
        <v>7</v>
      </c>
      <c r="B247" s="14" t="s">
        <v>8</v>
      </c>
      <c r="C247" s="14" t="s">
        <v>47</v>
      </c>
      <c r="D247" s="14" t="s">
        <v>10</v>
      </c>
      <c r="E247" s="11" t="str">
        <f t="shared" si="251"/>
        <v>_018</v>
      </c>
      <c r="F247" s="28">
        <f t="shared" si="232"/>
        <v>17</v>
      </c>
      <c r="G247" s="6" t="s">
        <v>183</v>
      </c>
      <c r="H247" s="6" t="s">
        <v>183</v>
      </c>
      <c r="I247" s="6" t="s">
        <v>183</v>
      </c>
      <c r="J247" s="6" t="s">
        <v>183</v>
      </c>
      <c r="K247" s="6" t="s">
        <v>183</v>
      </c>
      <c r="L247" s="6" t="s">
        <v>183</v>
      </c>
      <c r="M247" s="6" t="s">
        <v>183</v>
      </c>
      <c r="N247" s="6" t="s">
        <v>183</v>
      </c>
      <c r="O247" s="6" t="s">
        <v>183</v>
      </c>
      <c r="P247" s="6" t="s">
        <v>183</v>
      </c>
      <c r="Q247" s="23" t="s">
        <v>183</v>
      </c>
      <c r="R247" s="23" t="s">
        <v>183</v>
      </c>
      <c r="S247" s="23" t="s">
        <v>183</v>
      </c>
      <c r="T247" s="23" t="s">
        <v>183</v>
      </c>
      <c r="U247" s="23" t="s">
        <v>183</v>
      </c>
      <c r="V247" s="23" t="s">
        <v>183</v>
      </c>
      <c r="W247" s="21" t="str">
        <f>CONCATENATE("{{coalesce(cell(BIG_TEST_9.result, ", $F245,", \""Text_Color_1\""), \""#FFFFFF\"").asString()}}")</f>
        <v>{{coalesce(cell(BIG_TEST_9.result, 17, \"Text_Color_1\"), \"#FFFFFF\").asString()}}</v>
      </c>
      <c r="X247" s="8" t="s">
        <v>49</v>
      </c>
      <c r="Y247" s="8" t="s">
        <v>202</v>
      </c>
      <c r="Z247" s="8" t="s">
        <v>212</v>
      </c>
      <c r="AA247" s="23"/>
      <c r="AB247" s="23"/>
      <c r="AC247" s="9" t="s">
        <v>40</v>
      </c>
      <c r="AD247" s="9" t="s">
        <v>194</v>
      </c>
      <c r="AE247" s="9">
        <f>AG247+3</f>
        <v>115</v>
      </c>
      <c r="AF247" s="9" t="s">
        <v>44</v>
      </c>
      <c r="AG247" s="28">
        <f t="shared" si="233"/>
        <v>112</v>
      </c>
      <c r="AH247" s="16" t="s">
        <v>219</v>
      </c>
      <c r="AI247" s="10"/>
      <c r="AJ247" s="25" t="s">
        <v>183</v>
      </c>
      <c r="AK247" s="7" t="str">
        <f>CONCATENATE("text_","cmom_b",E247)</f>
        <v>text_cmom_b_018</v>
      </c>
      <c r="AL247" s="10"/>
      <c r="AM247" s="24" t="s">
        <v>183</v>
      </c>
      <c r="AN247" s="24" t="s">
        <v>183</v>
      </c>
      <c r="AO247" s="13" t="str">
        <f t="shared" si="255"/>
        <v>PASS</v>
      </c>
      <c r="AP247" s="13"/>
      <c r="AQ247" s="12" t="str">
        <f t="shared" si="256"/>
        <v>"text_cmom_b_018": {"type": "text", "parameters": {"text": "Δ MoM", "textAlignment": "right", "textColor": "{{coalesce(cell(BIG_TEST_9.result, 17, \"Text_Color_1\"), \"#FFFFFF\").asString()}}", "fontSize": 10}},</v>
      </c>
      <c r="AR247" s="17" t="s">
        <v>216</v>
      </c>
      <c r="AS247" s="13" t="str">
        <f t="shared" si="257"/>
        <v>FAIL</v>
      </c>
      <c r="AT247" s="13"/>
      <c r="AU247" s="12" t="str">
        <f t="shared" si="250"/>
        <v>{"colspan": 3, "column": 28, "name": "text_cmom_b_018", "row": 115, "rowspan": 2, "widgetStyle": {"borderEdges": [], "backgroundColor": "#FFFFFF", "borderColor": "#FFFFFF", "borderRadius": 0, "borderWidth": 1}},</v>
      </c>
      <c r="AV247" s="17" t="s">
        <v>221</v>
      </c>
      <c r="AW247" s="13" t="str">
        <f t="shared" si="258"/>
        <v>FAIL</v>
      </c>
    </row>
    <row r="248" spans="1:49" s="4" customFormat="1" ht="216.6" thickBot="1" x14ac:dyDescent="0.35">
      <c r="A248" s="30">
        <v>8</v>
      </c>
      <c r="B248" s="14" t="s">
        <v>8</v>
      </c>
      <c r="C248" s="14" t="s">
        <v>47</v>
      </c>
      <c r="D248" s="14" t="s">
        <v>166</v>
      </c>
      <c r="E248" s="11" t="str">
        <f t="shared" si="251"/>
        <v>_018</v>
      </c>
      <c r="F248" s="28">
        <f t="shared" si="232"/>
        <v>17</v>
      </c>
      <c r="G248" s="5" t="s">
        <v>173</v>
      </c>
      <c r="H248" s="20" t="str">
        <f t="shared" ref="H248" si="260">CONCATENATE("{{coalesce(cell(BIG_TEST_9.result, ", $F248,", \""Metric\""), \""Error\"").asString()}}")</f>
        <v>{{coalesce(cell(BIG_TEST_9.result, 17, \"Metric\"), \"Error\").asString()}}</v>
      </c>
      <c r="I248" s="20" t="s">
        <v>191</v>
      </c>
      <c r="J248" s="20" t="s">
        <v>15</v>
      </c>
      <c r="K248" s="5" t="s">
        <v>15</v>
      </c>
      <c r="L248" s="5" t="s">
        <v>53</v>
      </c>
      <c r="M248" s="20" t="str">
        <f>CONCATENATE("[""Metric"", [""{{coalesce(cell(BIG_TEST_9.result, ", $F248,", \""Metric\""), \""Error\"").asString()}}""], ""in""]")</f>
        <v>["Metric", ["{{coalesce(cell(BIG_TEST_9.result, 17, \"Metric\"), \"Error\").asString()}}"], "in"]</v>
      </c>
      <c r="N248" s="20" t="str">
        <f>CONCATENATE("[""Region"", [""{{coalesce(cell(BIG_TEST_9.result, ", $F248,", \""Region\""), \""Error\"").asString()}}""], ""in""]")</f>
        <v>["Region", ["{{coalesce(cell(BIG_TEST_9.result, 17, \"Region\"), \"Error\").asString()}}"], "in"]</v>
      </c>
      <c r="O248" s="6" t="s">
        <v>183</v>
      </c>
      <c r="P248" s="6" t="s">
        <v>177</v>
      </c>
      <c r="Q248" s="21" t="s">
        <v>178</v>
      </c>
      <c r="R248" s="23" t="s">
        <v>183</v>
      </c>
      <c r="S248" s="23" t="s">
        <v>183</v>
      </c>
      <c r="T248" s="23" t="s">
        <v>183</v>
      </c>
      <c r="U248" s="21" t="str">
        <f>CONCATENATE("{{coalesce(cell(BIG_TEST_9.result, ", $F248,", \""Color\""), \""#FFFFFF\"").asString()}}")</f>
        <v>{{coalesce(cell(BIG_TEST_9.result, 17, \"Color\"), \"#FFFFFF\").asString()}}</v>
      </c>
      <c r="V248" s="8" t="s">
        <v>34</v>
      </c>
      <c r="W248" s="17" t="s">
        <v>31</v>
      </c>
      <c r="X248" s="8" t="s">
        <v>49</v>
      </c>
      <c r="Y248" s="8" t="s">
        <v>33</v>
      </c>
      <c r="Z248" s="8"/>
      <c r="AA248" s="17" t="s">
        <v>239</v>
      </c>
      <c r="AB248" s="17" t="s">
        <v>196</v>
      </c>
      <c r="AC248" s="9" t="s">
        <v>179</v>
      </c>
      <c r="AD248" s="9" t="s">
        <v>204</v>
      </c>
      <c r="AE248" s="9">
        <f>AG248</f>
        <v>112</v>
      </c>
      <c r="AF248" s="9" t="s">
        <v>59</v>
      </c>
      <c r="AG248" s="28">
        <f t="shared" si="233"/>
        <v>112</v>
      </c>
      <c r="AH248" s="16" t="s">
        <v>180</v>
      </c>
      <c r="AI248" s="10"/>
      <c r="AJ248" s="11" t="str">
        <f>CONCATENATE(G248,"Trend",E248)</f>
        <v>Step_Trend_018</v>
      </c>
      <c r="AK248" s="7" t="str">
        <f>CONCATENATE("chart_Trend",E248)</f>
        <v>chart_Trend_018</v>
      </c>
      <c r="AL248" s="10"/>
      <c r="AM248" s="12" t="str">
        <f>CONCATENATE("""",AJ248,""": {""broadcastFacet"": false, ", P248,  ", ""isGlobal"": false, ", """query"": {""measures"": [[""avg"", """,J248,"""]], ""groups"": ", I248,", ""filters"": [", M248,", ", N248,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"Step_Trend_018":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17, \"Metric\"), \"Error\").asString()}}"], "in"], ["Region", ["{{coalesce(cell(BIG_TEST_9.result, 17,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48" s="21" t="s">
        <v>233</v>
      </c>
      <c r="AO248" s="13" t="str">
        <f t="shared" si="255"/>
        <v>FAIL</v>
      </c>
      <c r="AP248" s="13"/>
      <c r="AQ248" s="12" t="str">
        <f>CONCATENATE("""", AK248, """: {""parameters"": {", AA248, " """, AJ248, """, ", AB248, "}, ""type"": ""chart""},")</f>
        <v>"chart_Trend_018":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"Step_Trend_018",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48" s="17" t="s">
        <v>238</v>
      </c>
      <c r="AS248" s="13" t="str">
        <f>IF(AQ248=AR248,"PASS","FAIL")</f>
        <v>FAIL</v>
      </c>
      <c r="AT248" s="13"/>
      <c r="AU248" s="12" t="str">
        <f t="shared" si="250"/>
        <v>{"colspan": 7, "column": 34, "name": "chart_Trend_018", "row": 112, "rowspan": 5, "widgetStyle": {"backgroundColor": "#FFFFFF", "borderColor": "#FFFFFF", "borderEdges": [], "borderRadius": 0, "borderWidth": 1}},</v>
      </c>
      <c r="AV248" s="17" t="s">
        <v>234</v>
      </c>
      <c r="AW248" s="13" t="str">
        <f t="shared" si="258"/>
        <v>FAIL</v>
      </c>
    </row>
    <row r="249" spans="1:49" s="4" customFormat="1" ht="115.8" thickBot="1" x14ac:dyDescent="0.35">
      <c r="A249" s="30">
        <v>9</v>
      </c>
      <c r="B249" s="14" t="s">
        <v>8</v>
      </c>
      <c r="C249" s="14" t="s">
        <v>47</v>
      </c>
      <c r="D249" s="14" t="s">
        <v>167</v>
      </c>
      <c r="E249" s="11" t="str">
        <f t="shared" si="251"/>
        <v>_018</v>
      </c>
      <c r="F249" s="28">
        <f t="shared" si="232"/>
        <v>17</v>
      </c>
      <c r="G249" s="6" t="s">
        <v>183</v>
      </c>
      <c r="H249" s="6" t="s">
        <v>183</v>
      </c>
      <c r="I249" s="26" t="s">
        <v>183</v>
      </c>
      <c r="J249" s="6" t="s">
        <v>183</v>
      </c>
      <c r="K249" s="6" t="s">
        <v>183</v>
      </c>
      <c r="L249" s="6" t="s">
        <v>183</v>
      </c>
      <c r="M249" s="6" t="s">
        <v>183</v>
      </c>
      <c r="N249" s="6" t="s">
        <v>183</v>
      </c>
      <c r="O249" s="6" t="s">
        <v>183</v>
      </c>
      <c r="P249" s="6" t="s">
        <v>183</v>
      </c>
      <c r="Q249" s="23" t="s">
        <v>183</v>
      </c>
      <c r="R249" s="23" t="s">
        <v>183</v>
      </c>
      <c r="S249" s="23" t="s">
        <v>183</v>
      </c>
      <c r="T249" s="23" t="s">
        <v>183</v>
      </c>
      <c r="U249" s="23" t="s">
        <v>183</v>
      </c>
      <c r="V249" s="23" t="s">
        <v>183</v>
      </c>
      <c r="W249" s="17" t="s">
        <v>187</v>
      </c>
      <c r="X249" s="8" t="s">
        <v>49</v>
      </c>
      <c r="Y249" s="8" t="s">
        <v>33</v>
      </c>
      <c r="Z249" s="8"/>
      <c r="AA249" s="23" t="s">
        <v>183</v>
      </c>
      <c r="AB249" s="23" t="s">
        <v>183</v>
      </c>
      <c r="AC249" s="9" t="s">
        <v>42</v>
      </c>
      <c r="AD249" s="9" t="s">
        <v>42</v>
      </c>
      <c r="AE249" s="9">
        <f>AG249</f>
        <v>112</v>
      </c>
      <c r="AF249" s="9" t="s">
        <v>59</v>
      </c>
      <c r="AG249" s="28">
        <f t="shared" si="233"/>
        <v>112</v>
      </c>
      <c r="AH249" s="22" t="str">
        <f>CONCATENATE("{""backgroundColor"": ""{{coalesce(cell(BIG_TEST_9.result, ",$F249,", \""Colorization_Hex_Code\""), \""#FFFFFF\"").asString()}}"", ""borderColor"": ""#FFFFFF"", ""borderEdges"": [""top"",""left"",""bottom""], ""borderRadius"": 0, ""borderWidth"": 4}")</f>
        <v>{"backgroundColor": "{{coalesce(cell(BIG_TEST_9.result, 17, \"Colorization_Hex_Code\"), \"#FFFFFF\").asString()}}", "borderColor": "#FFFFFF", "borderEdges": ["top","left","bottom"], "borderRadius": 0, "borderWidth": 4}</v>
      </c>
      <c r="AI249" s="10"/>
      <c r="AJ249" s="25" t="s">
        <v>183</v>
      </c>
      <c r="AK249" s="7" t="str">
        <f>CONCATENATE("Status_Box",E249)</f>
        <v>Status_Box_018</v>
      </c>
      <c r="AL249" s="10"/>
      <c r="AM249" s="24" t="s">
        <v>183</v>
      </c>
      <c r="AN249" s="24" t="s">
        <v>183</v>
      </c>
      <c r="AO249" s="13" t="str">
        <f t="shared" si="255"/>
        <v>PASS</v>
      </c>
      <c r="AP249" s="13"/>
      <c r="AQ249" s="12" t="str">
        <f>CONCATENATE("""",AK249,""": {""parameters"": {""fontSize"": ",X249,", ""text"": """, Z249, """, ""textAlignment"": """, Y249, """, ""textColor"": """, W249, """}, ""type"": ""text""},")</f>
        <v>"Status_Box_018": {"parameters": {"fontSize": 10, "text": "", "textAlignment": "center", "textColor": "#091A3E"}, "type": "text"},</v>
      </c>
      <c r="AR249" s="33" t="s">
        <v>203</v>
      </c>
      <c r="AS249" s="13" t="str">
        <f t="shared" ref="AS249:AS254" si="261">IF(AQ249=AR249,"PASS","FAIL")</f>
        <v>FAIL</v>
      </c>
      <c r="AT249" s="13"/>
      <c r="AU249" s="12" t="str">
        <f>CONCATENATE("{""colspan"": ",AC249,", ""column"": ",AD249,", ""name"": """,AK249,""", ""row"": ",AE249,", ""rowspan"": ",AF249, ", ""widgetStyle"": ",AH249,"},")</f>
        <v>{"colspan": 1, "column": 1, "name": "Status_Box_018", "row": 112, "rowspan": 5, "widgetStyle": {"backgroundColor": "{{coalesce(cell(BIG_TEST_9.result, 17, \"Colorization_Hex_Code\"), \"#FFFFFF\").asString()}}", "borderColor": "#FFFFFF", "borderEdges": ["top","left","bottom"], "borderRadius": 0, "borderWidth": 4}},</v>
      </c>
      <c r="AV249" s="33" t="s">
        <v>222</v>
      </c>
      <c r="AW249" s="13" t="str">
        <f t="shared" si="258"/>
        <v>FAIL</v>
      </c>
    </row>
    <row r="250" spans="1:49" s="4" customFormat="1" ht="130.19999999999999" customHeight="1" thickBot="1" x14ac:dyDescent="0.35">
      <c r="A250" s="30">
        <v>10</v>
      </c>
      <c r="B250" s="14" t="s">
        <v>8</v>
      </c>
      <c r="C250" s="14" t="s">
        <v>47</v>
      </c>
      <c r="D250" s="14" t="s">
        <v>168</v>
      </c>
      <c r="E250" s="11" t="str">
        <f t="shared" si="251"/>
        <v>_018</v>
      </c>
      <c r="F250" s="28">
        <f t="shared" si="232"/>
        <v>17</v>
      </c>
      <c r="G250" s="6" t="s">
        <v>183</v>
      </c>
      <c r="H250" s="6" t="s">
        <v>183</v>
      </c>
      <c r="I250" s="26" t="s">
        <v>183</v>
      </c>
      <c r="J250" s="6" t="s">
        <v>183</v>
      </c>
      <c r="K250" s="6" t="s">
        <v>183</v>
      </c>
      <c r="L250" s="6" t="s">
        <v>183</v>
      </c>
      <c r="M250" s="6" t="s">
        <v>183</v>
      </c>
      <c r="N250" s="6" t="s">
        <v>183</v>
      </c>
      <c r="O250" s="6" t="s">
        <v>183</v>
      </c>
      <c r="P250" s="6" t="s">
        <v>183</v>
      </c>
      <c r="Q250" s="23" t="s">
        <v>183</v>
      </c>
      <c r="R250" s="23" t="s">
        <v>183</v>
      </c>
      <c r="S250" s="23" t="s">
        <v>183</v>
      </c>
      <c r="T250" s="23" t="s">
        <v>183</v>
      </c>
      <c r="U250" s="23" t="s">
        <v>183</v>
      </c>
      <c r="V250" s="23" t="s">
        <v>183</v>
      </c>
      <c r="W250" s="21" t="str">
        <f>CONCATENATE("{{coalesce(cell(BIG_TEST_9.result, ", $F250,", \""Text_Color_1\""), \""#FFFFFF\"").asString()}}")</f>
        <v>{{coalesce(cell(BIG_TEST_9.result, 17, \"Text_Color_1\"), \"#FFFFFF\").asString()}}</v>
      </c>
      <c r="X250" s="8" t="s">
        <v>34</v>
      </c>
      <c r="Y250" s="8" t="s">
        <v>186</v>
      </c>
      <c r="Z250" s="21" t="str">
        <f>CONCATENATE("{{coalesce(cell(BIG_TEST_9.result, ", $F250,", \""Metric_Short\""), \""Error\"").asString()}}")</f>
        <v>{{coalesce(cell(BIG_TEST_9.result, 17, \"Metric_Short\"), \"Error\").asString()}}</v>
      </c>
      <c r="AA250" s="23" t="s">
        <v>183</v>
      </c>
      <c r="AB250" s="23" t="s">
        <v>183</v>
      </c>
      <c r="AC250" s="9" t="s">
        <v>61</v>
      </c>
      <c r="AD250" s="9" t="s">
        <v>44</v>
      </c>
      <c r="AE250" s="9">
        <f>AG250</f>
        <v>112</v>
      </c>
      <c r="AF250" s="9" t="s">
        <v>40</v>
      </c>
      <c r="AG250" s="28">
        <f t="shared" si="233"/>
        <v>112</v>
      </c>
      <c r="AH250" s="16" t="s">
        <v>205</v>
      </c>
      <c r="AI250" s="10"/>
      <c r="AJ250" s="25" t="s">
        <v>183</v>
      </c>
      <c r="AK250" s="7" t="str">
        <f>CONCATENATE("Metric_Name",E250)</f>
        <v>Metric_Name_018</v>
      </c>
      <c r="AL250" s="10"/>
      <c r="AM250" s="24" t="s">
        <v>183</v>
      </c>
      <c r="AN250" s="24" t="s">
        <v>183</v>
      </c>
      <c r="AO250" s="13" t="str">
        <f t="shared" si="255"/>
        <v>PASS</v>
      </c>
      <c r="AP250" s="13"/>
      <c r="AQ250" s="12" t="str">
        <f>CONCATENATE("""",AK250,""": {""parameters"": {""fontSize"": ",X250,", ""text"": """, Z250, """, ""textAlignment"": """, Y250, """, ""textColor"": """, W250, """}, ""type"": ""text""},")</f>
        <v>"Metric_Name_018": {"parameters": {"fontSize": 14, "text": "{{coalesce(cell(BIG_TEST_9.result, 17, \"Metric_Short\"), \"Error\").asString()}}", "textAlignment": "left", "textColor": "{{coalesce(cell(BIG_TEST_9.result, 17, \"Text_Color_1\"), \"#FFFFFF\").asString()}}"}, "type": "text"},</v>
      </c>
      <c r="AR250" s="33" t="s">
        <v>248</v>
      </c>
      <c r="AS250" s="13" t="str">
        <f t="shared" si="261"/>
        <v>FAIL</v>
      </c>
      <c r="AT250" s="13"/>
      <c r="AU250" s="12" t="str">
        <f>CONCATENATE("{""colspan"": ",AC250,", ""column"": ",AD250,", ""name"": """,AK250,""", ""row"": ",AE250,", ""rowspan"": ",AF250,", ""widgetStyle"": ",AH250,"},")</f>
        <v>{"colspan": 11, "column": 2, "name": "Metric_Name_018", "row": 112, "rowspan": 3, "widgetStyle": {"borderColor": "#FFFFFF", "borderEdges": [], "borderWidth": 1}},</v>
      </c>
      <c r="AV250" s="33" t="s">
        <v>223</v>
      </c>
      <c r="AW250" s="13" t="str">
        <f t="shared" si="258"/>
        <v>FAIL</v>
      </c>
    </row>
    <row r="251" spans="1:49" s="4" customFormat="1" ht="72.599999999999994" thickBot="1" x14ac:dyDescent="0.35">
      <c r="A251" s="30">
        <v>11</v>
      </c>
      <c r="B251" s="14" t="s">
        <v>8</v>
      </c>
      <c r="C251" s="14" t="s">
        <v>47</v>
      </c>
      <c r="D251" s="14" t="s">
        <v>169</v>
      </c>
      <c r="E251" s="11" t="str">
        <f t="shared" si="251"/>
        <v>_018</v>
      </c>
      <c r="F251" s="28">
        <f t="shared" si="232"/>
        <v>17</v>
      </c>
      <c r="G251" s="6" t="s">
        <v>183</v>
      </c>
      <c r="H251" s="6" t="s">
        <v>183</v>
      </c>
      <c r="I251" s="26" t="s">
        <v>183</v>
      </c>
      <c r="J251" s="6" t="s">
        <v>183</v>
      </c>
      <c r="K251" s="6" t="s">
        <v>183</v>
      </c>
      <c r="L251" s="6" t="s">
        <v>183</v>
      </c>
      <c r="M251" s="6" t="s">
        <v>183</v>
      </c>
      <c r="N251" s="6" t="s">
        <v>183</v>
      </c>
      <c r="O251" s="6" t="s">
        <v>183</v>
      </c>
      <c r="P251" s="6" t="s">
        <v>183</v>
      </c>
      <c r="Q251" s="23" t="s">
        <v>183</v>
      </c>
      <c r="R251" s="23" t="s">
        <v>183</v>
      </c>
      <c r="S251" s="23" t="s">
        <v>183</v>
      </c>
      <c r="T251" s="23" t="s">
        <v>183</v>
      </c>
      <c r="U251" s="23" t="s">
        <v>183</v>
      </c>
      <c r="V251" s="23" t="s">
        <v>183</v>
      </c>
      <c r="W251" s="21" t="str">
        <f>CONCATENATE("{{coalesce(cell(BIG_TEST_9.result, ", $F251,", \""Text_Color_2\""), \""#FFFFFF\"").asString()}}")</f>
        <v>{{coalesce(cell(BIG_TEST_9.result, 17, \"Text_Color_2\"), \"#FFFFFF\").asString()}}</v>
      </c>
      <c r="X251" s="8" t="s">
        <v>62</v>
      </c>
      <c r="Y251" s="8" t="s">
        <v>186</v>
      </c>
      <c r="Z251" s="21" t="str">
        <f>CONCATENATE("{{coalesce(cell(BIG_TEST_9.result, ", $F251,", \""Type\""), \""Error\"").asString()}} Metric")</f>
        <v>{{coalesce(cell(BIG_TEST_9.result, 17, \"Type\"), \"Error\").asString()}} Metric</v>
      </c>
      <c r="AA251" s="23" t="s">
        <v>183</v>
      </c>
      <c r="AB251" s="23" t="s">
        <v>183</v>
      </c>
      <c r="AC251" s="9" t="s">
        <v>179</v>
      </c>
      <c r="AD251" s="9" t="s">
        <v>44</v>
      </c>
      <c r="AE251" s="9">
        <f>AG251+3</f>
        <v>115</v>
      </c>
      <c r="AF251" s="9" t="s">
        <v>44</v>
      </c>
      <c r="AG251" s="28">
        <f t="shared" si="233"/>
        <v>112</v>
      </c>
      <c r="AH251" s="16" t="s">
        <v>180</v>
      </c>
      <c r="AI251" s="10"/>
      <c r="AJ251" s="25" t="s">
        <v>183</v>
      </c>
      <c r="AK251" s="7" t="str">
        <f>CONCATENATE("Type_Name",E251)</f>
        <v>Type_Name_018</v>
      </c>
      <c r="AL251" s="10"/>
      <c r="AM251" s="24" t="s">
        <v>183</v>
      </c>
      <c r="AN251" s="24" t="s">
        <v>183</v>
      </c>
      <c r="AO251" s="13" t="str">
        <f t="shared" si="255"/>
        <v>PASS</v>
      </c>
      <c r="AP251" s="13"/>
      <c r="AQ251" s="12" t="str">
        <f>CONCATENATE("""",AK251,""": {""parameters"": {""fontSize"": ",X251,", ""text"": """, Z251, """, ""textAlignment"": """, Y251, """, ""textColor"": """, W251, """}, ""type"": ""text""},")</f>
        <v>"Type_Name_018": {"parameters": {"fontSize": 12, "text": "{{coalesce(cell(BIG_TEST_9.result, 17, \"Type\"), \"Error\").asString()}} Metric", "textAlignment": "left", "textColor": "{{coalesce(cell(BIG_TEST_9.result, 17, \"Text_Color_2\"), \"#FFFFFF\").asString()}}"}, "type": "text"},</v>
      </c>
      <c r="AR251" s="33" t="s">
        <v>206</v>
      </c>
      <c r="AS251" s="13" t="str">
        <f t="shared" si="261"/>
        <v>FAIL</v>
      </c>
      <c r="AT251" s="13"/>
      <c r="AU251" s="12" t="str">
        <f>CONCATENATE("{""colspan"": ",AC251,", ""column"": ",AD251,", ""name"": """,AK251,""", ""row"": ",AE251,", ""rowspan"": ",AF251,", ""widgetStyle"": ",AH251,"},")</f>
        <v>{"colspan": 7, "column": 2, "name": "Type_Name_018", "row": 115, "rowspan": 2, "widgetStyle": {"backgroundColor": "#FFFFFF", "borderColor": "#FFFFFF", "borderEdges": [], "borderRadius": 0, "borderWidth": 1}},</v>
      </c>
      <c r="AV251" s="33" t="s">
        <v>224</v>
      </c>
      <c r="AW251" s="13" t="str">
        <f t="shared" si="258"/>
        <v>FAIL</v>
      </c>
    </row>
    <row r="252" spans="1:49" s="4" customFormat="1" ht="87" customHeight="1" thickBot="1" x14ac:dyDescent="0.35">
      <c r="A252" s="30">
        <v>12</v>
      </c>
      <c r="B252" s="14" t="s">
        <v>8</v>
      </c>
      <c r="C252" s="14" t="s">
        <v>47</v>
      </c>
      <c r="D252" s="14" t="s">
        <v>170</v>
      </c>
      <c r="E252" s="11" t="str">
        <f t="shared" si="251"/>
        <v>_018</v>
      </c>
      <c r="F252" s="28">
        <f t="shared" si="232"/>
        <v>17</v>
      </c>
      <c r="G252" s="6" t="s">
        <v>183</v>
      </c>
      <c r="H252" s="6" t="s">
        <v>183</v>
      </c>
      <c r="I252" s="26" t="s">
        <v>183</v>
      </c>
      <c r="J252" s="6" t="s">
        <v>183</v>
      </c>
      <c r="K252" s="6" t="s">
        <v>183</v>
      </c>
      <c r="L252" s="6" t="s">
        <v>183</v>
      </c>
      <c r="M252" s="6" t="s">
        <v>183</v>
      </c>
      <c r="N252" s="6" t="s">
        <v>183</v>
      </c>
      <c r="O252" s="6" t="s">
        <v>183</v>
      </c>
      <c r="P252" s="6" t="s">
        <v>183</v>
      </c>
      <c r="Q252" s="23" t="s">
        <v>183</v>
      </c>
      <c r="R252" s="23" t="s">
        <v>183</v>
      </c>
      <c r="S252" s="23" t="s">
        <v>183</v>
      </c>
      <c r="T252" s="23" t="s">
        <v>183</v>
      </c>
      <c r="U252" s="23" t="s">
        <v>183</v>
      </c>
      <c r="V252" s="23" t="s">
        <v>183</v>
      </c>
      <c r="W252" s="21" t="str">
        <f>CONCATENATE("{{coalesce(cell(BIG_TEST_9.result, ", $F252,", \""Text_Color_2\""), \""#FFFFFF\"").asString()}}")</f>
        <v>{{coalesce(cell(BIG_TEST_9.result, 17, \"Text_Color_2\"), \"#FFFFFF\").asString()}}</v>
      </c>
      <c r="X252" s="8" t="s">
        <v>62</v>
      </c>
      <c r="Y252" s="8" t="s">
        <v>202</v>
      </c>
      <c r="Z252" s="21" t="str">
        <f>CONCATENATE("As of {{coalesce(cell(BIG_TEST_9.result, ", $F252,", \""As_of_Date\""), \""Error\"").asString()}}")</f>
        <v>As of {{coalesce(cell(BIG_TEST_9.result, 17, \"As_of_Date\"), \"Error\").asString()}}</v>
      </c>
      <c r="AA252" s="23" t="s">
        <v>183</v>
      </c>
      <c r="AB252" s="23" t="s">
        <v>183</v>
      </c>
      <c r="AC252" s="9" t="s">
        <v>60</v>
      </c>
      <c r="AD252" s="9" t="s">
        <v>162</v>
      </c>
      <c r="AE252" s="9">
        <f>AG252+3</f>
        <v>115</v>
      </c>
      <c r="AF252" s="9" t="s">
        <v>44</v>
      </c>
      <c r="AG252" s="28">
        <f t="shared" si="233"/>
        <v>112</v>
      </c>
      <c r="AH252" s="16" t="s">
        <v>45</v>
      </c>
      <c r="AI252" s="10"/>
      <c r="AJ252" s="25" t="s">
        <v>183</v>
      </c>
      <c r="AK252" s="7" t="str">
        <f>CONCATENATE("As_Of_Date_Name",E252)</f>
        <v>As_Of_Date_Name_018</v>
      </c>
      <c r="AL252" s="10"/>
      <c r="AM252" s="24" t="s">
        <v>183</v>
      </c>
      <c r="AN252" s="24" t="s">
        <v>183</v>
      </c>
      <c r="AO252" s="13" t="str">
        <f t="shared" si="255"/>
        <v>PASS</v>
      </c>
      <c r="AP252" s="13"/>
      <c r="AQ252" s="12" t="str">
        <f>CONCATENATE("""",AK252,""": {""parameters"": {""fontSize"": ",X252,", ""text"": """, Z252, """, ""textAlignment"": """, Y252, """, ""textColor"": """, W252, """}, ""type"": ""text""},")</f>
        <v>"As_Of_Date_Name_018": {"parameters": {"fontSize": 12, "text": "As of {{coalesce(cell(BIG_TEST_9.result, 17, \"As_of_Date\"), \"Error\").asString()}}", "textAlignment": "right", "textColor": "{{coalesce(cell(BIG_TEST_9.result, 17, \"Text_Color_2\"), \"#FFFFFF\").asString()}}"}, "type": "text"},</v>
      </c>
      <c r="AR252" s="33" t="s">
        <v>209</v>
      </c>
      <c r="AS252" s="13" t="str">
        <f t="shared" si="261"/>
        <v>FAIL</v>
      </c>
      <c r="AT252" s="13"/>
      <c r="AU252" s="12" t="str">
        <f>CONCATENATE("{""colspan"": ",AC252,", ""column"": ",AD252,", ""name"": """,AK252,""", ""row"": ",AE252,", ""rowspan"": ",AF252,", ""widgetStyle"": ",AH252,"},")</f>
        <v>{"colspan": 6, "column": 9, "name": "As_Of_Date_Name_018", "row": 115, "rowspan": 2, "widgetStyle": {"borderEdges": []}},</v>
      </c>
      <c r="AV252" s="33" t="s">
        <v>225</v>
      </c>
      <c r="AW252" s="13" t="str">
        <f t="shared" si="258"/>
        <v>FAIL</v>
      </c>
    </row>
    <row r="253" spans="1:49" s="4" customFormat="1" ht="130.19999999999999" customHeight="1" thickBot="1" x14ac:dyDescent="0.35">
      <c r="A253" s="30">
        <v>13</v>
      </c>
      <c r="B253" s="14" t="s">
        <v>8</v>
      </c>
      <c r="C253" s="14" t="s">
        <v>47</v>
      </c>
      <c r="D253" s="14" t="s">
        <v>171</v>
      </c>
      <c r="E253" s="11" t="str">
        <f t="shared" si="251"/>
        <v>_018</v>
      </c>
      <c r="F253" s="28">
        <f t="shared" si="232"/>
        <v>17</v>
      </c>
      <c r="G253" s="6" t="s">
        <v>183</v>
      </c>
      <c r="H253" s="6" t="s">
        <v>183</v>
      </c>
      <c r="I253" s="26" t="s">
        <v>183</v>
      </c>
      <c r="J253" s="6" t="s">
        <v>183</v>
      </c>
      <c r="K253" s="6" t="s">
        <v>183</v>
      </c>
      <c r="L253" s="6" t="s">
        <v>183</v>
      </c>
      <c r="M253" s="6" t="s">
        <v>183</v>
      </c>
      <c r="N253" s="6" t="s">
        <v>183</v>
      </c>
      <c r="O253" s="6" t="s">
        <v>183</v>
      </c>
      <c r="P253" s="6" t="s">
        <v>183</v>
      </c>
      <c r="Q253" s="23" t="s">
        <v>183</v>
      </c>
      <c r="R253" s="21" t="str">
        <f>CONCATENATE("https://{{coalesce(cell(BIG_TEST_9.result, ", $F253,", \""CSG_Insights_Central_Link\""), \""sites.google.com/salesforce.com/fy18-csg-insights-central/home\"").asString()}}")</f>
        <v>https://{{coalesce(cell(BIG_TEST_9.result, 17, \"CSG_Insights_Central_Link\"), \"sites.google.com/salesforce.com/fy18-csg-insights-central/home\").asString()}}</v>
      </c>
      <c r="S253" s="21" t="s">
        <v>199</v>
      </c>
      <c r="T253" s="7" t="str">
        <f>"false"</f>
        <v>false</v>
      </c>
      <c r="U253" s="23" t="s">
        <v>183</v>
      </c>
      <c r="V253" s="23" t="s">
        <v>183</v>
      </c>
      <c r="W253" s="17" t="s">
        <v>207</v>
      </c>
      <c r="X253" s="8" t="s">
        <v>34</v>
      </c>
      <c r="Y253" s="8" t="s">
        <v>33</v>
      </c>
      <c r="Z253" s="8" t="s">
        <v>185</v>
      </c>
      <c r="AA253" s="23" t="s">
        <v>183</v>
      </c>
      <c r="AB253" s="23" t="s">
        <v>183</v>
      </c>
      <c r="AC253" s="9" t="s">
        <v>44</v>
      </c>
      <c r="AD253" s="9" t="s">
        <v>122</v>
      </c>
      <c r="AE253" s="9">
        <f>AG253</f>
        <v>112</v>
      </c>
      <c r="AF253" s="9" t="s">
        <v>40</v>
      </c>
      <c r="AG253" s="28">
        <f t="shared" si="233"/>
        <v>112</v>
      </c>
      <c r="AH253" s="16" t="s">
        <v>180</v>
      </c>
      <c r="AI253" s="10"/>
      <c r="AJ253" s="25" t="s">
        <v>183</v>
      </c>
      <c r="AK253" s="7" t="str">
        <f>CONCATENATE("Help_Link",E253)</f>
        <v>Help_Link_018</v>
      </c>
      <c r="AL253" s="10"/>
      <c r="AM253" s="24" t="s">
        <v>183</v>
      </c>
      <c r="AN253" s="24" t="s">
        <v>183</v>
      </c>
      <c r="AO253" s="13" t="str">
        <f t="shared" si="255"/>
        <v>PASS</v>
      </c>
      <c r="AP253" s="13"/>
      <c r="AQ253" s="12" t="str">
        <f>CONCATENATE("""",AK253,""": {""parameters"": {""destinationLink"": {""url"": """, R253, """, ""tooltip"": """, S253,"""}, ""destinationType"": ""url"", ""fontSize"": ",X253,", ""includeState"": ", T253, ", ""text"": """, Z253, """, ""textAlignment"": """, Y253, """, ""textColor"": """, W253, """}, ""type"": ""link""},")</f>
        <v>"Help_Link_018": {"parameters": {"destinationLink": {"url": "https://{{coalesce(cell(BIG_TEST_9.result, 17,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53" s="33" t="s">
        <v>208</v>
      </c>
      <c r="AS253" s="13" t="str">
        <f t="shared" si="261"/>
        <v>FAIL</v>
      </c>
      <c r="AT253" s="13"/>
      <c r="AU253" s="12" t="str">
        <f>CONCATENATE("{""colspan"": ",AC253,", ""column"": ",AD253,", ""name"": """,AK253,""", ""row"": ",AE253,", ""rowspan"": ",AF253,", ""widgetStyle"": ",AH253,"},")</f>
        <v>{"colspan": 2, "column": 13, "name": "Help_Link_018", "row": 112, "rowspan": 3, "widgetStyle": {"backgroundColor": "#FFFFFF", "borderColor": "#FFFFFF", "borderEdges": [], "borderRadius": 0, "borderWidth": 1}},</v>
      </c>
      <c r="AV253" s="33" t="s">
        <v>226</v>
      </c>
      <c r="AW253" s="13" t="str">
        <f t="shared" si="258"/>
        <v>FAIL</v>
      </c>
    </row>
    <row r="254" spans="1:49" s="4" customFormat="1" ht="87" thickBot="1" x14ac:dyDescent="0.35">
      <c r="A254" s="31">
        <v>14</v>
      </c>
      <c r="B254" s="14" t="s">
        <v>8</v>
      </c>
      <c r="C254" s="14" t="s">
        <v>47</v>
      </c>
      <c r="D254" s="14" t="s">
        <v>172</v>
      </c>
      <c r="E254" s="11" t="str">
        <f t="shared" si="251"/>
        <v>_018</v>
      </c>
      <c r="F254" s="28">
        <f t="shared" si="232"/>
        <v>17</v>
      </c>
      <c r="G254" s="6" t="s">
        <v>183</v>
      </c>
      <c r="H254" s="6" t="s">
        <v>183</v>
      </c>
      <c r="I254" s="26" t="s">
        <v>183</v>
      </c>
      <c r="J254" s="6" t="s">
        <v>183</v>
      </c>
      <c r="K254" s="6" t="s">
        <v>183</v>
      </c>
      <c r="L254" s="6" t="s">
        <v>183</v>
      </c>
      <c r="M254" s="6" t="s">
        <v>183</v>
      </c>
      <c r="N254" s="6" t="s">
        <v>183</v>
      </c>
      <c r="O254" s="6" t="s">
        <v>183</v>
      </c>
      <c r="P254" s="6" t="s">
        <v>183</v>
      </c>
      <c r="Q254" s="23" t="s">
        <v>183</v>
      </c>
      <c r="R254" s="21" t="str">
        <f>CONCATENATE("https://org62.my.salesforce.com/analytics/wave/wave.apexp#dashboard/{{coalesce(cell(BIG_TEST_9.result, ", $F254,", \""Detail_Dashboard_Name\""), \""0FK0M0000004J3fWAE\"").asString()}}")</f>
        <v>https://org62.my.salesforce.com/analytics/wave/wave.apexp#dashboard/{{coalesce(cell(BIG_TEST_9.result, 17, \"Detail_Dashboard_Name\"), \"0FK0M0000004J3fWAE\").asString()}}</v>
      </c>
      <c r="S254" s="21" t="s">
        <v>198</v>
      </c>
      <c r="T254" s="7" t="str">
        <f>"false"</f>
        <v>false</v>
      </c>
      <c r="U254" s="23" t="s">
        <v>183</v>
      </c>
      <c r="V254" s="23" t="s">
        <v>183</v>
      </c>
      <c r="W254" s="17" t="s">
        <v>207</v>
      </c>
      <c r="X254" s="8" t="s">
        <v>62</v>
      </c>
      <c r="Y254" s="8" t="s">
        <v>33</v>
      </c>
      <c r="Z254" s="8" t="s">
        <v>201</v>
      </c>
      <c r="AA254" s="23" t="s">
        <v>183</v>
      </c>
      <c r="AB254" s="23" t="s">
        <v>183</v>
      </c>
      <c r="AC254" s="9" t="s">
        <v>41</v>
      </c>
      <c r="AD254" s="9" t="s">
        <v>181</v>
      </c>
      <c r="AE254" s="32">
        <f>AG254+1</f>
        <v>113</v>
      </c>
      <c r="AF254" s="9" t="s">
        <v>40</v>
      </c>
      <c r="AG254" s="28">
        <f t="shared" si="233"/>
        <v>112</v>
      </c>
      <c r="AH254" s="16" t="s">
        <v>235</v>
      </c>
      <c r="AI254" s="10"/>
      <c r="AJ254" s="25" t="s">
        <v>183</v>
      </c>
      <c r="AK254" s="7" t="str">
        <f>CONCATENATE("Explore_Link",E254)</f>
        <v>Explore_Link_018</v>
      </c>
      <c r="AL254" s="10"/>
      <c r="AM254" s="24" t="s">
        <v>183</v>
      </c>
      <c r="AN254" s="24" t="s">
        <v>183</v>
      </c>
      <c r="AO254" s="13" t="str">
        <f t="shared" si="255"/>
        <v>PASS</v>
      </c>
      <c r="AP254" s="13"/>
      <c r="AQ254" s="12" t="str">
        <f>CONCATENATE("""",AK254,""": {""parameters"": {""destinationLink"": {""url"": """, R254, """, ""tooltip"": """, S254,"""}, ""destinationType"": ""url"", ""fontSize"": ",X254,", ""includeState"": ", T254, ", ""text"": """, Z254, """, ""textAlignment"": """, Y254, """, ""textColor"": """, W254, """}, ""type"": ""link""},")</f>
        <v>"Explore_Link_018": {"parameters": {"destinationLink": {"url": "https://org62.my.salesforce.com/analytics/wave/wave.apexp#dashboard/{{coalesce(cell(BIG_TEST_9.result, 17,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54" s="33" t="s">
        <v>249</v>
      </c>
      <c r="AS254" s="13" t="str">
        <f t="shared" si="261"/>
        <v>FAIL</v>
      </c>
      <c r="AT254" s="13"/>
      <c r="AU254" s="12" t="str">
        <f>CONCATENATE("{""colspan"": ",AC254,", ""column"": ",AD254,", ""name"": """,AK254,""", ""row"": ",AE254,", ""rowspan"": ",AF254,", ""widgetStyle"": ",AH254,"},")</f>
        <v>{"colspan": 4, "column": 43, "name": "Explore_Link_018", "row": 113, "rowspan": 3, "widgetStyle": {"backgroundColor": "#E3EBF3", "borderColor": "#FFFFFF", "borderEdges": ["all"], "borderRadius": 8, "borderWidth": 4}},</v>
      </c>
      <c r="AV254" s="33" t="s">
        <v>236</v>
      </c>
      <c r="AW254" s="13" t="str">
        <f t="shared" si="258"/>
        <v>FAIL</v>
      </c>
    </row>
    <row r="255" spans="1:49" s="4" customFormat="1" ht="72.599999999999994" thickBot="1" x14ac:dyDescent="0.35">
      <c r="A255" s="29">
        <v>1</v>
      </c>
      <c r="B255" s="14" t="s">
        <v>8</v>
      </c>
      <c r="C255" s="14" t="s">
        <v>47</v>
      </c>
      <c r="D255" s="14" t="s">
        <v>10</v>
      </c>
      <c r="E255" s="11" t="str">
        <f>CONCATENATE("_",TEXT(F255+1,"000"))</f>
        <v>_019</v>
      </c>
      <c r="F255" s="28">
        <f t="shared" si="232"/>
        <v>18</v>
      </c>
      <c r="G255" s="5" t="s">
        <v>173</v>
      </c>
      <c r="H255" s="20" t="str">
        <f>CONCATENATE("{{coalesce(cell(BIG_TEST_9.result, ", $F255,", \""Metric\""), \""Error\"").asString()}}")</f>
        <v>{{coalesce(cell(BIG_TEST_9.result, 18, \"Metric\"), \"Error\").asString()}}</v>
      </c>
      <c r="I255" s="26" t="s">
        <v>183</v>
      </c>
      <c r="J255" s="20" t="str">
        <f>CONCATENATE("{{coalesce(cell(BIG_TEST_9.result, ", $F255,", \""YTD_Dynamic\""), \""Error\"").asString()}}")</f>
        <v>{{coalesce(cell(BIG_TEST_9.result, 18, \"YTD_Dynamic\"), \"Error\").asString()}}</v>
      </c>
      <c r="K255" s="6" t="s">
        <v>16</v>
      </c>
      <c r="L255" s="5" t="s">
        <v>17</v>
      </c>
      <c r="M255" s="20" t="str">
        <f t="shared" ref="M255:M259" si="262">CONCATENATE("[""Metric"", [""{{coalesce(cell(BIG_TEST_9.result, ", $F255,", \""Metric\""), \""Error\"").asString()}}""], ""in""]")</f>
        <v>["Metric", ["{{coalesce(cell(BIG_TEST_9.result, 18, \"Metric\"), \"Error\").asString()}}"], "in"]</v>
      </c>
      <c r="N255" s="20" t="str">
        <f t="shared" ref="N255:N258" si="263">CONCATENATE("[""Region"", [""{{coalesce(cell(BIG_TEST_9.result, ", $F255,", \""Region\""), \""Error\"").asString()}}""], ""in""]")</f>
        <v>["Region", ["{{coalesce(cell(BIG_TEST_9.result, 18, \"Region\"), \"Error\").asString()}}"], "in"]</v>
      </c>
      <c r="O255" s="6" t="s">
        <v>210</v>
      </c>
      <c r="P255" s="6" t="s">
        <v>177</v>
      </c>
      <c r="Q255" s="23" t="s">
        <v>183</v>
      </c>
      <c r="R255" s="23" t="s">
        <v>183</v>
      </c>
      <c r="S255" s="23" t="s">
        <v>183</v>
      </c>
      <c r="T255" s="23" t="s">
        <v>183</v>
      </c>
      <c r="U255" s="23" t="s">
        <v>183</v>
      </c>
      <c r="V255" s="23" t="s">
        <v>183</v>
      </c>
      <c r="W255" s="21" t="str">
        <f>CONCATENATE("{{coalesce(cell(BIG_TEST_9.result, ", $F255,", \""Text_Color_1\""), \""#FFFFFF\"").asString()}}")</f>
        <v>{{coalesce(cell(BIG_TEST_9.result, 18, \"Text_Color_1\"), \"#FFFFFF\").asString()}}</v>
      </c>
      <c r="X255" s="8" t="s">
        <v>48</v>
      </c>
      <c r="Y255" s="8" t="s">
        <v>33</v>
      </c>
      <c r="Z255" s="21" t="str">
        <f>CONCATENATE("{{coalesce(cell(BIG_TEST_9.result, ", $F255,", \""number_YTD_Formatted\""), \""--\"").asString()}}")</f>
        <v>{{coalesce(cell(BIG_TEST_9.result, 18, \"number_YTD_Formatted\"), \"--\").asString()}}</v>
      </c>
      <c r="AA255" s="23" t="s">
        <v>183</v>
      </c>
      <c r="AB255" s="23" t="s">
        <v>183</v>
      </c>
      <c r="AC255" s="9" t="s">
        <v>59</v>
      </c>
      <c r="AD255" s="9" t="s">
        <v>160</v>
      </c>
      <c r="AE255" s="9">
        <f>AG255</f>
        <v>117</v>
      </c>
      <c r="AF255" s="9" t="s">
        <v>40</v>
      </c>
      <c r="AG255" s="28">
        <f t="shared" si="233"/>
        <v>117</v>
      </c>
      <c r="AH255" s="16" t="s">
        <v>227</v>
      </c>
      <c r="AI255" s="10"/>
      <c r="AJ255" s="25" t="s">
        <v>183</v>
      </c>
      <c r="AK255" s="7" t="str">
        <f>CONCATENATE("text_",L255,E255)</f>
        <v>text_YTD_019</v>
      </c>
      <c r="AL255" s="10"/>
      <c r="AM255" s="24" t="s">
        <v>183</v>
      </c>
      <c r="AN255" s="24" t="s">
        <v>183</v>
      </c>
      <c r="AO255" s="13" t="str">
        <f>IF(AM255=AN255,"PASS","FAIL")</f>
        <v>PASS</v>
      </c>
      <c r="AP255" s="13"/>
      <c r="AQ255" s="12" t="str">
        <f>CONCATENATE("""",AK255,""": {""type"": ""text"", ""parameters"": {""text"": """, Z255, """, ""textAlignment"": """, Y255, """, ""textColor"": """, W255, """, ""fontSize"": ",X255,"}},")</f>
        <v>"text_YTD_019": {"type": "text", "parameters": {"text": "{{coalesce(cell(BIG_TEST_9.result, 18, \"number_YTD_Formatted\"), \"--\").asString()}}", "textAlignment": "center", "textColor": "{{coalesce(cell(BIG_TEST_9.result, 18, \"Text_Color_1\"), \"#FFFFFF\").asString()}}", "fontSize": 18}},</v>
      </c>
      <c r="AR255" s="17" t="s">
        <v>218</v>
      </c>
      <c r="AS255" s="13" t="str">
        <f>IF(AQ255=AR255,"PASS","FAIL")</f>
        <v>FAIL</v>
      </c>
      <c r="AT255" s="13"/>
      <c r="AU255" s="12" t="str">
        <f t="shared" ref="AU255:AU262" si="264">CONCATENATE("{""colspan"": ",AC255,", ""column"": ",AD255,", ""name"": """,AK255,""", ""row"": ",AE255,", ""rowspan"": ",AF255,", ""widgetStyle"": ",AH255,"},")</f>
        <v>{"colspan": 5, "column": 22, "name": "text_YTD_019", "row": 117, "rowspan": 3, "widgetStyle": {"borderEdges": ["bottom"], "backgroundColor": "#FFFFFF", "borderColor": "#C5D3E0", "borderRadius": 0, "borderWidth": 1}},</v>
      </c>
      <c r="AV255" s="17" t="s">
        <v>231</v>
      </c>
      <c r="AW255" s="13" t="str">
        <f>IF(AU255=AV255,"PASS","FAIL")</f>
        <v>FAIL</v>
      </c>
    </row>
    <row r="256" spans="1:49" s="4" customFormat="1" ht="72.599999999999994" thickBot="1" x14ac:dyDescent="0.35">
      <c r="A256" s="30">
        <v>2</v>
      </c>
      <c r="B256" s="14" t="s">
        <v>8</v>
      </c>
      <c r="C256" s="14" t="s">
        <v>47</v>
      </c>
      <c r="D256" s="14" t="s">
        <v>10</v>
      </c>
      <c r="E256" s="11" t="str">
        <f t="shared" ref="E256:E268" si="265">CONCATENATE("_",TEXT(F256+1,"000"))</f>
        <v>_019</v>
      </c>
      <c r="F256" s="28">
        <f t="shared" si="232"/>
        <v>18</v>
      </c>
      <c r="G256" s="5" t="s">
        <v>173</v>
      </c>
      <c r="H256" s="20" t="str">
        <f t="shared" ref="H256:H259" si="266">CONCATENATE("{{coalesce(cell(BIG_TEST_9.result, ", $F256,", \""Metric\""), \""Error\"").asString()}}")</f>
        <v>{{coalesce(cell(BIG_TEST_9.result, 18, \"Metric\"), \"Error\").asString()}}</v>
      </c>
      <c r="I256" s="26" t="s">
        <v>183</v>
      </c>
      <c r="J256" s="20" t="s">
        <v>15</v>
      </c>
      <c r="K256" s="5" t="s">
        <v>15</v>
      </c>
      <c r="L256" s="5" t="s">
        <v>53</v>
      </c>
      <c r="M256" s="20" t="str">
        <f t="shared" si="262"/>
        <v>["Metric", ["{{coalesce(cell(BIG_TEST_9.result, 18, \"Metric\"), \"Error\").asString()}}"], "in"]</v>
      </c>
      <c r="N256" s="20" t="str">
        <f t="shared" si="263"/>
        <v>["Region", ["{{coalesce(cell(BIG_TEST_9.result, 18, \"Region\"), \"Error\").asString()}}"], "in"]</v>
      </c>
      <c r="O256" s="6" t="s">
        <v>210</v>
      </c>
      <c r="P256" s="6" t="s">
        <v>177</v>
      </c>
      <c r="Q256" s="23" t="s">
        <v>183</v>
      </c>
      <c r="R256" s="23" t="s">
        <v>183</v>
      </c>
      <c r="S256" s="23" t="s">
        <v>183</v>
      </c>
      <c r="T256" s="23" t="s">
        <v>183</v>
      </c>
      <c r="U256" s="23" t="s">
        <v>183</v>
      </c>
      <c r="V256" s="23" t="s">
        <v>183</v>
      </c>
      <c r="W256" s="21" t="str">
        <f t="shared" ref="W256:W257" si="267">CONCATENATE("{{coalesce(cell(BIG_TEST_9.result, ", $F256,", \""Text_Color_1\""), \""#FFFFFF\"").asString()}}")</f>
        <v>{{coalesce(cell(BIG_TEST_9.result, 18, \"Text_Color_1\"), \"#FFFFFF\").asString()}}</v>
      </c>
      <c r="X256" s="8" t="s">
        <v>48</v>
      </c>
      <c r="Y256" s="8" t="s">
        <v>33</v>
      </c>
      <c r="Z256" s="21" t="str">
        <f>CONCATENATE("{{coalesce(cell(BIG_TEST_9.result, ", $F256,", \""number_YTD_A_Formatted\""), \""--\"").asString()}}")</f>
        <v>{{coalesce(cell(BIG_TEST_9.result, 18, \"number_YTD_A_Formatted\"), \"--\").asString()}}</v>
      </c>
      <c r="AA256" s="23" t="s">
        <v>183</v>
      </c>
      <c r="AB256" s="23" t="s">
        <v>183</v>
      </c>
      <c r="AC256" s="9" t="s">
        <v>59</v>
      </c>
      <c r="AD256" s="9" t="s">
        <v>195</v>
      </c>
      <c r="AE256" s="9">
        <f>AG256</f>
        <v>117</v>
      </c>
      <c r="AF256" s="9" t="s">
        <v>40</v>
      </c>
      <c r="AG256" s="28">
        <f t="shared" si="233"/>
        <v>117</v>
      </c>
      <c r="AH256" s="16" t="s">
        <v>227</v>
      </c>
      <c r="AI256" s="10"/>
      <c r="AJ256" s="25" t="s">
        <v>183</v>
      </c>
      <c r="AK256" s="7" t="str">
        <f t="shared" ref="AK256:AK259" si="268">CONCATENATE("text_",L256,E256)</f>
        <v>text_YTD_A_019</v>
      </c>
      <c r="AL256" s="10"/>
      <c r="AM256" s="24" t="s">
        <v>183</v>
      </c>
      <c r="AN256" s="24" t="s">
        <v>183</v>
      </c>
      <c r="AO256" s="13" t="str">
        <f t="shared" ref="AO256:AO268" si="269">IF(AM256=AN256,"PASS","FAIL")</f>
        <v>PASS</v>
      </c>
      <c r="AP256" s="13"/>
      <c r="AQ256" s="12" t="str">
        <f t="shared" ref="AQ256:AQ261" si="270">CONCATENATE("""",AK256,""": {""type"": ""text"", ""parameters"": {""text"": """, Z256, """, ""textAlignment"": """, Y256, """, ""textColor"": """, W256, """, ""fontSize"": ",X256,"}},")</f>
        <v>"text_YTD_A_019": {"type": "text", "parameters": {"text": "{{coalesce(cell(BIG_TEST_9.result, 18, \"number_YTD_A_Formatted\"), \"--\").asString()}}", "textAlignment": "center", "textColor": "{{coalesce(cell(BIG_TEST_9.result, 18, \"Text_Color_1\"), \"#FFFFFF\").asString()}}", "fontSize": 18}},</v>
      </c>
      <c r="AR256" s="17" t="s">
        <v>213</v>
      </c>
      <c r="AS256" s="13" t="str">
        <f t="shared" ref="AS256:AS261" si="271">IF(AQ256=AR256,"PASS","FAIL")</f>
        <v>FAIL</v>
      </c>
      <c r="AT256" s="13"/>
      <c r="AU256" s="12" t="str">
        <f t="shared" si="264"/>
        <v>{"colspan": 5, "column": 29, "name": "text_YTD_A_019", "row": 117, "rowspan": 3, "widgetStyle": {"borderEdges": ["bottom"], "backgroundColor": "#FFFFFF", "borderColor": "#C5D3E0", "borderRadius": 0, "borderWidth": 1}},</v>
      </c>
      <c r="AV256" s="17" t="s">
        <v>228</v>
      </c>
      <c r="AW256" s="13" t="str">
        <f t="shared" ref="AW256:AW268" si="272">IF(AU256=AV256,"PASS","FAIL")</f>
        <v>FAIL</v>
      </c>
    </row>
    <row r="257" spans="1:49" s="4" customFormat="1" ht="72.599999999999994" thickBot="1" x14ac:dyDescent="0.35">
      <c r="A257" s="30">
        <v>3</v>
      </c>
      <c r="B257" s="14" t="s">
        <v>8</v>
      </c>
      <c r="C257" s="14" t="s">
        <v>47</v>
      </c>
      <c r="D257" s="14" t="s">
        <v>10</v>
      </c>
      <c r="E257" s="11" t="str">
        <f t="shared" si="265"/>
        <v>_019</v>
      </c>
      <c r="F257" s="28">
        <f t="shared" si="232"/>
        <v>18</v>
      </c>
      <c r="G257" s="5" t="s">
        <v>173</v>
      </c>
      <c r="H257" s="20" t="str">
        <f t="shared" si="266"/>
        <v>{{coalesce(cell(BIG_TEST_9.result, 18, \"Metric\"), \"Error\").asString()}}</v>
      </c>
      <c r="I257" s="26" t="s">
        <v>183</v>
      </c>
      <c r="J257" s="20" t="str">
        <f>CONCATENATE("{{coalesce(cell(BIG_TEST_9.result, ", $F257,", \""Annual_Target_Dynamic\""), \""Error\"").asString()}}")</f>
        <v>{{coalesce(cell(BIG_TEST_9.result, 18, \"Annual_Target_Dynamic\"), \"Error\").asString()}}</v>
      </c>
      <c r="K257" s="5" t="s">
        <v>50</v>
      </c>
      <c r="L257" s="5" t="s">
        <v>54</v>
      </c>
      <c r="M257" s="20" t="str">
        <f t="shared" si="262"/>
        <v>["Metric", ["{{coalesce(cell(BIG_TEST_9.result, 18, \"Metric\"), \"Error\").asString()}}"], "in"]</v>
      </c>
      <c r="N257" s="20" t="str">
        <f t="shared" si="263"/>
        <v>["Region", ["{{coalesce(cell(BIG_TEST_9.result, 18, \"Region\"), \"Error\").asString()}}"], "in"]</v>
      </c>
      <c r="O257" s="6" t="s">
        <v>210</v>
      </c>
      <c r="P257" s="6" t="s">
        <v>177</v>
      </c>
      <c r="Q257" s="23" t="s">
        <v>183</v>
      </c>
      <c r="R257" s="23" t="s">
        <v>183</v>
      </c>
      <c r="S257" s="23" t="s">
        <v>183</v>
      </c>
      <c r="T257" s="23" t="s">
        <v>183</v>
      </c>
      <c r="U257" s="23" t="s">
        <v>183</v>
      </c>
      <c r="V257" s="23" t="s">
        <v>183</v>
      </c>
      <c r="W257" s="21" t="str">
        <f t="shared" si="267"/>
        <v>{{coalesce(cell(BIG_TEST_9.result, 18, \"Text_Color_1\"), \"#FFFFFF\").asString()}}</v>
      </c>
      <c r="X257" s="8" t="s">
        <v>48</v>
      </c>
      <c r="Y257" s="8" t="s">
        <v>33</v>
      </c>
      <c r="Z257" s="21" t="str">
        <f t="shared" ref="Z257" si="273">CONCATENATE("{{coalesce(cell(BIG_TEST_9.result, ", $F257,", \""number_Target_Formatted\""), \""--\"").asString()}}")</f>
        <v>{{coalesce(cell(BIG_TEST_9.result, 18, \"number_Target_Formatted\"), \"--\").asString()}}</v>
      </c>
      <c r="AA257" s="23" t="s">
        <v>183</v>
      </c>
      <c r="AB257" s="23" t="s">
        <v>183</v>
      </c>
      <c r="AC257" s="9" t="s">
        <v>41</v>
      </c>
      <c r="AD257" s="9" t="s">
        <v>135</v>
      </c>
      <c r="AE257" s="9">
        <f>AG257</f>
        <v>117</v>
      </c>
      <c r="AF257" s="9" t="s">
        <v>40</v>
      </c>
      <c r="AG257" s="28">
        <f t="shared" si="233"/>
        <v>117</v>
      </c>
      <c r="AH257" s="16" t="s">
        <v>219</v>
      </c>
      <c r="AI257" s="10"/>
      <c r="AJ257" s="25" t="s">
        <v>183</v>
      </c>
      <c r="AK257" s="7" t="str">
        <f t="shared" si="268"/>
        <v>text_Target_019</v>
      </c>
      <c r="AL257" s="10"/>
      <c r="AM257" s="24" t="s">
        <v>183</v>
      </c>
      <c r="AN257" s="24" t="s">
        <v>183</v>
      </c>
      <c r="AO257" s="13" t="str">
        <f t="shared" si="269"/>
        <v>PASS</v>
      </c>
      <c r="AP257" s="13"/>
      <c r="AQ257" s="12" t="str">
        <f t="shared" si="270"/>
        <v>"text_Target_019": {"type": "text", "parameters": {"text": "{{coalesce(cell(BIG_TEST_9.result, 18, \"number_Target_Formatted\"), \"--\").asString()}}", "textAlignment": "center", "textColor": "{{coalesce(cell(BIG_TEST_9.result, 18, \"Text_Color_1\"), \"#FFFFFF\").asString()}}", "fontSize": 18}},</v>
      </c>
      <c r="AR257" s="17" t="s">
        <v>217</v>
      </c>
      <c r="AS257" s="13" t="str">
        <f t="shared" si="271"/>
        <v>FAIL</v>
      </c>
      <c r="AT257" s="13"/>
      <c r="AU257" s="12" t="str">
        <f t="shared" si="264"/>
        <v>{"colspan": 4, "column": 16, "name": "text_Target_019", "row": 117, "rowspan": 3, "widgetStyle": {"borderEdges": [], "backgroundColor": "#FFFFFF", "borderColor": "#FFFFFF", "borderRadius": 0, "borderWidth": 1}},</v>
      </c>
      <c r="AV257" s="17" t="s">
        <v>232</v>
      </c>
      <c r="AW257" s="13" t="str">
        <f t="shared" si="272"/>
        <v>FAIL</v>
      </c>
    </row>
    <row r="258" spans="1:49" s="4" customFormat="1" ht="72.599999999999994" thickBot="1" x14ac:dyDescent="0.35">
      <c r="A258" s="30">
        <v>4</v>
      </c>
      <c r="B258" s="14" t="s">
        <v>8</v>
      </c>
      <c r="C258" s="14" t="s">
        <v>47</v>
      </c>
      <c r="D258" s="14" t="s">
        <v>10</v>
      </c>
      <c r="E258" s="11" t="str">
        <f t="shared" si="265"/>
        <v>_019</v>
      </c>
      <c r="F258" s="28">
        <f t="shared" si="232"/>
        <v>18</v>
      </c>
      <c r="G258" s="5" t="s">
        <v>173</v>
      </c>
      <c r="H258" s="20" t="str">
        <f t="shared" si="266"/>
        <v>{{coalesce(cell(BIG_TEST_9.result, 18, \"Metric\"), \"Error\").asString()}}</v>
      </c>
      <c r="I258" s="26" t="s">
        <v>183</v>
      </c>
      <c r="J258" s="20" t="str">
        <f>CONCATENATE("{{coalesce(cell(BIG_TEST_9.result, ", $F258,", \""Change_in_YTD_MoM_Dynamic\""), \""Error\"").asString()}}")</f>
        <v>{{coalesce(cell(BIG_TEST_9.result, 18, \"Change_in_YTD_MoM_Dynamic\"), \"Error\").asString()}}</v>
      </c>
      <c r="K258" s="5" t="s">
        <v>51</v>
      </c>
      <c r="L258" s="5" t="s">
        <v>56</v>
      </c>
      <c r="M258" s="20" t="str">
        <f t="shared" si="262"/>
        <v>["Metric", ["{{coalesce(cell(BIG_TEST_9.result, 18, \"Metric\"), \"Error\").asString()}}"], "in"]</v>
      </c>
      <c r="N258" s="20" t="str">
        <f t="shared" si="263"/>
        <v>["Region", ["{{coalesce(cell(BIG_TEST_9.result, 18, \"Region\"), \"Error\").asString()}}"], "in"]</v>
      </c>
      <c r="O258" s="6" t="s">
        <v>210</v>
      </c>
      <c r="P258" s="6" t="s">
        <v>177</v>
      </c>
      <c r="Q258" s="23" t="s">
        <v>183</v>
      </c>
      <c r="R258" s="23" t="s">
        <v>183</v>
      </c>
      <c r="S258" s="23" t="s">
        <v>183</v>
      </c>
      <c r="T258" s="23" t="s">
        <v>183</v>
      </c>
      <c r="U258" s="23" t="s">
        <v>183</v>
      </c>
      <c r="V258" s="23" t="s">
        <v>183</v>
      </c>
      <c r="W258" s="21" t="str">
        <f>CONCATENATE("{{coalesce(cell(BIG_TEST_9.result, ", $F258,", \""Color_2\""), \""#FFFFFF\"").asString()}}")</f>
        <v>{{coalesce(cell(BIG_TEST_9.result, 18, \"Color_2\"), \"#FFFFFF\").asString()}}</v>
      </c>
      <c r="X258" s="8" t="s">
        <v>34</v>
      </c>
      <c r="Y258" s="8" t="s">
        <v>202</v>
      </c>
      <c r="Z258" s="21" t="str">
        <f>CONCATENATE("{{coalesce(cell(BIG_TEST_9.result, ", $F258,", \""number_YTD_MoM_Formatted\""), \""--\"").asString()}}")</f>
        <v>{{coalesce(cell(BIG_TEST_9.result, 18, \"number_YTD_MoM_Formatted\"), \"--\").asString()}}</v>
      </c>
      <c r="AA258" s="23" t="s">
        <v>183</v>
      </c>
      <c r="AB258" s="23" t="s">
        <v>183</v>
      </c>
      <c r="AC258" s="9" t="s">
        <v>40</v>
      </c>
      <c r="AD258" s="9" t="s">
        <v>32</v>
      </c>
      <c r="AE258" s="9">
        <f>AG258+3</f>
        <v>120</v>
      </c>
      <c r="AF258" s="9" t="s">
        <v>44</v>
      </c>
      <c r="AG258" s="28">
        <f t="shared" si="233"/>
        <v>117</v>
      </c>
      <c r="AH258" s="16" t="s">
        <v>219</v>
      </c>
      <c r="AI258" s="10"/>
      <c r="AJ258" s="25" t="s">
        <v>183</v>
      </c>
      <c r="AK258" s="7" t="str">
        <f t="shared" si="268"/>
        <v>text_YTD_MoM_019</v>
      </c>
      <c r="AL258" s="10"/>
      <c r="AM258" s="24" t="s">
        <v>183</v>
      </c>
      <c r="AN258" s="24" t="s">
        <v>183</v>
      </c>
      <c r="AO258" s="13" t="str">
        <f t="shared" si="269"/>
        <v>PASS</v>
      </c>
      <c r="AP258" s="13"/>
      <c r="AQ258" s="12" t="str">
        <f t="shared" si="270"/>
        <v>"text_YTD_MoM_019": {"type": "text", "parameters": {"text": "{{coalesce(cell(BIG_TEST_9.result, 18, \"number_YTD_MoM_Formatted\"), \"--\").asString()}}", "textAlignment": "right", "textColor": "{{coalesce(cell(BIG_TEST_9.result, 18, \"Color_2\"), \"#FFFFFF\").asString()}}", "fontSize": 14}},</v>
      </c>
      <c r="AR258" s="17" t="s">
        <v>211</v>
      </c>
      <c r="AS258" s="13" t="str">
        <f t="shared" si="271"/>
        <v>FAIL</v>
      </c>
      <c r="AT258" s="13"/>
      <c r="AU258" s="12" t="str">
        <f t="shared" si="264"/>
        <v>{"colspan": 3, "column": 24, "name": "text_YTD_MoM_019", "row": 120, "rowspan": 2, "widgetStyle": {"borderEdges": [], "backgroundColor": "#FFFFFF", "borderColor": "#FFFFFF", "borderRadius": 0, "borderWidth": 1}},</v>
      </c>
      <c r="AV258" s="17" t="s">
        <v>230</v>
      </c>
      <c r="AW258" s="13" t="str">
        <f t="shared" si="272"/>
        <v>FAIL</v>
      </c>
    </row>
    <row r="259" spans="1:49" s="4" customFormat="1" ht="72.599999999999994" thickBot="1" x14ac:dyDescent="0.35">
      <c r="A259" s="30">
        <v>5</v>
      </c>
      <c r="B259" s="14" t="s">
        <v>8</v>
      </c>
      <c r="C259" s="14" t="s">
        <v>47</v>
      </c>
      <c r="D259" s="14" t="s">
        <v>10</v>
      </c>
      <c r="E259" s="11" t="str">
        <f t="shared" si="265"/>
        <v>_019</v>
      </c>
      <c r="F259" s="28">
        <f t="shared" si="232"/>
        <v>18</v>
      </c>
      <c r="G259" s="5" t="s">
        <v>173</v>
      </c>
      <c r="H259" s="20" t="str">
        <f t="shared" si="266"/>
        <v>{{coalesce(cell(BIG_TEST_9.result, 18, \"Metric\"), \"Error\").asString()}}</v>
      </c>
      <c r="I259" s="26" t="s">
        <v>183</v>
      </c>
      <c r="J259" s="5" t="s">
        <v>52</v>
      </c>
      <c r="K259" s="5" t="s">
        <v>52</v>
      </c>
      <c r="L259" s="5" t="s">
        <v>55</v>
      </c>
      <c r="M259" s="20" t="str">
        <f t="shared" si="262"/>
        <v>["Metric", ["{{coalesce(cell(BIG_TEST_9.result, 18, \"Metric\"), \"Error\").asString()}}"], "in"]</v>
      </c>
      <c r="N259" s="20" t="str">
        <f>CONCATENATE("[""Region"", [""{{coalesce(cell(BIG_TEST_9.result, ", $F259,", \""Region\""), \""Error\"").asString()}}""], ""in""]")</f>
        <v>["Region", ["{{coalesce(cell(BIG_TEST_9.result, 18, \"Region\"), \"Error\").asString()}}"], "in"]</v>
      </c>
      <c r="O259" s="6" t="s">
        <v>210</v>
      </c>
      <c r="P259" s="6" t="s">
        <v>177</v>
      </c>
      <c r="Q259" s="23" t="s">
        <v>183</v>
      </c>
      <c r="R259" s="23" t="s">
        <v>183</v>
      </c>
      <c r="S259" s="23" t="s">
        <v>183</v>
      </c>
      <c r="T259" s="23" t="s">
        <v>183</v>
      </c>
      <c r="U259" s="23" t="s">
        <v>183</v>
      </c>
      <c r="V259" s="23" t="s">
        <v>183</v>
      </c>
      <c r="W259" s="21" t="str">
        <f>CONCATENATE("{{coalesce(cell(BIG_TEST_9.result, ", $F259,", \""Color\""), \""#FFFFFF\"").asString()}}")</f>
        <v>{{coalesce(cell(BIG_TEST_9.result, 18, \"Color\"), \"#FFFFFF\").asString()}}</v>
      </c>
      <c r="X259" s="8" t="s">
        <v>34</v>
      </c>
      <c r="Y259" s="8" t="s">
        <v>202</v>
      </c>
      <c r="Z259" s="21" t="str">
        <f>CONCATENATE("{{coalesce(cell(BIG_TEST_9.result, ", $F259,", \""number_YTD_A_MoM_Formatted\""), \""--\"").asString()}}")</f>
        <v>{{coalesce(cell(BIG_TEST_9.result, 18, \"number_YTD_A_MoM_Formatted\"), \"--\").asString()}}</v>
      </c>
      <c r="AA259" s="23" t="s">
        <v>183</v>
      </c>
      <c r="AB259" s="23" t="s">
        <v>183</v>
      </c>
      <c r="AC259" s="9" t="s">
        <v>40</v>
      </c>
      <c r="AD259" s="9" t="s">
        <v>237</v>
      </c>
      <c r="AE259" s="9">
        <f>AG259+3</f>
        <v>120</v>
      </c>
      <c r="AF259" s="9" t="s">
        <v>44</v>
      </c>
      <c r="AG259" s="28">
        <f t="shared" si="233"/>
        <v>117</v>
      </c>
      <c r="AH259" s="16" t="s">
        <v>219</v>
      </c>
      <c r="AI259" s="10"/>
      <c r="AJ259" s="25" t="s">
        <v>183</v>
      </c>
      <c r="AK259" s="7" t="str">
        <f t="shared" si="268"/>
        <v>text_YTD_A_MoM_019</v>
      </c>
      <c r="AL259" s="10"/>
      <c r="AM259" s="24" t="s">
        <v>183</v>
      </c>
      <c r="AN259" s="24" t="s">
        <v>183</v>
      </c>
      <c r="AO259" s="13" t="str">
        <f t="shared" si="269"/>
        <v>PASS</v>
      </c>
      <c r="AP259" s="13"/>
      <c r="AQ259" s="12" t="str">
        <f t="shared" si="270"/>
        <v>"text_YTD_A_MoM_019": {"type": "text", "parameters": {"text": "{{coalesce(cell(BIG_TEST_9.result, 18, \"number_YTD_A_MoM_Formatted\"), \"--\").asString()}}", "textAlignment": "right", "textColor": "{{coalesce(cell(BIG_TEST_9.result, 18, \"Color\"), \"#FFFFFF\").asString()}}", "fontSize": 14}},</v>
      </c>
      <c r="AR259" s="17" t="s">
        <v>214</v>
      </c>
      <c r="AS259" s="13" t="str">
        <f t="shared" si="271"/>
        <v>FAIL</v>
      </c>
      <c r="AT259" s="13"/>
      <c r="AU259" s="12" t="str">
        <f t="shared" si="264"/>
        <v>{"colspan": 3, "column": 31, "name": "text_YTD_A_MoM_019", "row": 120, "rowspan": 2, "widgetStyle": {"borderEdges": [], "backgroundColor": "#FFFFFF", "borderColor": "#FFFFFF", "borderRadius": 0, "borderWidth": 1}},</v>
      </c>
      <c r="AV259" s="17" t="s">
        <v>229</v>
      </c>
      <c r="AW259" s="13" t="str">
        <f t="shared" si="272"/>
        <v>FAIL</v>
      </c>
    </row>
    <row r="260" spans="1:49" s="4" customFormat="1" ht="72.599999999999994" thickBot="1" x14ac:dyDescent="0.35">
      <c r="A260" s="30">
        <v>6</v>
      </c>
      <c r="B260" s="14" t="s">
        <v>8</v>
      </c>
      <c r="C260" s="14" t="s">
        <v>47</v>
      </c>
      <c r="D260" s="14" t="s">
        <v>10</v>
      </c>
      <c r="E260" s="11" t="str">
        <f t="shared" si="265"/>
        <v>_019</v>
      </c>
      <c r="F260" s="28">
        <f t="shared" si="232"/>
        <v>18</v>
      </c>
      <c r="G260" s="6" t="s">
        <v>183</v>
      </c>
      <c r="H260" s="6" t="s">
        <v>183</v>
      </c>
      <c r="I260" s="6" t="s">
        <v>183</v>
      </c>
      <c r="J260" s="6" t="s">
        <v>183</v>
      </c>
      <c r="K260" s="6" t="s">
        <v>183</v>
      </c>
      <c r="L260" s="6" t="s">
        <v>183</v>
      </c>
      <c r="M260" s="6" t="s">
        <v>183</v>
      </c>
      <c r="N260" s="6" t="s">
        <v>183</v>
      </c>
      <c r="O260" s="6" t="s">
        <v>183</v>
      </c>
      <c r="P260" s="6" t="s">
        <v>183</v>
      </c>
      <c r="Q260" s="23" t="s">
        <v>183</v>
      </c>
      <c r="R260" s="23" t="s">
        <v>183</v>
      </c>
      <c r="S260" s="23" t="s">
        <v>183</v>
      </c>
      <c r="T260" s="23" t="s">
        <v>183</v>
      </c>
      <c r="U260" s="23" t="s">
        <v>183</v>
      </c>
      <c r="V260" s="23" t="s">
        <v>183</v>
      </c>
      <c r="W260" s="21" t="str">
        <f>CONCATENATE("{{coalesce(cell(BIG_TEST_9.result, ", $F258,", \""Text_Color_1\""), \""#FFFFFF\"").asString()}}")</f>
        <v>{{coalesce(cell(BIG_TEST_9.result, 18, \"Text_Color_1\"), \"#FFFFFF\").asString()}}</v>
      </c>
      <c r="X260" s="8" t="s">
        <v>49</v>
      </c>
      <c r="Y260" s="8" t="s">
        <v>202</v>
      </c>
      <c r="Z260" s="8" t="s">
        <v>212</v>
      </c>
      <c r="AA260" s="23"/>
      <c r="AB260" s="23"/>
      <c r="AC260" s="9" t="s">
        <v>40</v>
      </c>
      <c r="AD260" s="9" t="s">
        <v>158</v>
      </c>
      <c r="AE260" s="9">
        <f>AG260+3</f>
        <v>120</v>
      </c>
      <c r="AF260" s="9" t="s">
        <v>44</v>
      </c>
      <c r="AG260" s="28">
        <f t="shared" si="233"/>
        <v>117</v>
      </c>
      <c r="AH260" s="16" t="s">
        <v>219</v>
      </c>
      <c r="AI260" s="10"/>
      <c r="AJ260" s="25" t="s">
        <v>183</v>
      </c>
      <c r="AK260" s="7" t="str">
        <f>CONCATENATE("text_","cmom_a",E260)</f>
        <v>text_cmom_a_019</v>
      </c>
      <c r="AL260" s="10"/>
      <c r="AM260" s="24" t="s">
        <v>183</v>
      </c>
      <c r="AN260" s="24" t="s">
        <v>183</v>
      </c>
      <c r="AO260" s="13" t="str">
        <f t="shared" si="269"/>
        <v>PASS</v>
      </c>
      <c r="AP260" s="13"/>
      <c r="AQ260" s="12" t="str">
        <f t="shared" si="270"/>
        <v>"text_cmom_a_019": {"type": "text", "parameters": {"text": "Δ MoM", "textAlignment": "right", "textColor": "{{coalesce(cell(BIG_TEST_9.result, 18, \"Text_Color_1\"), \"#FFFFFF\").asString()}}", "fontSize": 10}},</v>
      </c>
      <c r="AR260" s="17" t="s">
        <v>215</v>
      </c>
      <c r="AS260" s="13" t="str">
        <f t="shared" si="271"/>
        <v>FAIL</v>
      </c>
      <c r="AT260" s="13"/>
      <c r="AU260" s="12" t="str">
        <f t="shared" si="264"/>
        <v>{"colspan": 3, "column": 21, "name": "text_cmom_a_019", "row": 120, "rowspan": 2, "widgetStyle": {"borderEdges": [], "backgroundColor": "#FFFFFF", "borderColor": "#FFFFFF", "borderRadius": 0, "borderWidth": 1}},</v>
      </c>
      <c r="AV260" s="17" t="s">
        <v>220</v>
      </c>
      <c r="AW260" s="13" t="str">
        <f t="shared" si="272"/>
        <v>FAIL</v>
      </c>
    </row>
    <row r="261" spans="1:49" s="4" customFormat="1" ht="72.599999999999994" thickBot="1" x14ac:dyDescent="0.35">
      <c r="A261" s="30">
        <v>7</v>
      </c>
      <c r="B261" s="14" t="s">
        <v>8</v>
      </c>
      <c r="C261" s="14" t="s">
        <v>47</v>
      </c>
      <c r="D261" s="14" t="s">
        <v>10</v>
      </c>
      <c r="E261" s="11" t="str">
        <f t="shared" si="265"/>
        <v>_019</v>
      </c>
      <c r="F261" s="28">
        <f t="shared" si="232"/>
        <v>18</v>
      </c>
      <c r="G261" s="6" t="s">
        <v>183</v>
      </c>
      <c r="H261" s="6" t="s">
        <v>183</v>
      </c>
      <c r="I261" s="6" t="s">
        <v>183</v>
      </c>
      <c r="J261" s="6" t="s">
        <v>183</v>
      </c>
      <c r="K261" s="6" t="s">
        <v>183</v>
      </c>
      <c r="L261" s="6" t="s">
        <v>183</v>
      </c>
      <c r="M261" s="6" t="s">
        <v>183</v>
      </c>
      <c r="N261" s="6" t="s">
        <v>183</v>
      </c>
      <c r="O261" s="6" t="s">
        <v>183</v>
      </c>
      <c r="P261" s="6" t="s">
        <v>183</v>
      </c>
      <c r="Q261" s="23" t="s">
        <v>183</v>
      </c>
      <c r="R261" s="23" t="s">
        <v>183</v>
      </c>
      <c r="S261" s="23" t="s">
        <v>183</v>
      </c>
      <c r="T261" s="23" t="s">
        <v>183</v>
      </c>
      <c r="U261" s="23" t="s">
        <v>183</v>
      </c>
      <c r="V261" s="23" t="s">
        <v>183</v>
      </c>
      <c r="W261" s="21" t="str">
        <f>CONCATENATE("{{coalesce(cell(BIG_TEST_9.result, ", $F259,", \""Text_Color_1\""), \""#FFFFFF\"").asString()}}")</f>
        <v>{{coalesce(cell(BIG_TEST_9.result, 18, \"Text_Color_1\"), \"#FFFFFF\").asString()}}</v>
      </c>
      <c r="X261" s="8" t="s">
        <v>49</v>
      </c>
      <c r="Y261" s="8" t="s">
        <v>202</v>
      </c>
      <c r="Z261" s="8" t="s">
        <v>212</v>
      </c>
      <c r="AA261" s="23"/>
      <c r="AB261" s="23"/>
      <c r="AC261" s="9" t="s">
        <v>40</v>
      </c>
      <c r="AD261" s="9" t="s">
        <v>194</v>
      </c>
      <c r="AE261" s="9">
        <f>AG261+3</f>
        <v>120</v>
      </c>
      <c r="AF261" s="9" t="s">
        <v>44</v>
      </c>
      <c r="AG261" s="28">
        <f t="shared" si="233"/>
        <v>117</v>
      </c>
      <c r="AH261" s="16" t="s">
        <v>219</v>
      </c>
      <c r="AI261" s="10"/>
      <c r="AJ261" s="25" t="s">
        <v>183</v>
      </c>
      <c r="AK261" s="7" t="str">
        <f>CONCATENATE("text_","cmom_b",E261)</f>
        <v>text_cmom_b_019</v>
      </c>
      <c r="AL261" s="10"/>
      <c r="AM261" s="24" t="s">
        <v>183</v>
      </c>
      <c r="AN261" s="24" t="s">
        <v>183</v>
      </c>
      <c r="AO261" s="13" t="str">
        <f t="shared" si="269"/>
        <v>PASS</v>
      </c>
      <c r="AP261" s="13"/>
      <c r="AQ261" s="12" t="str">
        <f t="shared" si="270"/>
        <v>"text_cmom_b_019": {"type": "text", "parameters": {"text": "Δ MoM", "textAlignment": "right", "textColor": "{{coalesce(cell(BIG_TEST_9.result, 18, \"Text_Color_1\"), \"#FFFFFF\").asString()}}", "fontSize": 10}},</v>
      </c>
      <c r="AR261" s="17" t="s">
        <v>216</v>
      </c>
      <c r="AS261" s="13" t="str">
        <f t="shared" si="271"/>
        <v>FAIL</v>
      </c>
      <c r="AT261" s="13"/>
      <c r="AU261" s="12" t="str">
        <f t="shared" si="264"/>
        <v>{"colspan": 3, "column": 28, "name": "text_cmom_b_019", "row": 120, "rowspan": 2, "widgetStyle": {"borderEdges": [], "backgroundColor": "#FFFFFF", "borderColor": "#FFFFFF", "borderRadius": 0, "borderWidth": 1}},</v>
      </c>
      <c r="AV261" s="17" t="s">
        <v>221</v>
      </c>
      <c r="AW261" s="13" t="str">
        <f t="shared" si="272"/>
        <v>FAIL</v>
      </c>
    </row>
    <row r="262" spans="1:49" s="4" customFormat="1" ht="216.6" thickBot="1" x14ac:dyDescent="0.35">
      <c r="A262" s="30">
        <v>8</v>
      </c>
      <c r="B262" s="14" t="s">
        <v>8</v>
      </c>
      <c r="C262" s="14" t="s">
        <v>47</v>
      </c>
      <c r="D262" s="14" t="s">
        <v>166</v>
      </c>
      <c r="E262" s="11" t="str">
        <f t="shared" si="265"/>
        <v>_019</v>
      </c>
      <c r="F262" s="28">
        <f t="shared" si="232"/>
        <v>18</v>
      </c>
      <c r="G262" s="5" t="s">
        <v>173</v>
      </c>
      <c r="H262" s="20" t="str">
        <f t="shared" ref="H262" si="274">CONCATENATE("{{coalesce(cell(BIG_TEST_9.result, ", $F262,", \""Metric\""), \""Error\"").asString()}}")</f>
        <v>{{coalesce(cell(BIG_TEST_9.result, 18, \"Metric\"), \"Error\").asString()}}</v>
      </c>
      <c r="I262" s="20" t="s">
        <v>191</v>
      </c>
      <c r="J262" s="20" t="s">
        <v>15</v>
      </c>
      <c r="K262" s="5" t="s">
        <v>15</v>
      </c>
      <c r="L262" s="5" t="s">
        <v>53</v>
      </c>
      <c r="M262" s="20" t="str">
        <f>CONCATENATE("[""Metric"", [""{{coalesce(cell(BIG_TEST_9.result, ", $F262,", \""Metric\""), \""Error\"").asString()}}""], ""in""]")</f>
        <v>["Metric", ["{{coalesce(cell(BIG_TEST_9.result, 18, \"Metric\"), \"Error\").asString()}}"], "in"]</v>
      </c>
      <c r="N262" s="20" t="str">
        <f>CONCATENATE("[""Region"", [""{{coalesce(cell(BIG_TEST_9.result, ", $F262,", \""Region\""), \""Error\"").asString()}}""], ""in""]")</f>
        <v>["Region", ["{{coalesce(cell(BIG_TEST_9.result, 18, \"Region\"), \"Error\").asString()}}"], "in"]</v>
      </c>
      <c r="O262" s="6" t="s">
        <v>183</v>
      </c>
      <c r="P262" s="6" t="s">
        <v>177</v>
      </c>
      <c r="Q262" s="21" t="s">
        <v>178</v>
      </c>
      <c r="R262" s="23" t="s">
        <v>183</v>
      </c>
      <c r="S262" s="23" t="s">
        <v>183</v>
      </c>
      <c r="T262" s="23" t="s">
        <v>183</v>
      </c>
      <c r="U262" s="21" t="str">
        <f>CONCATENATE("{{coalesce(cell(BIG_TEST_9.result, ", $F262,", \""Color\""), \""#FFFFFF\"").asString()}}")</f>
        <v>{{coalesce(cell(BIG_TEST_9.result, 18, \"Color\"), \"#FFFFFF\").asString()}}</v>
      </c>
      <c r="V262" s="8" t="s">
        <v>34</v>
      </c>
      <c r="W262" s="17" t="s">
        <v>31</v>
      </c>
      <c r="X262" s="8" t="s">
        <v>49</v>
      </c>
      <c r="Y262" s="8" t="s">
        <v>33</v>
      </c>
      <c r="Z262" s="8"/>
      <c r="AA262" s="17" t="s">
        <v>239</v>
      </c>
      <c r="AB262" s="17" t="s">
        <v>196</v>
      </c>
      <c r="AC262" s="9" t="s">
        <v>179</v>
      </c>
      <c r="AD262" s="9" t="s">
        <v>204</v>
      </c>
      <c r="AE262" s="9">
        <f>AG262</f>
        <v>117</v>
      </c>
      <c r="AF262" s="9" t="s">
        <v>59</v>
      </c>
      <c r="AG262" s="28">
        <f t="shared" si="233"/>
        <v>117</v>
      </c>
      <c r="AH262" s="16" t="s">
        <v>180</v>
      </c>
      <c r="AI262" s="10"/>
      <c r="AJ262" s="11" t="str">
        <f>CONCATENATE(G262,"Trend",E262)</f>
        <v>Step_Trend_019</v>
      </c>
      <c r="AK262" s="7" t="str">
        <f>CONCATENATE("chart_Trend",E262)</f>
        <v>chart_Trend_019</v>
      </c>
      <c r="AL262" s="10"/>
      <c r="AM262" s="12" t="str">
        <f>CONCATENATE("""",AJ262,""": {""broadcastFacet"": false, ", P262,  ", ""isGlobal"": false, ", """query"": {""measures"": [[""avg"", """,J262,"""]], ""groups"": ", I262,", ""filters"": [", M262,", ", N262,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"Step_Trend_019":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18, \"Metric\"), \"Error\").asString()}}"], "in"], ["Region", ["{{coalesce(cell(BIG_TEST_9.result, 18,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62" s="21" t="s">
        <v>233</v>
      </c>
      <c r="AO262" s="13" t="str">
        <f t="shared" si="269"/>
        <v>FAIL</v>
      </c>
      <c r="AP262" s="13"/>
      <c r="AQ262" s="12" t="str">
        <f>CONCATENATE("""", AK262, """: {""parameters"": {", AA262, " """, AJ262, """, ", AB262, "}, ""type"": ""chart""},")</f>
        <v>"chart_Trend_019":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"Step_Trend_019",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62" s="17" t="s">
        <v>238</v>
      </c>
      <c r="AS262" s="13" t="str">
        <f>IF(AQ262=AR262,"PASS","FAIL")</f>
        <v>FAIL</v>
      </c>
      <c r="AT262" s="13"/>
      <c r="AU262" s="12" t="str">
        <f t="shared" si="264"/>
        <v>{"colspan": 7, "column": 34, "name": "chart_Trend_019", "row": 117, "rowspan": 5, "widgetStyle": {"backgroundColor": "#FFFFFF", "borderColor": "#FFFFFF", "borderEdges": [], "borderRadius": 0, "borderWidth": 1}},</v>
      </c>
      <c r="AV262" s="17" t="s">
        <v>234</v>
      </c>
      <c r="AW262" s="13" t="str">
        <f t="shared" si="272"/>
        <v>FAIL</v>
      </c>
    </row>
    <row r="263" spans="1:49" s="4" customFormat="1" ht="115.8" thickBot="1" x14ac:dyDescent="0.35">
      <c r="A263" s="30">
        <v>9</v>
      </c>
      <c r="B263" s="14" t="s">
        <v>8</v>
      </c>
      <c r="C263" s="14" t="s">
        <v>47</v>
      </c>
      <c r="D263" s="14" t="s">
        <v>167</v>
      </c>
      <c r="E263" s="11" t="str">
        <f t="shared" si="265"/>
        <v>_019</v>
      </c>
      <c r="F263" s="28">
        <f t="shared" si="232"/>
        <v>18</v>
      </c>
      <c r="G263" s="6" t="s">
        <v>183</v>
      </c>
      <c r="H263" s="6" t="s">
        <v>183</v>
      </c>
      <c r="I263" s="26" t="s">
        <v>183</v>
      </c>
      <c r="J263" s="6" t="s">
        <v>183</v>
      </c>
      <c r="K263" s="6" t="s">
        <v>183</v>
      </c>
      <c r="L263" s="6" t="s">
        <v>183</v>
      </c>
      <c r="M263" s="6" t="s">
        <v>183</v>
      </c>
      <c r="N263" s="6" t="s">
        <v>183</v>
      </c>
      <c r="O263" s="6" t="s">
        <v>183</v>
      </c>
      <c r="P263" s="6" t="s">
        <v>183</v>
      </c>
      <c r="Q263" s="23" t="s">
        <v>183</v>
      </c>
      <c r="R263" s="23" t="s">
        <v>183</v>
      </c>
      <c r="S263" s="23" t="s">
        <v>183</v>
      </c>
      <c r="T263" s="23" t="s">
        <v>183</v>
      </c>
      <c r="U263" s="23" t="s">
        <v>183</v>
      </c>
      <c r="V263" s="23" t="s">
        <v>183</v>
      </c>
      <c r="W263" s="17" t="s">
        <v>187</v>
      </c>
      <c r="X263" s="8" t="s">
        <v>49</v>
      </c>
      <c r="Y263" s="8" t="s">
        <v>33</v>
      </c>
      <c r="Z263" s="8"/>
      <c r="AA263" s="23" t="s">
        <v>183</v>
      </c>
      <c r="AB263" s="23" t="s">
        <v>183</v>
      </c>
      <c r="AC263" s="9" t="s">
        <v>42</v>
      </c>
      <c r="AD263" s="9" t="s">
        <v>42</v>
      </c>
      <c r="AE263" s="9">
        <f>AG263</f>
        <v>117</v>
      </c>
      <c r="AF263" s="9" t="s">
        <v>59</v>
      </c>
      <c r="AG263" s="28">
        <f t="shared" si="233"/>
        <v>117</v>
      </c>
      <c r="AH263" s="22" t="str">
        <f>CONCATENATE("{""backgroundColor"": ""{{coalesce(cell(BIG_TEST_9.result, ",$F263,", \""Colorization_Hex_Code\""), \""#FFFFFF\"").asString()}}"", ""borderColor"": ""#FFFFFF"", ""borderEdges"": [""top"",""left"",""bottom""], ""borderRadius"": 0, ""borderWidth"": 4}")</f>
        <v>{"backgroundColor": "{{coalesce(cell(BIG_TEST_9.result, 18, \"Colorization_Hex_Code\"), \"#FFFFFF\").asString()}}", "borderColor": "#FFFFFF", "borderEdges": ["top","left","bottom"], "borderRadius": 0, "borderWidth": 4}</v>
      </c>
      <c r="AI263" s="10"/>
      <c r="AJ263" s="25" t="s">
        <v>183</v>
      </c>
      <c r="AK263" s="7" t="str">
        <f>CONCATENATE("Status_Box",E263)</f>
        <v>Status_Box_019</v>
      </c>
      <c r="AL263" s="10"/>
      <c r="AM263" s="24" t="s">
        <v>183</v>
      </c>
      <c r="AN263" s="24" t="s">
        <v>183</v>
      </c>
      <c r="AO263" s="13" t="str">
        <f t="shared" si="269"/>
        <v>PASS</v>
      </c>
      <c r="AP263" s="13"/>
      <c r="AQ263" s="12" t="str">
        <f>CONCATENATE("""",AK263,""": {""parameters"": {""fontSize"": ",X263,", ""text"": """, Z263, """, ""textAlignment"": """, Y263, """, ""textColor"": """, W263, """}, ""type"": ""text""},")</f>
        <v>"Status_Box_019": {"parameters": {"fontSize": 10, "text": "", "textAlignment": "center", "textColor": "#091A3E"}, "type": "text"},</v>
      </c>
      <c r="AR263" s="33" t="s">
        <v>203</v>
      </c>
      <c r="AS263" s="13" t="str">
        <f t="shared" ref="AS263:AS268" si="275">IF(AQ263=AR263,"PASS","FAIL")</f>
        <v>FAIL</v>
      </c>
      <c r="AT263" s="13"/>
      <c r="AU263" s="12" t="str">
        <f>CONCATENATE("{""colspan"": ",AC263,", ""column"": ",AD263,", ""name"": """,AK263,""", ""row"": ",AE263,", ""rowspan"": ",AF263, ", ""widgetStyle"": ",AH263,"},")</f>
        <v>{"colspan": 1, "column": 1, "name": "Status_Box_019", "row": 117, "rowspan": 5, "widgetStyle": {"backgroundColor": "{{coalesce(cell(BIG_TEST_9.result, 18, \"Colorization_Hex_Code\"), \"#FFFFFF\").asString()}}", "borderColor": "#FFFFFF", "borderEdges": ["top","left","bottom"], "borderRadius": 0, "borderWidth": 4}},</v>
      </c>
      <c r="AV263" s="33" t="s">
        <v>222</v>
      </c>
      <c r="AW263" s="13" t="str">
        <f t="shared" si="272"/>
        <v>FAIL</v>
      </c>
    </row>
    <row r="264" spans="1:49" s="4" customFormat="1" ht="130.19999999999999" customHeight="1" thickBot="1" x14ac:dyDescent="0.35">
      <c r="A264" s="30">
        <v>10</v>
      </c>
      <c r="B264" s="14" t="s">
        <v>8</v>
      </c>
      <c r="C264" s="14" t="s">
        <v>47</v>
      </c>
      <c r="D264" s="14" t="s">
        <v>168</v>
      </c>
      <c r="E264" s="11" t="str">
        <f t="shared" si="265"/>
        <v>_019</v>
      </c>
      <c r="F264" s="28">
        <f t="shared" si="232"/>
        <v>18</v>
      </c>
      <c r="G264" s="6" t="s">
        <v>183</v>
      </c>
      <c r="H264" s="6" t="s">
        <v>183</v>
      </c>
      <c r="I264" s="26" t="s">
        <v>183</v>
      </c>
      <c r="J264" s="6" t="s">
        <v>183</v>
      </c>
      <c r="K264" s="6" t="s">
        <v>183</v>
      </c>
      <c r="L264" s="6" t="s">
        <v>183</v>
      </c>
      <c r="M264" s="6" t="s">
        <v>183</v>
      </c>
      <c r="N264" s="6" t="s">
        <v>183</v>
      </c>
      <c r="O264" s="6" t="s">
        <v>183</v>
      </c>
      <c r="P264" s="6" t="s">
        <v>183</v>
      </c>
      <c r="Q264" s="23" t="s">
        <v>183</v>
      </c>
      <c r="R264" s="23" t="s">
        <v>183</v>
      </c>
      <c r="S264" s="23" t="s">
        <v>183</v>
      </c>
      <c r="T264" s="23" t="s">
        <v>183</v>
      </c>
      <c r="U264" s="23" t="s">
        <v>183</v>
      </c>
      <c r="V264" s="23" t="s">
        <v>183</v>
      </c>
      <c r="W264" s="21" t="str">
        <f>CONCATENATE("{{coalesce(cell(BIG_TEST_9.result, ", $F264,", \""Text_Color_1\""), \""#FFFFFF\"").asString()}}")</f>
        <v>{{coalesce(cell(BIG_TEST_9.result, 18, \"Text_Color_1\"), \"#FFFFFF\").asString()}}</v>
      </c>
      <c r="X264" s="8" t="s">
        <v>34</v>
      </c>
      <c r="Y264" s="8" t="s">
        <v>186</v>
      </c>
      <c r="Z264" s="21" t="str">
        <f>CONCATENATE("{{coalesce(cell(BIG_TEST_9.result, ", $F264,", \""Metric_Short\""), \""Error\"").asString()}}")</f>
        <v>{{coalesce(cell(BIG_TEST_9.result, 18, \"Metric_Short\"), \"Error\").asString()}}</v>
      </c>
      <c r="AA264" s="23" t="s">
        <v>183</v>
      </c>
      <c r="AB264" s="23" t="s">
        <v>183</v>
      </c>
      <c r="AC264" s="9" t="s">
        <v>61</v>
      </c>
      <c r="AD264" s="9" t="s">
        <v>44</v>
      </c>
      <c r="AE264" s="9">
        <f>AG264</f>
        <v>117</v>
      </c>
      <c r="AF264" s="9" t="s">
        <v>40</v>
      </c>
      <c r="AG264" s="28">
        <f t="shared" si="233"/>
        <v>117</v>
      </c>
      <c r="AH264" s="16" t="s">
        <v>205</v>
      </c>
      <c r="AI264" s="10"/>
      <c r="AJ264" s="25" t="s">
        <v>183</v>
      </c>
      <c r="AK264" s="7" t="str">
        <f>CONCATENATE("Metric_Name",E264)</f>
        <v>Metric_Name_019</v>
      </c>
      <c r="AL264" s="10"/>
      <c r="AM264" s="24" t="s">
        <v>183</v>
      </c>
      <c r="AN264" s="24" t="s">
        <v>183</v>
      </c>
      <c r="AO264" s="13" t="str">
        <f t="shared" si="269"/>
        <v>PASS</v>
      </c>
      <c r="AP264" s="13"/>
      <c r="AQ264" s="12" t="str">
        <f>CONCATENATE("""",AK264,""": {""parameters"": {""fontSize"": ",X264,", ""text"": """, Z264, """, ""textAlignment"": """, Y264, """, ""textColor"": """, W264, """}, ""type"": ""text""},")</f>
        <v>"Metric_Name_019": {"parameters": {"fontSize": 14, "text": "{{coalesce(cell(BIG_TEST_9.result, 18, \"Metric_Short\"), \"Error\").asString()}}", "textAlignment": "left", "textColor": "{{coalesce(cell(BIG_TEST_9.result, 18, \"Text_Color_1\"), \"#FFFFFF\").asString()}}"}, "type": "text"},</v>
      </c>
      <c r="AR264" s="33" t="s">
        <v>248</v>
      </c>
      <c r="AS264" s="13" t="str">
        <f t="shared" si="275"/>
        <v>FAIL</v>
      </c>
      <c r="AT264" s="13"/>
      <c r="AU264" s="12" t="str">
        <f>CONCATENATE("{""colspan"": ",AC264,", ""column"": ",AD264,", ""name"": """,AK264,""", ""row"": ",AE264,", ""rowspan"": ",AF264,", ""widgetStyle"": ",AH264,"},")</f>
        <v>{"colspan": 11, "column": 2, "name": "Metric_Name_019", "row": 117, "rowspan": 3, "widgetStyle": {"borderColor": "#FFFFFF", "borderEdges": [], "borderWidth": 1}},</v>
      </c>
      <c r="AV264" s="33" t="s">
        <v>223</v>
      </c>
      <c r="AW264" s="13" t="str">
        <f t="shared" si="272"/>
        <v>FAIL</v>
      </c>
    </row>
    <row r="265" spans="1:49" s="4" customFormat="1" ht="72.599999999999994" thickBot="1" x14ac:dyDescent="0.35">
      <c r="A265" s="30">
        <v>11</v>
      </c>
      <c r="B265" s="14" t="s">
        <v>8</v>
      </c>
      <c r="C265" s="14" t="s">
        <v>47</v>
      </c>
      <c r="D265" s="14" t="s">
        <v>169</v>
      </c>
      <c r="E265" s="11" t="str">
        <f t="shared" si="265"/>
        <v>_019</v>
      </c>
      <c r="F265" s="28">
        <f t="shared" si="232"/>
        <v>18</v>
      </c>
      <c r="G265" s="6" t="s">
        <v>183</v>
      </c>
      <c r="H265" s="6" t="s">
        <v>183</v>
      </c>
      <c r="I265" s="26" t="s">
        <v>183</v>
      </c>
      <c r="J265" s="6" t="s">
        <v>183</v>
      </c>
      <c r="K265" s="6" t="s">
        <v>183</v>
      </c>
      <c r="L265" s="6" t="s">
        <v>183</v>
      </c>
      <c r="M265" s="6" t="s">
        <v>183</v>
      </c>
      <c r="N265" s="6" t="s">
        <v>183</v>
      </c>
      <c r="O265" s="6" t="s">
        <v>183</v>
      </c>
      <c r="P265" s="6" t="s">
        <v>183</v>
      </c>
      <c r="Q265" s="23" t="s">
        <v>183</v>
      </c>
      <c r="R265" s="23" t="s">
        <v>183</v>
      </c>
      <c r="S265" s="23" t="s">
        <v>183</v>
      </c>
      <c r="T265" s="23" t="s">
        <v>183</v>
      </c>
      <c r="U265" s="23" t="s">
        <v>183</v>
      </c>
      <c r="V265" s="23" t="s">
        <v>183</v>
      </c>
      <c r="W265" s="21" t="str">
        <f>CONCATENATE("{{coalesce(cell(BIG_TEST_9.result, ", $F265,", \""Text_Color_2\""), \""#FFFFFF\"").asString()}}")</f>
        <v>{{coalesce(cell(BIG_TEST_9.result, 18, \"Text_Color_2\"), \"#FFFFFF\").asString()}}</v>
      </c>
      <c r="X265" s="8" t="s">
        <v>62</v>
      </c>
      <c r="Y265" s="8" t="s">
        <v>186</v>
      </c>
      <c r="Z265" s="21" t="str">
        <f>CONCATENATE("{{coalesce(cell(BIG_TEST_9.result, ", $F265,", \""Type\""), \""Error\"").asString()}} Metric")</f>
        <v>{{coalesce(cell(BIG_TEST_9.result, 18, \"Type\"), \"Error\").asString()}} Metric</v>
      </c>
      <c r="AA265" s="23" t="s">
        <v>183</v>
      </c>
      <c r="AB265" s="23" t="s">
        <v>183</v>
      </c>
      <c r="AC265" s="9" t="s">
        <v>179</v>
      </c>
      <c r="AD265" s="9" t="s">
        <v>44</v>
      </c>
      <c r="AE265" s="9">
        <f>AG265+3</f>
        <v>120</v>
      </c>
      <c r="AF265" s="9" t="s">
        <v>44</v>
      </c>
      <c r="AG265" s="28">
        <f t="shared" si="233"/>
        <v>117</v>
      </c>
      <c r="AH265" s="16" t="s">
        <v>180</v>
      </c>
      <c r="AI265" s="10"/>
      <c r="AJ265" s="25" t="s">
        <v>183</v>
      </c>
      <c r="AK265" s="7" t="str">
        <f>CONCATENATE("Type_Name",E265)</f>
        <v>Type_Name_019</v>
      </c>
      <c r="AL265" s="10"/>
      <c r="AM265" s="24" t="s">
        <v>183</v>
      </c>
      <c r="AN265" s="24" t="s">
        <v>183</v>
      </c>
      <c r="AO265" s="13" t="str">
        <f t="shared" si="269"/>
        <v>PASS</v>
      </c>
      <c r="AP265" s="13"/>
      <c r="AQ265" s="12" t="str">
        <f>CONCATENATE("""",AK265,""": {""parameters"": {""fontSize"": ",X265,", ""text"": """, Z265, """, ""textAlignment"": """, Y265, """, ""textColor"": """, W265, """}, ""type"": ""text""},")</f>
        <v>"Type_Name_019": {"parameters": {"fontSize": 12, "text": "{{coalesce(cell(BIG_TEST_9.result, 18, \"Type\"), \"Error\").asString()}} Metric", "textAlignment": "left", "textColor": "{{coalesce(cell(BIG_TEST_9.result, 18, \"Text_Color_2\"), \"#FFFFFF\").asString()}}"}, "type": "text"},</v>
      </c>
      <c r="AR265" s="33" t="s">
        <v>206</v>
      </c>
      <c r="AS265" s="13" t="str">
        <f t="shared" si="275"/>
        <v>FAIL</v>
      </c>
      <c r="AT265" s="13"/>
      <c r="AU265" s="12" t="str">
        <f>CONCATENATE("{""colspan"": ",AC265,", ""column"": ",AD265,", ""name"": """,AK265,""", ""row"": ",AE265,", ""rowspan"": ",AF265,", ""widgetStyle"": ",AH265,"},")</f>
        <v>{"colspan": 7, "column": 2, "name": "Type_Name_019", "row": 120, "rowspan": 2, "widgetStyle": {"backgroundColor": "#FFFFFF", "borderColor": "#FFFFFF", "borderEdges": [], "borderRadius": 0, "borderWidth": 1}},</v>
      </c>
      <c r="AV265" s="33" t="s">
        <v>224</v>
      </c>
      <c r="AW265" s="13" t="str">
        <f t="shared" si="272"/>
        <v>FAIL</v>
      </c>
    </row>
    <row r="266" spans="1:49" s="4" customFormat="1" ht="87" customHeight="1" thickBot="1" x14ac:dyDescent="0.35">
      <c r="A266" s="30">
        <v>12</v>
      </c>
      <c r="B266" s="14" t="s">
        <v>8</v>
      </c>
      <c r="C266" s="14" t="s">
        <v>47</v>
      </c>
      <c r="D266" s="14" t="s">
        <v>170</v>
      </c>
      <c r="E266" s="11" t="str">
        <f t="shared" si="265"/>
        <v>_019</v>
      </c>
      <c r="F266" s="28">
        <f t="shared" si="232"/>
        <v>18</v>
      </c>
      <c r="G266" s="6" t="s">
        <v>183</v>
      </c>
      <c r="H266" s="6" t="s">
        <v>183</v>
      </c>
      <c r="I266" s="26" t="s">
        <v>183</v>
      </c>
      <c r="J266" s="6" t="s">
        <v>183</v>
      </c>
      <c r="K266" s="6" t="s">
        <v>183</v>
      </c>
      <c r="L266" s="6" t="s">
        <v>183</v>
      </c>
      <c r="M266" s="6" t="s">
        <v>183</v>
      </c>
      <c r="N266" s="6" t="s">
        <v>183</v>
      </c>
      <c r="O266" s="6" t="s">
        <v>183</v>
      </c>
      <c r="P266" s="6" t="s">
        <v>183</v>
      </c>
      <c r="Q266" s="23" t="s">
        <v>183</v>
      </c>
      <c r="R266" s="23" t="s">
        <v>183</v>
      </c>
      <c r="S266" s="23" t="s">
        <v>183</v>
      </c>
      <c r="T266" s="23" t="s">
        <v>183</v>
      </c>
      <c r="U266" s="23" t="s">
        <v>183</v>
      </c>
      <c r="V266" s="23" t="s">
        <v>183</v>
      </c>
      <c r="W266" s="21" t="str">
        <f>CONCATENATE("{{coalesce(cell(BIG_TEST_9.result, ", $F266,", \""Text_Color_2\""), \""#FFFFFF\"").asString()}}")</f>
        <v>{{coalesce(cell(BIG_TEST_9.result, 18, \"Text_Color_2\"), \"#FFFFFF\").asString()}}</v>
      </c>
      <c r="X266" s="8" t="s">
        <v>62</v>
      </c>
      <c r="Y266" s="8" t="s">
        <v>202</v>
      </c>
      <c r="Z266" s="21" t="str">
        <f>CONCATENATE("As of {{coalesce(cell(BIG_TEST_9.result, ", $F266,", \""As_of_Date\""), \""Error\"").asString()}}")</f>
        <v>As of {{coalesce(cell(BIG_TEST_9.result, 18, \"As_of_Date\"), \"Error\").asString()}}</v>
      </c>
      <c r="AA266" s="23" t="s">
        <v>183</v>
      </c>
      <c r="AB266" s="23" t="s">
        <v>183</v>
      </c>
      <c r="AC266" s="9" t="s">
        <v>60</v>
      </c>
      <c r="AD266" s="9" t="s">
        <v>162</v>
      </c>
      <c r="AE266" s="9">
        <f>AG266+3</f>
        <v>120</v>
      </c>
      <c r="AF266" s="9" t="s">
        <v>44</v>
      </c>
      <c r="AG266" s="28">
        <f t="shared" si="233"/>
        <v>117</v>
      </c>
      <c r="AH266" s="16" t="s">
        <v>45</v>
      </c>
      <c r="AI266" s="10"/>
      <c r="AJ266" s="25" t="s">
        <v>183</v>
      </c>
      <c r="AK266" s="7" t="str">
        <f>CONCATENATE("As_Of_Date_Name",E266)</f>
        <v>As_Of_Date_Name_019</v>
      </c>
      <c r="AL266" s="10"/>
      <c r="AM266" s="24" t="s">
        <v>183</v>
      </c>
      <c r="AN266" s="24" t="s">
        <v>183</v>
      </c>
      <c r="AO266" s="13" t="str">
        <f t="shared" si="269"/>
        <v>PASS</v>
      </c>
      <c r="AP266" s="13"/>
      <c r="AQ266" s="12" t="str">
        <f>CONCATENATE("""",AK266,""": {""parameters"": {""fontSize"": ",X266,", ""text"": """, Z266, """, ""textAlignment"": """, Y266, """, ""textColor"": """, W266, """}, ""type"": ""text""},")</f>
        <v>"As_Of_Date_Name_019": {"parameters": {"fontSize": 12, "text": "As of {{coalesce(cell(BIG_TEST_9.result, 18, \"As_of_Date\"), \"Error\").asString()}}", "textAlignment": "right", "textColor": "{{coalesce(cell(BIG_TEST_9.result, 18, \"Text_Color_2\"), \"#FFFFFF\").asString()}}"}, "type": "text"},</v>
      </c>
      <c r="AR266" s="33" t="s">
        <v>209</v>
      </c>
      <c r="AS266" s="13" t="str">
        <f t="shared" si="275"/>
        <v>FAIL</v>
      </c>
      <c r="AT266" s="13"/>
      <c r="AU266" s="12" t="str">
        <f>CONCATENATE("{""colspan"": ",AC266,", ""column"": ",AD266,", ""name"": """,AK266,""", ""row"": ",AE266,", ""rowspan"": ",AF266,", ""widgetStyle"": ",AH266,"},")</f>
        <v>{"colspan": 6, "column": 9, "name": "As_Of_Date_Name_019", "row": 120, "rowspan": 2, "widgetStyle": {"borderEdges": []}},</v>
      </c>
      <c r="AV266" s="33" t="s">
        <v>225</v>
      </c>
      <c r="AW266" s="13" t="str">
        <f t="shared" si="272"/>
        <v>FAIL</v>
      </c>
    </row>
    <row r="267" spans="1:49" s="4" customFormat="1" ht="130.19999999999999" customHeight="1" thickBot="1" x14ac:dyDescent="0.35">
      <c r="A267" s="30">
        <v>13</v>
      </c>
      <c r="B267" s="14" t="s">
        <v>8</v>
      </c>
      <c r="C267" s="14" t="s">
        <v>47</v>
      </c>
      <c r="D267" s="14" t="s">
        <v>171</v>
      </c>
      <c r="E267" s="11" t="str">
        <f t="shared" si="265"/>
        <v>_019</v>
      </c>
      <c r="F267" s="28">
        <f t="shared" si="232"/>
        <v>18</v>
      </c>
      <c r="G267" s="6" t="s">
        <v>183</v>
      </c>
      <c r="H267" s="6" t="s">
        <v>183</v>
      </c>
      <c r="I267" s="26" t="s">
        <v>183</v>
      </c>
      <c r="J267" s="6" t="s">
        <v>183</v>
      </c>
      <c r="K267" s="6" t="s">
        <v>183</v>
      </c>
      <c r="L267" s="6" t="s">
        <v>183</v>
      </c>
      <c r="M267" s="6" t="s">
        <v>183</v>
      </c>
      <c r="N267" s="6" t="s">
        <v>183</v>
      </c>
      <c r="O267" s="6" t="s">
        <v>183</v>
      </c>
      <c r="P267" s="6" t="s">
        <v>183</v>
      </c>
      <c r="Q267" s="23" t="s">
        <v>183</v>
      </c>
      <c r="R267" s="21" t="str">
        <f>CONCATENATE("https://{{coalesce(cell(BIG_TEST_9.result, ", $F267,", \""CSG_Insights_Central_Link\""), \""sites.google.com/salesforce.com/fy18-csg-insights-central/home\"").asString()}}")</f>
        <v>https://{{coalesce(cell(BIG_TEST_9.result, 18, \"CSG_Insights_Central_Link\"), \"sites.google.com/salesforce.com/fy18-csg-insights-central/home\").asString()}}</v>
      </c>
      <c r="S267" s="21" t="s">
        <v>199</v>
      </c>
      <c r="T267" s="7" t="str">
        <f>"false"</f>
        <v>false</v>
      </c>
      <c r="U267" s="23" t="s">
        <v>183</v>
      </c>
      <c r="V267" s="23" t="s">
        <v>183</v>
      </c>
      <c r="W267" s="17" t="s">
        <v>207</v>
      </c>
      <c r="X267" s="8" t="s">
        <v>34</v>
      </c>
      <c r="Y267" s="8" t="s">
        <v>33</v>
      </c>
      <c r="Z267" s="8" t="s">
        <v>185</v>
      </c>
      <c r="AA267" s="23" t="s">
        <v>183</v>
      </c>
      <c r="AB267" s="23" t="s">
        <v>183</v>
      </c>
      <c r="AC267" s="9" t="s">
        <v>44</v>
      </c>
      <c r="AD267" s="9" t="s">
        <v>122</v>
      </c>
      <c r="AE267" s="9">
        <f>AG267</f>
        <v>117</v>
      </c>
      <c r="AF267" s="9" t="s">
        <v>40</v>
      </c>
      <c r="AG267" s="28">
        <f t="shared" si="233"/>
        <v>117</v>
      </c>
      <c r="AH267" s="16" t="s">
        <v>180</v>
      </c>
      <c r="AI267" s="10"/>
      <c r="AJ267" s="25" t="s">
        <v>183</v>
      </c>
      <c r="AK267" s="7" t="str">
        <f>CONCATENATE("Help_Link",E267)</f>
        <v>Help_Link_019</v>
      </c>
      <c r="AL267" s="10"/>
      <c r="AM267" s="24" t="s">
        <v>183</v>
      </c>
      <c r="AN267" s="24" t="s">
        <v>183</v>
      </c>
      <c r="AO267" s="13" t="str">
        <f t="shared" si="269"/>
        <v>PASS</v>
      </c>
      <c r="AP267" s="13"/>
      <c r="AQ267" s="12" t="str">
        <f>CONCATENATE("""",AK267,""": {""parameters"": {""destinationLink"": {""url"": """, R267, """, ""tooltip"": """, S267,"""}, ""destinationType"": ""url"", ""fontSize"": ",X267,", ""includeState"": ", T267, ", ""text"": """, Z267, """, ""textAlignment"": """, Y267, """, ""textColor"": """, W267, """}, ""type"": ""link""},")</f>
        <v>"Help_Link_019": {"parameters": {"destinationLink": {"url": "https://{{coalesce(cell(BIG_TEST_9.result, 18,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67" s="33" t="s">
        <v>208</v>
      </c>
      <c r="AS267" s="13" t="str">
        <f t="shared" si="275"/>
        <v>FAIL</v>
      </c>
      <c r="AT267" s="13"/>
      <c r="AU267" s="12" t="str">
        <f>CONCATENATE("{""colspan"": ",AC267,", ""column"": ",AD267,", ""name"": """,AK267,""", ""row"": ",AE267,", ""rowspan"": ",AF267,", ""widgetStyle"": ",AH267,"},")</f>
        <v>{"colspan": 2, "column": 13, "name": "Help_Link_019", "row": 117, "rowspan": 3, "widgetStyle": {"backgroundColor": "#FFFFFF", "borderColor": "#FFFFFF", "borderEdges": [], "borderRadius": 0, "borderWidth": 1}},</v>
      </c>
      <c r="AV267" s="33" t="s">
        <v>226</v>
      </c>
      <c r="AW267" s="13" t="str">
        <f t="shared" si="272"/>
        <v>FAIL</v>
      </c>
    </row>
    <row r="268" spans="1:49" s="4" customFormat="1" ht="87" thickBot="1" x14ac:dyDescent="0.35">
      <c r="A268" s="31">
        <v>14</v>
      </c>
      <c r="B268" s="14" t="s">
        <v>8</v>
      </c>
      <c r="C268" s="14" t="s">
        <v>47</v>
      </c>
      <c r="D268" s="14" t="s">
        <v>172</v>
      </c>
      <c r="E268" s="11" t="str">
        <f t="shared" si="265"/>
        <v>_019</v>
      </c>
      <c r="F268" s="28">
        <f t="shared" si="232"/>
        <v>18</v>
      </c>
      <c r="G268" s="6" t="s">
        <v>183</v>
      </c>
      <c r="H268" s="6" t="s">
        <v>183</v>
      </c>
      <c r="I268" s="26" t="s">
        <v>183</v>
      </c>
      <c r="J268" s="6" t="s">
        <v>183</v>
      </c>
      <c r="K268" s="6" t="s">
        <v>183</v>
      </c>
      <c r="L268" s="6" t="s">
        <v>183</v>
      </c>
      <c r="M268" s="6" t="s">
        <v>183</v>
      </c>
      <c r="N268" s="6" t="s">
        <v>183</v>
      </c>
      <c r="O268" s="6" t="s">
        <v>183</v>
      </c>
      <c r="P268" s="6" t="s">
        <v>183</v>
      </c>
      <c r="Q268" s="23" t="s">
        <v>183</v>
      </c>
      <c r="R268" s="21" t="str">
        <f>CONCATENATE("https://org62.my.salesforce.com/analytics/wave/wave.apexp#dashboard/{{coalesce(cell(BIG_TEST_9.result, ", $F268,", \""Detail_Dashboard_Name\""), \""0FK0M0000004J3fWAE\"").asString()}}")</f>
        <v>https://org62.my.salesforce.com/analytics/wave/wave.apexp#dashboard/{{coalesce(cell(BIG_TEST_9.result, 18, \"Detail_Dashboard_Name\"), \"0FK0M0000004J3fWAE\").asString()}}</v>
      </c>
      <c r="S268" s="21" t="s">
        <v>198</v>
      </c>
      <c r="T268" s="7" t="str">
        <f>"false"</f>
        <v>false</v>
      </c>
      <c r="U268" s="23" t="s">
        <v>183</v>
      </c>
      <c r="V268" s="23" t="s">
        <v>183</v>
      </c>
      <c r="W268" s="17" t="s">
        <v>207</v>
      </c>
      <c r="X268" s="8" t="s">
        <v>62</v>
      </c>
      <c r="Y268" s="8" t="s">
        <v>33</v>
      </c>
      <c r="Z268" s="8" t="s">
        <v>201</v>
      </c>
      <c r="AA268" s="23" t="s">
        <v>183</v>
      </c>
      <c r="AB268" s="23" t="s">
        <v>183</v>
      </c>
      <c r="AC268" s="9" t="s">
        <v>41</v>
      </c>
      <c r="AD268" s="9" t="s">
        <v>181</v>
      </c>
      <c r="AE268" s="32">
        <f>AG268+1</f>
        <v>118</v>
      </c>
      <c r="AF268" s="9" t="s">
        <v>40</v>
      </c>
      <c r="AG268" s="28">
        <f t="shared" si="233"/>
        <v>117</v>
      </c>
      <c r="AH268" s="16" t="s">
        <v>235</v>
      </c>
      <c r="AI268" s="10"/>
      <c r="AJ268" s="25" t="s">
        <v>183</v>
      </c>
      <c r="AK268" s="7" t="str">
        <f>CONCATENATE("Explore_Link",E268)</f>
        <v>Explore_Link_019</v>
      </c>
      <c r="AL268" s="10"/>
      <c r="AM268" s="24" t="s">
        <v>183</v>
      </c>
      <c r="AN268" s="24" t="s">
        <v>183</v>
      </c>
      <c r="AO268" s="13" t="str">
        <f t="shared" si="269"/>
        <v>PASS</v>
      </c>
      <c r="AP268" s="13"/>
      <c r="AQ268" s="12" t="str">
        <f>CONCATENATE("""",AK268,""": {""parameters"": {""destinationLink"": {""url"": """, R268, """, ""tooltip"": """, S268,"""}, ""destinationType"": ""url"", ""fontSize"": ",X268,", ""includeState"": ", T268, ", ""text"": """, Z268, """, ""textAlignment"": """, Y268, """, ""textColor"": """, W268, """}, ""type"": ""link""},")</f>
        <v>"Explore_Link_019": {"parameters": {"destinationLink": {"url": "https://org62.my.salesforce.com/analytics/wave/wave.apexp#dashboard/{{coalesce(cell(BIG_TEST_9.result, 18,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68" s="33" t="s">
        <v>249</v>
      </c>
      <c r="AS268" s="13" t="str">
        <f t="shared" si="275"/>
        <v>FAIL</v>
      </c>
      <c r="AT268" s="13"/>
      <c r="AU268" s="12" t="str">
        <f>CONCATENATE("{""colspan"": ",AC268,", ""column"": ",AD268,", ""name"": """,AK268,""", ""row"": ",AE268,", ""rowspan"": ",AF268,", ""widgetStyle"": ",AH268,"},")</f>
        <v>{"colspan": 4, "column": 43, "name": "Explore_Link_019", "row": 118, "rowspan": 3, "widgetStyle": {"backgroundColor": "#E3EBF3", "borderColor": "#FFFFFF", "borderEdges": ["all"], "borderRadius": 8, "borderWidth": 4}},</v>
      </c>
      <c r="AV268" s="33" t="s">
        <v>236</v>
      </c>
      <c r="AW268" s="13" t="str">
        <f t="shared" si="272"/>
        <v>FAIL</v>
      </c>
    </row>
    <row r="269" spans="1:49" s="4" customFormat="1" ht="72.599999999999994" thickBot="1" x14ac:dyDescent="0.35">
      <c r="A269" s="29">
        <v>1</v>
      </c>
      <c r="B269" s="14" t="s">
        <v>8</v>
      </c>
      <c r="C269" s="14" t="s">
        <v>47</v>
      </c>
      <c r="D269" s="14" t="s">
        <v>10</v>
      </c>
      <c r="E269" s="11" t="str">
        <f>CONCATENATE("_",TEXT(F269+1,"000"))</f>
        <v>_020</v>
      </c>
      <c r="F269" s="28">
        <f t="shared" si="232"/>
        <v>19</v>
      </c>
      <c r="G269" s="5" t="s">
        <v>173</v>
      </c>
      <c r="H269" s="20" t="str">
        <f>CONCATENATE("{{coalesce(cell(BIG_TEST_9.result, ", $F269,", \""Metric\""), \""Error\"").asString()}}")</f>
        <v>{{coalesce(cell(BIG_TEST_9.result, 19, \"Metric\"), \"Error\").asString()}}</v>
      </c>
      <c r="I269" s="26" t="s">
        <v>183</v>
      </c>
      <c r="J269" s="20" t="str">
        <f>CONCATENATE("{{coalesce(cell(BIG_TEST_9.result, ", $F269,", \""YTD_Dynamic\""), \""Error\"").asString()}}")</f>
        <v>{{coalesce(cell(BIG_TEST_9.result, 19, \"YTD_Dynamic\"), \"Error\").asString()}}</v>
      </c>
      <c r="K269" s="6" t="s">
        <v>16</v>
      </c>
      <c r="L269" s="5" t="s">
        <v>17</v>
      </c>
      <c r="M269" s="20" t="str">
        <f t="shared" ref="M269:M273" si="276">CONCATENATE("[""Metric"", [""{{coalesce(cell(BIG_TEST_9.result, ", $F269,", \""Metric\""), \""Error\"").asString()}}""], ""in""]")</f>
        <v>["Metric", ["{{coalesce(cell(BIG_TEST_9.result, 19, \"Metric\"), \"Error\").asString()}}"], "in"]</v>
      </c>
      <c r="N269" s="20" t="str">
        <f t="shared" ref="N269:N272" si="277">CONCATENATE("[""Region"", [""{{coalesce(cell(BIG_TEST_9.result, ", $F269,", \""Region\""), \""Error\"").asString()}}""], ""in""]")</f>
        <v>["Region", ["{{coalesce(cell(BIG_TEST_9.result, 19, \"Region\"), \"Error\").asString()}}"], "in"]</v>
      </c>
      <c r="O269" s="6" t="s">
        <v>210</v>
      </c>
      <c r="P269" s="6" t="s">
        <v>177</v>
      </c>
      <c r="Q269" s="23" t="s">
        <v>183</v>
      </c>
      <c r="R269" s="23" t="s">
        <v>183</v>
      </c>
      <c r="S269" s="23" t="s">
        <v>183</v>
      </c>
      <c r="T269" s="23" t="s">
        <v>183</v>
      </c>
      <c r="U269" s="23" t="s">
        <v>183</v>
      </c>
      <c r="V269" s="23" t="s">
        <v>183</v>
      </c>
      <c r="W269" s="21" t="str">
        <f>CONCATENATE("{{coalesce(cell(BIG_TEST_9.result, ", $F269,", \""Text_Color_1\""), \""#FFFFFF\"").asString()}}")</f>
        <v>{{coalesce(cell(BIG_TEST_9.result, 19, \"Text_Color_1\"), \"#FFFFFF\").asString()}}</v>
      </c>
      <c r="X269" s="8" t="s">
        <v>48</v>
      </c>
      <c r="Y269" s="8" t="s">
        <v>33</v>
      </c>
      <c r="Z269" s="21" t="str">
        <f>CONCATENATE("{{coalesce(cell(BIG_TEST_9.result, ", $F269,", \""number_YTD_Formatted\""), \""--\"").asString()}}")</f>
        <v>{{coalesce(cell(BIG_TEST_9.result, 19, \"number_YTD_Formatted\"), \"--\").asString()}}</v>
      </c>
      <c r="AA269" s="23" t="s">
        <v>183</v>
      </c>
      <c r="AB269" s="23" t="s">
        <v>183</v>
      </c>
      <c r="AC269" s="9" t="s">
        <v>59</v>
      </c>
      <c r="AD269" s="9" t="s">
        <v>160</v>
      </c>
      <c r="AE269" s="9">
        <f>AG269</f>
        <v>122</v>
      </c>
      <c r="AF269" s="9" t="s">
        <v>40</v>
      </c>
      <c r="AG269" s="28">
        <f t="shared" si="233"/>
        <v>122</v>
      </c>
      <c r="AH269" s="16" t="s">
        <v>227</v>
      </c>
      <c r="AI269" s="10"/>
      <c r="AJ269" s="25" t="s">
        <v>183</v>
      </c>
      <c r="AK269" s="7" t="str">
        <f>CONCATENATE("text_",L269,E269)</f>
        <v>text_YTD_020</v>
      </c>
      <c r="AL269" s="10"/>
      <c r="AM269" s="24" t="s">
        <v>183</v>
      </c>
      <c r="AN269" s="24" t="s">
        <v>183</v>
      </c>
      <c r="AO269" s="13" t="str">
        <f>IF(AM269=AN269,"PASS","FAIL")</f>
        <v>PASS</v>
      </c>
      <c r="AP269" s="13"/>
      <c r="AQ269" s="12" t="str">
        <f>CONCATENATE("""",AK269,""": {""type"": ""text"", ""parameters"": {""text"": """, Z269, """, ""textAlignment"": """, Y269, """, ""textColor"": """, W269, """, ""fontSize"": ",X269,"}},")</f>
        <v>"text_YTD_020": {"type": "text", "parameters": {"text": "{{coalesce(cell(BIG_TEST_9.result, 19, \"number_YTD_Formatted\"), \"--\").asString()}}", "textAlignment": "center", "textColor": "{{coalesce(cell(BIG_TEST_9.result, 19, \"Text_Color_1\"), \"#FFFFFF\").asString()}}", "fontSize": 18}},</v>
      </c>
      <c r="AR269" s="17" t="s">
        <v>218</v>
      </c>
      <c r="AS269" s="13" t="str">
        <f>IF(AQ269=AR269,"PASS","FAIL")</f>
        <v>FAIL</v>
      </c>
      <c r="AT269" s="13"/>
      <c r="AU269" s="12" t="str">
        <f t="shared" ref="AU269:AU276" si="278">CONCATENATE("{""colspan"": ",AC269,", ""column"": ",AD269,", ""name"": """,AK269,""", ""row"": ",AE269,", ""rowspan"": ",AF269,", ""widgetStyle"": ",AH269,"},")</f>
        <v>{"colspan": 5, "column": 22, "name": "text_YTD_020", "row": 122, "rowspan": 3, "widgetStyle": {"borderEdges": ["bottom"], "backgroundColor": "#FFFFFF", "borderColor": "#C5D3E0", "borderRadius": 0, "borderWidth": 1}},</v>
      </c>
      <c r="AV269" s="17" t="s">
        <v>231</v>
      </c>
      <c r="AW269" s="13" t="str">
        <f>IF(AU269=AV269,"PASS","FAIL")</f>
        <v>FAIL</v>
      </c>
    </row>
    <row r="270" spans="1:49" s="4" customFormat="1" ht="72.599999999999994" thickBot="1" x14ac:dyDescent="0.35">
      <c r="A270" s="30">
        <v>2</v>
      </c>
      <c r="B270" s="14" t="s">
        <v>8</v>
      </c>
      <c r="C270" s="14" t="s">
        <v>47</v>
      </c>
      <c r="D270" s="14" t="s">
        <v>10</v>
      </c>
      <c r="E270" s="11" t="str">
        <f t="shared" ref="E270:E282" si="279">CONCATENATE("_",TEXT(F270+1,"000"))</f>
        <v>_020</v>
      </c>
      <c r="F270" s="28">
        <f t="shared" si="232"/>
        <v>19</v>
      </c>
      <c r="G270" s="5" t="s">
        <v>173</v>
      </c>
      <c r="H270" s="20" t="str">
        <f t="shared" ref="H270:H273" si="280">CONCATENATE("{{coalesce(cell(BIG_TEST_9.result, ", $F270,", \""Metric\""), \""Error\"").asString()}}")</f>
        <v>{{coalesce(cell(BIG_TEST_9.result, 19, \"Metric\"), \"Error\").asString()}}</v>
      </c>
      <c r="I270" s="26" t="s">
        <v>183</v>
      </c>
      <c r="J270" s="20" t="s">
        <v>15</v>
      </c>
      <c r="K270" s="5" t="s">
        <v>15</v>
      </c>
      <c r="L270" s="5" t="s">
        <v>53</v>
      </c>
      <c r="M270" s="20" t="str">
        <f t="shared" si="276"/>
        <v>["Metric", ["{{coalesce(cell(BIG_TEST_9.result, 19, \"Metric\"), \"Error\").asString()}}"], "in"]</v>
      </c>
      <c r="N270" s="20" t="str">
        <f t="shared" si="277"/>
        <v>["Region", ["{{coalesce(cell(BIG_TEST_9.result, 19, \"Region\"), \"Error\").asString()}}"], "in"]</v>
      </c>
      <c r="O270" s="6" t="s">
        <v>210</v>
      </c>
      <c r="P270" s="6" t="s">
        <v>177</v>
      </c>
      <c r="Q270" s="23" t="s">
        <v>183</v>
      </c>
      <c r="R270" s="23" t="s">
        <v>183</v>
      </c>
      <c r="S270" s="23" t="s">
        <v>183</v>
      </c>
      <c r="T270" s="23" t="s">
        <v>183</v>
      </c>
      <c r="U270" s="23" t="s">
        <v>183</v>
      </c>
      <c r="V270" s="23" t="s">
        <v>183</v>
      </c>
      <c r="W270" s="21" t="str">
        <f t="shared" ref="W270:W271" si="281">CONCATENATE("{{coalesce(cell(BIG_TEST_9.result, ", $F270,", \""Text_Color_1\""), \""#FFFFFF\"").asString()}}")</f>
        <v>{{coalesce(cell(BIG_TEST_9.result, 19, \"Text_Color_1\"), \"#FFFFFF\").asString()}}</v>
      </c>
      <c r="X270" s="8" t="s">
        <v>48</v>
      </c>
      <c r="Y270" s="8" t="s">
        <v>33</v>
      </c>
      <c r="Z270" s="21" t="str">
        <f>CONCATENATE("{{coalesce(cell(BIG_TEST_9.result, ", $F270,", \""number_YTD_A_Formatted\""), \""--\"").asString()}}")</f>
        <v>{{coalesce(cell(BIG_TEST_9.result, 19, \"number_YTD_A_Formatted\"), \"--\").asString()}}</v>
      </c>
      <c r="AA270" s="23" t="s">
        <v>183</v>
      </c>
      <c r="AB270" s="23" t="s">
        <v>183</v>
      </c>
      <c r="AC270" s="9" t="s">
        <v>59</v>
      </c>
      <c r="AD270" s="9" t="s">
        <v>195</v>
      </c>
      <c r="AE270" s="9">
        <f>AG270</f>
        <v>122</v>
      </c>
      <c r="AF270" s="9" t="s">
        <v>40</v>
      </c>
      <c r="AG270" s="28">
        <f t="shared" si="233"/>
        <v>122</v>
      </c>
      <c r="AH270" s="16" t="s">
        <v>227</v>
      </c>
      <c r="AI270" s="10"/>
      <c r="AJ270" s="25" t="s">
        <v>183</v>
      </c>
      <c r="AK270" s="7" t="str">
        <f t="shared" ref="AK270:AK273" si="282">CONCATENATE("text_",L270,E270)</f>
        <v>text_YTD_A_020</v>
      </c>
      <c r="AL270" s="10"/>
      <c r="AM270" s="24" t="s">
        <v>183</v>
      </c>
      <c r="AN270" s="24" t="s">
        <v>183</v>
      </c>
      <c r="AO270" s="13" t="str">
        <f t="shared" ref="AO270:AO282" si="283">IF(AM270=AN270,"PASS","FAIL")</f>
        <v>PASS</v>
      </c>
      <c r="AP270" s="13"/>
      <c r="AQ270" s="12" t="str">
        <f t="shared" ref="AQ270:AQ275" si="284">CONCATENATE("""",AK270,""": {""type"": ""text"", ""parameters"": {""text"": """, Z270, """, ""textAlignment"": """, Y270, """, ""textColor"": """, W270, """, ""fontSize"": ",X270,"}},")</f>
        <v>"text_YTD_A_020": {"type": "text", "parameters": {"text": "{{coalesce(cell(BIG_TEST_9.result, 19, \"number_YTD_A_Formatted\"), \"--\").asString()}}", "textAlignment": "center", "textColor": "{{coalesce(cell(BIG_TEST_9.result, 19, \"Text_Color_1\"), \"#FFFFFF\").asString()}}", "fontSize": 18}},</v>
      </c>
      <c r="AR270" s="17" t="s">
        <v>213</v>
      </c>
      <c r="AS270" s="13" t="str">
        <f t="shared" ref="AS270:AS275" si="285">IF(AQ270=AR270,"PASS","FAIL")</f>
        <v>FAIL</v>
      </c>
      <c r="AT270" s="13"/>
      <c r="AU270" s="12" t="str">
        <f t="shared" si="278"/>
        <v>{"colspan": 5, "column": 29, "name": "text_YTD_A_020", "row": 122, "rowspan": 3, "widgetStyle": {"borderEdges": ["bottom"], "backgroundColor": "#FFFFFF", "borderColor": "#C5D3E0", "borderRadius": 0, "borderWidth": 1}},</v>
      </c>
      <c r="AV270" s="17" t="s">
        <v>228</v>
      </c>
      <c r="AW270" s="13" t="str">
        <f t="shared" ref="AW270:AW282" si="286">IF(AU270=AV270,"PASS","FAIL")</f>
        <v>FAIL</v>
      </c>
    </row>
    <row r="271" spans="1:49" s="4" customFormat="1" ht="72.599999999999994" thickBot="1" x14ac:dyDescent="0.35">
      <c r="A271" s="30">
        <v>3</v>
      </c>
      <c r="B271" s="14" t="s">
        <v>8</v>
      </c>
      <c r="C271" s="14" t="s">
        <v>47</v>
      </c>
      <c r="D271" s="14" t="s">
        <v>10</v>
      </c>
      <c r="E271" s="11" t="str">
        <f t="shared" si="279"/>
        <v>_020</v>
      </c>
      <c r="F271" s="28">
        <f t="shared" si="232"/>
        <v>19</v>
      </c>
      <c r="G271" s="5" t="s">
        <v>173</v>
      </c>
      <c r="H271" s="20" t="str">
        <f t="shared" si="280"/>
        <v>{{coalesce(cell(BIG_TEST_9.result, 19, \"Metric\"), \"Error\").asString()}}</v>
      </c>
      <c r="I271" s="26" t="s">
        <v>183</v>
      </c>
      <c r="J271" s="20" t="str">
        <f>CONCATENATE("{{coalesce(cell(BIG_TEST_9.result, ", $F271,", \""Annual_Target_Dynamic\""), \""Error\"").asString()}}")</f>
        <v>{{coalesce(cell(BIG_TEST_9.result, 19, \"Annual_Target_Dynamic\"), \"Error\").asString()}}</v>
      </c>
      <c r="K271" s="5" t="s">
        <v>50</v>
      </c>
      <c r="L271" s="5" t="s">
        <v>54</v>
      </c>
      <c r="M271" s="20" t="str">
        <f t="shared" si="276"/>
        <v>["Metric", ["{{coalesce(cell(BIG_TEST_9.result, 19, \"Metric\"), \"Error\").asString()}}"], "in"]</v>
      </c>
      <c r="N271" s="20" t="str">
        <f t="shared" si="277"/>
        <v>["Region", ["{{coalesce(cell(BIG_TEST_9.result, 19, \"Region\"), \"Error\").asString()}}"], "in"]</v>
      </c>
      <c r="O271" s="6" t="s">
        <v>210</v>
      </c>
      <c r="P271" s="6" t="s">
        <v>177</v>
      </c>
      <c r="Q271" s="23" t="s">
        <v>183</v>
      </c>
      <c r="R271" s="23" t="s">
        <v>183</v>
      </c>
      <c r="S271" s="23" t="s">
        <v>183</v>
      </c>
      <c r="T271" s="23" t="s">
        <v>183</v>
      </c>
      <c r="U271" s="23" t="s">
        <v>183</v>
      </c>
      <c r="V271" s="23" t="s">
        <v>183</v>
      </c>
      <c r="W271" s="21" t="str">
        <f t="shared" si="281"/>
        <v>{{coalesce(cell(BIG_TEST_9.result, 19, \"Text_Color_1\"), \"#FFFFFF\").asString()}}</v>
      </c>
      <c r="X271" s="8" t="s">
        <v>48</v>
      </c>
      <c r="Y271" s="8" t="s">
        <v>33</v>
      </c>
      <c r="Z271" s="21" t="str">
        <f t="shared" ref="Z271" si="287">CONCATENATE("{{coalesce(cell(BIG_TEST_9.result, ", $F271,", \""number_Target_Formatted\""), \""--\"").asString()}}")</f>
        <v>{{coalesce(cell(BIG_TEST_9.result, 19, \"number_Target_Formatted\"), \"--\").asString()}}</v>
      </c>
      <c r="AA271" s="23" t="s">
        <v>183</v>
      </c>
      <c r="AB271" s="23" t="s">
        <v>183</v>
      </c>
      <c r="AC271" s="9" t="s">
        <v>41</v>
      </c>
      <c r="AD271" s="9" t="s">
        <v>135</v>
      </c>
      <c r="AE271" s="9">
        <f>AG271</f>
        <v>122</v>
      </c>
      <c r="AF271" s="9" t="s">
        <v>40</v>
      </c>
      <c r="AG271" s="28">
        <f t="shared" si="233"/>
        <v>122</v>
      </c>
      <c r="AH271" s="16" t="s">
        <v>219</v>
      </c>
      <c r="AI271" s="10"/>
      <c r="AJ271" s="25" t="s">
        <v>183</v>
      </c>
      <c r="AK271" s="7" t="str">
        <f t="shared" si="282"/>
        <v>text_Target_020</v>
      </c>
      <c r="AL271" s="10"/>
      <c r="AM271" s="24" t="s">
        <v>183</v>
      </c>
      <c r="AN271" s="24" t="s">
        <v>183</v>
      </c>
      <c r="AO271" s="13" t="str">
        <f t="shared" si="283"/>
        <v>PASS</v>
      </c>
      <c r="AP271" s="13"/>
      <c r="AQ271" s="12" t="str">
        <f t="shared" si="284"/>
        <v>"text_Target_020": {"type": "text", "parameters": {"text": "{{coalesce(cell(BIG_TEST_9.result, 19, \"number_Target_Formatted\"), \"--\").asString()}}", "textAlignment": "center", "textColor": "{{coalesce(cell(BIG_TEST_9.result, 19, \"Text_Color_1\"), \"#FFFFFF\").asString()}}", "fontSize": 18}},</v>
      </c>
      <c r="AR271" s="17" t="s">
        <v>217</v>
      </c>
      <c r="AS271" s="13" t="str">
        <f t="shared" si="285"/>
        <v>FAIL</v>
      </c>
      <c r="AT271" s="13"/>
      <c r="AU271" s="12" t="str">
        <f t="shared" si="278"/>
        <v>{"colspan": 4, "column": 16, "name": "text_Target_020", "row": 122, "rowspan": 3, "widgetStyle": {"borderEdges": [], "backgroundColor": "#FFFFFF", "borderColor": "#FFFFFF", "borderRadius": 0, "borderWidth": 1}},</v>
      </c>
      <c r="AV271" s="17" t="s">
        <v>232</v>
      </c>
      <c r="AW271" s="13" t="str">
        <f t="shared" si="286"/>
        <v>FAIL</v>
      </c>
    </row>
    <row r="272" spans="1:49" s="4" customFormat="1" ht="72.599999999999994" thickBot="1" x14ac:dyDescent="0.35">
      <c r="A272" s="30">
        <v>4</v>
      </c>
      <c r="B272" s="14" t="s">
        <v>8</v>
      </c>
      <c r="C272" s="14" t="s">
        <v>47</v>
      </c>
      <c r="D272" s="14" t="s">
        <v>10</v>
      </c>
      <c r="E272" s="11" t="str">
        <f t="shared" si="279"/>
        <v>_020</v>
      </c>
      <c r="F272" s="28">
        <f t="shared" si="232"/>
        <v>19</v>
      </c>
      <c r="G272" s="5" t="s">
        <v>173</v>
      </c>
      <c r="H272" s="20" t="str">
        <f t="shared" si="280"/>
        <v>{{coalesce(cell(BIG_TEST_9.result, 19, \"Metric\"), \"Error\").asString()}}</v>
      </c>
      <c r="I272" s="26" t="s">
        <v>183</v>
      </c>
      <c r="J272" s="20" t="str">
        <f>CONCATENATE("{{coalesce(cell(BIG_TEST_9.result, ", $F272,", \""Change_in_YTD_MoM_Dynamic\""), \""Error\"").asString()}}")</f>
        <v>{{coalesce(cell(BIG_TEST_9.result, 19, \"Change_in_YTD_MoM_Dynamic\"), \"Error\").asString()}}</v>
      </c>
      <c r="K272" s="5" t="s">
        <v>51</v>
      </c>
      <c r="L272" s="5" t="s">
        <v>56</v>
      </c>
      <c r="M272" s="20" t="str">
        <f t="shared" si="276"/>
        <v>["Metric", ["{{coalesce(cell(BIG_TEST_9.result, 19, \"Metric\"), \"Error\").asString()}}"], "in"]</v>
      </c>
      <c r="N272" s="20" t="str">
        <f t="shared" si="277"/>
        <v>["Region", ["{{coalesce(cell(BIG_TEST_9.result, 19, \"Region\"), \"Error\").asString()}}"], "in"]</v>
      </c>
      <c r="O272" s="6" t="s">
        <v>210</v>
      </c>
      <c r="P272" s="6" t="s">
        <v>177</v>
      </c>
      <c r="Q272" s="23" t="s">
        <v>183</v>
      </c>
      <c r="R272" s="23" t="s">
        <v>183</v>
      </c>
      <c r="S272" s="23" t="s">
        <v>183</v>
      </c>
      <c r="T272" s="23" t="s">
        <v>183</v>
      </c>
      <c r="U272" s="23" t="s">
        <v>183</v>
      </c>
      <c r="V272" s="23" t="s">
        <v>183</v>
      </c>
      <c r="W272" s="21" t="str">
        <f>CONCATENATE("{{coalesce(cell(BIG_TEST_9.result, ", $F272,", \""Color_2\""), \""#FFFFFF\"").asString()}}")</f>
        <v>{{coalesce(cell(BIG_TEST_9.result, 19, \"Color_2\"), \"#FFFFFF\").asString()}}</v>
      </c>
      <c r="X272" s="8" t="s">
        <v>34</v>
      </c>
      <c r="Y272" s="8" t="s">
        <v>202</v>
      </c>
      <c r="Z272" s="21" t="str">
        <f>CONCATENATE("{{coalesce(cell(BIG_TEST_9.result, ", $F272,", \""number_YTD_MoM_Formatted\""), \""--\"").asString()}}")</f>
        <v>{{coalesce(cell(BIG_TEST_9.result, 19, \"number_YTD_MoM_Formatted\"), \"--\").asString()}}</v>
      </c>
      <c r="AA272" s="23" t="s">
        <v>183</v>
      </c>
      <c r="AB272" s="23" t="s">
        <v>183</v>
      </c>
      <c r="AC272" s="9" t="s">
        <v>40</v>
      </c>
      <c r="AD272" s="9" t="s">
        <v>32</v>
      </c>
      <c r="AE272" s="9">
        <f>AG272+3</f>
        <v>125</v>
      </c>
      <c r="AF272" s="9" t="s">
        <v>44</v>
      </c>
      <c r="AG272" s="28">
        <f t="shared" si="233"/>
        <v>122</v>
      </c>
      <c r="AH272" s="16" t="s">
        <v>219</v>
      </c>
      <c r="AI272" s="10"/>
      <c r="AJ272" s="25" t="s">
        <v>183</v>
      </c>
      <c r="AK272" s="7" t="str">
        <f t="shared" si="282"/>
        <v>text_YTD_MoM_020</v>
      </c>
      <c r="AL272" s="10"/>
      <c r="AM272" s="24" t="s">
        <v>183</v>
      </c>
      <c r="AN272" s="24" t="s">
        <v>183</v>
      </c>
      <c r="AO272" s="13" t="str">
        <f t="shared" si="283"/>
        <v>PASS</v>
      </c>
      <c r="AP272" s="13"/>
      <c r="AQ272" s="12" t="str">
        <f t="shared" si="284"/>
        <v>"text_YTD_MoM_020": {"type": "text", "parameters": {"text": "{{coalesce(cell(BIG_TEST_9.result, 19, \"number_YTD_MoM_Formatted\"), \"--\").asString()}}", "textAlignment": "right", "textColor": "{{coalesce(cell(BIG_TEST_9.result, 19, \"Color_2\"), \"#FFFFFF\").asString()}}", "fontSize": 14}},</v>
      </c>
      <c r="AR272" s="17" t="s">
        <v>211</v>
      </c>
      <c r="AS272" s="13" t="str">
        <f t="shared" si="285"/>
        <v>FAIL</v>
      </c>
      <c r="AT272" s="13"/>
      <c r="AU272" s="12" t="str">
        <f t="shared" si="278"/>
        <v>{"colspan": 3, "column": 24, "name": "text_YTD_MoM_020", "row": 125, "rowspan": 2, "widgetStyle": {"borderEdges": [], "backgroundColor": "#FFFFFF", "borderColor": "#FFFFFF", "borderRadius": 0, "borderWidth": 1}},</v>
      </c>
      <c r="AV272" s="17" t="s">
        <v>230</v>
      </c>
      <c r="AW272" s="13" t="str">
        <f t="shared" si="286"/>
        <v>FAIL</v>
      </c>
    </row>
    <row r="273" spans="1:49" s="4" customFormat="1" ht="72.599999999999994" thickBot="1" x14ac:dyDescent="0.35">
      <c r="A273" s="30">
        <v>5</v>
      </c>
      <c r="B273" s="14" t="s">
        <v>8</v>
      </c>
      <c r="C273" s="14" t="s">
        <v>47</v>
      </c>
      <c r="D273" s="14" t="s">
        <v>10</v>
      </c>
      <c r="E273" s="11" t="str">
        <f t="shared" si="279"/>
        <v>_020</v>
      </c>
      <c r="F273" s="28">
        <f t="shared" si="232"/>
        <v>19</v>
      </c>
      <c r="G273" s="5" t="s">
        <v>173</v>
      </c>
      <c r="H273" s="20" t="str">
        <f t="shared" si="280"/>
        <v>{{coalesce(cell(BIG_TEST_9.result, 19, \"Metric\"), \"Error\").asString()}}</v>
      </c>
      <c r="I273" s="26" t="s">
        <v>183</v>
      </c>
      <c r="J273" s="5" t="s">
        <v>52</v>
      </c>
      <c r="K273" s="5" t="s">
        <v>52</v>
      </c>
      <c r="L273" s="5" t="s">
        <v>55</v>
      </c>
      <c r="M273" s="20" t="str">
        <f t="shared" si="276"/>
        <v>["Metric", ["{{coalesce(cell(BIG_TEST_9.result, 19, \"Metric\"), \"Error\").asString()}}"], "in"]</v>
      </c>
      <c r="N273" s="20" t="str">
        <f>CONCATENATE("[""Region"", [""{{coalesce(cell(BIG_TEST_9.result, ", $F273,", \""Region\""), \""Error\"").asString()}}""], ""in""]")</f>
        <v>["Region", ["{{coalesce(cell(BIG_TEST_9.result, 19, \"Region\"), \"Error\").asString()}}"], "in"]</v>
      </c>
      <c r="O273" s="6" t="s">
        <v>210</v>
      </c>
      <c r="P273" s="6" t="s">
        <v>177</v>
      </c>
      <c r="Q273" s="23" t="s">
        <v>183</v>
      </c>
      <c r="R273" s="23" t="s">
        <v>183</v>
      </c>
      <c r="S273" s="23" t="s">
        <v>183</v>
      </c>
      <c r="T273" s="23" t="s">
        <v>183</v>
      </c>
      <c r="U273" s="23" t="s">
        <v>183</v>
      </c>
      <c r="V273" s="23" t="s">
        <v>183</v>
      </c>
      <c r="W273" s="21" t="str">
        <f>CONCATENATE("{{coalesce(cell(BIG_TEST_9.result, ", $F273,", \""Color\""), \""#FFFFFF\"").asString()}}")</f>
        <v>{{coalesce(cell(BIG_TEST_9.result, 19, \"Color\"), \"#FFFFFF\").asString()}}</v>
      </c>
      <c r="X273" s="8" t="s">
        <v>34</v>
      </c>
      <c r="Y273" s="8" t="s">
        <v>202</v>
      </c>
      <c r="Z273" s="21" t="str">
        <f>CONCATENATE("{{coalesce(cell(BIG_TEST_9.result, ", $F273,", \""number_YTD_A_MoM_Formatted\""), \""--\"").asString()}}")</f>
        <v>{{coalesce(cell(BIG_TEST_9.result, 19, \"number_YTD_A_MoM_Formatted\"), \"--\").asString()}}</v>
      </c>
      <c r="AA273" s="23" t="s">
        <v>183</v>
      </c>
      <c r="AB273" s="23" t="s">
        <v>183</v>
      </c>
      <c r="AC273" s="9" t="s">
        <v>40</v>
      </c>
      <c r="AD273" s="9" t="s">
        <v>237</v>
      </c>
      <c r="AE273" s="9">
        <f>AG273+3</f>
        <v>125</v>
      </c>
      <c r="AF273" s="9" t="s">
        <v>44</v>
      </c>
      <c r="AG273" s="28">
        <f t="shared" si="233"/>
        <v>122</v>
      </c>
      <c r="AH273" s="16" t="s">
        <v>219</v>
      </c>
      <c r="AI273" s="10"/>
      <c r="AJ273" s="25" t="s">
        <v>183</v>
      </c>
      <c r="AK273" s="7" t="str">
        <f t="shared" si="282"/>
        <v>text_YTD_A_MoM_020</v>
      </c>
      <c r="AL273" s="10"/>
      <c r="AM273" s="24" t="s">
        <v>183</v>
      </c>
      <c r="AN273" s="24" t="s">
        <v>183</v>
      </c>
      <c r="AO273" s="13" t="str">
        <f t="shared" si="283"/>
        <v>PASS</v>
      </c>
      <c r="AP273" s="13"/>
      <c r="AQ273" s="12" t="str">
        <f t="shared" si="284"/>
        <v>"text_YTD_A_MoM_020": {"type": "text", "parameters": {"text": "{{coalesce(cell(BIG_TEST_9.result, 19, \"number_YTD_A_MoM_Formatted\"), \"--\").asString()}}", "textAlignment": "right", "textColor": "{{coalesce(cell(BIG_TEST_9.result, 19, \"Color\"), \"#FFFFFF\").asString()}}", "fontSize": 14}},</v>
      </c>
      <c r="AR273" s="17" t="s">
        <v>214</v>
      </c>
      <c r="AS273" s="13" t="str">
        <f t="shared" si="285"/>
        <v>FAIL</v>
      </c>
      <c r="AT273" s="13"/>
      <c r="AU273" s="12" t="str">
        <f t="shared" si="278"/>
        <v>{"colspan": 3, "column": 31, "name": "text_YTD_A_MoM_020", "row": 125, "rowspan": 2, "widgetStyle": {"borderEdges": [], "backgroundColor": "#FFFFFF", "borderColor": "#FFFFFF", "borderRadius": 0, "borderWidth": 1}},</v>
      </c>
      <c r="AV273" s="17" t="s">
        <v>229</v>
      </c>
      <c r="AW273" s="13" t="str">
        <f t="shared" si="286"/>
        <v>FAIL</v>
      </c>
    </row>
    <row r="274" spans="1:49" s="4" customFormat="1" ht="72.599999999999994" thickBot="1" x14ac:dyDescent="0.35">
      <c r="A274" s="30">
        <v>6</v>
      </c>
      <c r="B274" s="14" t="s">
        <v>8</v>
      </c>
      <c r="C274" s="14" t="s">
        <v>47</v>
      </c>
      <c r="D274" s="14" t="s">
        <v>10</v>
      </c>
      <c r="E274" s="11" t="str">
        <f t="shared" si="279"/>
        <v>_020</v>
      </c>
      <c r="F274" s="28">
        <f t="shared" si="232"/>
        <v>19</v>
      </c>
      <c r="G274" s="6" t="s">
        <v>183</v>
      </c>
      <c r="H274" s="6" t="s">
        <v>183</v>
      </c>
      <c r="I274" s="6" t="s">
        <v>183</v>
      </c>
      <c r="J274" s="6" t="s">
        <v>183</v>
      </c>
      <c r="K274" s="6" t="s">
        <v>183</v>
      </c>
      <c r="L274" s="6" t="s">
        <v>183</v>
      </c>
      <c r="M274" s="6" t="s">
        <v>183</v>
      </c>
      <c r="N274" s="6" t="s">
        <v>183</v>
      </c>
      <c r="O274" s="6" t="s">
        <v>183</v>
      </c>
      <c r="P274" s="6" t="s">
        <v>183</v>
      </c>
      <c r="Q274" s="23" t="s">
        <v>183</v>
      </c>
      <c r="R274" s="23" t="s">
        <v>183</v>
      </c>
      <c r="S274" s="23" t="s">
        <v>183</v>
      </c>
      <c r="T274" s="23" t="s">
        <v>183</v>
      </c>
      <c r="U274" s="23" t="s">
        <v>183</v>
      </c>
      <c r="V274" s="23" t="s">
        <v>183</v>
      </c>
      <c r="W274" s="21" t="str">
        <f>CONCATENATE("{{coalesce(cell(BIG_TEST_9.result, ", $F272,", \""Text_Color_1\""), \""#FFFFFF\"").asString()}}")</f>
        <v>{{coalesce(cell(BIG_TEST_9.result, 19, \"Text_Color_1\"), \"#FFFFFF\").asString()}}</v>
      </c>
      <c r="X274" s="8" t="s">
        <v>49</v>
      </c>
      <c r="Y274" s="8" t="s">
        <v>202</v>
      </c>
      <c r="Z274" s="8" t="s">
        <v>212</v>
      </c>
      <c r="AA274" s="23"/>
      <c r="AB274" s="23"/>
      <c r="AC274" s="9" t="s">
        <v>40</v>
      </c>
      <c r="AD274" s="9" t="s">
        <v>158</v>
      </c>
      <c r="AE274" s="9">
        <f>AG274+3</f>
        <v>125</v>
      </c>
      <c r="AF274" s="9" t="s">
        <v>44</v>
      </c>
      <c r="AG274" s="28">
        <f t="shared" si="233"/>
        <v>122</v>
      </c>
      <c r="AH274" s="16" t="s">
        <v>219</v>
      </c>
      <c r="AI274" s="10"/>
      <c r="AJ274" s="25" t="s">
        <v>183</v>
      </c>
      <c r="AK274" s="7" t="str">
        <f>CONCATENATE("text_","cmom_a",E274)</f>
        <v>text_cmom_a_020</v>
      </c>
      <c r="AL274" s="10"/>
      <c r="AM274" s="24" t="s">
        <v>183</v>
      </c>
      <c r="AN274" s="24" t="s">
        <v>183</v>
      </c>
      <c r="AO274" s="13" t="str">
        <f t="shared" si="283"/>
        <v>PASS</v>
      </c>
      <c r="AP274" s="13"/>
      <c r="AQ274" s="12" t="str">
        <f t="shared" si="284"/>
        <v>"text_cmom_a_020": {"type": "text", "parameters": {"text": "Δ MoM", "textAlignment": "right", "textColor": "{{coalesce(cell(BIG_TEST_9.result, 19, \"Text_Color_1\"), \"#FFFFFF\").asString()}}", "fontSize": 10}},</v>
      </c>
      <c r="AR274" s="17" t="s">
        <v>215</v>
      </c>
      <c r="AS274" s="13" t="str">
        <f t="shared" si="285"/>
        <v>FAIL</v>
      </c>
      <c r="AT274" s="13"/>
      <c r="AU274" s="12" t="str">
        <f t="shared" si="278"/>
        <v>{"colspan": 3, "column": 21, "name": "text_cmom_a_020", "row": 125, "rowspan": 2, "widgetStyle": {"borderEdges": [], "backgroundColor": "#FFFFFF", "borderColor": "#FFFFFF", "borderRadius": 0, "borderWidth": 1}},</v>
      </c>
      <c r="AV274" s="17" t="s">
        <v>220</v>
      </c>
      <c r="AW274" s="13" t="str">
        <f t="shared" si="286"/>
        <v>FAIL</v>
      </c>
    </row>
    <row r="275" spans="1:49" s="4" customFormat="1" ht="72.599999999999994" thickBot="1" x14ac:dyDescent="0.35">
      <c r="A275" s="30">
        <v>7</v>
      </c>
      <c r="B275" s="14" t="s">
        <v>8</v>
      </c>
      <c r="C275" s="14" t="s">
        <v>47</v>
      </c>
      <c r="D275" s="14" t="s">
        <v>10</v>
      </c>
      <c r="E275" s="11" t="str">
        <f t="shared" si="279"/>
        <v>_020</v>
      </c>
      <c r="F275" s="28">
        <f t="shared" si="232"/>
        <v>19</v>
      </c>
      <c r="G275" s="6" t="s">
        <v>183</v>
      </c>
      <c r="H275" s="6" t="s">
        <v>183</v>
      </c>
      <c r="I275" s="6" t="s">
        <v>183</v>
      </c>
      <c r="J275" s="6" t="s">
        <v>183</v>
      </c>
      <c r="K275" s="6" t="s">
        <v>183</v>
      </c>
      <c r="L275" s="6" t="s">
        <v>183</v>
      </c>
      <c r="M275" s="6" t="s">
        <v>183</v>
      </c>
      <c r="N275" s="6" t="s">
        <v>183</v>
      </c>
      <c r="O275" s="6" t="s">
        <v>183</v>
      </c>
      <c r="P275" s="6" t="s">
        <v>183</v>
      </c>
      <c r="Q275" s="23" t="s">
        <v>183</v>
      </c>
      <c r="R275" s="23" t="s">
        <v>183</v>
      </c>
      <c r="S275" s="23" t="s">
        <v>183</v>
      </c>
      <c r="T275" s="23" t="s">
        <v>183</v>
      </c>
      <c r="U275" s="23" t="s">
        <v>183</v>
      </c>
      <c r="V275" s="23" t="s">
        <v>183</v>
      </c>
      <c r="W275" s="21" t="str">
        <f>CONCATENATE("{{coalesce(cell(BIG_TEST_9.result, ", $F273,", \""Text_Color_1\""), \""#FFFFFF\"").asString()}}")</f>
        <v>{{coalesce(cell(BIG_TEST_9.result, 19, \"Text_Color_1\"), \"#FFFFFF\").asString()}}</v>
      </c>
      <c r="X275" s="8" t="s">
        <v>49</v>
      </c>
      <c r="Y275" s="8" t="s">
        <v>202</v>
      </c>
      <c r="Z275" s="8" t="s">
        <v>212</v>
      </c>
      <c r="AA275" s="23"/>
      <c r="AB275" s="23"/>
      <c r="AC275" s="9" t="s">
        <v>40</v>
      </c>
      <c r="AD275" s="9" t="s">
        <v>194</v>
      </c>
      <c r="AE275" s="9">
        <f>AG275+3</f>
        <v>125</v>
      </c>
      <c r="AF275" s="9" t="s">
        <v>44</v>
      </c>
      <c r="AG275" s="28">
        <f t="shared" si="233"/>
        <v>122</v>
      </c>
      <c r="AH275" s="16" t="s">
        <v>219</v>
      </c>
      <c r="AI275" s="10"/>
      <c r="AJ275" s="25" t="s">
        <v>183</v>
      </c>
      <c r="AK275" s="7" t="str">
        <f>CONCATENATE("text_","cmom_b",E275)</f>
        <v>text_cmom_b_020</v>
      </c>
      <c r="AL275" s="10"/>
      <c r="AM275" s="24" t="s">
        <v>183</v>
      </c>
      <c r="AN275" s="24" t="s">
        <v>183</v>
      </c>
      <c r="AO275" s="13" t="str">
        <f t="shared" si="283"/>
        <v>PASS</v>
      </c>
      <c r="AP275" s="13"/>
      <c r="AQ275" s="12" t="str">
        <f t="shared" si="284"/>
        <v>"text_cmom_b_020": {"type": "text", "parameters": {"text": "Δ MoM", "textAlignment": "right", "textColor": "{{coalesce(cell(BIG_TEST_9.result, 19, \"Text_Color_1\"), \"#FFFFFF\").asString()}}", "fontSize": 10}},</v>
      </c>
      <c r="AR275" s="17" t="s">
        <v>216</v>
      </c>
      <c r="AS275" s="13" t="str">
        <f t="shared" si="285"/>
        <v>FAIL</v>
      </c>
      <c r="AT275" s="13"/>
      <c r="AU275" s="12" t="str">
        <f t="shared" si="278"/>
        <v>{"colspan": 3, "column": 28, "name": "text_cmom_b_020", "row": 125, "rowspan": 2, "widgetStyle": {"borderEdges": [], "backgroundColor": "#FFFFFF", "borderColor": "#FFFFFF", "borderRadius": 0, "borderWidth": 1}},</v>
      </c>
      <c r="AV275" s="17" t="s">
        <v>221</v>
      </c>
      <c r="AW275" s="13" t="str">
        <f t="shared" si="286"/>
        <v>FAIL</v>
      </c>
    </row>
    <row r="276" spans="1:49" s="4" customFormat="1" ht="216.6" thickBot="1" x14ac:dyDescent="0.35">
      <c r="A276" s="30">
        <v>8</v>
      </c>
      <c r="B276" s="14" t="s">
        <v>8</v>
      </c>
      <c r="C276" s="14" t="s">
        <v>47</v>
      </c>
      <c r="D276" s="14" t="s">
        <v>166</v>
      </c>
      <c r="E276" s="11" t="str">
        <f t="shared" si="279"/>
        <v>_020</v>
      </c>
      <c r="F276" s="28">
        <f t="shared" si="232"/>
        <v>19</v>
      </c>
      <c r="G276" s="5" t="s">
        <v>173</v>
      </c>
      <c r="H276" s="20" t="str">
        <f t="shared" ref="H276" si="288">CONCATENATE("{{coalesce(cell(BIG_TEST_9.result, ", $F276,", \""Metric\""), \""Error\"").asString()}}")</f>
        <v>{{coalesce(cell(BIG_TEST_9.result, 19, \"Metric\"), \"Error\").asString()}}</v>
      </c>
      <c r="I276" s="20" t="s">
        <v>191</v>
      </c>
      <c r="J276" s="20" t="s">
        <v>15</v>
      </c>
      <c r="K276" s="5" t="s">
        <v>15</v>
      </c>
      <c r="L276" s="5" t="s">
        <v>53</v>
      </c>
      <c r="M276" s="20" t="str">
        <f>CONCATENATE("[""Metric"", [""{{coalesce(cell(BIG_TEST_9.result, ", $F276,", \""Metric\""), \""Error\"").asString()}}""], ""in""]")</f>
        <v>["Metric", ["{{coalesce(cell(BIG_TEST_9.result, 19, \"Metric\"), \"Error\").asString()}}"], "in"]</v>
      </c>
      <c r="N276" s="20" t="str">
        <f>CONCATENATE("[""Region"", [""{{coalesce(cell(BIG_TEST_9.result, ", $F276,", \""Region\""), \""Error\"").asString()}}""], ""in""]")</f>
        <v>["Region", ["{{coalesce(cell(BIG_TEST_9.result, 19, \"Region\"), \"Error\").asString()}}"], "in"]</v>
      </c>
      <c r="O276" s="6" t="s">
        <v>183</v>
      </c>
      <c r="P276" s="6" t="s">
        <v>177</v>
      </c>
      <c r="Q276" s="21" t="s">
        <v>178</v>
      </c>
      <c r="R276" s="23" t="s">
        <v>183</v>
      </c>
      <c r="S276" s="23" t="s">
        <v>183</v>
      </c>
      <c r="T276" s="23" t="s">
        <v>183</v>
      </c>
      <c r="U276" s="21" t="str">
        <f>CONCATENATE("{{coalesce(cell(BIG_TEST_9.result, ", $F276,", \""Color\""), \""#FFFFFF\"").asString()}}")</f>
        <v>{{coalesce(cell(BIG_TEST_9.result, 19, \"Color\"), \"#FFFFFF\").asString()}}</v>
      </c>
      <c r="V276" s="8" t="s">
        <v>34</v>
      </c>
      <c r="W276" s="17" t="s">
        <v>31</v>
      </c>
      <c r="X276" s="8" t="s">
        <v>49</v>
      </c>
      <c r="Y276" s="8" t="s">
        <v>33</v>
      </c>
      <c r="Z276" s="8"/>
      <c r="AA276" s="17" t="s">
        <v>239</v>
      </c>
      <c r="AB276" s="17" t="s">
        <v>196</v>
      </c>
      <c r="AC276" s="9" t="s">
        <v>179</v>
      </c>
      <c r="AD276" s="9" t="s">
        <v>204</v>
      </c>
      <c r="AE276" s="9">
        <f>AG276</f>
        <v>122</v>
      </c>
      <c r="AF276" s="9" t="s">
        <v>59</v>
      </c>
      <c r="AG276" s="28">
        <f t="shared" si="233"/>
        <v>122</v>
      </c>
      <c r="AH276" s="16" t="s">
        <v>180</v>
      </c>
      <c r="AI276" s="10"/>
      <c r="AJ276" s="11" t="str">
        <f>CONCATENATE(G276,"Trend",E276)</f>
        <v>Step_Trend_020</v>
      </c>
      <c r="AK276" s="7" t="str">
        <f>CONCATENATE("chart_Trend",E276)</f>
        <v>chart_Trend_020</v>
      </c>
      <c r="AL276" s="10"/>
      <c r="AM276" s="12" t="str">
        <f>CONCATENATE("""",AJ276,""": {""broadcastFacet"": false, ", P276,  ", ""isGlobal"": false, ", """query"": {""measures"": [[""avg"", """,J276,"""]], ""groups"": ", I276,", ""filters"": [", M276,", ", N276,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"Step_Trend_020":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19, \"Metric\"), \"Error\").asString()}}"], "in"], ["Region", ["{{coalesce(cell(BIG_TEST_9.result, 19,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76" s="21" t="s">
        <v>233</v>
      </c>
      <c r="AO276" s="13" t="str">
        <f t="shared" si="283"/>
        <v>FAIL</v>
      </c>
      <c r="AP276" s="13"/>
      <c r="AQ276" s="12" t="str">
        <f>CONCATENATE("""", AK276, """: {""parameters"": {", AA276, " """, AJ276, """, ", AB276, "}, ""type"": ""chart""},")</f>
        <v>"chart_Trend_020":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"Step_Trend_020",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76" s="17" t="s">
        <v>238</v>
      </c>
      <c r="AS276" s="13" t="str">
        <f>IF(AQ276=AR276,"PASS","FAIL")</f>
        <v>FAIL</v>
      </c>
      <c r="AT276" s="13"/>
      <c r="AU276" s="12" t="str">
        <f t="shared" si="278"/>
        <v>{"colspan": 7, "column": 34, "name": "chart_Trend_020", "row": 122, "rowspan": 5, "widgetStyle": {"backgroundColor": "#FFFFFF", "borderColor": "#FFFFFF", "borderEdges": [], "borderRadius": 0, "borderWidth": 1}},</v>
      </c>
      <c r="AV276" s="17" t="s">
        <v>234</v>
      </c>
      <c r="AW276" s="13" t="str">
        <f t="shared" si="286"/>
        <v>FAIL</v>
      </c>
    </row>
    <row r="277" spans="1:49" s="4" customFormat="1" ht="115.8" thickBot="1" x14ac:dyDescent="0.35">
      <c r="A277" s="30">
        <v>9</v>
      </c>
      <c r="B277" s="14" t="s">
        <v>8</v>
      </c>
      <c r="C277" s="14" t="s">
        <v>47</v>
      </c>
      <c r="D277" s="14" t="s">
        <v>167</v>
      </c>
      <c r="E277" s="11" t="str">
        <f t="shared" si="279"/>
        <v>_020</v>
      </c>
      <c r="F277" s="28">
        <f t="shared" si="232"/>
        <v>19</v>
      </c>
      <c r="G277" s="6" t="s">
        <v>183</v>
      </c>
      <c r="H277" s="6" t="s">
        <v>183</v>
      </c>
      <c r="I277" s="26" t="s">
        <v>183</v>
      </c>
      <c r="J277" s="6" t="s">
        <v>183</v>
      </c>
      <c r="K277" s="6" t="s">
        <v>183</v>
      </c>
      <c r="L277" s="6" t="s">
        <v>183</v>
      </c>
      <c r="M277" s="6" t="s">
        <v>183</v>
      </c>
      <c r="N277" s="6" t="s">
        <v>183</v>
      </c>
      <c r="O277" s="6" t="s">
        <v>183</v>
      </c>
      <c r="P277" s="6" t="s">
        <v>183</v>
      </c>
      <c r="Q277" s="23" t="s">
        <v>183</v>
      </c>
      <c r="R277" s="23" t="s">
        <v>183</v>
      </c>
      <c r="S277" s="23" t="s">
        <v>183</v>
      </c>
      <c r="T277" s="23" t="s">
        <v>183</v>
      </c>
      <c r="U277" s="23" t="s">
        <v>183</v>
      </c>
      <c r="V277" s="23" t="s">
        <v>183</v>
      </c>
      <c r="W277" s="17" t="s">
        <v>187</v>
      </c>
      <c r="X277" s="8" t="s">
        <v>49</v>
      </c>
      <c r="Y277" s="8" t="s">
        <v>33</v>
      </c>
      <c r="Z277" s="8"/>
      <c r="AA277" s="23" t="s">
        <v>183</v>
      </c>
      <c r="AB277" s="23" t="s">
        <v>183</v>
      </c>
      <c r="AC277" s="9" t="s">
        <v>42</v>
      </c>
      <c r="AD277" s="9" t="s">
        <v>42</v>
      </c>
      <c r="AE277" s="9">
        <f>AG277</f>
        <v>122</v>
      </c>
      <c r="AF277" s="9" t="s">
        <v>59</v>
      </c>
      <c r="AG277" s="28">
        <f t="shared" si="233"/>
        <v>122</v>
      </c>
      <c r="AH277" s="22" t="str">
        <f>CONCATENATE("{""backgroundColor"": ""{{coalesce(cell(BIG_TEST_9.result, ",$F277,", \""Colorization_Hex_Code\""), \""#FFFFFF\"").asString()}}"", ""borderColor"": ""#FFFFFF"", ""borderEdges"": [""top"",""left"",""bottom""], ""borderRadius"": 0, ""borderWidth"": 4}")</f>
        <v>{"backgroundColor": "{{coalesce(cell(BIG_TEST_9.result, 19, \"Colorization_Hex_Code\"), \"#FFFFFF\").asString()}}", "borderColor": "#FFFFFF", "borderEdges": ["top","left","bottom"], "borderRadius": 0, "borderWidth": 4}</v>
      </c>
      <c r="AI277" s="10"/>
      <c r="AJ277" s="25" t="s">
        <v>183</v>
      </c>
      <c r="AK277" s="7" t="str">
        <f>CONCATENATE("Status_Box",E277)</f>
        <v>Status_Box_020</v>
      </c>
      <c r="AL277" s="10"/>
      <c r="AM277" s="24" t="s">
        <v>183</v>
      </c>
      <c r="AN277" s="24" t="s">
        <v>183</v>
      </c>
      <c r="AO277" s="13" t="str">
        <f t="shared" si="283"/>
        <v>PASS</v>
      </c>
      <c r="AP277" s="13"/>
      <c r="AQ277" s="12" t="str">
        <f>CONCATENATE("""",AK277,""": {""parameters"": {""fontSize"": ",X277,", ""text"": """, Z277, """, ""textAlignment"": """, Y277, """, ""textColor"": """, W277, """}, ""type"": ""text""},")</f>
        <v>"Status_Box_020": {"parameters": {"fontSize": 10, "text": "", "textAlignment": "center", "textColor": "#091A3E"}, "type": "text"},</v>
      </c>
      <c r="AR277" s="33" t="s">
        <v>203</v>
      </c>
      <c r="AS277" s="13" t="str">
        <f t="shared" ref="AS277:AS282" si="289">IF(AQ277=AR277,"PASS","FAIL")</f>
        <v>FAIL</v>
      </c>
      <c r="AT277" s="13"/>
      <c r="AU277" s="12" t="str">
        <f>CONCATENATE("{""colspan"": ",AC277,", ""column"": ",AD277,", ""name"": """,AK277,""", ""row"": ",AE277,", ""rowspan"": ",AF277, ", ""widgetStyle"": ",AH277,"},")</f>
        <v>{"colspan": 1, "column": 1, "name": "Status_Box_020", "row": 122, "rowspan": 5, "widgetStyle": {"backgroundColor": "{{coalesce(cell(BIG_TEST_9.result, 19, \"Colorization_Hex_Code\"), \"#FFFFFF\").asString()}}", "borderColor": "#FFFFFF", "borderEdges": ["top","left","bottom"], "borderRadius": 0, "borderWidth": 4}},</v>
      </c>
      <c r="AV277" s="33" t="s">
        <v>222</v>
      </c>
      <c r="AW277" s="13" t="str">
        <f t="shared" si="286"/>
        <v>FAIL</v>
      </c>
    </row>
    <row r="278" spans="1:49" s="4" customFormat="1" ht="130.19999999999999" customHeight="1" thickBot="1" x14ac:dyDescent="0.35">
      <c r="A278" s="30">
        <v>10</v>
      </c>
      <c r="B278" s="14" t="s">
        <v>8</v>
      </c>
      <c r="C278" s="14" t="s">
        <v>47</v>
      </c>
      <c r="D278" s="14" t="s">
        <v>168</v>
      </c>
      <c r="E278" s="11" t="str">
        <f t="shared" si="279"/>
        <v>_020</v>
      </c>
      <c r="F278" s="28">
        <f t="shared" si="232"/>
        <v>19</v>
      </c>
      <c r="G278" s="6" t="s">
        <v>183</v>
      </c>
      <c r="H278" s="6" t="s">
        <v>183</v>
      </c>
      <c r="I278" s="26" t="s">
        <v>183</v>
      </c>
      <c r="J278" s="6" t="s">
        <v>183</v>
      </c>
      <c r="K278" s="6" t="s">
        <v>183</v>
      </c>
      <c r="L278" s="6" t="s">
        <v>183</v>
      </c>
      <c r="M278" s="6" t="s">
        <v>183</v>
      </c>
      <c r="N278" s="6" t="s">
        <v>183</v>
      </c>
      <c r="O278" s="6" t="s">
        <v>183</v>
      </c>
      <c r="P278" s="6" t="s">
        <v>183</v>
      </c>
      <c r="Q278" s="23" t="s">
        <v>183</v>
      </c>
      <c r="R278" s="23" t="s">
        <v>183</v>
      </c>
      <c r="S278" s="23" t="s">
        <v>183</v>
      </c>
      <c r="T278" s="23" t="s">
        <v>183</v>
      </c>
      <c r="U278" s="23" t="s">
        <v>183</v>
      </c>
      <c r="V278" s="23" t="s">
        <v>183</v>
      </c>
      <c r="W278" s="21" t="str">
        <f>CONCATENATE("{{coalesce(cell(BIG_TEST_9.result, ", $F278,", \""Text_Color_1\""), \""#FFFFFF\"").asString()}}")</f>
        <v>{{coalesce(cell(BIG_TEST_9.result, 19, \"Text_Color_1\"), \"#FFFFFF\").asString()}}</v>
      </c>
      <c r="X278" s="8" t="s">
        <v>34</v>
      </c>
      <c r="Y278" s="8" t="s">
        <v>186</v>
      </c>
      <c r="Z278" s="21" t="str">
        <f>CONCATENATE("{{coalesce(cell(BIG_TEST_9.result, ", $F278,", \""Metric_Short\""), \""Error\"").asString()}}")</f>
        <v>{{coalesce(cell(BIG_TEST_9.result, 19, \"Metric_Short\"), \"Error\").asString()}}</v>
      </c>
      <c r="AA278" s="23" t="s">
        <v>183</v>
      </c>
      <c r="AB278" s="23" t="s">
        <v>183</v>
      </c>
      <c r="AC278" s="9" t="s">
        <v>61</v>
      </c>
      <c r="AD278" s="9" t="s">
        <v>44</v>
      </c>
      <c r="AE278" s="9">
        <f>AG278</f>
        <v>122</v>
      </c>
      <c r="AF278" s="9" t="s">
        <v>40</v>
      </c>
      <c r="AG278" s="28">
        <f t="shared" si="233"/>
        <v>122</v>
      </c>
      <c r="AH278" s="16" t="s">
        <v>205</v>
      </c>
      <c r="AI278" s="10"/>
      <c r="AJ278" s="25" t="s">
        <v>183</v>
      </c>
      <c r="AK278" s="7" t="str">
        <f>CONCATENATE("Metric_Name",E278)</f>
        <v>Metric_Name_020</v>
      </c>
      <c r="AL278" s="10"/>
      <c r="AM278" s="24" t="s">
        <v>183</v>
      </c>
      <c r="AN278" s="24" t="s">
        <v>183</v>
      </c>
      <c r="AO278" s="13" t="str">
        <f t="shared" si="283"/>
        <v>PASS</v>
      </c>
      <c r="AP278" s="13"/>
      <c r="AQ278" s="12" t="str">
        <f>CONCATENATE("""",AK278,""": {""parameters"": {""fontSize"": ",X278,", ""text"": """, Z278, """, ""textAlignment"": """, Y278, """, ""textColor"": """, W278, """}, ""type"": ""text""},")</f>
        <v>"Metric_Name_020": {"parameters": {"fontSize": 14, "text": "{{coalesce(cell(BIG_TEST_9.result, 19, \"Metric_Short\"), \"Error\").asString()}}", "textAlignment": "left", "textColor": "{{coalesce(cell(BIG_TEST_9.result, 19, \"Text_Color_1\"), \"#FFFFFF\").asString()}}"}, "type": "text"},</v>
      </c>
      <c r="AR278" s="33" t="s">
        <v>248</v>
      </c>
      <c r="AS278" s="13" t="str">
        <f t="shared" si="289"/>
        <v>FAIL</v>
      </c>
      <c r="AT278" s="13"/>
      <c r="AU278" s="12" t="str">
        <f>CONCATENATE("{""colspan"": ",AC278,", ""column"": ",AD278,", ""name"": """,AK278,""", ""row"": ",AE278,", ""rowspan"": ",AF278,", ""widgetStyle"": ",AH278,"},")</f>
        <v>{"colspan": 11, "column": 2, "name": "Metric_Name_020", "row": 122, "rowspan": 3, "widgetStyle": {"borderColor": "#FFFFFF", "borderEdges": [], "borderWidth": 1}},</v>
      </c>
      <c r="AV278" s="33" t="s">
        <v>223</v>
      </c>
      <c r="AW278" s="13" t="str">
        <f t="shared" si="286"/>
        <v>FAIL</v>
      </c>
    </row>
    <row r="279" spans="1:49" s="4" customFormat="1" ht="72.599999999999994" thickBot="1" x14ac:dyDescent="0.35">
      <c r="A279" s="30">
        <v>11</v>
      </c>
      <c r="B279" s="14" t="s">
        <v>8</v>
      </c>
      <c r="C279" s="14" t="s">
        <v>47</v>
      </c>
      <c r="D279" s="14" t="s">
        <v>169</v>
      </c>
      <c r="E279" s="11" t="str">
        <f t="shared" si="279"/>
        <v>_020</v>
      </c>
      <c r="F279" s="28">
        <f t="shared" si="232"/>
        <v>19</v>
      </c>
      <c r="G279" s="6" t="s">
        <v>183</v>
      </c>
      <c r="H279" s="6" t="s">
        <v>183</v>
      </c>
      <c r="I279" s="26" t="s">
        <v>183</v>
      </c>
      <c r="J279" s="6" t="s">
        <v>183</v>
      </c>
      <c r="K279" s="6" t="s">
        <v>183</v>
      </c>
      <c r="L279" s="6" t="s">
        <v>183</v>
      </c>
      <c r="M279" s="6" t="s">
        <v>183</v>
      </c>
      <c r="N279" s="6" t="s">
        <v>183</v>
      </c>
      <c r="O279" s="6" t="s">
        <v>183</v>
      </c>
      <c r="P279" s="6" t="s">
        <v>183</v>
      </c>
      <c r="Q279" s="23" t="s">
        <v>183</v>
      </c>
      <c r="R279" s="23" t="s">
        <v>183</v>
      </c>
      <c r="S279" s="23" t="s">
        <v>183</v>
      </c>
      <c r="T279" s="23" t="s">
        <v>183</v>
      </c>
      <c r="U279" s="23" t="s">
        <v>183</v>
      </c>
      <c r="V279" s="23" t="s">
        <v>183</v>
      </c>
      <c r="W279" s="21" t="str">
        <f>CONCATENATE("{{coalesce(cell(BIG_TEST_9.result, ", $F279,", \""Text_Color_2\""), \""#FFFFFF\"").asString()}}")</f>
        <v>{{coalesce(cell(BIG_TEST_9.result, 19, \"Text_Color_2\"), \"#FFFFFF\").asString()}}</v>
      </c>
      <c r="X279" s="8" t="s">
        <v>62</v>
      </c>
      <c r="Y279" s="8" t="s">
        <v>186</v>
      </c>
      <c r="Z279" s="21" t="str">
        <f>CONCATENATE("{{coalesce(cell(BIG_TEST_9.result, ", $F279,", \""Type\""), \""Error\"").asString()}} Metric")</f>
        <v>{{coalesce(cell(BIG_TEST_9.result, 19, \"Type\"), \"Error\").asString()}} Metric</v>
      </c>
      <c r="AA279" s="23" t="s">
        <v>183</v>
      </c>
      <c r="AB279" s="23" t="s">
        <v>183</v>
      </c>
      <c r="AC279" s="9" t="s">
        <v>179</v>
      </c>
      <c r="AD279" s="9" t="s">
        <v>44</v>
      </c>
      <c r="AE279" s="9">
        <f>AG279+3</f>
        <v>125</v>
      </c>
      <c r="AF279" s="9" t="s">
        <v>44</v>
      </c>
      <c r="AG279" s="28">
        <f t="shared" si="233"/>
        <v>122</v>
      </c>
      <c r="AH279" s="16" t="s">
        <v>180</v>
      </c>
      <c r="AI279" s="10"/>
      <c r="AJ279" s="25" t="s">
        <v>183</v>
      </c>
      <c r="AK279" s="7" t="str">
        <f>CONCATENATE("Type_Name",E279)</f>
        <v>Type_Name_020</v>
      </c>
      <c r="AL279" s="10"/>
      <c r="AM279" s="24" t="s">
        <v>183</v>
      </c>
      <c r="AN279" s="24" t="s">
        <v>183</v>
      </c>
      <c r="AO279" s="13" t="str">
        <f t="shared" si="283"/>
        <v>PASS</v>
      </c>
      <c r="AP279" s="13"/>
      <c r="AQ279" s="12" t="str">
        <f>CONCATENATE("""",AK279,""": {""parameters"": {""fontSize"": ",X279,", ""text"": """, Z279, """, ""textAlignment"": """, Y279, """, ""textColor"": """, W279, """}, ""type"": ""text""},")</f>
        <v>"Type_Name_020": {"parameters": {"fontSize": 12, "text": "{{coalesce(cell(BIG_TEST_9.result, 19, \"Type\"), \"Error\").asString()}} Metric", "textAlignment": "left", "textColor": "{{coalesce(cell(BIG_TEST_9.result, 19, \"Text_Color_2\"), \"#FFFFFF\").asString()}}"}, "type": "text"},</v>
      </c>
      <c r="AR279" s="33" t="s">
        <v>206</v>
      </c>
      <c r="AS279" s="13" t="str">
        <f t="shared" si="289"/>
        <v>FAIL</v>
      </c>
      <c r="AT279" s="13"/>
      <c r="AU279" s="12" t="str">
        <f>CONCATENATE("{""colspan"": ",AC279,", ""column"": ",AD279,", ""name"": """,AK279,""", ""row"": ",AE279,", ""rowspan"": ",AF279,", ""widgetStyle"": ",AH279,"},")</f>
        <v>{"colspan": 7, "column": 2, "name": "Type_Name_020", "row": 125, "rowspan": 2, "widgetStyle": {"backgroundColor": "#FFFFFF", "borderColor": "#FFFFFF", "borderEdges": [], "borderRadius": 0, "borderWidth": 1}},</v>
      </c>
      <c r="AV279" s="33" t="s">
        <v>224</v>
      </c>
      <c r="AW279" s="13" t="str">
        <f t="shared" si="286"/>
        <v>FAIL</v>
      </c>
    </row>
    <row r="280" spans="1:49" s="4" customFormat="1" ht="87" customHeight="1" thickBot="1" x14ac:dyDescent="0.35">
      <c r="A280" s="30">
        <v>12</v>
      </c>
      <c r="B280" s="14" t="s">
        <v>8</v>
      </c>
      <c r="C280" s="14" t="s">
        <v>47</v>
      </c>
      <c r="D280" s="14" t="s">
        <v>170</v>
      </c>
      <c r="E280" s="11" t="str">
        <f t="shared" si="279"/>
        <v>_020</v>
      </c>
      <c r="F280" s="28">
        <f t="shared" si="232"/>
        <v>19</v>
      </c>
      <c r="G280" s="6" t="s">
        <v>183</v>
      </c>
      <c r="H280" s="6" t="s">
        <v>183</v>
      </c>
      <c r="I280" s="26" t="s">
        <v>183</v>
      </c>
      <c r="J280" s="6" t="s">
        <v>183</v>
      </c>
      <c r="K280" s="6" t="s">
        <v>183</v>
      </c>
      <c r="L280" s="6" t="s">
        <v>183</v>
      </c>
      <c r="M280" s="6" t="s">
        <v>183</v>
      </c>
      <c r="N280" s="6" t="s">
        <v>183</v>
      </c>
      <c r="O280" s="6" t="s">
        <v>183</v>
      </c>
      <c r="P280" s="6" t="s">
        <v>183</v>
      </c>
      <c r="Q280" s="23" t="s">
        <v>183</v>
      </c>
      <c r="R280" s="23" t="s">
        <v>183</v>
      </c>
      <c r="S280" s="23" t="s">
        <v>183</v>
      </c>
      <c r="T280" s="23" t="s">
        <v>183</v>
      </c>
      <c r="U280" s="23" t="s">
        <v>183</v>
      </c>
      <c r="V280" s="23" t="s">
        <v>183</v>
      </c>
      <c r="W280" s="21" t="str">
        <f>CONCATENATE("{{coalesce(cell(BIG_TEST_9.result, ", $F280,", \""Text_Color_2\""), \""#FFFFFF\"").asString()}}")</f>
        <v>{{coalesce(cell(BIG_TEST_9.result, 19, \"Text_Color_2\"), \"#FFFFFF\").asString()}}</v>
      </c>
      <c r="X280" s="8" t="s">
        <v>62</v>
      </c>
      <c r="Y280" s="8" t="s">
        <v>202</v>
      </c>
      <c r="Z280" s="21" t="str">
        <f>CONCATENATE("As of {{coalesce(cell(BIG_TEST_9.result, ", $F280,", \""As_of_Date\""), \""Error\"").asString()}}")</f>
        <v>As of {{coalesce(cell(BIG_TEST_9.result, 19, \"As_of_Date\"), \"Error\").asString()}}</v>
      </c>
      <c r="AA280" s="23" t="s">
        <v>183</v>
      </c>
      <c r="AB280" s="23" t="s">
        <v>183</v>
      </c>
      <c r="AC280" s="9" t="s">
        <v>60</v>
      </c>
      <c r="AD280" s="9" t="s">
        <v>162</v>
      </c>
      <c r="AE280" s="9">
        <f>AG280+3</f>
        <v>125</v>
      </c>
      <c r="AF280" s="9" t="s">
        <v>44</v>
      </c>
      <c r="AG280" s="28">
        <f t="shared" si="233"/>
        <v>122</v>
      </c>
      <c r="AH280" s="16" t="s">
        <v>45</v>
      </c>
      <c r="AI280" s="10"/>
      <c r="AJ280" s="25" t="s">
        <v>183</v>
      </c>
      <c r="AK280" s="7" t="str">
        <f>CONCATENATE("As_Of_Date_Name",E280)</f>
        <v>As_Of_Date_Name_020</v>
      </c>
      <c r="AL280" s="10"/>
      <c r="AM280" s="24" t="s">
        <v>183</v>
      </c>
      <c r="AN280" s="24" t="s">
        <v>183</v>
      </c>
      <c r="AO280" s="13" t="str">
        <f t="shared" si="283"/>
        <v>PASS</v>
      </c>
      <c r="AP280" s="13"/>
      <c r="AQ280" s="12" t="str">
        <f>CONCATENATE("""",AK280,""": {""parameters"": {""fontSize"": ",X280,", ""text"": """, Z280, """, ""textAlignment"": """, Y280, """, ""textColor"": """, W280, """}, ""type"": ""text""},")</f>
        <v>"As_Of_Date_Name_020": {"parameters": {"fontSize": 12, "text": "As of {{coalesce(cell(BIG_TEST_9.result, 19, \"As_of_Date\"), \"Error\").asString()}}", "textAlignment": "right", "textColor": "{{coalesce(cell(BIG_TEST_9.result, 19, \"Text_Color_2\"), \"#FFFFFF\").asString()}}"}, "type": "text"},</v>
      </c>
      <c r="AR280" s="33" t="s">
        <v>209</v>
      </c>
      <c r="AS280" s="13" t="str">
        <f t="shared" si="289"/>
        <v>FAIL</v>
      </c>
      <c r="AT280" s="13"/>
      <c r="AU280" s="12" t="str">
        <f>CONCATENATE("{""colspan"": ",AC280,", ""column"": ",AD280,", ""name"": """,AK280,""", ""row"": ",AE280,", ""rowspan"": ",AF280,", ""widgetStyle"": ",AH280,"},")</f>
        <v>{"colspan": 6, "column": 9, "name": "As_Of_Date_Name_020", "row": 125, "rowspan": 2, "widgetStyle": {"borderEdges": []}},</v>
      </c>
      <c r="AV280" s="33" t="s">
        <v>225</v>
      </c>
      <c r="AW280" s="13" t="str">
        <f t="shared" si="286"/>
        <v>FAIL</v>
      </c>
    </row>
    <row r="281" spans="1:49" s="4" customFormat="1" ht="130.19999999999999" customHeight="1" thickBot="1" x14ac:dyDescent="0.35">
      <c r="A281" s="30">
        <v>13</v>
      </c>
      <c r="B281" s="14" t="s">
        <v>8</v>
      </c>
      <c r="C281" s="14" t="s">
        <v>47</v>
      </c>
      <c r="D281" s="14" t="s">
        <v>171</v>
      </c>
      <c r="E281" s="11" t="str">
        <f t="shared" si="279"/>
        <v>_020</v>
      </c>
      <c r="F281" s="28">
        <f t="shared" si="232"/>
        <v>19</v>
      </c>
      <c r="G281" s="6" t="s">
        <v>183</v>
      </c>
      <c r="H281" s="6" t="s">
        <v>183</v>
      </c>
      <c r="I281" s="26" t="s">
        <v>183</v>
      </c>
      <c r="J281" s="6" t="s">
        <v>183</v>
      </c>
      <c r="K281" s="6" t="s">
        <v>183</v>
      </c>
      <c r="L281" s="6" t="s">
        <v>183</v>
      </c>
      <c r="M281" s="6" t="s">
        <v>183</v>
      </c>
      <c r="N281" s="6" t="s">
        <v>183</v>
      </c>
      <c r="O281" s="6" t="s">
        <v>183</v>
      </c>
      <c r="P281" s="6" t="s">
        <v>183</v>
      </c>
      <c r="Q281" s="23" t="s">
        <v>183</v>
      </c>
      <c r="R281" s="21" t="str">
        <f>CONCATENATE("https://{{coalesce(cell(BIG_TEST_9.result, ", $F281,", \""CSG_Insights_Central_Link\""), \""sites.google.com/salesforce.com/fy18-csg-insights-central/home\"").asString()}}")</f>
        <v>https://{{coalesce(cell(BIG_TEST_9.result, 19, \"CSG_Insights_Central_Link\"), \"sites.google.com/salesforce.com/fy18-csg-insights-central/home\").asString()}}</v>
      </c>
      <c r="S281" s="21" t="s">
        <v>199</v>
      </c>
      <c r="T281" s="7" t="str">
        <f>"false"</f>
        <v>false</v>
      </c>
      <c r="U281" s="23" t="s">
        <v>183</v>
      </c>
      <c r="V281" s="23" t="s">
        <v>183</v>
      </c>
      <c r="W281" s="17" t="s">
        <v>207</v>
      </c>
      <c r="X281" s="8" t="s">
        <v>34</v>
      </c>
      <c r="Y281" s="8" t="s">
        <v>33</v>
      </c>
      <c r="Z281" s="8" t="s">
        <v>185</v>
      </c>
      <c r="AA281" s="23" t="s">
        <v>183</v>
      </c>
      <c r="AB281" s="23" t="s">
        <v>183</v>
      </c>
      <c r="AC281" s="9" t="s">
        <v>44</v>
      </c>
      <c r="AD281" s="9" t="s">
        <v>122</v>
      </c>
      <c r="AE281" s="9">
        <f>AG281</f>
        <v>122</v>
      </c>
      <c r="AF281" s="9" t="s">
        <v>40</v>
      </c>
      <c r="AG281" s="28">
        <f t="shared" si="233"/>
        <v>122</v>
      </c>
      <c r="AH281" s="16" t="s">
        <v>180</v>
      </c>
      <c r="AI281" s="10"/>
      <c r="AJ281" s="25" t="s">
        <v>183</v>
      </c>
      <c r="AK281" s="7" t="str">
        <f>CONCATENATE("Help_Link",E281)</f>
        <v>Help_Link_020</v>
      </c>
      <c r="AL281" s="10"/>
      <c r="AM281" s="24" t="s">
        <v>183</v>
      </c>
      <c r="AN281" s="24" t="s">
        <v>183</v>
      </c>
      <c r="AO281" s="13" t="str">
        <f t="shared" si="283"/>
        <v>PASS</v>
      </c>
      <c r="AP281" s="13"/>
      <c r="AQ281" s="12" t="str">
        <f>CONCATENATE("""",AK281,""": {""parameters"": {""destinationLink"": {""url"": """, R281, """, ""tooltip"": """, S281,"""}, ""destinationType"": ""url"", ""fontSize"": ",X281,", ""includeState"": ", T281, ", ""text"": """, Z281, """, ""textAlignment"": """, Y281, """, ""textColor"": """, W281, """}, ""type"": ""link""},")</f>
        <v>"Help_Link_020": {"parameters": {"destinationLink": {"url": "https://{{coalesce(cell(BIG_TEST_9.result, 19,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81" s="33" t="s">
        <v>208</v>
      </c>
      <c r="AS281" s="13" t="str">
        <f t="shared" si="289"/>
        <v>FAIL</v>
      </c>
      <c r="AT281" s="13"/>
      <c r="AU281" s="12" t="str">
        <f>CONCATENATE("{""colspan"": ",AC281,", ""column"": ",AD281,", ""name"": """,AK281,""", ""row"": ",AE281,", ""rowspan"": ",AF281,", ""widgetStyle"": ",AH281,"},")</f>
        <v>{"colspan": 2, "column": 13, "name": "Help_Link_020", "row": 122, "rowspan": 3, "widgetStyle": {"backgroundColor": "#FFFFFF", "borderColor": "#FFFFFF", "borderEdges": [], "borderRadius": 0, "borderWidth": 1}},</v>
      </c>
      <c r="AV281" s="33" t="s">
        <v>226</v>
      </c>
      <c r="AW281" s="13" t="str">
        <f t="shared" si="286"/>
        <v>FAIL</v>
      </c>
    </row>
    <row r="282" spans="1:49" s="4" customFormat="1" ht="87" thickBot="1" x14ac:dyDescent="0.35">
      <c r="A282" s="31">
        <v>14</v>
      </c>
      <c r="B282" s="14" t="s">
        <v>8</v>
      </c>
      <c r="C282" s="14" t="s">
        <v>47</v>
      </c>
      <c r="D282" s="14" t="s">
        <v>172</v>
      </c>
      <c r="E282" s="11" t="str">
        <f t="shared" si="279"/>
        <v>_020</v>
      </c>
      <c r="F282" s="28">
        <f t="shared" si="232"/>
        <v>19</v>
      </c>
      <c r="G282" s="6" t="s">
        <v>183</v>
      </c>
      <c r="H282" s="6" t="s">
        <v>183</v>
      </c>
      <c r="I282" s="26" t="s">
        <v>183</v>
      </c>
      <c r="J282" s="6" t="s">
        <v>183</v>
      </c>
      <c r="K282" s="6" t="s">
        <v>183</v>
      </c>
      <c r="L282" s="6" t="s">
        <v>183</v>
      </c>
      <c r="M282" s="6" t="s">
        <v>183</v>
      </c>
      <c r="N282" s="6" t="s">
        <v>183</v>
      </c>
      <c r="O282" s="6" t="s">
        <v>183</v>
      </c>
      <c r="P282" s="6" t="s">
        <v>183</v>
      </c>
      <c r="Q282" s="23" t="s">
        <v>183</v>
      </c>
      <c r="R282" s="21" t="str">
        <f>CONCATENATE("https://org62.my.salesforce.com/analytics/wave/wave.apexp#dashboard/{{coalesce(cell(BIG_TEST_9.result, ", $F282,", \""Detail_Dashboard_Name\""), \""0FK0M0000004J3fWAE\"").asString()}}")</f>
        <v>https://org62.my.salesforce.com/analytics/wave/wave.apexp#dashboard/{{coalesce(cell(BIG_TEST_9.result, 19, \"Detail_Dashboard_Name\"), \"0FK0M0000004J3fWAE\").asString()}}</v>
      </c>
      <c r="S282" s="21" t="s">
        <v>198</v>
      </c>
      <c r="T282" s="7" t="str">
        <f>"false"</f>
        <v>false</v>
      </c>
      <c r="U282" s="23" t="s">
        <v>183</v>
      </c>
      <c r="V282" s="23" t="s">
        <v>183</v>
      </c>
      <c r="W282" s="17" t="s">
        <v>207</v>
      </c>
      <c r="X282" s="8" t="s">
        <v>62</v>
      </c>
      <c r="Y282" s="8" t="s">
        <v>33</v>
      </c>
      <c r="Z282" s="8" t="s">
        <v>201</v>
      </c>
      <c r="AA282" s="23" t="s">
        <v>183</v>
      </c>
      <c r="AB282" s="23" t="s">
        <v>183</v>
      </c>
      <c r="AC282" s="9" t="s">
        <v>41</v>
      </c>
      <c r="AD282" s="9" t="s">
        <v>181</v>
      </c>
      <c r="AE282" s="32">
        <f>AG282+1</f>
        <v>123</v>
      </c>
      <c r="AF282" s="9" t="s">
        <v>40</v>
      </c>
      <c r="AG282" s="28">
        <f t="shared" si="233"/>
        <v>122</v>
      </c>
      <c r="AH282" s="16" t="s">
        <v>235</v>
      </c>
      <c r="AI282" s="10"/>
      <c r="AJ282" s="25" t="s">
        <v>183</v>
      </c>
      <c r="AK282" s="7" t="str">
        <f>CONCATENATE("Explore_Link",E282)</f>
        <v>Explore_Link_020</v>
      </c>
      <c r="AL282" s="10"/>
      <c r="AM282" s="24" t="s">
        <v>183</v>
      </c>
      <c r="AN282" s="24" t="s">
        <v>183</v>
      </c>
      <c r="AO282" s="13" t="str">
        <f t="shared" si="283"/>
        <v>PASS</v>
      </c>
      <c r="AP282" s="13"/>
      <c r="AQ282" s="12" t="str">
        <f>CONCATENATE("""",AK282,""": {""parameters"": {""destinationLink"": {""url"": """, R282, """, ""tooltip"": """, S282,"""}, ""destinationType"": ""url"", ""fontSize"": ",X282,", ""includeState"": ", T282, ", ""text"": """, Z282, """, ""textAlignment"": """, Y282, """, ""textColor"": """, W282, """}, ""type"": ""link""},")</f>
        <v>"Explore_Link_020": {"parameters": {"destinationLink": {"url": "https://org62.my.salesforce.com/analytics/wave/wave.apexp#dashboard/{{coalesce(cell(BIG_TEST_9.result, 19,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82" s="33" t="s">
        <v>249</v>
      </c>
      <c r="AS282" s="13" t="str">
        <f t="shared" si="289"/>
        <v>FAIL</v>
      </c>
      <c r="AT282" s="13"/>
      <c r="AU282" s="12" t="str">
        <f>CONCATENATE("{""colspan"": ",AC282,", ""column"": ",AD282,", ""name"": """,AK282,""", ""row"": ",AE282,", ""rowspan"": ",AF282,", ""widgetStyle"": ",AH282,"},")</f>
        <v>{"colspan": 4, "column": 43, "name": "Explore_Link_020", "row": 123, "rowspan": 3, "widgetStyle": {"backgroundColor": "#E3EBF3", "borderColor": "#FFFFFF", "borderEdges": ["all"], "borderRadius": 8, "borderWidth": 4}},</v>
      </c>
      <c r="AV282" s="33" t="s">
        <v>236</v>
      </c>
      <c r="AW282" s="13" t="str">
        <f t="shared" si="286"/>
        <v>FAIL</v>
      </c>
    </row>
    <row r="283" spans="1:49" s="4" customFormat="1" ht="72.599999999999994" thickBot="1" x14ac:dyDescent="0.35">
      <c r="A283" s="29">
        <v>1</v>
      </c>
      <c r="B283" s="14" t="s">
        <v>8</v>
      </c>
      <c r="C283" s="14" t="s">
        <v>47</v>
      </c>
      <c r="D283" s="14" t="s">
        <v>10</v>
      </c>
      <c r="E283" s="11" t="str">
        <f>CONCATENATE("_",TEXT(F283+1,"000"))</f>
        <v>_021</v>
      </c>
      <c r="F283" s="28">
        <f t="shared" si="232"/>
        <v>20</v>
      </c>
      <c r="G283" s="5" t="s">
        <v>173</v>
      </c>
      <c r="H283" s="20" t="str">
        <f>CONCATENATE("{{coalesce(cell(BIG_TEST_9.result, ", $F283,", \""Metric\""), \""Error\"").asString()}}")</f>
        <v>{{coalesce(cell(BIG_TEST_9.result, 20, \"Metric\"), \"Error\").asString()}}</v>
      </c>
      <c r="I283" s="26" t="s">
        <v>183</v>
      </c>
      <c r="J283" s="20" t="str">
        <f>CONCATENATE("{{coalesce(cell(BIG_TEST_9.result, ", $F283,", \""YTD_Dynamic\""), \""Error\"").asString()}}")</f>
        <v>{{coalesce(cell(BIG_TEST_9.result, 20, \"YTD_Dynamic\"), \"Error\").asString()}}</v>
      </c>
      <c r="K283" s="6" t="s">
        <v>16</v>
      </c>
      <c r="L283" s="5" t="s">
        <v>17</v>
      </c>
      <c r="M283" s="20" t="str">
        <f t="shared" ref="M283:M287" si="290">CONCATENATE("[""Metric"", [""{{coalesce(cell(BIG_TEST_9.result, ", $F283,", \""Metric\""), \""Error\"").asString()}}""], ""in""]")</f>
        <v>["Metric", ["{{coalesce(cell(BIG_TEST_9.result, 20, \"Metric\"), \"Error\").asString()}}"], "in"]</v>
      </c>
      <c r="N283" s="20" t="str">
        <f t="shared" ref="N283:N286" si="291">CONCATENATE("[""Region"", [""{{coalesce(cell(BIG_TEST_9.result, ", $F283,", \""Region\""), \""Error\"").asString()}}""], ""in""]")</f>
        <v>["Region", ["{{coalesce(cell(BIG_TEST_9.result, 20, \"Region\"), \"Error\").asString()}}"], "in"]</v>
      </c>
      <c r="O283" s="6" t="s">
        <v>210</v>
      </c>
      <c r="P283" s="6" t="s">
        <v>177</v>
      </c>
      <c r="Q283" s="23" t="s">
        <v>183</v>
      </c>
      <c r="R283" s="23" t="s">
        <v>183</v>
      </c>
      <c r="S283" s="23" t="s">
        <v>183</v>
      </c>
      <c r="T283" s="23" t="s">
        <v>183</v>
      </c>
      <c r="U283" s="23" t="s">
        <v>183</v>
      </c>
      <c r="V283" s="23" t="s">
        <v>183</v>
      </c>
      <c r="W283" s="21" t="str">
        <f>CONCATENATE("{{coalesce(cell(BIG_TEST_9.result, ", $F283,", \""Text_Color_1\""), \""#FFFFFF\"").asString()}}")</f>
        <v>{{coalesce(cell(BIG_TEST_9.result, 20, \"Text_Color_1\"), \"#FFFFFF\").asString()}}</v>
      </c>
      <c r="X283" s="8" t="s">
        <v>48</v>
      </c>
      <c r="Y283" s="8" t="s">
        <v>33</v>
      </c>
      <c r="Z283" s="21" t="str">
        <f>CONCATENATE("{{coalesce(cell(BIG_TEST_9.result, ", $F283,", \""number_YTD_Formatted\""), \""--\"").asString()}}")</f>
        <v>{{coalesce(cell(BIG_TEST_9.result, 20, \"number_YTD_Formatted\"), \"--\").asString()}}</v>
      </c>
      <c r="AA283" s="23" t="s">
        <v>183</v>
      </c>
      <c r="AB283" s="23" t="s">
        <v>183</v>
      </c>
      <c r="AC283" s="9" t="s">
        <v>59</v>
      </c>
      <c r="AD283" s="9" t="s">
        <v>160</v>
      </c>
      <c r="AE283" s="9">
        <f>AG283</f>
        <v>127</v>
      </c>
      <c r="AF283" s="9" t="s">
        <v>40</v>
      </c>
      <c r="AG283" s="28">
        <f t="shared" si="233"/>
        <v>127</v>
      </c>
      <c r="AH283" s="16" t="s">
        <v>227</v>
      </c>
      <c r="AI283" s="10"/>
      <c r="AJ283" s="25" t="s">
        <v>183</v>
      </c>
      <c r="AK283" s="7" t="str">
        <f>CONCATENATE("text_",L283,E283)</f>
        <v>text_YTD_021</v>
      </c>
      <c r="AL283" s="10"/>
      <c r="AM283" s="24" t="s">
        <v>183</v>
      </c>
      <c r="AN283" s="24" t="s">
        <v>183</v>
      </c>
      <c r="AO283" s="13" t="str">
        <f>IF(AM283=AN283,"PASS","FAIL")</f>
        <v>PASS</v>
      </c>
      <c r="AP283" s="13"/>
      <c r="AQ283" s="12" t="str">
        <f>CONCATENATE("""",AK283,""": {""type"": ""text"", ""parameters"": {""text"": """, Z283, """, ""textAlignment"": """, Y283, """, ""textColor"": """, W283, """, ""fontSize"": ",X283,"}},")</f>
        <v>"text_YTD_021": {"type": "text", "parameters": {"text": "{{coalesce(cell(BIG_TEST_9.result, 20, \"number_YTD_Formatted\"), \"--\").asString()}}", "textAlignment": "center", "textColor": "{{coalesce(cell(BIG_TEST_9.result, 20, \"Text_Color_1\"), \"#FFFFFF\").asString()}}", "fontSize": 18}},</v>
      </c>
      <c r="AR283" s="17" t="s">
        <v>218</v>
      </c>
      <c r="AS283" s="13" t="str">
        <f>IF(AQ283=AR283,"PASS","FAIL")</f>
        <v>FAIL</v>
      </c>
      <c r="AT283" s="13"/>
      <c r="AU283" s="12" t="str">
        <f t="shared" ref="AU283:AU290" si="292">CONCATENATE("{""colspan"": ",AC283,", ""column"": ",AD283,", ""name"": """,AK283,""", ""row"": ",AE283,", ""rowspan"": ",AF283,", ""widgetStyle"": ",AH283,"},")</f>
        <v>{"colspan": 5, "column": 22, "name": "text_YTD_021", "row": 127, "rowspan": 3, "widgetStyle": {"borderEdges": ["bottom"], "backgroundColor": "#FFFFFF", "borderColor": "#C5D3E0", "borderRadius": 0, "borderWidth": 1}},</v>
      </c>
      <c r="AV283" s="17" t="s">
        <v>231</v>
      </c>
      <c r="AW283" s="13" t="str">
        <f>IF(AU283=AV283,"PASS","FAIL")</f>
        <v>FAIL</v>
      </c>
    </row>
    <row r="284" spans="1:49" s="4" customFormat="1" ht="72.599999999999994" thickBot="1" x14ac:dyDescent="0.35">
      <c r="A284" s="30">
        <v>2</v>
      </c>
      <c r="B284" s="14" t="s">
        <v>8</v>
      </c>
      <c r="C284" s="14" t="s">
        <v>47</v>
      </c>
      <c r="D284" s="14" t="s">
        <v>10</v>
      </c>
      <c r="E284" s="11" t="str">
        <f t="shared" ref="E284:E296" si="293">CONCATENATE("_",TEXT(F284+1,"000"))</f>
        <v>_021</v>
      </c>
      <c r="F284" s="28">
        <f t="shared" si="232"/>
        <v>20</v>
      </c>
      <c r="G284" s="5" t="s">
        <v>173</v>
      </c>
      <c r="H284" s="20" t="str">
        <f t="shared" ref="H284:H287" si="294">CONCATENATE("{{coalesce(cell(BIG_TEST_9.result, ", $F284,", \""Metric\""), \""Error\"").asString()}}")</f>
        <v>{{coalesce(cell(BIG_TEST_9.result, 20, \"Metric\"), \"Error\").asString()}}</v>
      </c>
      <c r="I284" s="26" t="s">
        <v>183</v>
      </c>
      <c r="J284" s="20" t="s">
        <v>15</v>
      </c>
      <c r="K284" s="5" t="s">
        <v>15</v>
      </c>
      <c r="L284" s="5" t="s">
        <v>53</v>
      </c>
      <c r="M284" s="20" t="str">
        <f t="shared" si="290"/>
        <v>["Metric", ["{{coalesce(cell(BIG_TEST_9.result, 20, \"Metric\"), \"Error\").asString()}}"], "in"]</v>
      </c>
      <c r="N284" s="20" t="str">
        <f t="shared" si="291"/>
        <v>["Region", ["{{coalesce(cell(BIG_TEST_9.result, 20, \"Region\"), \"Error\").asString()}}"], "in"]</v>
      </c>
      <c r="O284" s="6" t="s">
        <v>210</v>
      </c>
      <c r="P284" s="6" t="s">
        <v>177</v>
      </c>
      <c r="Q284" s="23" t="s">
        <v>183</v>
      </c>
      <c r="R284" s="23" t="s">
        <v>183</v>
      </c>
      <c r="S284" s="23" t="s">
        <v>183</v>
      </c>
      <c r="T284" s="23" t="s">
        <v>183</v>
      </c>
      <c r="U284" s="23" t="s">
        <v>183</v>
      </c>
      <c r="V284" s="23" t="s">
        <v>183</v>
      </c>
      <c r="W284" s="21" t="str">
        <f t="shared" ref="W284:W285" si="295">CONCATENATE("{{coalesce(cell(BIG_TEST_9.result, ", $F284,", \""Text_Color_1\""), \""#FFFFFF\"").asString()}}")</f>
        <v>{{coalesce(cell(BIG_TEST_9.result, 20, \"Text_Color_1\"), \"#FFFFFF\").asString()}}</v>
      </c>
      <c r="X284" s="8" t="s">
        <v>48</v>
      </c>
      <c r="Y284" s="8" t="s">
        <v>33</v>
      </c>
      <c r="Z284" s="21" t="str">
        <f>CONCATENATE("{{coalesce(cell(BIG_TEST_9.result, ", $F284,", \""number_YTD_A_Formatted\""), \""--\"").asString()}}")</f>
        <v>{{coalesce(cell(BIG_TEST_9.result, 20, \"number_YTD_A_Formatted\"), \"--\").asString()}}</v>
      </c>
      <c r="AA284" s="23" t="s">
        <v>183</v>
      </c>
      <c r="AB284" s="23" t="s">
        <v>183</v>
      </c>
      <c r="AC284" s="9" t="s">
        <v>59</v>
      </c>
      <c r="AD284" s="9" t="s">
        <v>195</v>
      </c>
      <c r="AE284" s="9">
        <f>AG284</f>
        <v>127</v>
      </c>
      <c r="AF284" s="9" t="s">
        <v>40</v>
      </c>
      <c r="AG284" s="28">
        <f t="shared" si="233"/>
        <v>127</v>
      </c>
      <c r="AH284" s="16" t="s">
        <v>227</v>
      </c>
      <c r="AI284" s="10"/>
      <c r="AJ284" s="25" t="s">
        <v>183</v>
      </c>
      <c r="AK284" s="7" t="str">
        <f t="shared" ref="AK284:AK287" si="296">CONCATENATE("text_",L284,E284)</f>
        <v>text_YTD_A_021</v>
      </c>
      <c r="AL284" s="10"/>
      <c r="AM284" s="24" t="s">
        <v>183</v>
      </c>
      <c r="AN284" s="24" t="s">
        <v>183</v>
      </c>
      <c r="AO284" s="13" t="str">
        <f t="shared" ref="AO284:AO296" si="297">IF(AM284=AN284,"PASS","FAIL")</f>
        <v>PASS</v>
      </c>
      <c r="AP284" s="13"/>
      <c r="AQ284" s="12" t="str">
        <f t="shared" ref="AQ284:AQ289" si="298">CONCATENATE("""",AK284,""": {""type"": ""text"", ""parameters"": {""text"": """, Z284, """, ""textAlignment"": """, Y284, """, ""textColor"": """, W284, """, ""fontSize"": ",X284,"}},")</f>
        <v>"text_YTD_A_021": {"type": "text", "parameters": {"text": "{{coalesce(cell(BIG_TEST_9.result, 20, \"number_YTD_A_Formatted\"), \"--\").asString()}}", "textAlignment": "center", "textColor": "{{coalesce(cell(BIG_TEST_9.result, 20, \"Text_Color_1\"), \"#FFFFFF\").asString()}}", "fontSize": 18}},</v>
      </c>
      <c r="AR284" s="17" t="s">
        <v>213</v>
      </c>
      <c r="AS284" s="13" t="str">
        <f t="shared" ref="AS284:AS289" si="299">IF(AQ284=AR284,"PASS","FAIL")</f>
        <v>FAIL</v>
      </c>
      <c r="AT284" s="13"/>
      <c r="AU284" s="12" t="str">
        <f t="shared" si="292"/>
        <v>{"colspan": 5, "column": 29, "name": "text_YTD_A_021", "row": 127, "rowspan": 3, "widgetStyle": {"borderEdges": ["bottom"], "backgroundColor": "#FFFFFF", "borderColor": "#C5D3E0", "borderRadius": 0, "borderWidth": 1}},</v>
      </c>
      <c r="AV284" s="17" t="s">
        <v>228</v>
      </c>
      <c r="AW284" s="13" t="str">
        <f t="shared" ref="AW284:AW296" si="300">IF(AU284=AV284,"PASS","FAIL")</f>
        <v>FAIL</v>
      </c>
    </row>
    <row r="285" spans="1:49" s="4" customFormat="1" ht="72.599999999999994" thickBot="1" x14ac:dyDescent="0.35">
      <c r="A285" s="30">
        <v>3</v>
      </c>
      <c r="B285" s="14" t="s">
        <v>8</v>
      </c>
      <c r="C285" s="14" t="s">
        <v>47</v>
      </c>
      <c r="D285" s="14" t="s">
        <v>10</v>
      </c>
      <c r="E285" s="11" t="str">
        <f t="shared" si="293"/>
        <v>_021</v>
      </c>
      <c r="F285" s="28">
        <f t="shared" si="232"/>
        <v>20</v>
      </c>
      <c r="G285" s="5" t="s">
        <v>173</v>
      </c>
      <c r="H285" s="20" t="str">
        <f t="shared" si="294"/>
        <v>{{coalesce(cell(BIG_TEST_9.result, 20, \"Metric\"), \"Error\").asString()}}</v>
      </c>
      <c r="I285" s="26" t="s">
        <v>183</v>
      </c>
      <c r="J285" s="20" t="str">
        <f>CONCATENATE("{{coalesce(cell(BIG_TEST_9.result, ", $F285,", \""Annual_Target_Dynamic\""), \""Error\"").asString()}}")</f>
        <v>{{coalesce(cell(BIG_TEST_9.result, 20, \"Annual_Target_Dynamic\"), \"Error\").asString()}}</v>
      </c>
      <c r="K285" s="5" t="s">
        <v>50</v>
      </c>
      <c r="L285" s="5" t="s">
        <v>54</v>
      </c>
      <c r="M285" s="20" t="str">
        <f t="shared" si="290"/>
        <v>["Metric", ["{{coalesce(cell(BIG_TEST_9.result, 20, \"Metric\"), \"Error\").asString()}}"], "in"]</v>
      </c>
      <c r="N285" s="20" t="str">
        <f t="shared" si="291"/>
        <v>["Region", ["{{coalesce(cell(BIG_TEST_9.result, 20, \"Region\"), \"Error\").asString()}}"], "in"]</v>
      </c>
      <c r="O285" s="6" t="s">
        <v>210</v>
      </c>
      <c r="P285" s="6" t="s">
        <v>177</v>
      </c>
      <c r="Q285" s="23" t="s">
        <v>183</v>
      </c>
      <c r="R285" s="23" t="s">
        <v>183</v>
      </c>
      <c r="S285" s="23" t="s">
        <v>183</v>
      </c>
      <c r="T285" s="23" t="s">
        <v>183</v>
      </c>
      <c r="U285" s="23" t="s">
        <v>183</v>
      </c>
      <c r="V285" s="23" t="s">
        <v>183</v>
      </c>
      <c r="W285" s="21" t="str">
        <f t="shared" si="295"/>
        <v>{{coalesce(cell(BIG_TEST_9.result, 20, \"Text_Color_1\"), \"#FFFFFF\").asString()}}</v>
      </c>
      <c r="X285" s="8" t="s">
        <v>48</v>
      </c>
      <c r="Y285" s="8" t="s">
        <v>33</v>
      </c>
      <c r="Z285" s="21" t="str">
        <f t="shared" ref="Z285" si="301">CONCATENATE("{{coalesce(cell(BIG_TEST_9.result, ", $F285,", \""number_Target_Formatted\""), \""--\"").asString()}}")</f>
        <v>{{coalesce(cell(BIG_TEST_9.result, 20, \"number_Target_Formatted\"), \"--\").asString()}}</v>
      </c>
      <c r="AA285" s="23" t="s">
        <v>183</v>
      </c>
      <c r="AB285" s="23" t="s">
        <v>183</v>
      </c>
      <c r="AC285" s="9" t="s">
        <v>41</v>
      </c>
      <c r="AD285" s="9" t="s">
        <v>135</v>
      </c>
      <c r="AE285" s="9">
        <f>AG285</f>
        <v>127</v>
      </c>
      <c r="AF285" s="9" t="s">
        <v>40</v>
      </c>
      <c r="AG285" s="28">
        <f t="shared" si="233"/>
        <v>127</v>
      </c>
      <c r="AH285" s="16" t="s">
        <v>219</v>
      </c>
      <c r="AI285" s="10"/>
      <c r="AJ285" s="25" t="s">
        <v>183</v>
      </c>
      <c r="AK285" s="7" t="str">
        <f t="shared" si="296"/>
        <v>text_Target_021</v>
      </c>
      <c r="AL285" s="10"/>
      <c r="AM285" s="24" t="s">
        <v>183</v>
      </c>
      <c r="AN285" s="24" t="s">
        <v>183</v>
      </c>
      <c r="AO285" s="13" t="str">
        <f t="shared" si="297"/>
        <v>PASS</v>
      </c>
      <c r="AP285" s="13"/>
      <c r="AQ285" s="12" t="str">
        <f t="shared" si="298"/>
        <v>"text_Target_021": {"type": "text", "parameters": {"text": "{{coalesce(cell(BIG_TEST_9.result, 20, \"number_Target_Formatted\"), \"--\").asString()}}", "textAlignment": "center", "textColor": "{{coalesce(cell(BIG_TEST_9.result, 20, \"Text_Color_1\"), \"#FFFFFF\").asString()}}", "fontSize": 18}},</v>
      </c>
      <c r="AR285" s="17" t="s">
        <v>217</v>
      </c>
      <c r="AS285" s="13" t="str">
        <f t="shared" si="299"/>
        <v>FAIL</v>
      </c>
      <c r="AT285" s="13"/>
      <c r="AU285" s="12" t="str">
        <f t="shared" si="292"/>
        <v>{"colspan": 4, "column": 16, "name": "text_Target_021", "row": 127, "rowspan": 3, "widgetStyle": {"borderEdges": [], "backgroundColor": "#FFFFFF", "borderColor": "#FFFFFF", "borderRadius": 0, "borderWidth": 1}},</v>
      </c>
      <c r="AV285" s="17" t="s">
        <v>232</v>
      </c>
      <c r="AW285" s="13" t="str">
        <f t="shared" si="300"/>
        <v>FAIL</v>
      </c>
    </row>
    <row r="286" spans="1:49" s="4" customFormat="1" ht="72.599999999999994" thickBot="1" x14ac:dyDescent="0.35">
      <c r="A286" s="30">
        <v>4</v>
      </c>
      <c r="B286" s="14" t="s">
        <v>8</v>
      </c>
      <c r="C286" s="14" t="s">
        <v>47</v>
      </c>
      <c r="D286" s="14" t="s">
        <v>10</v>
      </c>
      <c r="E286" s="11" t="str">
        <f t="shared" si="293"/>
        <v>_021</v>
      </c>
      <c r="F286" s="28">
        <f t="shared" si="232"/>
        <v>20</v>
      </c>
      <c r="G286" s="5" t="s">
        <v>173</v>
      </c>
      <c r="H286" s="20" t="str">
        <f t="shared" si="294"/>
        <v>{{coalesce(cell(BIG_TEST_9.result, 20, \"Metric\"), \"Error\").asString()}}</v>
      </c>
      <c r="I286" s="26" t="s">
        <v>183</v>
      </c>
      <c r="J286" s="20" t="str">
        <f>CONCATENATE("{{coalesce(cell(BIG_TEST_9.result, ", $F286,", \""Change_in_YTD_MoM_Dynamic\""), \""Error\"").asString()}}")</f>
        <v>{{coalesce(cell(BIG_TEST_9.result, 20, \"Change_in_YTD_MoM_Dynamic\"), \"Error\").asString()}}</v>
      </c>
      <c r="K286" s="5" t="s">
        <v>51</v>
      </c>
      <c r="L286" s="5" t="s">
        <v>56</v>
      </c>
      <c r="M286" s="20" t="str">
        <f t="shared" si="290"/>
        <v>["Metric", ["{{coalesce(cell(BIG_TEST_9.result, 20, \"Metric\"), \"Error\").asString()}}"], "in"]</v>
      </c>
      <c r="N286" s="20" t="str">
        <f t="shared" si="291"/>
        <v>["Region", ["{{coalesce(cell(BIG_TEST_9.result, 20, \"Region\"), \"Error\").asString()}}"], "in"]</v>
      </c>
      <c r="O286" s="6" t="s">
        <v>210</v>
      </c>
      <c r="P286" s="6" t="s">
        <v>177</v>
      </c>
      <c r="Q286" s="23" t="s">
        <v>183</v>
      </c>
      <c r="R286" s="23" t="s">
        <v>183</v>
      </c>
      <c r="S286" s="23" t="s">
        <v>183</v>
      </c>
      <c r="T286" s="23" t="s">
        <v>183</v>
      </c>
      <c r="U286" s="23" t="s">
        <v>183</v>
      </c>
      <c r="V286" s="23" t="s">
        <v>183</v>
      </c>
      <c r="W286" s="21" t="str">
        <f>CONCATENATE("{{coalesce(cell(BIG_TEST_9.result, ", $F286,", \""Color_2\""), \""#FFFFFF\"").asString()}}")</f>
        <v>{{coalesce(cell(BIG_TEST_9.result, 20, \"Color_2\"), \"#FFFFFF\").asString()}}</v>
      </c>
      <c r="X286" s="8" t="s">
        <v>34</v>
      </c>
      <c r="Y286" s="8" t="s">
        <v>202</v>
      </c>
      <c r="Z286" s="21" t="str">
        <f>CONCATENATE("{{coalesce(cell(BIG_TEST_9.result, ", $F286,", \""number_YTD_MoM_Formatted\""), \""--\"").asString()}}")</f>
        <v>{{coalesce(cell(BIG_TEST_9.result, 20, \"number_YTD_MoM_Formatted\"), \"--\").asString()}}</v>
      </c>
      <c r="AA286" s="23" t="s">
        <v>183</v>
      </c>
      <c r="AB286" s="23" t="s">
        <v>183</v>
      </c>
      <c r="AC286" s="9" t="s">
        <v>40</v>
      </c>
      <c r="AD286" s="9" t="s">
        <v>32</v>
      </c>
      <c r="AE286" s="9">
        <f>AG286+3</f>
        <v>130</v>
      </c>
      <c r="AF286" s="9" t="s">
        <v>44</v>
      </c>
      <c r="AG286" s="28">
        <f t="shared" si="233"/>
        <v>127</v>
      </c>
      <c r="AH286" s="16" t="s">
        <v>219</v>
      </c>
      <c r="AI286" s="10"/>
      <c r="AJ286" s="25" t="s">
        <v>183</v>
      </c>
      <c r="AK286" s="7" t="str">
        <f t="shared" si="296"/>
        <v>text_YTD_MoM_021</v>
      </c>
      <c r="AL286" s="10"/>
      <c r="AM286" s="24" t="s">
        <v>183</v>
      </c>
      <c r="AN286" s="24" t="s">
        <v>183</v>
      </c>
      <c r="AO286" s="13" t="str">
        <f t="shared" si="297"/>
        <v>PASS</v>
      </c>
      <c r="AP286" s="13"/>
      <c r="AQ286" s="12" t="str">
        <f t="shared" si="298"/>
        <v>"text_YTD_MoM_021": {"type": "text", "parameters": {"text": "{{coalesce(cell(BIG_TEST_9.result, 20, \"number_YTD_MoM_Formatted\"), \"--\").asString()}}", "textAlignment": "right", "textColor": "{{coalesce(cell(BIG_TEST_9.result, 20, \"Color_2\"), \"#FFFFFF\").asString()}}", "fontSize": 14}},</v>
      </c>
      <c r="AR286" s="17" t="s">
        <v>211</v>
      </c>
      <c r="AS286" s="13" t="str">
        <f t="shared" si="299"/>
        <v>FAIL</v>
      </c>
      <c r="AT286" s="13"/>
      <c r="AU286" s="12" t="str">
        <f t="shared" si="292"/>
        <v>{"colspan": 3, "column": 24, "name": "text_YTD_MoM_021", "row": 130, "rowspan": 2, "widgetStyle": {"borderEdges": [], "backgroundColor": "#FFFFFF", "borderColor": "#FFFFFF", "borderRadius": 0, "borderWidth": 1}},</v>
      </c>
      <c r="AV286" s="17" t="s">
        <v>230</v>
      </c>
      <c r="AW286" s="13" t="str">
        <f t="shared" si="300"/>
        <v>FAIL</v>
      </c>
    </row>
    <row r="287" spans="1:49" s="4" customFormat="1" ht="72.599999999999994" thickBot="1" x14ac:dyDescent="0.35">
      <c r="A287" s="30">
        <v>5</v>
      </c>
      <c r="B287" s="14" t="s">
        <v>8</v>
      </c>
      <c r="C287" s="14" t="s">
        <v>47</v>
      </c>
      <c r="D287" s="14" t="s">
        <v>10</v>
      </c>
      <c r="E287" s="11" t="str">
        <f t="shared" si="293"/>
        <v>_021</v>
      </c>
      <c r="F287" s="28">
        <f t="shared" ref="F287:F350" si="302">IF($A286=14,F286+1,F286)</f>
        <v>20</v>
      </c>
      <c r="G287" s="5" t="s">
        <v>173</v>
      </c>
      <c r="H287" s="20" t="str">
        <f t="shared" si="294"/>
        <v>{{coalesce(cell(BIG_TEST_9.result, 20, \"Metric\"), \"Error\").asString()}}</v>
      </c>
      <c r="I287" s="26" t="s">
        <v>183</v>
      </c>
      <c r="J287" s="5" t="s">
        <v>52</v>
      </c>
      <c r="K287" s="5" t="s">
        <v>52</v>
      </c>
      <c r="L287" s="5" t="s">
        <v>55</v>
      </c>
      <c r="M287" s="20" t="str">
        <f t="shared" si="290"/>
        <v>["Metric", ["{{coalesce(cell(BIG_TEST_9.result, 20, \"Metric\"), \"Error\").asString()}}"], "in"]</v>
      </c>
      <c r="N287" s="20" t="str">
        <f>CONCATENATE("[""Region"", [""{{coalesce(cell(BIG_TEST_9.result, ", $F287,", \""Region\""), \""Error\"").asString()}}""], ""in""]")</f>
        <v>["Region", ["{{coalesce(cell(BIG_TEST_9.result, 20, \"Region\"), \"Error\").asString()}}"], "in"]</v>
      </c>
      <c r="O287" s="6" t="s">
        <v>210</v>
      </c>
      <c r="P287" s="6" t="s">
        <v>177</v>
      </c>
      <c r="Q287" s="23" t="s">
        <v>183</v>
      </c>
      <c r="R287" s="23" t="s">
        <v>183</v>
      </c>
      <c r="S287" s="23" t="s">
        <v>183</v>
      </c>
      <c r="T287" s="23" t="s">
        <v>183</v>
      </c>
      <c r="U287" s="23" t="s">
        <v>183</v>
      </c>
      <c r="V287" s="23" t="s">
        <v>183</v>
      </c>
      <c r="W287" s="21" t="str">
        <f>CONCATENATE("{{coalesce(cell(BIG_TEST_9.result, ", $F287,", \""Color\""), \""#FFFFFF\"").asString()}}")</f>
        <v>{{coalesce(cell(BIG_TEST_9.result, 20, \"Color\"), \"#FFFFFF\").asString()}}</v>
      </c>
      <c r="X287" s="8" t="s">
        <v>34</v>
      </c>
      <c r="Y287" s="8" t="s">
        <v>202</v>
      </c>
      <c r="Z287" s="21" t="str">
        <f>CONCATENATE("{{coalesce(cell(BIG_TEST_9.result, ", $F287,", \""number_YTD_A_MoM_Formatted\""), \""--\"").asString()}}")</f>
        <v>{{coalesce(cell(BIG_TEST_9.result, 20, \"number_YTD_A_MoM_Formatted\"), \"--\").asString()}}</v>
      </c>
      <c r="AA287" s="23" t="s">
        <v>183</v>
      </c>
      <c r="AB287" s="23" t="s">
        <v>183</v>
      </c>
      <c r="AC287" s="9" t="s">
        <v>40</v>
      </c>
      <c r="AD287" s="9" t="s">
        <v>237</v>
      </c>
      <c r="AE287" s="9">
        <f>AG287+3</f>
        <v>130</v>
      </c>
      <c r="AF287" s="9" t="s">
        <v>44</v>
      </c>
      <c r="AG287" s="28">
        <f t="shared" ref="AG287:AG350" si="303">IF($A286=14,AG286+5,AG286)</f>
        <v>127</v>
      </c>
      <c r="AH287" s="16" t="s">
        <v>219</v>
      </c>
      <c r="AI287" s="10"/>
      <c r="AJ287" s="25" t="s">
        <v>183</v>
      </c>
      <c r="AK287" s="7" t="str">
        <f t="shared" si="296"/>
        <v>text_YTD_A_MoM_021</v>
      </c>
      <c r="AL287" s="10"/>
      <c r="AM287" s="24" t="s">
        <v>183</v>
      </c>
      <c r="AN287" s="24" t="s">
        <v>183</v>
      </c>
      <c r="AO287" s="13" t="str">
        <f t="shared" si="297"/>
        <v>PASS</v>
      </c>
      <c r="AP287" s="13"/>
      <c r="AQ287" s="12" t="str">
        <f t="shared" si="298"/>
        <v>"text_YTD_A_MoM_021": {"type": "text", "parameters": {"text": "{{coalesce(cell(BIG_TEST_9.result, 20, \"number_YTD_A_MoM_Formatted\"), \"--\").asString()}}", "textAlignment": "right", "textColor": "{{coalesce(cell(BIG_TEST_9.result, 20, \"Color\"), \"#FFFFFF\").asString()}}", "fontSize": 14}},</v>
      </c>
      <c r="AR287" s="17" t="s">
        <v>214</v>
      </c>
      <c r="AS287" s="13" t="str">
        <f t="shared" si="299"/>
        <v>FAIL</v>
      </c>
      <c r="AT287" s="13"/>
      <c r="AU287" s="12" t="str">
        <f t="shared" si="292"/>
        <v>{"colspan": 3, "column": 31, "name": "text_YTD_A_MoM_021", "row": 130, "rowspan": 2, "widgetStyle": {"borderEdges": [], "backgroundColor": "#FFFFFF", "borderColor": "#FFFFFF", "borderRadius": 0, "borderWidth": 1}},</v>
      </c>
      <c r="AV287" s="17" t="s">
        <v>229</v>
      </c>
      <c r="AW287" s="13" t="str">
        <f t="shared" si="300"/>
        <v>FAIL</v>
      </c>
    </row>
    <row r="288" spans="1:49" s="4" customFormat="1" ht="72.599999999999994" thickBot="1" x14ac:dyDescent="0.35">
      <c r="A288" s="30">
        <v>6</v>
      </c>
      <c r="B288" s="14" t="s">
        <v>8</v>
      </c>
      <c r="C288" s="14" t="s">
        <v>47</v>
      </c>
      <c r="D288" s="14" t="s">
        <v>10</v>
      </c>
      <c r="E288" s="11" t="str">
        <f t="shared" si="293"/>
        <v>_021</v>
      </c>
      <c r="F288" s="28">
        <f t="shared" si="302"/>
        <v>20</v>
      </c>
      <c r="G288" s="6" t="s">
        <v>183</v>
      </c>
      <c r="H288" s="6" t="s">
        <v>183</v>
      </c>
      <c r="I288" s="6" t="s">
        <v>183</v>
      </c>
      <c r="J288" s="6" t="s">
        <v>183</v>
      </c>
      <c r="K288" s="6" t="s">
        <v>183</v>
      </c>
      <c r="L288" s="6" t="s">
        <v>183</v>
      </c>
      <c r="M288" s="6" t="s">
        <v>183</v>
      </c>
      <c r="N288" s="6" t="s">
        <v>183</v>
      </c>
      <c r="O288" s="6" t="s">
        <v>183</v>
      </c>
      <c r="P288" s="6" t="s">
        <v>183</v>
      </c>
      <c r="Q288" s="23" t="s">
        <v>183</v>
      </c>
      <c r="R288" s="23" t="s">
        <v>183</v>
      </c>
      <c r="S288" s="23" t="s">
        <v>183</v>
      </c>
      <c r="T288" s="23" t="s">
        <v>183</v>
      </c>
      <c r="U288" s="23" t="s">
        <v>183</v>
      </c>
      <c r="V288" s="23" t="s">
        <v>183</v>
      </c>
      <c r="W288" s="21" t="str">
        <f>CONCATENATE("{{coalesce(cell(BIG_TEST_9.result, ", $F286,", \""Text_Color_1\""), \""#FFFFFF\"").asString()}}")</f>
        <v>{{coalesce(cell(BIG_TEST_9.result, 20, \"Text_Color_1\"), \"#FFFFFF\").asString()}}</v>
      </c>
      <c r="X288" s="8" t="s">
        <v>49</v>
      </c>
      <c r="Y288" s="8" t="s">
        <v>202</v>
      </c>
      <c r="Z288" s="8" t="s">
        <v>212</v>
      </c>
      <c r="AA288" s="23"/>
      <c r="AB288" s="23"/>
      <c r="AC288" s="9" t="s">
        <v>40</v>
      </c>
      <c r="AD288" s="9" t="s">
        <v>158</v>
      </c>
      <c r="AE288" s="9">
        <f>AG288+3</f>
        <v>130</v>
      </c>
      <c r="AF288" s="9" t="s">
        <v>44</v>
      </c>
      <c r="AG288" s="28">
        <f t="shared" si="303"/>
        <v>127</v>
      </c>
      <c r="AH288" s="16" t="s">
        <v>219</v>
      </c>
      <c r="AI288" s="10"/>
      <c r="AJ288" s="25" t="s">
        <v>183</v>
      </c>
      <c r="AK288" s="7" t="str">
        <f>CONCATENATE("text_","cmom_a",E288)</f>
        <v>text_cmom_a_021</v>
      </c>
      <c r="AL288" s="10"/>
      <c r="AM288" s="24" t="s">
        <v>183</v>
      </c>
      <c r="AN288" s="24" t="s">
        <v>183</v>
      </c>
      <c r="AO288" s="13" t="str">
        <f t="shared" si="297"/>
        <v>PASS</v>
      </c>
      <c r="AP288" s="13"/>
      <c r="AQ288" s="12" t="str">
        <f t="shared" si="298"/>
        <v>"text_cmom_a_021": {"type": "text", "parameters": {"text": "Δ MoM", "textAlignment": "right", "textColor": "{{coalesce(cell(BIG_TEST_9.result, 20, \"Text_Color_1\"), \"#FFFFFF\").asString()}}", "fontSize": 10}},</v>
      </c>
      <c r="AR288" s="17" t="s">
        <v>215</v>
      </c>
      <c r="AS288" s="13" t="str">
        <f t="shared" si="299"/>
        <v>FAIL</v>
      </c>
      <c r="AT288" s="13"/>
      <c r="AU288" s="12" t="str">
        <f t="shared" si="292"/>
        <v>{"colspan": 3, "column": 21, "name": "text_cmom_a_021", "row": 130, "rowspan": 2, "widgetStyle": {"borderEdges": [], "backgroundColor": "#FFFFFF", "borderColor": "#FFFFFF", "borderRadius": 0, "borderWidth": 1}},</v>
      </c>
      <c r="AV288" s="17" t="s">
        <v>220</v>
      </c>
      <c r="AW288" s="13" t="str">
        <f t="shared" si="300"/>
        <v>FAIL</v>
      </c>
    </row>
    <row r="289" spans="1:49" s="4" customFormat="1" ht="72.599999999999994" thickBot="1" x14ac:dyDescent="0.35">
      <c r="A289" s="30">
        <v>7</v>
      </c>
      <c r="B289" s="14" t="s">
        <v>8</v>
      </c>
      <c r="C289" s="14" t="s">
        <v>47</v>
      </c>
      <c r="D289" s="14" t="s">
        <v>10</v>
      </c>
      <c r="E289" s="11" t="str">
        <f t="shared" si="293"/>
        <v>_021</v>
      </c>
      <c r="F289" s="28">
        <f t="shared" si="302"/>
        <v>20</v>
      </c>
      <c r="G289" s="6" t="s">
        <v>183</v>
      </c>
      <c r="H289" s="6" t="s">
        <v>183</v>
      </c>
      <c r="I289" s="6" t="s">
        <v>183</v>
      </c>
      <c r="J289" s="6" t="s">
        <v>183</v>
      </c>
      <c r="K289" s="6" t="s">
        <v>183</v>
      </c>
      <c r="L289" s="6" t="s">
        <v>183</v>
      </c>
      <c r="M289" s="6" t="s">
        <v>183</v>
      </c>
      <c r="N289" s="6" t="s">
        <v>183</v>
      </c>
      <c r="O289" s="6" t="s">
        <v>183</v>
      </c>
      <c r="P289" s="6" t="s">
        <v>183</v>
      </c>
      <c r="Q289" s="23" t="s">
        <v>183</v>
      </c>
      <c r="R289" s="23" t="s">
        <v>183</v>
      </c>
      <c r="S289" s="23" t="s">
        <v>183</v>
      </c>
      <c r="T289" s="23" t="s">
        <v>183</v>
      </c>
      <c r="U289" s="23" t="s">
        <v>183</v>
      </c>
      <c r="V289" s="23" t="s">
        <v>183</v>
      </c>
      <c r="W289" s="21" t="str">
        <f>CONCATENATE("{{coalesce(cell(BIG_TEST_9.result, ", $F287,", \""Text_Color_1\""), \""#FFFFFF\"").asString()}}")</f>
        <v>{{coalesce(cell(BIG_TEST_9.result, 20, \"Text_Color_1\"), \"#FFFFFF\").asString()}}</v>
      </c>
      <c r="X289" s="8" t="s">
        <v>49</v>
      </c>
      <c r="Y289" s="8" t="s">
        <v>202</v>
      </c>
      <c r="Z289" s="8" t="s">
        <v>212</v>
      </c>
      <c r="AA289" s="23"/>
      <c r="AB289" s="23"/>
      <c r="AC289" s="9" t="s">
        <v>40</v>
      </c>
      <c r="AD289" s="9" t="s">
        <v>194</v>
      </c>
      <c r="AE289" s="9">
        <f>AG289+3</f>
        <v>130</v>
      </c>
      <c r="AF289" s="9" t="s">
        <v>44</v>
      </c>
      <c r="AG289" s="28">
        <f t="shared" si="303"/>
        <v>127</v>
      </c>
      <c r="AH289" s="16" t="s">
        <v>219</v>
      </c>
      <c r="AI289" s="10"/>
      <c r="AJ289" s="25" t="s">
        <v>183</v>
      </c>
      <c r="AK289" s="7" t="str">
        <f>CONCATENATE("text_","cmom_b",E289)</f>
        <v>text_cmom_b_021</v>
      </c>
      <c r="AL289" s="10"/>
      <c r="AM289" s="24" t="s">
        <v>183</v>
      </c>
      <c r="AN289" s="24" t="s">
        <v>183</v>
      </c>
      <c r="AO289" s="13" t="str">
        <f t="shared" si="297"/>
        <v>PASS</v>
      </c>
      <c r="AP289" s="13"/>
      <c r="AQ289" s="12" t="str">
        <f t="shared" si="298"/>
        <v>"text_cmom_b_021": {"type": "text", "parameters": {"text": "Δ MoM", "textAlignment": "right", "textColor": "{{coalesce(cell(BIG_TEST_9.result, 20, \"Text_Color_1\"), \"#FFFFFF\").asString()}}", "fontSize": 10}},</v>
      </c>
      <c r="AR289" s="17" t="s">
        <v>216</v>
      </c>
      <c r="AS289" s="13" t="str">
        <f t="shared" si="299"/>
        <v>FAIL</v>
      </c>
      <c r="AT289" s="13"/>
      <c r="AU289" s="12" t="str">
        <f t="shared" si="292"/>
        <v>{"colspan": 3, "column": 28, "name": "text_cmom_b_021", "row": 130, "rowspan": 2, "widgetStyle": {"borderEdges": [], "backgroundColor": "#FFFFFF", "borderColor": "#FFFFFF", "borderRadius": 0, "borderWidth": 1}},</v>
      </c>
      <c r="AV289" s="17" t="s">
        <v>221</v>
      </c>
      <c r="AW289" s="13" t="str">
        <f t="shared" si="300"/>
        <v>FAIL</v>
      </c>
    </row>
    <row r="290" spans="1:49" s="4" customFormat="1" ht="216.6" thickBot="1" x14ac:dyDescent="0.35">
      <c r="A290" s="30">
        <v>8</v>
      </c>
      <c r="B290" s="14" t="s">
        <v>8</v>
      </c>
      <c r="C290" s="14" t="s">
        <v>47</v>
      </c>
      <c r="D290" s="14" t="s">
        <v>166</v>
      </c>
      <c r="E290" s="11" t="str">
        <f t="shared" si="293"/>
        <v>_021</v>
      </c>
      <c r="F290" s="28">
        <f t="shared" si="302"/>
        <v>20</v>
      </c>
      <c r="G290" s="5" t="s">
        <v>173</v>
      </c>
      <c r="H290" s="20" t="str">
        <f t="shared" ref="H290" si="304">CONCATENATE("{{coalesce(cell(BIG_TEST_9.result, ", $F290,", \""Metric\""), \""Error\"").asString()}}")</f>
        <v>{{coalesce(cell(BIG_TEST_9.result, 20, \"Metric\"), \"Error\").asString()}}</v>
      </c>
      <c r="I290" s="20" t="s">
        <v>191</v>
      </c>
      <c r="J290" s="20" t="s">
        <v>15</v>
      </c>
      <c r="K290" s="5" t="s">
        <v>15</v>
      </c>
      <c r="L290" s="5" t="s">
        <v>53</v>
      </c>
      <c r="M290" s="20" t="str">
        <f>CONCATENATE("[""Metric"", [""{{coalesce(cell(BIG_TEST_9.result, ", $F290,", \""Metric\""), \""Error\"").asString()}}""], ""in""]")</f>
        <v>["Metric", ["{{coalesce(cell(BIG_TEST_9.result, 20, \"Metric\"), \"Error\").asString()}}"], "in"]</v>
      </c>
      <c r="N290" s="20" t="str">
        <f>CONCATENATE("[""Region"", [""{{coalesce(cell(BIG_TEST_9.result, ", $F290,", \""Region\""), \""Error\"").asString()}}""], ""in""]")</f>
        <v>["Region", ["{{coalesce(cell(BIG_TEST_9.result, 20, \"Region\"), \"Error\").asString()}}"], "in"]</v>
      </c>
      <c r="O290" s="6" t="s">
        <v>183</v>
      </c>
      <c r="P290" s="6" t="s">
        <v>177</v>
      </c>
      <c r="Q290" s="21" t="s">
        <v>178</v>
      </c>
      <c r="R290" s="23" t="s">
        <v>183</v>
      </c>
      <c r="S290" s="23" t="s">
        <v>183</v>
      </c>
      <c r="T290" s="23" t="s">
        <v>183</v>
      </c>
      <c r="U290" s="21" t="str">
        <f>CONCATENATE("{{coalesce(cell(BIG_TEST_9.result, ", $F290,", \""Color\""), \""#FFFFFF\"").asString()}}")</f>
        <v>{{coalesce(cell(BIG_TEST_9.result, 20, \"Color\"), \"#FFFFFF\").asString()}}</v>
      </c>
      <c r="V290" s="8" t="s">
        <v>34</v>
      </c>
      <c r="W290" s="17" t="s">
        <v>31</v>
      </c>
      <c r="X290" s="8" t="s">
        <v>49</v>
      </c>
      <c r="Y290" s="8" t="s">
        <v>33</v>
      </c>
      <c r="Z290" s="8"/>
      <c r="AA290" s="17" t="s">
        <v>239</v>
      </c>
      <c r="AB290" s="17" t="s">
        <v>196</v>
      </c>
      <c r="AC290" s="9" t="s">
        <v>179</v>
      </c>
      <c r="AD290" s="9" t="s">
        <v>204</v>
      </c>
      <c r="AE290" s="9">
        <f>AG290</f>
        <v>127</v>
      </c>
      <c r="AF290" s="9" t="s">
        <v>59</v>
      </c>
      <c r="AG290" s="28">
        <f t="shared" si="303"/>
        <v>127</v>
      </c>
      <c r="AH290" s="16" t="s">
        <v>180</v>
      </c>
      <c r="AI290" s="10"/>
      <c r="AJ290" s="11" t="str">
        <f>CONCATENATE(G290,"Trend",E290)</f>
        <v>Step_Trend_021</v>
      </c>
      <c r="AK290" s="7" t="str">
        <f>CONCATENATE("chart_Trend",E290)</f>
        <v>chart_Trend_021</v>
      </c>
      <c r="AL290" s="10"/>
      <c r="AM290" s="12" t="str">
        <f>CONCATENATE("""",AJ290,""": {""broadcastFacet"": false, ", P290,  ", ""isGlobal"": false, ", """query"": {""measures"": [[""avg"", """,J290,"""]], ""groups"": ", I290,", ""filters"": [", M290,", ", N290,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20, \"Metric\"), \"Error\").asString()}}"], "in"], ["Region", ["{{coalesce(cell(BIG_TEST_9.result, 20,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90" s="21" t="s">
        <v>233</v>
      </c>
      <c r="AO290" s="13" t="str">
        <f t="shared" si="297"/>
        <v>FAIL</v>
      </c>
      <c r="AP290" s="13"/>
      <c r="AQ290" s="12" t="str">
        <f>CONCATENATE("""", AK290, """: {""parameters"": {", AA290, " """, AJ290, """, ", AB290, "}, ""type"": ""chart""},")</f>
        <v>"chart_Trend_021":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90" s="17" t="s">
        <v>238</v>
      </c>
      <c r="AS290" s="13" t="str">
        <f>IF(AQ290=AR290,"PASS","FAIL")</f>
        <v>FAIL</v>
      </c>
      <c r="AT290" s="13"/>
      <c r="AU290" s="12" t="str">
        <f t="shared" si="292"/>
        <v>{"colspan": 7, "column": 34, "name": "chart_Trend_021", "row": 127, "rowspan": 5, "widgetStyle": {"backgroundColor": "#FFFFFF", "borderColor": "#FFFFFF", "borderEdges": [], "borderRadius": 0, "borderWidth": 1}},</v>
      </c>
      <c r="AV290" s="17" t="s">
        <v>234</v>
      </c>
      <c r="AW290" s="13" t="str">
        <f t="shared" si="300"/>
        <v>FAIL</v>
      </c>
    </row>
    <row r="291" spans="1:49" s="4" customFormat="1" ht="115.8" thickBot="1" x14ac:dyDescent="0.35">
      <c r="A291" s="30">
        <v>9</v>
      </c>
      <c r="B291" s="14" t="s">
        <v>8</v>
      </c>
      <c r="C291" s="14" t="s">
        <v>47</v>
      </c>
      <c r="D291" s="14" t="s">
        <v>167</v>
      </c>
      <c r="E291" s="11" t="str">
        <f t="shared" si="293"/>
        <v>_021</v>
      </c>
      <c r="F291" s="28">
        <f t="shared" si="302"/>
        <v>20</v>
      </c>
      <c r="G291" s="6" t="s">
        <v>183</v>
      </c>
      <c r="H291" s="6" t="s">
        <v>183</v>
      </c>
      <c r="I291" s="26" t="s">
        <v>183</v>
      </c>
      <c r="J291" s="6" t="s">
        <v>183</v>
      </c>
      <c r="K291" s="6" t="s">
        <v>183</v>
      </c>
      <c r="L291" s="6" t="s">
        <v>183</v>
      </c>
      <c r="M291" s="6" t="s">
        <v>183</v>
      </c>
      <c r="N291" s="6" t="s">
        <v>183</v>
      </c>
      <c r="O291" s="6" t="s">
        <v>183</v>
      </c>
      <c r="P291" s="6" t="s">
        <v>183</v>
      </c>
      <c r="Q291" s="23" t="s">
        <v>183</v>
      </c>
      <c r="R291" s="23" t="s">
        <v>183</v>
      </c>
      <c r="S291" s="23" t="s">
        <v>183</v>
      </c>
      <c r="T291" s="23" t="s">
        <v>183</v>
      </c>
      <c r="U291" s="23" t="s">
        <v>183</v>
      </c>
      <c r="V291" s="23" t="s">
        <v>183</v>
      </c>
      <c r="W291" s="17" t="s">
        <v>187</v>
      </c>
      <c r="X291" s="8" t="s">
        <v>49</v>
      </c>
      <c r="Y291" s="8" t="s">
        <v>33</v>
      </c>
      <c r="Z291" s="8"/>
      <c r="AA291" s="23" t="s">
        <v>183</v>
      </c>
      <c r="AB291" s="23" t="s">
        <v>183</v>
      </c>
      <c r="AC291" s="9" t="s">
        <v>42</v>
      </c>
      <c r="AD291" s="9" t="s">
        <v>42</v>
      </c>
      <c r="AE291" s="9">
        <f>AG291</f>
        <v>127</v>
      </c>
      <c r="AF291" s="9" t="s">
        <v>59</v>
      </c>
      <c r="AG291" s="28">
        <f t="shared" si="303"/>
        <v>127</v>
      </c>
      <c r="AH291" s="22" t="str">
        <f>CONCATENATE("{""backgroundColor"": ""{{coalesce(cell(BIG_TEST_9.result, ",$F291,", \""Colorization_Hex_Code\""), \""#FFFFFF\"").asString()}}"", ""borderColor"": ""#FFFFFF"", ""borderEdges"": [""top"",""left"",""bottom""], ""borderRadius"": 0, ""borderWidth"": 4}")</f>
        <v>{"backgroundColor": "{{coalesce(cell(BIG_TEST_9.result, 20, \"Colorization_Hex_Code\"), \"#FFFFFF\").asString()}}", "borderColor": "#FFFFFF", "borderEdges": ["top","left","bottom"], "borderRadius": 0, "borderWidth": 4}</v>
      </c>
      <c r="AI291" s="10"/>
      <c r="AJ291" s="25" t="s">
        <v>183</v>
      </c>
      <c r="AK291" s="7" t="str">
        <f>CONCATENATE("Status_Box",E291)</f>
        <v>Status_Box_021</v>
      </c>
      <c r="AL291" s="10"/>
      <c r="AM291" s="24" t="s">
        <v>183</v>
      </c>
      <c r="AN291" s="24" t="s">
        <v>183</v>
      </c>
      <c r="AO291" s="13" t="str">
        <f t="shared" si="297"/>
        <v>PASS</v>
      </c>
      <c r="AP291" s="13"/>
      <c r="AQ291" s="12" t="str">
        <f>CONCATENATE("""",AK291,""": {""parameters"": {""fontSize"": ",X291,", ""text"": """, Z291, """, ""textAlignment"": """, Y291, """, ""textColor"": """, W291, """}, ""type"": ""text""},")</f>
        <v>"Status_Box_021": {"parameters": {"fontSize": 10, "text": "", "textAlignment": "center", "textColor": "#091A3E"}, "type": "text"},</v>
      </c>
      <c r="AR291" s="33" t="s">
        <v>203</v>
      </c>
      <c r="AS291" s="13" t="str">
        <f t="shared" ref="AS291:AS296" si="305">IF(AQ291=AR291,"PASS","FAIL")</f>
        <v>FAIL</v>
      </c>
      <c r="AT291" s="13"/>
      <c r="AU291" s="12" t="str">
        <f>CONCATENATE("{""colspan"": ",AC291,", ""column"": ",AD291,", ""name"": """,AK291,""", ""row"": ",AE291,", ""rowspan"": ",AF291, ", ""widgetStyle"": ",AH291,"},")</f>
        <v>{"colspan": 1, "column": 1, "name": "Status_Box_021", "row": 127, "rowspan": 5, "widgetStyle": {"backgroundColor": "{{coalesce(cell(BIG_TEST_9.result, 20, \"Colorization_Hex_Code\"), \"#FFFFFF\").asString()}}", "borderColor": "#FFFFFF", "borderEdges": ["top","left","bottom"], "borderRadius": 0, "borderWidth": 4}},</v>
      </c>
      <c r="AV291" s="33" t="s">
        <v>222</v>
      </c>
      <c r="AW291" s="13" t="str">
        <f t="shared" si="300"/>
        <v>FAIL</v>
      </c>
    </row>
    <row r="292" spans="1:49" s="4" customFormat="1" ht="130.19999999999999" customHeight="1" thickBot="1" x14ac:dyDescent="0.35">
      <c r="A292" s="30">
        <v>10</v>
      </c>
      <c r="B292" s="14" t="s">
        <v>8</v>
      </c>
      <c r="C292" s="14" t="s">
        <v>47</v>
      </c>
      <c r="D292" s="14" t="s">
        <v>168</v>
      </c>
      <c r="E292" s="11" t="str">
        <f t="shared" si="293"/>
        <v>_021</v>
      </c>
      <c r="F292" s="28">
        <f t="shared" si="302"/>
        <v>20</v>
      </c>
      <c r="G292" s="6" t="s">
        <v>183</v>
      </c>
      <c r="H292" s="6" t="s">
        <v>183</v>
      </c>
      <c r="I292" s="26" t="s">
        <v>183</v>
      </c>
      <c r="J292" s="6" t="s">
        <v>183</v>
      </c>
      <c r="K292" s="6" t="s">
        <v>183</v>
      </c>
      <c r="L292" s="6" t="s">
        <v>183</v>
      </c>
      <c r="M292" s="6" t="s">
        <v>183</v>
      </c>
      <c r="N292" s="6" t="s">
        <v>183</v>
      </c>
      <c r="O292" s="6" t="s">
        <v>183</v>
      </c>
      <c r="P292" s="6" t="s">
        <v>183</v>
      </c>
      <c r="Q292" s="23" t="s">
        <v>183</v>
      </c>
      <c r="R292" s="23" t="s">
        <v>183</v>
      </c>
      <c r="S292" s="23" t="s">
        <v>183</v>
      </c>
      <c r="T292" s="23" t="s">
        <v>183</v>
      </c>
      <c r="U292" s="23" t="s">
        <v>183</v>
      </c>
      <c r="V292" s="23" t="s">
        <v>183</v>
      </c>
      <c r="W292" s="21" t="str">
        <f>CONCATENATE("{{coalesce(cell(BIG_TEST_9.result, ", $F292,", \""Text_Color_1\""), \""#FFFFFF\"").asString()}}")</f>
        <v>{{coalesce(cell(BIG_TEST_9.result, 20, \"Text_Color_1\"), \"#FFFFFF\").asString()}}</v>
      </c>
      <c r="X292" s="8" t="s">
        <v>34</v>
      </c>
      <c r="Y292" s="8" t="s">
        <v>186</v>
      </c>
      <c r="Z292" s="21" t="str">
        <f>CONCATENATE("{{coalesce(cell(BIG_TEST_9.result, ", $F292,", \""Metric_Short\""), \""Error\"").asString()}}")</f>
        <v>{{coalesce(cell(BIG_TEST_9.result, 20, \"Metric_Short\"), \"Error\").asString()}}</v>
      </c>
      <c r="AA292" s="23" t="s">
        <v>183</v>
      </c>
      <c r="AB292" s="23" t="s">
        <v>183</v>
      </c>
      <c r="AC292" s="9" t="s">
        <v>61</v>
      </c>
      <c r="AD292" s="9" t="s">
        <v>44</v>
      </c>
      <c r="AE292" s="9">
        <f>AG292</f>
        <v>127</v>
      </c>
      <c r="AF292" s="9" t="s">
        <v>40</v>
      </c>
      <c r="AG292" s="28">
        <f t="shared" si="303"/>
        <v>127</v>
      </c>
      <c r="AH292" s="16" t="s">
        <v>205</v>
      </c>
      <c r="AI292" s="10"/>
      <c r="AJ292" s="25" t="s">
        <v>183</v>
      </c>
      <c r="AK292" s="7" t="str">
        <f>CONCATENATE("Metric_Name",E292)</f>
        <v>Metric_Name_021</v>
      </c>
      <c r="AL292" s="10"/>
      <c r="AM292" s="24" t="s">
        <v>183</v>
      </c>
      <c r="AN292" s="24" t="s">
        <v>183</v>
      </c>
      <c r="AO292" s="13" t="str">
        <f t="shared" si="297"/>
        <v>PASS</v>
      </c>
      <c r="AP292" s="13"/>
      <c r="AQ292" s="12" t="str">
        <f>CONCATENATE("""",AK292,""": {""parameters"": {""fontSize"": ",X292,", ""text"": """, Z292, """, ""textAlignment"": """, Y292, """, ""textColor"": """, W292, """}, ""type"": ""text""},")</f>
        <v>"Metric_Name_021": {"parameters": {"fontSize": 14, "text": "{{coalesce(cell(BIG_TEST_9.result, 20, \"Metric_Short\"), \"Error\").asString()}}", "textAlignment": "left", "textColor": "{{coalesce(cell(BIG_TEST_9.result, 20, \"Text_Color_1\"), \"#FFFFFF\").asString()}}"}, "type": "text"},</v>
      </c>
      <c r="AR292" s="33" t="s">
        <v>248</v>
      </c>
      <c r="AS292" s="13" t="str">
        <f t="shared" si="305"/>
        <v>FAIL</v>
      </c>
      <c r="AT292" s="13"/>
      <c r="AU292" s="12" t="str">
        <f>CONCATENATE("{""colspan"": ",AC292,", ""column"": ",AD292,", ""name"": """,AK292,""", ""row"": ",AE292,", ""rowspan"": ",AF292,", ""widgetStyle"": ",AH292,"},")</f>
        <v>{"colspan": 11, "column": 2, "name": "Metric_Name_021", "row": 127, "rowspan": 3, "widgetStyle": {"borderColor": "#FFFFFF", "borderEdges": [], "borderWidth": 1}},</v>
      </c>
      <c r="AV292" s="33" t="s">
        <v>223</v>
      </c>
      <c r="AW292" s="13" t="str">
        <f t="shared" si="300"/>
        <v>FAIL</v>
      </c>
    </row>
    <row r="293" spans="1:49" s="4" customFormat="1" ht="72.599999999999994" thickBot="1" x14ac:dyDescent="0.35">
      <c r="A293" s="30">
        <v>11</v>
      </c>
      <c r="B293" s="14" t="s">
        <v>8</v>
      </c>
      <c r="C293" s="14" t="s">
        <v>47</v>
      </c>
      <c r="D293" s="14" t="s">
        <v>169</v>
      </c>
      <c r="E293" s="11" t="str">
        <f t="shared" si="293"/>
        <v>_021</v>
      </c>
      <c r="F293" s="28">
        <f t="shared" si="302"/>
        <v>20</v>
      </c>
      <c r="G293" s="6" t="s">
        <v>183</v>
      </c>
      <c r="H293" s="6" t="s">
        <v>183</v>
      </c>
      <c r="I293" s="26" t="s">
        <v>183</v>
      </c>
      <c r="J293" s="6" t="s">
        <v>183</v>
      </c>
      <c r="K293" s="6" t="s">
        <v>183</v>
      </c>
      <c r="L293" s="6" t="s">
        <v>183</v>
      </c>
      <c r="M293" s="6" t="s">
        <v>183</v>
      </c>
      <c r="N293" s="6" t="s">
        <v>183</v>
      </c>
      <c r="O293" s="6" t="s">
        <v>183</v>
      </c>
      <c r="P293" s="6" t="s">
        <v>183</v>
      </c>
      <c r="Q293" s="23" t="s">
        <v>183</v>
      </c>
      <c r="R293" s="23" t="s">
        <v>183</v>
      </c>
      <c r="S293" s="23" t="s">
        <v>183</v>
      </c>
      <c r="T293" s="23" t="s">
        <v>183</v>
      </c>
      <c r="U293" s="23" t="s">
        <v>183</v>
      </c>
      <c r="V293" s="23" t="s">
        <v>183</v>
      </c>
      <c r="W293" s="21" t="str">
        <f>CONCATENATE("{{coalesce(cell(BIG_TEST_9.result, ", $F293,", \""Text_Color_2\""), \""#FFFFFF\"").asString()}}")</f>
        <v>{{coalesce(cell(BIG_TEST_9.result, 20, \"Text_Color_2\"), \"#FFFFFF\").asString()}}</v>
      </c>
      <c r="X293" s="8" t="s">
        <v>62</v>
      </c>
      <c r="Y293" s="8" t="s">
        <v>186</v>
      </c>
      <c r="Z293" s="21" t="str">
        <f>CONCATENATE("{{coalesce(cell(BIG_TEST_9.result, ", $F293,", \""Type\""), \""Error\"").asString()}} Metric")</f>
        <v>{{coalesce(cell(BIG_TEST_9.result, 20, \"Type\"), \"Error\").asString()}} Metric</v>
      </c>
      <c r="AA293" s="23" t="s">
        <v>183</v>
      </c>
      <c r="AB293" s="23" t="s">
        <v>183</v>
      </c>
      <c r="AC293" s="9" t="s">
        <v>179</v>
      </c>
      <c r="AD293" s="9" t="s">
        <v>44</v>
      </c>
      <c r="AE293" s="9">
        <f>AG293+3</f>
        <v>130</v>
      </c>
      <c r="AF293" s="9" t="s">
        <v>44</v>
      </c>
      <c r="AG293" s="28">
        <f t="shared" si="303"/>
        <v>127</v>
      </c>
      <c r="AH293" s="16" t="s">
        <v>180</v>
      </c>
      <c r="AI293" s="10"/>
      <c r="AJ293" s="25" t="s">
        <v>183</v>
      </c>
      <c r="AK293" s="7" t="str">
        <f>CONCATENATE("Type_Name",E293)</f>
        <v>Type_Name_021</v>
      </c>
      <c r="AL293" s="10"/>
      <c r="AM293" s="24" t="s">
        <v>183</v>
      </c>
      <c r="AN293" s="24" t="s">
        <v>183</v>
      </c>
      <c r="AO293" s="13" t="str">
        <f t="shared" si="297"/>
        <v>PASS</v>
      </c>
      <c r="AP293" s="13"/>
      <c r="AQ293" s="12" t="str">
        <f>CONCATENATE("""",AK293,""": {""parameters"": {""fontSize"": ",X293,", ""text"": """, Z293, """, ""textAlignment"": """, Y293, """, ""textColor"": """, W293, """}, ""type"": ""text""},")</f>
        <v>"Type_Name_021": {"parameters": {"fontSize": 12, "text": "{{coalesce(cell(BIG_TEST_9.result, 20, \"Type\"), \"Error\").asString()}} Metric", "textAlignment": "left", "textColor": "{{coalesce(cell(BIG_TEST_9.result, 20, \"Text_Color_2\"), \"#FFFFFF\").asString()}}"}, "type": "text"},</v>
      </c>
      <c r="AR293" s="33" t="s">
        <v>206</v>
      </c>
      <c r="AS293" s="13" t="str">
        <f t="shared" si="305"/>
        <v>FAIL</v>
      </c>
      <c r="AT293" s="13"/>
      <c r="AU293" s="12" t="str">
        <f>CONCATENATE("{""colspan"": ",AC293,", ""column"": ",AD293,", ""name"": """,AK293,""", ""row"": ",AE293,", ""rowspan"": ",AF293,", ""widgetStyle"": ",AH293,"},")</f>
        <v>{"colspan": 7, "column": 2, "name": "Type_Name_021", "row": 130, "rowspan": 2, "widgetStyle": {"backgroundColor": "#FFFFFF", "borderColor": "#FFFFFF", "borderEdges": [], "borderRadius": 0, "borderWidth": 1}},</v>
      </c>
      <c r="AV293" s="33" t="s">
        <v>224</v>
      </c>
      <c r="AW293" s="13" t="str">
        <f t="shared" si="300"/>
        <v>FAIL</v>
      </c>
    </row>
    <row r="294" spans="1:49" s="4" customFormat="1" ht="87" customHeight="1" thickBot="1" x14ac:dyDescent="0.35">
      <c r="A294" s="30">
        <v>12</v>
      </c>
      <c r="B294" s="14" t="s">
        <v>8</v>
      </c>
      <c r="C294" s="14" t="s">
        <v>47</v>
      </c>
      <c r="D294" s="14" t="s">
        <v>170</v>
      </c>
      <c r="E294" s="11" t="str">
        <f t="shared" si="293"/>
        <v>_021</v>
      </c>
      <c r="F294" s="28">
        <f t="shared" si="302"/>
        <v>20</v>
      </c>
      <c r="G294" s="6" t="s">
        <v>183</v>
      </c>
      <c r="H294" s="6" t="s">
        <v>183</v>
      </c>
      <c r="I294" s="26" t="s">
        <v>183</v>
      </c>
      <c r="J294" s="6" t="s">
        <v>183</v>
      </c>
      <c r="K294" s="6" t="s">
        <v>183</v>
      </c>
      <c r="L294" s="6" t="s">
        <v>183</v>
      </c>
      <c r="M294" s="6" t="s">
        <v>183</v>
      </c>
      <c r="N294" s="6" t="s">
        <v>183</v>
      </c>
      <c r="O294" s="6" t="s">
        <v>183</v>
      </c>
      <c r="P294" s="6" t="s">
        <v>183</v>
      </c>
      <c r="Q294" s="23" t="s">
        <v>183</v>
      </c>
      <c r="R294" s="23" t="s">
        <v>183</v>
      </c>
      <c r="S294" s="23" t="s">
        <v>183</v>
      </c>
      <c r="T294" s="23" t="s">
        <v>183</v>
      </c>
      <c r="U294" s="23" t="s">
        <v>183</v>
      </c>
      <c r="V294" s="23" t="s">
        <v>183</v>
      </c>
      <c r="W294" s="21" t="str">
        <f>CONCATENATE("{{coalesce(cell(BIG_TEST_9.result, ", $F294,", \""Text_Color_2\""), \""#FFFFFF\"").asString()}}")</f>
        <v>{{coalesce(cell(BIG_TEST_9.result, 20, \"Text_Color_2\"), \"#FFFFFF\").asString()}}</v>
      </c>
      <c r="X294" s="8" t="s">
        <v>62</v>
      </c>
      <c r="Y294" s="8" t="s">
        <v>202</v>
      </c>
      <c r="Z294" s="21" t="str">
        <f>CONCATENATE("As of {{coalesce(cell(BIG_TEST_9.result, ", $F294,", \""As_of_Date\""), \""Error\"").asString()}}")</f>
        <v>As of {{coalesce(cell(BIG_TEST_9.result, 20, \"As_of_Date\"), \"Error\").asString()}}</v>
      </c>
      <c r="AA294" s="23" t="s">
        <v>183</v>
      </c>
      <c r="AB294" s="23" t="s">
        <v>183</v>
      </c>
      <c r="AC294" s="9" t="s">
        <v>60</v>
      </c>
      <c r="AD294" s="9" t="s">
        <v>162</v>
      </c>
      <c r="AE294" s="9">
        <f>AG294+3</f>
        <v>130</v>
      </c>
      <c r="AF294" s="9" t="s">
        <v>44</v>
      </c>
      <c r="AG294" s="28">
        <f t="shared" si="303"/>
        <v>127</v>
      </c>
      <c r="AH294" s="16" t="s">
        <v>45</v>
      </c>
      <c r="AI294" s="10"/>
      <c r="AJ294" s="25" t="s">
        <v>183</v>
      </c>
      <c r="AK294" s="7" t="str">
        <f>CONCATENATE("As_Of_Date_Name",E294)</f>
        <v>As_Of_Date_Name_021</v>
      </c>
      <c r="AL294" s="10"/>
      <c r="AM294" s="24" t="s">
        <v>183</v>
      </c>
      <c r="AN294" s="24" t="s">
        <v>183</v>
      </c>
      <c r="AO294" s="13" t="str">
        <f t="shared" si="297"/>
        <v>PASS</v>
      </c>
      <c r="AP294" s="13"/>
      <c r="AQ294" s="12" t="str">
        <f>CONCATENATE("""",AK294,""": {""parameters"": {""fontSize"": ",X294,", ""text"": """, Z294, """, ""textAlignment"": """, Y294, """, ""textColor"": """, W294, """}, ""type"": ""text""},")</f>
        <v>"As_Of_Date_Name_021": {"parameters": {"fontSize": 12, "text": "As of {{coalesce(cell(BIG_TEST_9.result, 20, \"As_of_Date\"), \"Error\").asString()}}", "textAlignment": "right", "textColor": "{{coalesce(cell(BIG_TEST_9.result, 20, \"Text_Color_2\"), \"#FFFFFF\").asString()}}"}, "type": "text"},</v>
      </c>
      <c r="AR294" s="33" t="s">
        <v>209</v>
      </c>
      <c r="AS294" s="13" t="str">
        <f t="shared" si="305"/>
        <v>FAIL</v>
      </c>
      <c r="AT294" s="13"/>
      <c r="AU294" s="12" t="str">
        <f>CONCATENATE("{""colspan"": ",AC294,", ""column"": ",AD294,", ""name"": """,AK294,""", ""row"": ",AE294,", ""rowspan"": ",AF294,", ""widgetStyle"": ",AH294,"},")</f>
        <v>{"colspan": 6, "column": 9, "name": "As_Of_Date_Name_021", "row": 130, "rowspan": 2, "widgetStyle": {"borderEdges": []}},</v>
      </c>
      <c r="AV294" s="33" t="s">
        <v>225</v>
      </c>
      <c r="AW294" s="13" t="str">
        <f t="shared" si="300"/>
        <v>FAIL</v>
      </c>
    </row>
    <row r="295" spans="1:49" s="4" customFormat="1" ht="130.19999999999999" customHeight="1" thickBot="1" x14ac:dyDescent="0.35">
      <c r="A295" s="30">
        <v>13</v>
      </c>
      <c r="B295" s="14" t="s">
        <v>8</v>
      </c>
      <c r="C295" s="14" t="s">
        <v>47</v>
      </c>
      <c r="D295" s="14" t="s">
        <v>171</v>
      </c>
      <c r="E295" s="11" t="str">
        <f t="shared" si="293"/>
        <v>_021</v>
      </c>
      <c r="F295" s="28">
        <f t="shared" si="302"/>
        <v>20</v>
      </c>
      <c r="G295" s="6" t="s">
        <v>183</v>
      </c>
      <c r="H295" s="6" t="s">
        <v>183</v>
      </c>
      <c r="I295" s="26" t="s">
        <v>183</v>
      </c>
      <c r="J295" s="6" t="s">
        <v>183</v>
      </c>
      <c r="K295" s="6" t="s">
        <v>183</v>
      </c>
      <c r="L295" s="6" t="s">
        <v>183</v>
      </c>
      <c r="M295" s="6" t="s">
        <v>183</v>
      </c>
      <c r="N295" s="6" t="s">
        <v>183</v>
      </c>
      <c r="O295" s="6" t="s">
        <v>183</v>
      </c>
      <c r="P295" s="6" t="s">
        <v>183</v>
      </c>
      <c r="Q295" s="23" t="s">
        <v>183</v>
      </c>
      <c r="R295" s="21" t="str">
        <f>CONCATENATE("https://{{coalesce(cell(BIG_TEST_9.result, ", $F295,", \""CSG_Insights_Central_Link\""), \""sites.google.com/salesforce.com/fy18-csg-insights-central/home\"").asString()}}")</f>
        <v>https://{{coalesce(cell(BIG_TEST_9.result, 20, \"CSG_Insights_Central_Link\"), \"sites.google.com/salesforce.com/fy18-csg-insights-central/home\").asString()}}</v>
      </c>
      <c r="S295" s="21" t="s">
        <v>199</v>
      </c>
      <c r="T295" s="7" t="str">
        <f>"false"</f>
        <v>false</v>
      </c>
      <c r="U295" s="23" t="s">
        <v>183</v>
      </c>
      <c r="V295" s="23" t="s">
        <v>183</v>
      </c>
      <c r="W295" s="17" t="s">
        <v>207</v>
      </c>
      <c r="X295" s="8" t="s">
        <v>34</v>
      </c>
      <c r="Y295" s="8" t="s">
        <v>33</v>
      </c>
      <c r="Z295" s="8" t="s">
        <v>185</v>
      </c>
      <c r="AA295" s="23" t="s">
        <v>183</v>
      </c>
      <c r="AB295" s="23" t="s">
        <v>183</v>
      </c>
      <c r="AC295" s="9" t="s">
        <v>44</v>
      </c>
      <c r="AD295" s="9" t="s">
        <v>122</v>
      </c>
      <c r="AE295" s="9">
        <f>AG295</f>
        <v>127</v>
      </c>
      <c r="AF295" s="9" t="s">
        <v>40</v>
      </c>
      <c r="AG295" s="28">
        <f t="shared" si="303"/>
        <v>127</v>
      </c>
      <c r="AH295" s="16" t="s">
        <v>180</v>
      </c>
      <c r="AI295" s="10"/>
      <c r="AJ295" s="25" t="s">
        <v>183</v>
      </c>
      <c r="AK295" s="7" t="str">
        <f>CONCATENATE("Help_Link",E295)</f>
        <v>Help_Link_021</v>
      </c>
      <c r="AL295" s="10"/>
      <c r="AM295" s="24" t="s">
        <v>183</v>
      </c>
      <c r="AN295" s="24" t="s">
        <v>183</v>
      </c>
      <c r="AO295" s="13" t="str">
        <f t="shared" si="297"/>
        <v>PASS</v>
      </c>
      <c r="AP295" s="13"/>
      <c r="AQ295" s="12" t="str">
        <f>CONCATENATE("""",AK295,""": {""parameters"": {""destinationLink"": {""url"": """, R295, """, ""tooltip"": """, S295,"""}, ""destinationType"": ""url"", ""fontSize"": ",X295,", ""includeState"": ", T295, ", ""text"": """, Z295, """, ""textAlignment"": """, Y295, """, ""textColor"": """, W295, """}, ""type"": ""link""},")</f>
        <v>"Help_Link_021": {"parameters": {"destinationLink": {"url": "https://{{coalesce(cell(BIG_TEST_9.result, 20,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95" s="33" t="s">
        <v>208</v>
      </c>
      <c r="AS295" s="13" t="str">
        <f t="shared" si="305"/>
        <v>FAIL</v>
      </c>
      <c r="AT295" s="13"/>
      <c r="AU295" s="12" t="str">
        <f>CONCATENATE("{""colspan"": ",AC295,", ""column"": ",AD295,", ""name"": """,AK295,""", ""row"": ",AE295,", ""rowspan"": ",AF295,", ""widgetStyle"": ",AH295,"},")</f>
        <v>{"colspan": 2, "column": 13, "name": "Help_Link_021", "row": 127, "rowspan": 3, "widgetStyle": {"backgroundColor": "#FFFFFF", "borderColor": "#FFFFFF", "borderEdges": [], "borderRadius": 0, "borderWidth": 1}},</v>
      </c>
      <c r="AV295" s="33" t="s">
        <v>226</v>
      </c>
      <c r="AW295" s="13" t="str">
        <f t="shared" si="300"/>
        <v>FAIL</v>
      </c>
    </row>
    <row r="296" spans="1:49" s="4" customFormat="1" ht="87" thickBot="1" x14ac:dyDescent="0.35">
      <c r="A296" s="31">
        <v>14</v>
      </c>
      <c r="B296" s="14" t="s">
        <v>8</v>
      </c>
      <c r="C296" s="14" t="s">
        <v>47</v>
      </c>
      <c r="D296" s="14" t="s">
        <v>172</v>
      </c>
      <c r="E296" s="11" t="str">
        <f t="shared" si="293"/>
        <v>_021</v>
      </c>
      <c r="F296" s="28">
        <f t="shared" si="302"/>
        <v>20</v>
      </c>
      <c r="G296" s="6" t="s">
        <v>183</v>
      </c>
      <c r="H296" s="6" t="s">
        <v>183</v>
      </c>
      <c r="I296" s="26" t="s">
        <v>183</v>
      </c>
      <c r="J296" s="6" t="s">
        <v>183</v>
      </c>
      <c r="K296" s="6" t="s">
        <v>183</v>
      </c>
      <c r="L296" s="6" t="s">
        <v>183</v>
      </c>
      <c r="M296" s="6" t="s">
        <v>183</v>
      </c>
      <c r="N296" s="6" t="s">
        <v>183</v>
      </c>
      <c r="O296" s="6" t="s">
        <v>183</v>
      </c>
      <c r="P296" s="6" t="s">
        <v>183</v>
      </c>
      <c r="Q296" s="23" t="s">
        <v>183</v>
      </c>
      <c r="R296" s="21" t="str">
        <f>CONCATENATE("https://org62.my.salesforce.com/analytics/wave/wave.apexp#dashboard/{{coalesce(cell(BIG_TEST_9.result, ", $F296,", \""Detail_Dashboard_Name\""), \""0FK0M0000004J3fWAE\"").asString()}}")</f>
        <v>https://org62.my.salesforce.com/analytics/wave/wave.apexp#dashboard/{{coalesce(cell(BIG_TEST_9.result, 20, \"Detail_Dashboard_Name\"), \"0FK0M0000004J3fWAE\").asString()}}</v>
      </c>
      <c r="S296" s="21" t="s">
        <v>198</v>
      </c>
      <c r="T296" s="7" t="str">
        <f>"false"</f>
        <v>false</v>
      </c>
      <c r="U296" s="23" t="s">
        <v>183</v>
      </c>
      <c r="V296" s="23" t="s">
        <v>183</v>
      </c>
      <c r="W296" s="17" t="s">
        <v>207</v>
      </c>
      <c r="X296" s="8" t="s">
        <v>62</v>
      </c>
      <c r="Y296" s="8" t="s">
        <v>33</v>
      </c>
      <c r="Z296" s="8" t="s">
        <v>201</v>
      </c>
      <c r="AA296" s="23" t="s">
        <v>183</v>
      </c>
      <c r="AB296" s="23" t="s">
        <v>183</v>
      </c>
      <c r="AC296" s="9" t="s">
        <v>41</v>
      </c>
      <c r="AD296" s="9" t="s">
        <v>181</v>
      </c>
      <c r="AE296" s="32">
        <f>AG296+1</f>
        <v>128</v>
      </c>
      <c r="AF296" s="9" t="s">
        <v>40</v>
      </c>
      <c r="AG296" s="28">
        <f t="shared" si="303"/>
        <v>127</v>
      </c>
      <c r="AH296" s="16" t="s">
        <v>235</v>
      </c>
      <c r="AI296" s="10"/>
      <c r="AJ296" s="25" t="s">
        <v>183</v>
      </c>
      <c r="AK296" s="7" t="str">
        <f>CONCATENATE("Explore_Link",E296)</f>
        <v>Explore_Link_021</v>
      </c>
      <c r="AL296" s="10"/>
      <c r="AM296" s="24" t="s">
        <v>183</v>
      </c>
      <c r="AN296" s="24" t="s">
        <v>183</v>
      </c>
      <c r="AO296" s="13" t="str">
        <f t="shared" si="297"/>
        <v>PASS</v>
      </c>
      <c r="AP296" s="13"/>
      <c r="AQ296" s="12" t="str">
        <f>CONCATENATE("""",AK296,""": {""parameters"": {""destinationLink"": {""url"": """, R296, """, ""tooltip"": """, S296,"""}, ""destinationType"": ""url"", ""fontSize"": ",X296,", ""includeState"": ", T296, ", ""text"": """, Z296, """, ""textAlignment"": """, Y296, """, ""textColor"": """, W296, """}, ""type"": ""link""},")</f>
        <v>"Explore_Link_021": {"parameters": {"destinationLink": {"url": "https://org62.my.salesforce.com/analytics/wave/wave.apexp#dashboard/{{coalesce(cell(BIG_TEST_9.result, 20,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96" s="33" t="s">
        <v>249</v>
      </c>
      <c r="AS296" s="13" t="str">
        <f t="shared" si="305"/>
        <v>FAIL</v>
      </c>
      <c r="AT296" s="13"/>
      <c r="AU296" s="12" t="str">
        <f>CONCATENATE("{""colspan"": ",AC296,", ""column"": ",AD296,", ""name"": """,AK296,""", ""row"": ",AE296,", ""rowspan"": ",AF296,", ""widgetStyle"": ",AH296,"},")</f>
        <v>{"colspan": 4, "column": 43, "name": "Explore_Link_021", "row": 128, "rowspan": 3, "widgetStyle": {"backgroundColor": "#E3EBF3", "borderColor": "#FFFFFF", "borderEdges": ["all"], "borderRadius": 8, "borderWidth": 4}},</v>
      </c>
      <c r="AV296" s="33" t="s">
        <v>236</v>
      </c>
      <c r="AW296" s="13" t="str">
        <f t="shared" si="300"/>
        <v>FAIL</v>
      </c>
    </row>
    <row r="297" spans="1:49" s="4" customFormat="1" ht="72.599999999999994" thickBot="1" x14ac:dyDescent="0.35">
      <c r="A297" s="29">
        <v>1</v>
      </c>
      <c r="B297" s="14" t="s">
        <v>8</v>
      </c>
      <c r="C297" s="14" t="s">
        <v>47</v>
      </c>
      <c r="D297" s="14" t="s">
        <v>10</v>
      </c>
      <c r="E297" s="11" t="str">
        <f>CONCATENATE("_",TEXT(F297+1,"000"))</f>
        <v>_022</v>
      </c>
      <c r="F297" s="28">
        <f t="shared" si="302"/>
        <v>21</v>
      </c>
      <c r="G297" s="5" t="s">
        <v>173</v>
      </c>
      <c r="H297" s="20" t="str">
        <f>CONCATENATE("{{coalesce(cell(BIG_TEST_9.result, ", $F297,", \""Metric\""), \""Error\"").asString()}}")</f>
        <v>{{coalesce(cell(BIG_TEST_9.result, 21, \"Metric\"), \"Error\").asString()}}</v>
      </c>
      <c r="I297" s="26" t="s">
        <v>183</v>
      </c>
      <c r="J297" s="20" t="str">
        <f>CONCATENATE("{{coalesce(cell(BIG_TEST_9.result, ", $F297,", \""YTD_Dynamic\""), \""Error\"").asString()}}")</f>
        <v>{{coalesce(cell(BIG_TEST_9.result, 21, \"YTD_Dynamic\"), \"Error\").asString()}}</v>
      </c>
      <c r="K297" s="6" t="s">
        <v>16</v>
      </c>
      <c r="L297" s="5" t="s">
        <v>17</v>
      </c>
      <c r="M297" s="20" t="str">
        <f t="shared" ref="M297:M301" si="306">CONCATENATE("[""Metric"", [""{{coalesce(cell(BIG_TEST_9.result, ", $F297,", \""Metric\""), \""Error\"").asString()}}""], ""in""]")</f>
        <v>["Metric", ["{{coalesce(cell(BIG_TEST_9.result, 21, \"Metric\"), \"Error\").asString()}}"], "in"]</v>
      </c>
      <c r="N297" s="20" t="str">
        <f t="shared" ref="N297:N300" si="307">CONCATENATE("[""Region"", [""{{coalesce(cell(BIG_TEST_9.result, ", $F297,", \""Region\""), \""Error\"").asString()}}""], ""in""]")</f>
        <v>["Region", ["{{coalesce(cell(BIG_TEST_9.result, 21, \"Region\"), \"Error\").asString()}}"], "in"]</v>
      </c>
      <c r="O297" s="6" t="s">
        <v>210</v>
      </c>
      <c r="P297" s="6" t="s">
        <v>177</v>
      </c>
      <c r="Q297" s="23" t="s">
        <v>183</v>
      </c>
      <c r="R297" s="23" t="s">
        <v>183</v>
      </c>
      <c r="S297" s="23" t="s">
        <v>183</v>
      </c>
      <c r="T297" s="23" t="s">
        <v>183</v>
      </c>
      <c r="U297" s="23" t="s">
        <v>183</v>
      </c>
      <c r="V297" s="23" t="s">
        <v>183</v>
      </c>
      <c r="W297" s="21" t="str">
        <f>CONCATENATE("{{coalesce(cell(BIG_TEST_9.result, ", $F297,", \""Text_Color_1\""), \""#FFFFFF\"").asString()}}")</f>
        <v>{{coalesce(cell(BIG_TEST_9.result, 21, \"Text_Color_1\"), \"#FFFFFF\").asString()}}</v>
      </c>
      <c r="X297" s="8" t="s">
        <v>48</v>
      </c>
      <c r="Y297" s="8" t="s">
        <v>33</v>
      </c>
      <c r="Z297" s="21" t="str">
        <f>CONCATENATE("{{coalesce(cell(BIG_TEST_9.result, ", $F297,", \""number_YTD_Formatted\""), \""--\"").asString()}}")</f>
        <v>{{coalesce(cell(BIG_TEST_9.result, 21, \"number_YTD_Formatted\"), \"--\").asString()}}</v>
      </c>
      <c r="AA297" s="23" t="s">
        <v>183</v>
      </c>
      <c r="AB297" s="23" t="s">
        <v>183</v>
      </c>
      <c r="AC297" s="9" t="s">
        <v>59</v>
      </c>
      <c r="AD297" s="9" t="s">
        <v>160</v>
      </c>
      <c r="AE297" s="9">
        <f>AG297</f>
        <v>132</v>
      </c>
      <c r="AF297" s="9" t="s">
        <v>40</v>
      </c>
      <c r="AG297" s="28">
        <f t="shared" si="303"/>
        <v>132</v>
      </c>
      <c r="AH297" s="16" t="s">
        <v>227</v>
      </c>
      <c r="AI297" s="10"/>
      <c r="AJ297" s="25" t="s">
        <v>183</v>
      </c>
      <c r="AK297" s="7" t="str">
        <f>CONCATENATE("text_",L297,E297)</f>
        <v>text_YTD_022</v>
      </c>
      <c r="AL297" s="10"/>
      <c r="AM297" s="24" t="s">
        <v>183</v>
      </c>
      <c r="AN297" s="24" t="s">
        <v>183</v>
      </c>
      <c r="AO297" s="13" t="str">
        <f>IF(AM297=AN297,"PASS","FAIL")</f>
        <v>PASS</v>
      </c>
      <c r="AP297" s="13"/>
      <c r="AQ297" s="12" t="str">
        <f>CONCATENATE("""",AK297,""": {""type"": ""text"", ""parameters"": {""text"": """, Z297, """, ""textAlignment"": """, Y297, """, ""textColor"": """, W297, """, ""fontSize"": ",X297,"}},")</f>
        <v>"text_YTD_022": {"type": "text", "parameters": {"text": "{{coalesce(cell(BIG_TEST_9.result, 21, \"number_YTD_Formatted\"), \"--\").asString()}}", "textAlignment": "center", "textColor": "{{coalesce(cell(BIG_TEST_9.result, 21, \"Text_Color_1\"), \"#FFFFFF\").asString()}}", "fontSize": 18}},</v>
      </c>
      <c r="AR297" s="17" t="s">
        <v>218</v>
      </c>
      <c r="AS297" s="13" t="str">
        <f>IF(AQ297=AR297,"PASS","FAIL")</f>
        <v>FAIL</v>
      </c>
      <c r="AT297" s="13"/>
      <c r="AU297" s="12" t="str">
        <f t="shared" ref="AU297:AU304" si="308">CONCATENATE("{""colspan"": ",AC297,", ""column"": ",AD297,", ""name"": """,AK297,""", ""row"": ",AE297,", ""rowspan"": ",AF297,", ""widgetStyle"": ",AH297,"},")</f>
        <v>{"colspan": 5, "column": 22, "name": "text_YTD_022", "row": 132, "rowspan": 3, "widgetStyle": {"borderEdges": ["bottom"], "backgroundColor": "#FFFFFF", "borderColor": "#C5D3E0", "borderRadius": 0, "borderWidth": 1}},</v>
      </c>
      <c r="AV297" s="17" t="s">
        <v>231</v>
      </c>
      <c r="AW297" s="13" t="str">
        <f>IF(AU297=AV297,"PASS","FAIL")</f>
        <v>FAIL</v>
      </c>
    </row>
    <row r="298" spans="1:49" s="4" customFormat="1" ht="72.599999999999994" thickBot="1" x14ac:dyDescent="0.35">
      <c r="A298" s="30">
        <v>2</v>
      </c>
      <c r="B298" s="14" t="s">
        <v>8</v>
      </c>
      <c r="C298" s="14" t="s">
        <v>47</v>
      </c>
      <c r="D298" s="14" t="s">
        <v>10</v>
      </c>
      <c r="E298" s="11" t="str">
        <f t="shared" ref="E298:E310" si="309">CONCATENATE("_",TEXT(F298+1,"000"))</f>
        <v>_022</v>
      </c>
      <c r="F298" s="28">
        <f t="shared" si="302"/>
        <v>21</v>
      </c>
      <c r="G298" s="5" t="s">
        <v>173</v>
      </c>
      <c r="H298" s="20" t="str">
        <f t="shared" ref="H298:H301" si="310">CONCATENATE("{{coalesce(cell(BIG_TEST_9.result, ", $F298,", \""Metric\""), \""Error\"").asString()}}")</f>
        <v>{{coalesce(cell(BIG_TEST_9.result, 21, \"Metric\"), \"Error\").asString()}}</v>
      </c>
      <c r="I298" s="26" t="s">
        <v>183</v>
      </c>
      <c r="J298" s="20" t="s">
        <v>15</v>
      </c>
      <c r="K298" s="5" t="s">
        <v>15</v>
      </c>
      <c r="L298" s="5" t="s">
        <v>53</v>
      </c>
      <c r="M298" s="20" t="str">
        <f t="shared" si="306"/>
        <v>["Metric", ["{{coalesce(cell(BIG_TEST_9.result, 21, \"Metric\"), \"Error\").asString()}}"], "in"]</v>
      </c>
      <c r="N298" s="20" t="str">
        <f t="shared" si="307"/>
        <v>["Region", ["{{coalesce(cell(BIG_TEST_9.result, 21, \"Region\"), \"Error\").asString()}}"], "in"]</v>
      </c>
      <c r="O298" s="6" t="s">
        <v>210</v>
      </c>
      <c r="P298" s="6" t="s">
        <v>177</v>
      </c>
      <c r="Q298" s="23" t="s">
        <v>183</v>
      </c>
      <c r="R298" s="23" t="s">
        <v>183</v>
      </c>
      <c r="S298" s="23" t="s">
        <v>183</v>
      </c>
      <c r="T298" s="23" t="s">
        <v>183</v>
      </c>
      <c r="U298" s="23" t="s">
        <v>183</v>
      </c>
      <c r="V298" s="23" t="s">
        <v>183</v>
      </c>
      <c r="W298" s="21" t="str">
        <f t="shared" ref="W298:W299" si="311">CONCATENATE("{{coalesce(cell(BIG_TEST_9.result, ", $F298,", \""Text_Color_1\""), \""#FFFFFF\"").asString()}}")</f>
        <v>{{coalesce(cell(BIG_TEST_9.result, 21, \"Text_Color_1\"), \"#FFFFFF\").asString()}}</v>
      </c>
      <c r="X298" s="8" t="s">
        <v>48</v>
      </c>
      <c r="Y298" s="8" t="s">
        <v>33</v>
      </c>
      <c r="Z298" s="21" t="str">
        <f>CONCATENATE("{{coalesce(cell(BIG_TEST_9.result, ", $F298,", \""number_YTD_A_Formatted\""), \""--\"").asString()}}")</f>
        <v>{{coalesce(cell(BIG_TEST_9.result, 21, \"number_YTD_A_Formatted\"), \"--\").asString()}}</v>
      </c>
      <c r="AA298" s="23" t="s">
        <v>183</v>
      </c>
      <c r="AB298" s="23" t="s">
        <v>183</v>
      </c>
      <c r="AC298" s="9" t="s">
        <v>59</v>
      </c>
      <c r="AD298" s="9" t="s">
        <v>195</v>
      </c>
      <c r="AE298" s="9">
        <f>AG298</f>
        <v>132</v>
      </c>
      <c r="AF298" s="9" t="s">
        <v>40</v>
      </c>
      <c r="AG298" s="28">
        <f t="shared" si="303"/>
        <v>132</v>
      </c>
      <c r="AH298" s="16" t="s">
        <v>227</v>
      </c>
      <c r="AI298" s="10"/>
      <c r="AJ298" s="25" t="s">
        <v>183</v>
      </c>
      <c r="AK298" s="7" t="str">
        <f t="shared" ref="AK298:AK301" si="312">CONCATENATE("text_",L298,E298)</f>
        <v>text_YTD_A_022</v>
      </c>
      <c r="AL298" s="10"/>
      <c r="AM298" s="24" t="s">
        <v>183</v>
      </c>
      <c r="AN298" s="24" t="s">
        <v>183</v>
      </c>
      <c r="AO298" s="13" t="str">
        <f t="shared" ref="AO298:AO310" si="313">IF(AM298=AN298,"PASS","FAIL")</f>
        <v>PASS</v>
      </c>
      <c r="AP298" s="13"/>
      <c r="AQ298" s="12" t="str">
        <f t="shared" ref="AQ298:AQ303" si="314">CONCATENATE("""",AK298,""": {""type"": ""text"", ""parameters"": {""text"": """, Z298, """, ""textAlignment"": """, Y298, """, ""textColor"": """, W298, """, ""fontSize"": ",X298,"}},")</f>
        <v>"text_YTD_A_022": {"type": "text", "parameters": {"text": "{{coalesce(cell(BIG_TEST_9.result, 21, \"number_YTD_A_Formatted\"), \"--\").asString()}}", "textAlignment": "center", "textColor": "{{coalesce(cell(BIG_TEST_9.result, 21, \"Text_Color_1\"), \"#FFFFFF\").asString()}}", "fontSize": 18}},</v>
      </c>
      <c r="AR298" s="17" t="s">
        <v>213</v>
      </c>
      <c r="AS298" s="13" t="str">
        <f t="shared" ref="AS298:AS303" si="315">IF(AQ298=AR298,"PASS","FAIL")</f>
        <v>FAIL</v>
      </c>
      <c r="AT298" s="13"/>
      <c r="AU298" s="12" t="str">
        <f t="shared" si="308"/>
        <v>{"colspan": 5, "column": 29, "name": "text_YTD_A_022", "row": 132, "rowspan": 3, "widgetStyle": {"borderEdges": ["bottom"], "backgroundColor": "#FFFFFF", "borderColor": "#C5D3E0", "borderRadius": 0, "borderWidth": 1}},</v>
      </c>
      <c r="AV298" s="17" t="s">
        <v>228</v>
      </c>
      <c r="AW298" s="13" t="str">
        <f t="shared" ref="AW298:AW310" si="316">IF(AU298=AV298,"PASS","FAIL")</f>
        <v>FAIL</v>
      </c>
    </row>
    <row r="299" spans="1:49" s="4" customFormat="1" ht="72.599999999999994" thickBot="1" x14ac:dyDescent="0.35">
      <c r="A299" s="30">
        <v>3</v>
      </c>
      <c r="B299" s="14" t="s">
        <v>8</v>
      </c>
      <c r="C299" s="14" t="s">
        <v>47</v>
      </c>
      <c r="D299" s="14" t="s">
        <v>10</v>
      </c>
      <c r="E299" s="11" t="str">
        <f t="shared" si="309"/>
        <v>_022</v>
      </c>
      <c r="F299" s="28">
        <f t="shared" si="302"/>
        <v>21</v>
      </c>
      <c r="G299" s="5" t="s">
        <v>173</v>
      </c>
      <c r="H299" s="20" t="str">
        <f t="shared" si="310"/>
        <v>{{coalesce(cell(BIG_TEST_9.result, 21, \"Metric\"), \"Error\").asString()}}</v>
      </c>
      <c r="I299" s="26" t="s">
        <v>183</v>
      </c>
      <c r="J299" s="20" t="str">
        <f>CONCATENATE("{{coalesce(cell(BIG_TEST_9.result, ", $F299,", \""Annual_Target_Dynamic\""), \""Error\"").asString()}}")</f>
        <v>{{coalesce(cell(BIG_TEST_9.result, 21, \"Annual_Target_Dynamic\"), \"Error\").asString()}}</v>
      </c>
      <c r="K299" s="5" t="s">
        <v>50</v>
      </c>
      <c r="L299" s="5" t="s">
        <v>54</v>
      </c>
      <c r="M299" s="20" t="str">
        <f t="shared" si="306"/>
        <v>["Metric", ["{{coalesce(cell(BIG_TEST_9.result, 21, \"Metric\"), \"Error\").asString()}}"], "in"]</v>
      </c>
      <c r="N299" s="20" t="str">
        <f t="shared" si="307"/>
        <v>["Region", ["{{coalesce(cell(BIG_TEST_9.result, 21, \"Region\"), \"Error\").asString()}}"], "in"]</v>
      </c>
      <c r="O299" s="6" t="s">
        <v>210</v>
      </c>
      <c r="P299" s="6" t="s">
        <v>177</v>
      </c>
      <c r="Q299" s="23" t="s">
        <v>183</v>
      </c>
      <c r="R299" s="23" t="s">
        <v>183</v>
      </c>
      <c r="S299" s="23" t="s">
        <v>183</v>
      </c>
      <c r="T299" s="23" t="s">
        <v>183</v>
      </c>
      <c r="U299" s="23" t="s">
        <v>183</v>
      </c>
      <c r="V299" s="23" t="s">
        <v>183</v>
      </c>
      <c r="W299" s="21" t="str">
        <f t="shared" si="311"/>
        <v>{{coalesce(cell(BIG_TEST_9.result, 21, \"Text_Color_1\"), \"#FFFFFF\").asString()}}</v>
      </c>
      <c r="X299" s="8" t="s">
        <v>48</v>
      </c>
      <c r="Y299" s="8" t="s">
        <v>33</v>
      </c>
      <c r="Z299" s="21" t="str">
        <f t="shared" ref="Z299" si="317">CONCATENATE("{{coalesce(cell(BIG_TEST_9.result, ", $F299,", \""number_Target_Formatted\""), \""--\"").asString()}}")</f>
        <v>{{coalesce(cell(BIG_TEST_9.result, 21, \"number_Target_Formatted\"), \"--\").asString()}}</v>
      </c>
      <c r="AA299" s="23" t="s">
        <v>183</v>
      </c>
      <c r="AB299" s="23" t="s">
        <v>183</v>
      </c>
      <c r="AC299" s="9" t="s">
        <v>41</v>
      </c>
      <c r="AD299" s="9" t="s">
        <v>135</v>
      </c>
      <c r="AE299" s="9">
        <f>AG299</f>
        <v>132</v>
      </c>
      <c r="AF299" s="9" t="s">
        <v>40</v>
      </c>
      <c r="AG299" s="28">
        <f t="shared" si="303"/>
        <v>132</v>
      </c>
      <c r="AH299" s="16" t="s">
        <v>219</v>
      </c>
      <c r="AI299" s="10"/>
      <c r="AJ299" s="25" t="s">
        <v>183</v>
      </c>
      <c r="AK299" s="7" t="str">
        <f t="shared" si="312"/>
        <v>text_Target_022</v>
      </c>
      <c r="AL299" s="10"/>
      <c r="AM299" s="24" t="s">
        <v>183</v>
      </c>
      <c r="AN299" s="24" t="s">
        <v>183</v>
      </c>
      <c r="AO299" s="13" t="str">
        <f t="shared" si="313"/>
        <v>PASS</v>
      </c>
      <c r="AP299" s="13"/>
      <c r="AQ299" s="12" t="str">
        <f t="shared" si="314"/>
        <v>"text_Target_022": {"type": "text", "parameters": {"text": "{{coalesce(cell(BIG_TEST_9.result, 21, \"number_Target_Formatted\"), \"--\").asString()}}", "textAlignment": "center", "textColor": "{{coalesce(cell(BIG_TEST_9.result, 21, \"Text_Color_1\"), \"#FFFFFF\").asString()}}", "fontSize": 18}},</v>
      </c>
      <c r="AR299" s="17" t="s">
        <v>217</v>
      </c>
      <c r="AS299" s="13" t="str">
        <f t="shared" si="315"/>
        <v>FAIL</v>
      </c>
      <c r="AT299" s="13"/>
      <c r="AU299" s="12" t="str">
        <f t="shared" si="308"/>
        <v>{"colspan": 4, "column": 16, "name": "text_Target_022", "row": 132, "rowspan": 3, "widgetStyle": {"borderEdges": [], "backgroundColor": "#FFFFFF", "borderColor": "#FFFFFF", "borderRadius": 0, "borderWidth": 1}},</v>
      </c>
      <c r="AV299" s="17" t="s">
        <v>232</v>
      </c>
      <c r="AW299" s="13" t="str">
        <f t="shared" si="316"/>
        <v>FAIL</v>
      </c>
    </row>
    <row r="300" spans="1:49" s="4" customFormat="1" ht="72.599999999999994" thickBot="1" x14ac:dyDescent="0.35">
      <c r="A300" s="30">
        <v>4</v>
      </c>
      <c r="B300" s="14" t="s">
        <v>8</v>
      </c>
      <c r="C300" s="14" t="s">
        <v>47</v>
      </c>
      <c r="D300" s="14" t="s">
        <v>10</v>
      </c>
      <c r="E300" s="11" t="str">
        <f t="shared" si="309"/>
        <v>_022</v>
      </c>
      <c r="F300" s="28">
        <f t="shared" si="302"/>
        <v>21</v>
      </c>
      <c r="G300" s="5" t="s">
        <v>173</v>
      </c>
      <c r="H300" s="20" t="str">
        <f t="shared" si="310"/>
        <v>{{coalesce(cell(BIG_TEST_9.result, 21, \"Metric\"), \"Error\").asString()}}</v>
      </c>
      <c r="I300" s="26" t="s">
        <v>183</v>
      </c>
      <c r="J300" s="20" t="str">
        <f>CONCATENATE("{{coalesce(cell(BIG_TEST_9.result, ", $F300,", \""Change_in_YTD_MoM_Dynamic\""), \""Error\"").asString()}}")</f>
        <v>{{coalesce(cell(BIG_TEST_9.result, 21, \"Change_in_YTD_MoM_Dynamic\"), \"Error\").asString()}}</v>
      </c>
      <c r="K300" s="5" t="s">
        <v>51</v>
      </c>
      <c r="L300" s="5" t="s">
        <v>56</v>
      </c>
      <c r="M300" s="20" t="str">
        <f t="shared" si="306"/>
        <v>["Metric", ["{{coalesce(cell(BIG_TEST_9.result, 21, \"Metric\"), \"Error\").asString()}}"], "in"]</v>
      </c>
      <c r="N300" s="20" t="str">
        <f t="shared" si="307"/>
        <v>["Region", ["{{coalesce(cell(BIG_TEST_9.result, 21, \"Region\"), \"Error\").asString()}}"], "in"]</v>
      </c>
      <c r="O300" s="6" t="s">
        <v>210</v>
      </c>
      <c r="P300" s="6" t="s">
        <v>177</v>
      </c>
      <c r="Q300" s="23" t="s">
        <v>183</v>
      </c>
      <c r="R300" s="23" t="s">
        <v>183</v>
      </c>
      <c r="S300" s="23" t="s">
        <v>183</v>
      </c>
      <c r="T300" s="23" t="s">
        <v>183</v>
      </c>
      <c r="U300" s="23" t="s">
        <v>183</v>
      </c>
      <c r="V300" s="23" t="s">
        <v>183</v>
      </c>
      <c r="W300" s="21" t="str">
        <f>CONCATENATE("{{coalesce(cell(BIG_TEST_9.result, ", $F300,", \""Color_2\""), \""#FFFFFF\"").asString()}}")</f>
        <v>{{coalesce(cell(BIG_TEST_9.result, 21, \"Color_2\"), \"#FFFFFF\").asString()}}</v>
      </c>
      <c r="X300" s="8" t="s">
        <v>34</v>
      </c>
      <c r="Y300" s="8" t="s">
        <v>202</v>
      </c>
      <c r="Z300" s="21" t="str">
        <f>CONCATENATE("{{coalesce(cell(BIG_TEST_9.result, ", $F300,", \""number_YTD_MoM_Formatted\""), \""--\"").asString()}}")</f>
        <v>{{coalesce(cell(BIG_TEST_9.result, 21, \"number_YTD_MoM_Formatted\"), \"--\").asString()}}</v>
      </c>
      <c r="AA300" s="23" t="s">
        <v>183</v>
      </c>
      <c r="AB300" s="23" t="s">
        <v>183</v>
      </c>
      <c r="AC300" s="9" t="s">
        <v>40</v>
      </c>
      <c r="AD300" s="9" t="s">
        <v>32</v>
      </c>
      <c r="AE300" s="9">
        <f>AG300+3</f>
        <v>135</v>
      </c>
      <c r="AF300" s="9" t="s">
        <v>44</v>
      </c>
      <c r="AG300" s="28">
        <f t="shared" si="303"/>
        <v>132</v>
      </c>
      <c r="AH300" s="16" t="s">
        <v>219</v>
      </c>
      <c r="AI300" s="10"/>
      <c r="AJ300" s="25" t="s">
        <v>183</v>
      </c>
      <c r="AK300" s="7" t="str">
        <f t="shared" si="312"/>
        <v>text_YTD_MoM_022</v>
      </c>
      <c r="AL300" s="10"/>
      <c r="AM300" s="24" t="s">
        <v>183</v>
      </c>
      <c r="AN300" s="24" t="s">
        <v>183</v>
      </c>
      <c r="AO300" s="13" t="str">
        <f t="shared" si="313"/>
        <v>PASS</v>
      </c>
      <c r="AP300" s="13"/>
      <c r="AQ300" s="12" t="str">
        <f t="shared" si="314"/>
        <v>"text_YTD_MoM_022": {"type": "text", "parameters": {"text": "{{coalesce(cell(BIG_TEST_9.result, 21, \"number_YTD_MoM_Formatted\"), \"--\").asString()}}", "textAlignment": "right", "textColor": "{{coalesce(cell(BIG_TEST_9.result, 21, \"Color_2\"), \"#FFFFFF\").asString()}}", "fontSize": 14}},</v>
      </c>
      <c r="AR300" s="17" t="s">
        <v>211</v>
      </c>
      <c r="AS300" s="13" t="str">
        <f t="shared" si="315"/>
        <v>FAIL</v>
      </c>
      <c r="AT300" s="13"/>
      <c r="AU300" s="12" t="str">
        <f t="shared" si="308"/>
        <v>{"colspan": 3, "column": 24, "name": "text_YTD_MoM_022", "row": 135, "rowspan": 2, "widgetStyle": {"borderEdges": [], "backgroundColor": "#FFFFFF", "borderColor": "#FFFFFF", "borderRadius": 0, "borderWidth": 1}},</v>
      </c>
      <c r="AV300" s="17" t="s">
        <v>230</v>
      </c>
      <c r="AW300" s="13" t="str">
        <f t="shared" si="316"/>
        <v>FAIL</v>
      </c>
    </row>
    <row r="301" spans="1:49" s="4" customFormat="1" ht="72.599999999999994" thickBot="1" x14ac:dyDescent="0.35">
      <c r="A301" s="30">
        <v>5</v>
      </c>
      <c r="B301" s="14" t="s">
        <v>8</v>
      </c>
      <c r="C301" s="14" t="s">
        <v>47</v>
      </c>
      <c r="D301" s="14" t="s">
        <v>10</v>
      </c>
      <c r="E301" s="11" t="str">
        <f t="shared" si="309"/>
        <v>_022</v>
      </c>
      <c r="F301" s="28">
        <f t="shared" si="302"/>
        <v>21</v>
      </c>
      <c r="G301" s="5" t="s">
        <v>173</v>
      </c>
      <c r="H301" s="20" t="str">
        <f t="shared" si="310"/>
        <v>{{coalesce(cell(BIG_TEST_9.result, 21, \"Metric\"), \"Error\").asString()}}</v>
      </c>
      <c r="I301" s="26" t="s">
        <v>183</v>
      </c>
      <c r="J301" s="5" t="s">
        <v>52</v>
      </c>
      <c r="K301" s="5" t="s">
        <v>52</v>
      </c>
      <c r="L301" s="5" t="s">
        <v>55</v>
      </c>
      <c r="M301" s="20" t="str">
        <f t="shared" si="306"/>
        <v>["Metric", ["{{coalesce(cell(BIG_TEST_9.result, 21, \"Metric\"), \"Error\").asString()}}"], "in"]</v>
      </c>
      <c r="N301" s="20" t="str">
        <f>CONCATENATE("[""Region"", [""{{coalesce(cell(BIG_TEST_9.result, ", $F301,", \""Region\""), \""Error\"").asString()}}""], ""in""]")</f>
        <v>["Region", ["{{coalesce(cell(BIG_TEST_9.result, 21, \"Region\"), \"Error\").asString()}}"], "in"]</v>
      </c>
      <c r="O301" s="6" t="s">
        <v>210</v>
      </c>
      <c r="P301" s="6" t="s">
        <v>177</v>
      </c>
      <c r="Q301" s="23" t="s">
        <v>183</v>
      </c>
      <c r="R301" s="23" t="s">
        <v>183</v>
      </c>
      <c r="S301" s="23" t="s">
        <v>183</v>
      </c>
      <c r="T301" s="23" t="s">
        <v>183</v>
      </c>
      <c r="U301" s="23" t="s">
        <v>183</v>
      </c>
      <c r="V301" s="23" t="s">
        <v>183</v>
      </c>
      <c r="W301" s="21" t="str">
        <f>CONCATENATE("{{coalesce(cell(BIG_TEST_9.result, ", $F301,", \""Color\""), \""#FFFFFF\"").asString()}}")</f>
        <v>{{coalesce(cell(BIG_TEST_9.result, 21, \"Color\"), \"#FFFFFF\").asString()}}</v>
      </c>
      <c r="X301" s="8" t="s">
        <v>34</v>
      </c>
      <c r="Y301" s="8" t="s">
        <v>202</v>
      </c>
      <c r="Z301" s="21" t="str">
        <f>CONCATENATE("{{coalesce(cell(BIG_TEST_9.result, ", $F301,", \""number_YTD_A_MoM_Formatted\""), \""--\"").asString()}}")</f>
        <v>{{coalesce(cell(BIG_TEST_9.result, 21, \"number_YTD_A_MoM_Formatted\"), \"--\").asString()}}</v>
      </c>
      <c r="AA301" s="23" t="s">
        <v>183</v>
      </c>
      <c r="AB301" s="23" t="s">
        <v>183</v>
      </c>
      <c r="AC301" s="9" t="s">
        <v>40</v>
      </c>
      <c r="AD301" s="9" t="s">
        <v>237</v>
      </c>
      <c r="AE301" s="9">
        <f>AG301+3</f>
        <v>135</v>
      </c>
      <c r="AF301" s="9" t="s">
        <v>44</v>
      </c>
      <c r="AG301" s="28">
        <f t="shared" si="303"/>
        <v>132</v>
      </c>
      <c r="AH301" s="16" t="s">
        <v>219</v>
      </c>
      <c r="AI301" s="10"/>
      <c r="AJ301" s="25" t="s">
        <v>183</v>
      </c>
      <c r="AK301" s="7" t="str">
        <f t="shared" si="312"/>
        <v>text_YTD_A_MoM_022</v>
      </c>
      <c r="AL301" s="10"/>
      <c r="AM301" s="24" t="s">
        <v>183</v>
      </c>
      <c r="AN301" s="24" t="s">
        <v>183</v>
      </c>
      <c r="AO301" s="13" t="str">
        <f t="shared" si="313"/>
        <v>PASS</v>
      </c>
      <c r="AP301" s="13"/>
      <c r="AQ301" s="12" t="str">
        <f t="shared" si="314"/>
        <v>"text_YTD_A_MoM_022": {"type": "text", "parameters": {"text": "{{coalesce(cell(BIG_TEST_9.result, 21, \"number_YTD_A_MoM_Formatted\"), \"--\").asString()}}", "textAlignment": "right", "textColor": "{{coalesce(cell(BIG_TEST_9.result, 21, \"Color\"), \"#FFFFFF\").asString()}}", "fontSize": 14}},</v>
      </c>
      <c r="AR301" s="17" t="s">
        <v>214</v>
      </c>
      <c r="AS301" s="13" t="str">
        <f t="shared" si="315"/>
        <v>FAIL</v>
      </c>
      <c r="AT301" s="13"/>
      <c r="AU301" s="12" t="str">
        <f t="shared" si="308"/>
        <v>{"colspan": 3, "column": 31, "name": "text_YTD_A_MoM_022", "row": 135, "rowspan": 2, "widgetStyle": {"borderEdges": [], "backgroundColor": "#FFFFFF", "borderColor": "#FFFFFF", "borderRadius": 0, "borderWidth": 1}},</v>
      </c>
      <c r="AV301" s="17" t="s">
        <v>229</v>
      </c>
      <c r="AW301" s="13" t="str">
        <f t="shared" si="316"/>
        <v>FAIL</v>
      </c>
    </row>
    <row r="302" spans="1:49" s="4" customFormat="1" ht="72.599999999999994" thickBot="1" x14ac:dyDescent="0.35">
      <c r="A302" s="30">
        <v>6</v>
      </c>
      <c r="B302" s="14" t="s">
        <v>8</v>
      </c>
      <c r="C302" s="14" t="s">
        <v>47</v>
      </c>
      <c r="D302" s="14" t="s">
        <v>10</v>
      </c>
      <c r="E302" s="11" t="str">
        <f t="shared" si="309"/>
        <v>_022</v>
      </c>
      <c r="F302" s="28">
        <f t="shared" si="302"/>
        <v>21</v>
      </c>
      <c r="G302" s="6" t="s">
        <v>183</v>
      </c>
      <c r="H302" s="6" t="s">
        <v>183</v>
      </c>
      <c r="I302" s="6" t="s">
        <v>183</v>
      </c>
      <c r="J302" s="6" t="s">
        <v>183</v>
      </c>
      <c r="K302" s="6" t="s">
        <v>183</v>
      </c>
      <c r="L302" s="6" t="s">
        <v>183</v>
      </c>
      <c r="M302" s="6" t="s">
        <v>183</v>
      </c>
      <c r="N302" s="6" t="s">
        <v>183</v>
      </c>
      <c r="O302" s="6" t="s">
        <v>183</v>
      </c>
      <c r="P302" s="6" t="s">
        <v>183</v>
      </c>
      <c r="Q302" s="23" t="s">
        <v>183</v>
      </c>
      <c r="R302" s="23" t="s">
        <v>183</v>
      </c>
      <c r="S302" s="23" t="s">
        <v>183</v>
      </c>
      <c r="T302" s="23" t="s">
        <v>183</v>
      </c>
      <c r="U302" s="23" t="s">
        <v>183</v>
      </c>
      <c r="V302" s="23" t="s">
        <v>183</v>
      </c>
      <c r="W302" s="21" t="str">
        <f>CONCATENATE("{{coalesce(cell(BIG_TEST_9.result, ", $F300,", \""Text_Color_1\""), \""#FFFFFF\"").asString()}}")</f>
        <v>{{coalesce(cell(BIG_TEST_9.result, 21, \"Text_Color_1\"), \"#FFFFFF\").asString()}}</v>
      </c>
      <c r="X302" s="8" t="s">
        <v>49</v>
      </c>
      <c r="Y302" s="8" t="s">
        <v>202</v>
      </c>
      <c r="Z302" s="8" t="s">
        <v>212</v>
      </c>
      <c r="AA302" s="23"/>
      <c r="AB302" s="23"/>
      <c r="AC302" s="9" t="s">
        <v>40</v>
      </c>
      <c r="AD302" s="9" t="s">
        <v>158</v>
      </c>
      <c r="AE302" s="9">
        <f>AG302+3</f>
        <v>135</v>
      </c>
      <c r="AF302" s="9" t="s">
        <v>44</v>
      </c>
      <c r="AG302" s="28">
        <f t="shared" si="303"/>
        <v>132</v>
      </c>
      <c r="AH302" s="16" t="s">
        <v>219</v>
      </c>
      <c r="AI302" s="10"/>
      <c r="AJ302" s="25" t="s">
        <v>183</v>
      </c>
      <c r="AK302" s="7" t="str">
        <f>CONCATENATE("text_","cmom_a",E302)</f>
        <v>text_cmom_a_022</v>
      </c>
      <c r="AL302" s="10"/>
      <c r="AM302" s="24" t="s">
        <v>183</v>
      </c>
      <c r="AN302" s="24" t="s">
        <v>183</v>
      </c>
      <c r="AO302" s="13" t="str">
        <f t="shared" si="313"/>
        <v>PASS</v>
      </c>
      <c r="AP302" s="13"/>
      <c r="AQ302" s="12" t="str">
        <f t="shared" si="314"/>
        <v>"text_cmom_a_022": {"type": "text", "parameters": {"text": "Δ MoM", "textAlignment": "right", "textColor": "{{coalesce(cell(BIG_TEST_9.result, 21, \"Text_Color_1\"), \"#FFFFFF\").asString()}}", "fontSize": 10}},</v>
      </c>
      <c r="AR302" s="17" t="s">
        <v>215</v>
      </c>
      <c r="AS302" s="13" t="str">
        <f t="shared" si="315"/>
        <v>FAIL</v>
      </c>
      <c r="AT302" s="13"/>
      <c r="AU302" s="12" t="str">
        <f t="shared" si="308"/>
        <v>{"colspan": 3, "column": 21, "name": "text_cmom_a_022", "row": 135, "rowspan": 2, "widgetStyle": {"borderEdges": [], "backgroundColor": "#FFFFFF", "borderColor": "#FFFFFF", "borderRadius": 0, "borderWidth": 1}},</v>
      </c>
      <c r="AV302" s="17" t="s">
        <v>220</v>
      </c>
      <c r="AW302" s="13" t="str">
        <f t="shared" si="316"/>
        <v>FAIL</v>
      </c>
    </row>
    <row r="303" spans="1:49" s="4" customFormat="1" ht="72.599999999999994" thickBot="1" x14ac:dyDescent="0.35">
      <c r="A303" s="30">
        <v>7</v>
      </c>
      <c r="B303" s="14" t="s">
        <v>8</v>
      </c>
      <c r="C303" s="14" t="s">
        <v>47</v>
      </c>
      <c r="D303" s="14" t="s">
        <v>10</v>
      </c>
      <c r="E303" s="11" t="str">
        <f t="shared" si="309"/>
        <v>_022</v>
      </c>
      <c r="F303" s="28">
        <f t="shared" si="302"/>
        <v>21</v>
      </c>
      <c r="G303" s="6" t="s">
        <v>183</v>
      </c>
      <c r="H303" s="6" t="s">
        <v>183</v>
      </c>
      <c r="I303" s="6" t="s">
        <v>183</v>
      </c>
      <c r="J303" s="6" t="s">
        <v>183</v>
      </c>
      <c r="K303" s="6" t="s">
        <v>183</v>
      </c>
      <c r="L303" s="6" t="s">
        <v>183</v>
      </c>
      <c r="M303" s="6" t="s">
        <v>183</v>
      </c>
      <c r="N303" s="6" t="s">
        <v>183</v>
      </c>
      <c r="O303" s="6" t="s">
        <v>183</v>
      </c>
      <c r="P303" s="6" t="s">
        <v>183</v>
      </c>
      <c r="Q303" s="23" t="s">
        <v>183</v>
      </c>
      <c r="R303" s="23" t="s">
        <v>183</v>
      </c>
      <c r="S303" s="23" t="s">
        <v>183</v>
      </c>
      <c r="T303" s="23" t="s">
        <v>183</v>
      </c>
      <c r="U303" s="23" t="s">
        <v>183</v>
      </c>
      <c r="V303" s="23" t="s">
        <v>183</v>
      </c>
      <c r="W303" s="21" t="str">
        <f>CONCATENATE("{{coalesce(cell(BIG_TEST_9.result, ", $F301,", \""Text_Color_1\""), \""#FFFFFF\"").asString()}}")</f>
        <v>{{coalesce(cell(BIG_TEST_9.result, 21, \"Text_Color_1\"), \"#FFFFFF\").asString()}}</v>
      </c>
      <c r="X303" s="8" t="s">
        <v>49</v>
      </c>
      <c r="Y303" s="8" t="s">
        <v>202</v>
      </c>
      <c r="Z303" s="8" t="s">
        <v>212</v>
      </c>
      <c r="AA303" s="23"/>
      <c r="AB303" s="23"/>
      <c r="AC303" s="9" t="s">
        <v>40</v>
      </c>
      <c r="AD303" s="9" t="s">
        <v>194</v>
      </c>
      <c r="AE303" s="9">
        <f>AG303+3</f>
        <v>135</v>
      </c>
      <c r="AF303" s="9" t="s">
        <v>44</v>
      </c>
      <c r="AG303" s="28">
        <f t="shared" si="303"/>
        <v>132</v>
      </c>
      <c r="AH303" s="16" t="s">
        <v>219</v>
      </c>
      <c r="AI303" s="10"/>
      <c r="AJ303" s="25" t="s">
        <v>183</v>
      </c>
      <c r="AK303" s="7" t="str">
        <f>CONCATENATE("text_","cmom_b",E303)</f>
        <v>text_cmom_b_022</v>
      </c>
      <c r="AL303" s="10"/>
      <c r="AM303" s="24" t="s">
        <v>183</v>
      </c>
      <c r="AN303" s="24" t="s">
        <v>183</v>
      </c>
      <c r="AO303" s="13" t="str">
        <f t="shared" si="313"/>
        <v>PASS</v>
      </c>
      <c r="AP303" s="13"/>
      <c r="AQ303" s="12" t="str">
        <f t="shared" si="314"/>
        <v>"text_cmom_b_022": {"type": "text", "parameters": {"text": "Δ MoM", "textAlignment": "right", "textColor": "{{coalesce(cell(BIG_TEST_9.result, 21, \"Text_Color_1\"), \"#FFFFFF\").asString()}}", "fontSize": 10}},</v>
      </c>
      <c r="AR303" s="17" t="s">
        <v>216</v>
      </c>
      <c r="AS303" s="13" t="str">
        <f t="shared" si="315"/>
        <v>FAIL</v>
      </c>
      <c r="AT303" s="13"/>
      <c r="AU303" s="12" t="str">
        <f t="shared" si="308"/>
        <v>{"colspan": 3, "column": 28, "name": "text_cmom_b_022", "row": 135, "rowspan": 2, "widgetStyle": {"borderEdges": [], "backgroundColor": "#FFFFFF", "borderColor": "#FFFFFF", "borderRadius": 0, "borderWidth": 1}},</v>
      </c>
      <c r="AV303" s="17" t="s">
        <v>221</v>
      </c>
      <c r="AW303" s="13" t="str">
        <f t="shared" si="316"/>
        <v>FAIL</v>
      </c>
    </row>
    <row r="304" spans="1:49" s="4" customFormat="1" ht="216.6" thickBot="1" x14ac:dyDescent="0.35">
      <c r="A304" s="30">
        <v>8</v>
      </c>
      <c r="B304" s="14" t="s">
        <v>8</v>
      </c>
      <c r="C304" s="14" t="s">
        <v>47</v>
      </c>
      <c r="D304" s="14" t="s">
        <v>166</v>
      </c>
      <c r="E304" s="11" t="str">
        <f t="shared" si="309"/>
        <v>_022</v>
      </c>
      <c r="F304" s="28">
        <f t="shared" si="302"/>
        <v>21</v>
      </c>
      <c r="G304" s="5" t="s">
        <v>173</v>
      </c>
      <c r="H304" s="20" t="str">
        <f t="shared" ref="H304" si="318">CONCATENATE("{{coalesce(cell(BIG_TEST_9.result, ", $F304,", \""Metric\""), \""Error\"").asString()}}")</f>
        <v>{{coalesce(cell(BIG_TEST_9.result, 21, \"Metric\"), \"Error\").asString()}}</v>
      </c>
      <c r="I304" s="20" t="s">
        <v>191</v>
      </c>
      <c r="J304" s="20" t="s">
        <v>15</v>
      </c>
      <c r="K304" s="5" t="s">
        <v>15</v>
      </c>
      <c r="L304" s="5" t="s">
        <v>53</v>
      </c>
      <c r="M304" s="20" t="str">
        <f>CONCATENATE("[""Metric"", [""{{coalesce(cell(BIG_TEST_9.result, ", $F304,", \""Metric\""), \""Error\"").asString()}}""], ""in""]")</f>
        <v>["Metric", ["{{coalesce(cell(BIG_TEST_9.result, 21, \"Metric\"), \"Error\").asString()}}"], "in"]</v>
      </c>
      <c r="N304" s="20" t="str">
        <f>CONCATENATE("[""Region"", [""{{coalesce(cell(BIG_TEST_9.result, ", $F304,", \""Region\""), \""Error\"").asString()}}""], ""in""]")</f>
        <v>["Region", ["{{coalesce(cell(BIG_TEST_9.result, 21, \"Region\"), \"Error\").asString()}}"], "in"]</v>
      </c>
      <c r="O304" s="6" t="s">
        <v>183</v>
      </c>
      <c r="P304" s="6" t="s">
        <v>177</v>
      </c>
      <c r="Q304" s="21" t="s">
        <v>178</v>
      </c>
      <c r="R304" s="23" t="s">
        <v>183</v>
      </c>
      <c r="S304" s="23" t="s">
        <v>183</v>
      </c>
      <c r="T304" s="23" t="s">
        <v>183</v>
      </c>
      <c r="U304" s="21" t="str">
        <f>CONCATENATE("{{coalesce(cell(BIG_TEST_9.result, ", $F304,", \""Color\""), \""#FFFFFF\"").asString()}}")</f>
        <v>{{coalesce(cell(BIG_TEST_9.result, 21, \"Color\"), \"#FFFFFF\").asString()}}</v>
      </c>
      <c r="V304" s="8" t="s">
        <v>34</v>
      </c>
      <c r="W304" s="17" t="s">
        <v>31</v>
      </c>
      <c r="X304" s="8" t="s">
        <v>49</v>
      </c>
      <c r="Y304" s="8" t="s">
        <v>33</v>
      </c>
      <c r="Z304" s="8"/>
      <c r="AA304" s="17" t="s">
        <v>239</v>
      </c>
      <c r="AB304" s="17" t="s">
        <v>196</v>
      </c>
      <c r="AC304" s="9" t="s">
        <v>179</v>
      </c>
      <c r="AD304" s="9" t="s">
        <v>204</v>
      </c>
      <c r="AE304" s="9">
        <f>AG304</f>
        <v>132</v>
      </c>
      <c r="AF304" s="9" t="s">
        <v>59</v>
      </c>
      <c r="AG304" s="28">
        <f t="shared" si="303"/>
        <v>132</v>
      </c>
      <c r="AH304" s="16" t="s">
        <v>180</v>
      </c>
      <c r="AI304" s="10"/>
      <c r="AJ304" s="11" t="str">
        <f>CONCATENATE(G304,"Trend",E304)</f>
        <v>Step_Trend_022</v>
      </c>
      <c r="AK304" s="7" t="str">
        <f>CONCATENATE("chart_Trend",E304)</f>
        <v>chart_Trend_022</v>
      </c>
      <c r="AL304" s="10"/>
      <c r="AM304" s="12" t="str">
        <f>CONCATENATE("""",AJ304,""": {""broadcastFacet"": false, ", P304,  ", ""isGlobal"": false, ", """query"": {""measures"": [[""avg"", """,J304,"""]], ""groups"": ", I304,", ""filters"": [", M304,", ", N304,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"Step_Trend_022":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21, \"Metric\"), \"Error\").asString()}}"], "in"], ["Region", ["{{coalesce(cell(BIG_TEST_9.result, 21,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04" s="21" t="s">
        <v>233</v>
      </c>
      <c r="AO304" s="13" t="str">
        <f t="shared" si="313"/>
        <v>FAIL</v>
      </c>
      <c r="AP304" s="13"/>
      <c r="AQ304" s="12" t="str">
        <f>CONCATENATE("""", AK304, """: {""parameters"": {", AA304, " """, AJ304, """, ", AB304, "}, ""type"": ""chart""},")</f>
        <v>"chart_Trend_022":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"Step_Trend_022",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04" s="17" t="s">
        <v>238</v>
      </c>
      <c r="AS304" s="13" t="str">
        <f>IF(AQ304=AR304,"PASS","FAIL")</f>
        <v>FAIL</v>
      </c>
      <c r="AT304" s="13"/>
      <c r="AU304" s="12" t="str">
        <f t="shared" si="308"/>
        <v>{"colspan": 7, "column": 34, "name": "chart_Trend_022", "row": 132, "rowspan": 5, "widgetStyle": {"backgroundColor": "#FFFFFF", "borderColor": "#FFFFFF", "borderEdges": [], "borderRadius": 0, "borderWidth": 1}},</v>
      </c>
      <c r="AV304" s="17" t="s">
        <v>234</v>
      </c>
      <c r="AW304" s="13" t="str">
        <f t="shared" si="316"/>
        <v>FAIL</v>
      </c>
    </row>
    <row r="305" spans="1:49" s="4" customFormat="1" ht="115.8" thickBot="1" x14ac:dyDescent="0.35">
      <c r="A305" s="30">
        <v>9</v>
      </c>
      <c r="B305" s="14" t="s">
        <v>8</v>
      </c>
      <c r="C305" s="14" t="s">
        <v>47</v>
      </c>
      <c r="D305" s="14" t="s">
        <v>167</v>
      </c>
      <c r="E305" s="11" t="str">
        <f t="shared" si="309"/>
        <v>_022</v>
      </c>
      <c r="F305" s="28">
        <f t="shared" si="302"/>
        <v>21</v>
      </c>
      <c r="G305" s="6" t="s">
        <v>183</v>
      </c>
      <c r="H305" s="6" t="s">
        <v>183</v>
      </c>
      <c r="I305" s="26" t="s">
        <v>183</v>
      </c>
      <c r="J305" s="6" t="s">
        <v>183</v>
      </c>
      <c r="K305" s="6" t="s">
        <v>183</v>
      </c>
      <c r="L305" s="6" t="s">
        <v>183</v>
      </c>
      <c r="M305" s="6" t="s">
        <v>183</v>
      </c>
      <c r="N305" s="6" t="s">
        <v>183</v>
      </c>
      <c r="O305" s="6" t="s">
        <v>183</v>
      </c>
      <c r="P305" s="6" t="s">
        <v>183</v>
      </c>
      <c r="Q305" s="23" t="s">
        <v>183</v>
      </c>
      <c r="R305" s="23" t="s">
        <v>183</v>
      </c>
      <c r="S305" s="23" t="s">
        <v>183</v>
      </c>
      <c r="T305" s="23" t="s">
        <v>183</v>
      </c>
      <c r="U305" s="23" t="s">
        <v>183</v>
      </c>
      <c r="V305" s="23" t="s">
        <v>183</v>
      </c>
      <c r="W305" s="17" t="s">
        <v>187</v>
      </c>
      <c r="X305" s="8" t="s">
        <v>49</v>
      </c>
      <c r="Y305" s="8" t="s">
        <v>33</v>
      </c>
      <c r="Z305" s="8"/>
      <c r="AA305" s="23" t="s">
        <v>183</v>
      </c>
      <c r="AB305" s="23" t="s">
        <v>183</v>
      </c>
      <c r="AC305" s="9" t="s">
        <v>42</v>
      </c>
      <c r="AD305" s="9" t="s">
        <v>42</v>
      </c>
      <c r="AE305" s="9">
        <f>AG305</f>
        <v>132</v>
      </c>
      <c r="AF305" s="9" t="s">
        <v>59</v>
      </c>
      <c r="AG305" s="28">
        <f t="shared" si="303"/>
        <v>132</v>
      </c>
      <c r="AH305" s="22" t="str">
        <f>CONCATENATE("{""backgroundColor"": ""{{coalesce(cell(BIG_TEST_9.result, ",$F305,", \""Colorization_Hex_Code\""), \""#FFFFFF\"").asString()}}"", ""borderColor"": ""#FFFFFF"", ""borderEdges"": [""top"",""left"",""bottom""], ""borderRadius"": 0, ""borderWidth"": 4}")</f>
        <v>{"backgroundColor": "{{coalesce(cell(BIG_TEST_9.result, 21, \"Colorization_Hex_Code\"), \"#FFFFFF\").asString()}}", "borderColor": "#FFFFFF", "borderEdges": ["top","left","bottom"], "borderRadius": 0, "borderWidth": 4}</v>
      </c>
      <c r="AI305" s="10"/>
      <c r="AJ305" s="25" t="s">
        <v>183</v>
      </c>
      <c r="AK305" s="7" t="str">
        <f>CONCATENATE("Status_Box",E305)</f>
        <v>Status_Box_022</v>
      </c>
      <c r="AL305" s="10"/>
      <c r="AM305" s="24" t="s">
        <v>183</v>
      </c>
      <c r="AN305" s="24" t="s">
        <v>183</v>
      </c>
      <c r="AO305" s="13" t="str">
        <f t="shared" si="313"/>
        <v>PASS</v>
      </c>
      <c r="AP305" s="13"/>
      <c r="AQ305" s="12" t="str">
        <f>CONCATENATE("""",AK305,""": {""parameters"": {""fontSize"": ",X305,", ""text"": """, Z305, """, ""textAlignment"": """, Y305, """, ""textColor"": """, W305, """}, ""type"": ""text""},")</f>
        <v>"Status_Box_022": {"parameters": {"fontSize": 10, "text": "", "textAlignment": "center", "textColor": "#091A3E"}, "type": "text"},</v>
      </c>
      <c r="AR305" s="33" t="s">
        <v>203</v>
      </c>
      <c r="AS305" s="13" t="str">
        <f t="shared" ref="AS305:AS310" si="319">IF(AQ305=AR305,"PASS","FAIL")</f>
        <v>FAIL</v>
      </c>
      <c r="AT305" s="13"/>
      <c r="AU305" s="12" t="str">
        <f>CONCATENATE("{""colspan"": ",AC305,", ""column"": ",AD305,", ""name"": """,AK305,""", ""row"": ",AE305,", ""rowspan"": ",AF305, ", ""widgetStyle"": ",AH305,"},")</f>
        <v>{"colspan": 1, "column": 1, "name": "Status_Box_022", "row": 132, "rowspan": 5, "widgetStyle": {"backgroundColor": "{{coalesce(cell(BIG_TEST_9.result, 21, \"Colorization_Hex_Code\"), \"#FFFFFF\").asString()}}", "borderColor": "#FFFFFF", "borderEdges": ["top","left","bottom"], "borderRadius": 0, "borderWidth": 4}},</v>
      </c>
      <c r="AV305" s="33" t="s">
        <v>222</v>
      </c>
      <c r="AW305" s="13" t="str">
        <f t="shared" si="316"/>
        <v>FAIL</v>
      </c>
    </row>
    <row r="306" spans="1:49" s="4" customFormat="1" ht="130.19999999999999" customHeight="1" thickBot="1" x14ac:dyDescent="0.35">
      <c r="A306" s="30">
        <v>10</v>
      </c>
      <c r="B306" s="14" t="s">
        <v>8</v>
      </c>
      <c r="C306" s="14" t="s">
        <v>47</v>
      </c>
      <c r="D306" s="14" t="s">
        <v>168</v>
      </c>
      <c r="E306" s="11" t="str">
        <f t="shared" si="309"/>
        <v>_022</v>
      </c>
      <c r="F306" s="28">
        <f t="shared" si="302"/>
        <v>21</v>
      </c>
      <c r="G306" s="6" t="s">
        <v>183</v>
      </c>
      <c r="H306" s="6" t="s">
        <v>183</v>
      </c>
      <c r="I306" s="26" t="s">
        <v>183</v>
      </c>
      <c r="J306" s="6" t="s">
        <v>183</v>
      </c>
      <c r="K306" s="6" t="s">
        <v>183</v>
      </c>
      <c r="L306" s="6" t="s">
        <v>183</v>
      </c>
      <c r="M306" s="6" t="s">
        <v>183</v>
      </c>
      <c r="N306" s="6" t="s">
        <v>183</v>
      </c>
      <c r="O306" s="6" t="s">
        <v>183</v>
      </c>
      <c r="P306" s="6" t="s">
        <v>183</v>
      </c>
      <c r="Q306" s="23" t="s">
        <v>183</v>
      </c>
      <c r="R306" s="23" t="s">
        <v>183</v>
      </c>
      <c r="S306" s="23" t="s">
        <v>183</v>
      </c>
      <c r="T306" s="23" t="s">
        <v>183</v>
      </c>
      <c r="U306" s="23" t="s">
        <v>183</v>
      </c>
      <c r="V306" s="23" t="s">
        <v>183</v>
      </c>
      <c r="W306" s="21" t="str">
        <f>CONCATENATE("{{coalesce(cell(BIG_TEST_9.result, ", $F306,", \""Text_Color_1\""), \""#FFFFFF\"").asString()}}")</f>
        <v>{{coalesce(cell(BIG_TEST_9.result, 21, \"Text_Color_1\"), \"#FFFFFF\").asString()}}</v>
      </c>
      <c r="X306" s="8" t="s">
        <v>34</v>
      </c>
      <c r="Y306" s="8" t="s">
        <v>186</v>
      </c>
      <c r="Z306" s="21" t="str">
        <f>CONCATENATE("{{coalesce(cell(BIG_TEST_9.result, ", $F306,", \""Metric_Short\""), \""Error\"").asString()}}")</f>
        <v>{{coalesce(cell(BIG_TEST_9.result, 21, \"Metric_Short\"), \"Error\").asString()}}</v>
      </c>
      <c r="AA306" s="23" t="s">
        <v>183</v>
      </c>
      <c r="AB306" s="23" t="s">
        <v>183</v>
      </c>
      <c r="AC306" s="9" t="s">
        <v>61</v>
      </c>
      <c r="AD306" s="9" t="s">
        <v>44</v>
      </c>
      <c r="AE306" s="9">
        <f>AG306</f>
        <v>132</v>
      </c>
      <c r="AF306" s="9" t="s">
        <v>40</v>
      </c>
      <c r="AG306" s="28">
        <f t="shared" si="303"/>
        <v>132</v>
      </c>
      <c r="AH306" s="16" t="s">
        <v>205</v>
      </c>
      <c r="AI306" s="10"/>
      <c r="AJ306" s="25" t="s">
        <v>183</v>
      </c>
      <c r="AK306" s="7" t="str">
        <f>CONCATENATE("Metric_Name",E306)</f>
        <v>Metric_Name_022</v>
      </c>
      <c r="AL306" s="10"/>
      <c r="AM306" s="24" t="s">
        <v>183</v>
      </c>
      <c r="AN306" s="24" t="s">
        <v>183</v>
      </c>
      <c r="AO306" s="13" t="str">
        <f t="shared" si="313"/>
        <v>PASS</v>
      </c>
      <c r="AP306" s="13"/>
      <c r="AQ306" s="12" t="str">
        <f>CONCATENATE("""",AK306,""": {""parameters"": {""fontSize"": ",X306,", ""text"": """, Z306, """, ""textAlignment"": """, Y306, """, ""textColor"": """, W306, """}, ""type"": ""text""},")</f>
        <v>"Metric_Name_022": {"parameters": {"fontSize": 14, "text": "{{coalesce(cell(BIG_TEST_9.result, 21, \"Metric_Short\"), \"Error\").asString()}}", "textAlignment": "left", "textColor": "{{coalesce(cell(BIG_TEST_9.result, 21, \"Text_Color_1\"), \"#FFFFFF\").asString()}}"}, "type": "text"},</v>
      </c>
      <c r="AR306" s="33" t="s">
        <v>248</v>
      </c>
      <c r="AS306" s="13" t="str">
        <f t="shared" si="319"/>
        <v>FAIL</v>
      </c>
      <c r="AT306" s="13"/>
      <c r="AU306" s="12" t="str">
        <f>CONCATENATE("{""colspan"": ",AC306,", ""column"": ",AD306,", ""name"": """,AK306,""", ""row"": ",AE306,", ""rowspan"": ",AF306,", ""widgetStyle"": ",AH306,"},")</f>
        <v>{"colspan": 11, "column": 2, "name": "Metric_Name_022", "row": 132, "rowspan": 3, "widgetStyle": {"borderColor": "#FFFFFF", "borderEdges": [], "borderWidth": 1}},</v>
      </c>
      <c r="AV306" s="33" t="s">
        <v>223</v>
      </c>
      <c r="AW306" s="13" t="str">
        <f t="shared" si="316"/>
        <v>FAIL</v>
      </c>
    </row>
    <row r="307" spans="1:49" s="4" customFormat="1" ht="72.599999999999994" thickBot="1" x14ac:dyDescent="0.35">
      <c r="A307" s="30">
        <v>11</v>
      </c>
      <c r="B307" s="14" t="s">
        <v>8</v>
      </c>
      <c r="C307" s="14" t="s">
        <v>47</v>
      </c>
      <c r="D307" s="14" t="s">
        <v>169</v>
      </c>
      <c r="E307" s="11" t="str">
        <f t="shared" si="309"/>
        <v>_022</v>
      </c>
      <c r="F307" s="28">
        <f t="shared" si="302"/>
        <v>21</v>
      </c>
      <c r="G307" s="6" t="s">
        <v>183</v>
      </c>
      <c r="H307" s="6" t="s">
        <v>183</v>
      </c>
      <c r="I307" s="26" t="s">
        <v>183</v>
      </c>
      <c r="J307" s="6" t="s">
        <v>183</v>
      </c>
      <c r="K307" s="6" t="s">
        <v>183</v>
      </c>
      <c r="L307" s="6" t="s">
        <v>183</v>
      </c>
      <c r="M307" s="6" t="s">
        <v>183</v>
      </c>
      <c r="N307" s="6" t="s">
        <v>183</v>
      </c>
      <c r="O307" s="6" t="s">
        <v>183</v>
      </c>
      <c r="P307" s="6" t="s">
        <v>183</v>
      </c>
      <c r="Q307" s="23" t="s">
        <v>183</v>
      </c>
      <c r="R307" s="23" t="s">
        <v>183</v>
      </c>
      <c r="S307" s="23" t="s">
        <v>183</v>
      </c>
      <c r="T307" s="23" t="s">
        <v>183</v>
      </c>
      <c r="U307" s="23" t="s">
        <v>183</v>
      </c>
      <c r="V307" s="23" t="s">
        <v>183</v>
      </c>
      <c r="W307" s="21" t="str">
        <f>CONCATENATE("{{coalesce(cell(BIG_TEST_9.result, ", $F307,", \""Text_Color_2\""), \""#FFFFFF\"").asString()}}")</f>
        <v>{{coalesce(cell(BIG_TEST_9.result, 21, \"Text_Color_2\"), \"#FFFFFF\").asString()}}</v>
      </c>
      <c r="X307" s="8" t="s">
        <v>62</v>
      </c>
      <c r="Y307" s="8" t="s">
        <v>186</v>
      </c>
      <c r="Z307" s="21" t="str">
        <f>CONCATENATE("{{coalesce(cell(BIG_TEST_9.result, ", $F307,", \""Type\""), \""Error\"").asString()}} Metric")</f>
        <v>{{coalesce(cell(BIG_TEST_9.result, 21, \"Type\"), \"Error\").asString()}} Metric</v>
      </c>
      <c r="AA307" s="23" t="s">
        <v>183</v>
      </c>
      <c r="AB307" s="23" t="s">
        <v>183</v>
      </c>
      <c r="AC307" s="9" t="s">
        <v>179</v>
      </c>
      <c r="AD307" s="9" t="s">
        <v>44</v>
      </c>
      <c r="AE307" s="9">
        <f>AG307+3</f>
        <v>135</v>
      </c>
      <c r="AF307" s="9" t="s">
        <v>44</v>
      </c>
      <c r="AG307" s="28">
        <f t="shared" si="303"/>
        <v>132</v>
      </c>
      <c r="AH307" s="16" t="s">
        <v>180</v>
      </c>
      <c r="AI307" s="10"/>
      <c r="AJ307" s="25" t="s">
        <v>183</v>
      </c>
      <c r="AK307" s="7" t="str">
        <f>CONCATENATE("Type_Name",E307)</f>
        <v>Type_Name_022</v>
      </c>
      <c r="AL307" s="10"/>
      <c r="AM307" s="24" t="s">
        <v>183</v>
      </c>
      <c r="AN307" s="24" t="s">
        <v>183</v>
      </c>
      <c r="AO307" s="13" t="str">
        <f t="shared" si="313"/>
        <v>PASS</v>
      </c>
      <c r="AP307" s="13"/>
      <c r="AQ307" s="12" t="str">
        <f>CONCATENATE("""",AK307,""": {""parameters"": {""fontSize"": ",X307,", ""text"": """, Z307, """, ""textAlignment"": """, Y307, """, ""textColor"": """, W307, """}, ""type"": ""text""},")</f>
        <v>"Type_Name_022": {"parameters": {"fontSize": 12, "text": "{{coalesce(cell(BIG_TEST_9.result, 21, \"Type\"), \"Error\").asString()}} Metric", "textAlignment": "left", "textColor": "{{coalesce(cell(BIG_TEST_9.result, 21, \"Text_Color_2\"), \"#FFFFFF\").asString()}}"}, "type": "text"},</v>
      </c>
      <c r="AR307" s="33" t="s">
        <v>206</v>
      </c>
      <c r="AS307" s="13" t="str">
        <f t="shared" si="319"/>
        <v>FAIL</v>
      </c>
      <c r="AT307" s="13"/>
      <c r="AU307" s="12" t="str">
        <f>CONCATENATE("{""colspan"": ",AC307,", ""column"": ",AD307,", ""name"": """,AK307,""", ""row"": ",AE307,", ""rowspan"": ",AF307,", ""widgetStyle"": ",AH307,"},")</f>
        <v>{"colspan": 7, "column": 2, "name": "Type_Name_022", "row": 135, "rowspan": 2, "widgetStyle": {"backgroundColor": "#FFFFFF", "borderColor": "#FFFFFF", "borderEdges": [], "borderRadius": 0, "borderWidth": 1}},</v>
      </c>
      <c r="AV307" s="33" t="s">
        <v>224</v>
      </c>
      <c r="AW307" s="13" t="str">
        <f t="shared" si="316"/>
        <v>FAIL</v>
      </c>
    </row>
    <row r="308" spans="1:49" s="4" customFormat="1" ht="87" customHeight="1" thickBot="1" x14ac:dyDescent="0.35">
      <c r="A308" s="30">
        <v>12</v>
      </c>
      <c r="B308" s="14" t="s">
        <v>8</v>
      </c>
      <c r="C308" s="14" t="s">
        <v>47</v>
      </c>
      <c r="D308" s="14" t="s">
        <v>170</v>
      </c>
      <c r="E308" s="11" t="str">
        <f t="shared" si="309"/>
        <v>_022</v>
      </c>
      <c r="F308" s="28">
        <f t="shared" si="302"/>
        <v>21</v>
      </c>
      <c r="G308" s="6" t="s">
        <v>183</v>
      </c>
      <c r="H308" s="6" t="s">
        <v>183</v>
      </c>
      <c r="I308" s="26" t="s">
        <v>183</v>
      </c>
      <c r="J308" s="6" t="s">
        <v>183</v>
      </c>
      <c r="K308" s="6" t="s">
        <v>183</v>
      </c>
      <c r="L308" s="6" t="s">
        <v>183</v>
      </c>
      <c r="M308" s="6" t="s">
        <v>183</v>
      </c>
      <c r="N308" s="6" t="s">
        <v>183</v>
      </c>
      <c r="O308" s="6" t="s">
        <v>183</v>
      </c>
      <c r="P308" s="6" t="s">
        <v>183</v>
      </c>
      <c r="Q308" s="23" t="s">
        <v>183</v>
      </c>
      <c r="R308" s="23" t="s">
        <v>183</v>
      </c>
      <c r="S308" s="23" t="s">
        <v>183</v>
      </c>
      <c r="T308" s="23" t="s">
        <v>183</v>
      </c>
      <c r="U308" s="23" t="s">
        <v>183</v>
      </c>
      <c r="V308" s="23" t="s">
        <v>183</v>
      </c>
      <c r="W308" s="21" t="str">
        <f>CONCATENATE("{{coalesce(cell(BIG_TEST_9.result, ", $F308,", \""Text_Color_2\""), \""#FFFFFF\"").asString()}}")</f>
        <v>{{coalesce(cell(BIG_TEST_9.result, 21, \"Text_Color_2\"), \"#FFFFFF\").asString()}}</v>
      </c>
      <c r="X308" s="8" t="s">
        <v>62</v>
      </c>
      <c r="Y308" s="8" t="s">
        <v>202</v>
      </c>
      <c r="Z308" s="21" t="str">
        <f>CONCATENATE("As of {{coalesce(cell(BIG_TEST_9.result, ", $F308,", \""As_of_Date\""), \""Error\"").asString()}}")</f>
        <v>As of {{coalesce(cell(BIG_TEST_9.result, 21, \"As_of_Date\"), \"Error\").asString()}}</v>
      </c>
      <c r="AA308" s="23" t="s">
        <v>183</v>
      </c>
      <c r="AB308" s="23" t="s">
        <v>183</v>
      </c>
      <c r="AC308" s="9" t="s">
        <v>60</v>
      </c>
      <c r="AD308" s="9" t="s">
        <v>162</v>
      </c>
      <c r="AE308" s="9">
        <f>AG308+3</f>
        <v>135</v>
      </c>
      <c r="AF308" s="9" t="s">
        <v>44</v>
      </c>
      <c r="AG308" s="28">
        <f t="shared" si="303"/>
        <v>132</v>
      </c>
      <c r="AH308" s="16" t="s">
        <v>45</v>
      </c>
      <c r="AI308" s="10"/>
      <c r="AJ308" s="25" t="s">
        <v>183</v>
      </c>
      <c r="AK308" s="7" t="str">
        <f>CONCATENATE("As_Of_Date_Name",E308)</f>
        <v>As_Of_Date_Name_022</v>
      </c>
      <c r="AL308" s="10"/>
      <c r="AM308" s="24" t="s">
        <v>183</v>
      </c>
      <c r="AN308" s="24" t="s">
        <v>183</v>
      </c>
      <c r="AO308" s="13" t="str">
        <f t="shared" si="313"/>
        <v>PASS</v>
      </c>
      <c r="AP308" s="13"/>
      <c r="AQ308" s="12" t="str">
        <f>CONCATENATE("""",AK308,""": {""parameters"": {""fontSize"": ",X308,", ""text"": """, Z308, """, ""textAlignment"": """, Y308, """, ""textColor"": """, W308, """}, ""type"": ""text""},")</f>
        <v>"As_Of_Date_Name_022": {"parameters": {"fontSize": 12, "text": "As of {{coalesce(cell(BIG_TEST_9.result, 21, \"As_of_Date\"), \"Error\").asString()}}", "textAlignment": "right", "textColor": "{{coalesce(cell(BIG_TEST_9.result, 21, \"Text_Color_2\"), \"#FFFFFF\").asString()}}"}, "type": "text"},</v>
      </c>
      <c r="AR308" s="33" t="s">
        <v>209</v>
      </c>
      <c r="AS308" s="13" t="str">
        <f t="shared" si="319"/>
        <v>FAIL</v>
      </c>
      <c r="AT308" s="13"/>
      <c r="AU308" s="12" t="str">
        <f>CONCATENATE("{""colspan"": ",AC308,", ""column"": ",AD308,", ""name"": """,AK308,""", ""row"": ",AE308,", ""rowspan"": ",AF308,", ""widgetStyle"": ",AH308,"},")</f>
        <v>{"colspan": 6, "column": 9, "name": "As_Of_Date_Name_022", "row": 135, "rowspan": 2, "widgetStyle": {"borderEdges": []}},</v>
      </c>
      <c r="AV308" s="33" t="s">
        <v>225</v>
      </c>
      <c r="AW308" s="13" t="str">
        <f t="shared" si="316"/>
        <v>FAIL</v>
      </c>
    </row>
    <row r="309" spans="1:49" s="4" customFormat="1" ht="130.19999999999999" customHeight="1" thickBot="1" x14ac:dyDescent="0.35">
      <c r="A309" s="30">
        <v>13</v>
      </c>
      <c r="B309" s="14" t="s">
        <v>8</v>
      </c>
      <c r="C309" s="14" t="s">
        <v>47</v>
      </c>
      <c r="D309" s="14" t="s">
        <v>171</v>
      </c>
      <c r="E309" s="11" t="str">
        <f t="shared" si="309"/>
        <v>_022</v>
      </c>
      <c r="F309" s="28">
        <f t="shared" si="302"/>
        <v>21</v>
      </c>
      <c r="G309" s="6" t="s">
        <v>183</v>
      </c>
      <c r="H309" s="6" t="s">
        <v>183</v>
      </c>
      <c r="I309" s="26" t="s">
        <v>183</v>
      </c>
      <c r="J309" s="6" t="s">
        <v>183</v>
      </c>
      <c r="K309" s="6" t="s">
        <v>183</v>
      </c>
      <c r="L309" s="6" t="s">
        <v>183</v>
      </c>
      <c r="M309" s="6" t="s">
        <v>183</v>
      </c>
      <c r="N309" s="6" t="s">
        <v>183</v>
      </c>
      <c r="O309" s="6" t="s">
        <v>183</v>
      </c>
      <c r="P309" s="6" t="s">
        <v>183</v>
      </c>
      <c r="Q309" s="23" t="s">
        <v>183</v>
      </c>
      <c r="R309" s="21" t="str">
        <f>CONCATENATE("https://{{coalesce(cell(BIG_TEST_9.result, ", $F309,", \""CSG_Insights_Central_Link\""), \""sites.google.com/salesforce.com/fy18-csg-insights-central/home\"").asString()}}")</f>
        <v>https://{{coalesce(cell(BIG_TEST_9.result, 21, \"CSG_Insights_Central_Link\"), \"sites.google.com/salesforce.com/fy18-csg-insights-central/home\").asString()}}</v>
      </c>
      <c r="S309" s="21" t="s">
        <v>199</v>
      </c>
      <c r="T309" s="7" t="str">
        <f>"false"</f>
        <v>false</v>
      </c>
      <c r="U309" s="23" t="s">
        <v>183</v>
      </c>
      <c r="V309" s="23" t="s">
        <v>183</v>
      </c>
      <c r="W309" s="17" t="s">
        <v>207</v>
      </c>
      <c r="X309" s="8" t="s">
        <v>34</v>
      </c>
      <c r="Y309" s="8" t="s">
        <v>33</v>
      </c>
      <c r="Z309" s="8" t="s">
        <v>185</v>
      </c>
      <c r="AA309" s="23" t="s">
        <v>183</v>
      </c>
      <c r="AB309" s="23" t="s">
        <v>183</v>
      </c>
      <c r="AC309" s="9" t="s">
        <v>44</v>
      </c>
      <c r="AD309" s="9" t="s">
        <v>122</v>
      </c>
      <c r="AE309" s="9">
        <f>AG309</f>
        <v>132</v>
      </c>
      <c r="AF309" s="9" t="s">
        <v>40</v>
      </c>
      <c r="AG309" s="28">
        <f t="shared" si="303"/>
        <v>132</v>
      </c>
      <c r="AH309" s="16" t="s">
        <v>180</v>
      </c>
      <c r="AI309" s="10"/>
      <c r="AJ309" s="25" t="s">
        <v>183</v>
      </c>
      <c r="AK309" s="7" t="str">
        <f>CONCATENATE("Help_Link",E309)</f>
        <v>Help_Link_022</v>
      </c>
      <c r="AL309" s="10"/>
      <c r="AM309" s="24" t="s">
        <v>183</v>
      </c>
      <c r="AN309" s="24" t="s">
        <v>183</v>
      </c>
      <c r="AO309" s="13" t="str">
        <f t="shared" si="313"/>
        <v>PASS</v>
      </c>
      <c r="AP309" s="13"/>
      <c r="AQ309" s="12" t="str">
        <f>CONCATENATE("""",AK309,""": {""parameters"": {""destinationLink"": {""url"": """, R309, """, ""tooltip"": """, S309,"""}, ""destinationType"": ""url"", ""fontSize"": ",X309,", ""includeState"": ", T309, ", ""text"": """, Z309, """, ""textAlignment"": """, Y309, """, ""textColor"": """, W309, """}, ""type"": ""link""},")</f>
        <v>"Help_Link_022": {"parameters": {"destinationLink": {"url": "https://{{coalesce(cell(BIG_TEST_9.result, 21,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09" s="33" t="s">
        <v>208</v>
      </c>
      <c r="AS309" s="13" t="str">
        <f t="shared" si="319"/>
        <v>FAIL</v>
      </c>
      <c r="AT309" s="13"/>
      <c r="AU309" s="12" t="str">
        <f>CONCATENATE("{""colspan"": ",AC309,", ""column"": ",AD309,", ""name"": """,AK309,""", ""row"": ",AE309,", ""rowspan"": ",AF309,", ""widgetStyle"": ",AH309,"},")</f>
        <v>{"colspan": 2, "column": 13, "name": "Help_Link_022", "row": 132, "rowspan": 3, "widgetStyle": {"backgroundColor": "#FFFFFF", "borderColor": "#FFFFFF", "borderEdges": [], "borderRadius": 0, "borderWidth": 1}},</v>
      </c>
      <c r="AV309" s="33" t="s">
        <v>226</v>
      </c>
      <c r="AW309" s="13" t="str">
        <f t="shared" si="316"/>
        <v>FAIL</v>
      </c>
    </row>
    <row r="310" spans="1:49" s="4" customFormat="1" ht="87" thickBot="1" x14ac:dyDescent="0.35">
      <c r="A310" s="31">
        <v>14</v>
      </c>
      <c r="B310" s="14" t="s">
        <v>8</v>
      </c>
      <c r="C310" s="14" t="s">
        <v>47</v>
      </c>
      <c r="D310" s="14" t="s">
        <v>172</v>
      </c>
      <c r="E310" s="11" t="str">
        <f t="shared" si="309"/>
        <v>_022</v>
      </c>
      <c r="F310" s="28">
        <f t="shared" si="302"/>
        <v>21</v>
      </c>
      <c r="G310" s="6" t="s">
        <v>183</v>
      </c>
      <c r="H310" s="6" t="s">
        <v>183</v>
      </c>
      <c r="I310" s="26" t="s">
        <v>183</v>
      </c>
      <c r="J310" s="6" t="s">
        <v>183</v>
      </c>
      <c r="K310" s="6" t="s">
        <v>183</v>
      </c>
      <c r="L310" s="6" t="s">
        <v>183</v>
      </c>
      <c r="M310" s="6" t="s">
        <v>183</v>
      </c>
      <c r="N310" s="6" t="s">
        <v>183</v>
      </c>
      <c r="O310" s="6" t="s">
        <v>183</v>
      </c>
      <c r="P310" s="6" t="s">
        <v>183</v>
      </c>
      <c r="Q310" s="23" t="s">
        <v>183</v>
      </c>
      <c r="R310" s="21" t="str">
        <f>CONCATENATE("https://org62.my.salesforce.com/analytics/wave/wave.apexp#dashboard/{{coalesce(cell(BIG_TEST_9.result, ", $F310,", \""Detail_Dashboard_Name\""), \""0FK0M0000004J3fWAE\"").asString()}}")</f>
        <v>https://org62.my.salesforce.com/analytics/wave/wave.apexp#dashboard/{{coalesce(cell(BIG_TEST_9.result, 21, \"Detail_Dashboard_Name\"), \"0FK0M0000004J3fWAE\").asString()}}</v>
      </c>
      <c r="S310" s="21" t="s">
        <v>198</v>
      </c>
      <c r="T310" s="7" t="str">
        <f>"false"</f>
        <v>false</v>
      </c>
      <c r="U310" s="23" t="s">
        <v>183</v>
      </c>
      <c r="V310" s="23" t="s">
        <v>183</v>
      </c>
      <c r="W310" s="17" t="s">
        <v>207</v>
      </c>
      <c r="X310" s="8" t="s">
        <v>62</v>
      </c>
      <c r="Y310" s="8" t="s">
        <v>33</v>
      </c>
      <c r="Z310" s="8" t="s">
        <v>201</v>
      </c>
      <c r="AA310" s="23" t="s">
        <v>183</v>
      </c>
      <c r="AB310" s="23" t="s">
        <v>183</v>
      </c>
      <c r="AC310" s="9" t="s">
        <v>41</v>
      </c>
      <c r="AD310" s="9" t="s">
        <v>181</v>
      </c>
      <c r="AE310" s="32">
        <f>AG310+1</f>
        <v>133</v>
      </c>
      <c r="AF310" s="9" t="s">
        <v>40</v>
      </c>
      <c r="AG310" s="28">
        <f t="shared" si="303"/>
        <v>132</v>
      </c>
      <c r="AH310" s="16" t="s">
        <v>235</v>
      </c>
      <c r="AI310" s="10"/>
      <c r="AJ310" s="25" t="s">
        <v>183</v>
      </c>
      <c r="AK310" s="7" t="str">
        <f>CONCATENATE("Explore_Link",E310)</f>
        <v>Explore_Link_022</v>
      </c>
      <c r="AL310" s="10"/>
      <c r="AM310" s="24" t="s">
        <v>183</v>
      </c>
      <c r="AN310" s="24" t="s">
        <v>183</v>
      </c>
      <c r="AO310" s="13" t="str">
        <f t="shared" si="313"/>
        <v>PASS</v>
      </c>
      <c r="AP310" s="13"/>
      <c r="AQ310" s="12" t="str">
        <f>CONCATENATE("""",AK310,""": {""parameters"": {""destinationLink"": {""url"": """, R310, """, ""tooltip"": """, S310,"""}, ""destinationType"": ""url"", ""fontSize"": ",X310,", ""includeState"": ", T310, ", ""text"": """, Z310, """, ""textAlignment"": """, Y310, """, ""textColor"": """, W310, """}, ""type"": ""link""},")</f>
        <v>"Explore_Link_022": {"parameters": {"destinationLink": {"url": "https://org62.my.salesforce.com/analytics/wave/wave.apexp#dashboard/{{coalesce(cell(BIG_TEST_9.result, 21,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10" s="33" t="s">
        <v>249</v>
      </c>
      <c r="AS310" s="13" t="str">
        <f t="shared" si="319"/>
        <v>FAIL</v>
      </c>
      <c r="AT310" s="13"/>
      <c r="AU310" s="12" t="str">
        <f>CONCATENATE("{""colspan"": ",AC310,", ""column"": ",AD310,", ""name"": """,AK310,""", ""row"": ",AE310,", ""rowspan"": ",AF310,", ""widgetStyle"": ",AH310,"},")</f>
        <v>{"colspan": 4, "column": 43, "name": "Explore_Link_022", "row": 133, "rowspan": 3, "widgetStyle": {"backgroundColor": "#E3EBF3", "borderColor": "#FFFFFF", "borderEdges": ["all"], "borderRadius": 8, "borderWidth": 4}},</v>
      </c>
      <c r="AV310" s="33" t="s">
        <v>236</v>
      </c>
      <c r="AW310" s="13" t="str">
        <f t="shared" si="316"/>
        <v>FAIL</v>
      </c>
    </row>
    <row r="311" spans="1:49" s="4" customFormat="1" ht="72.599999999999994" thickBot="1" x14ac:dyDescent="0.35">
      <c r="A311" s="29">
        <v>1</v>
      </c>
      <c r="B311" s="14" t="s">
        <v>8</v>
      </c>
      <c r="C311" s="14" t="s">
        <v>47</v>
      </c>
      <c r="D311" s="14" t="s">
        <v>10</v>
      </c>
      <c r="E311" s="11" t="str">
        <f>CONCATENATE("_",TEXT(F311+1,"000"))</f>
        <v>_023</v>
      </c>
      <c r="F311" s="28">
        <f t="shared" si="302"/>
        <v>22</v>
      </c>
      <c r="G311" s="5" t="s">
        <v>173</v>
      </c>
      <c r="H311" s="20" t="str">
        <f>CONCATENATE("{{coalesce(cell(BIG_TEST_9.result, ", $F311,", \""Metric\""), \""Error\"").asString()}}")</f>
        <v>{{coalesce(cell(BIG_TEST_9.result, 22, \"Metric\"), \"Error\").asString()}}</v>
      </c>
      <c r="I311" s="26" t="s">
        <v>183</v>
      </c>
      <c r="J311" s="20" t="str">
        <f>CONCATENATE("{{coalesce(cell(BIG_TEST_9.result, ", $F311,", \""YTD_Dynamic\""), \""Error\"").asString()}}")</f>
        <v>{{coalesce(cell(BIG_TEST_9.result, 22, \"YTD_Dynamic\"), \"Error\").asString()}}</v>
      </c>
      <c r="K311" s="6" t="s">
        <v>16</v>
      </c>
      <c r="L311" s="5" t="s">
        <v>17</v>
      </c>
      <c r="M311" s="20" t="str">
        <f t="shared" ref="M311:M315" si="320">CONCATENATE("[""Metric"", [""{{coalesce(cell(BIG_TEST_9.result, ", $F311,", \""Metric\""), \""Error\"").asString()}}""], ""in""]")</f>
        <v>["Metric", ["{{coalesce(cell(BIG_TEST_9.result, 22, \"Metric\"), \"Error\").asString()}}"], "in"]</v>
      </c>
      <c r="N311" s="20" t="str">
        <f t="shared" ref="N311:N314" si="321">CONCATENATE("[""Region"", [""{{coalesce(cell(BIG_TEST_9.result, ", $F311,", \""Region\""), \""Error\"").asString()}}""], ""in""]")</f>
        <v>["Region", ["{{coalesce(cell(BIG_TEST_9.result, 22, \"Region\"), \"Error\").asString()}}"], "in"]</v>
      </c>
      <c r="O311" s="6" t="s">
        <v>210</v>
      </c>
      <c r="P311" s="6" t="s">
        <v>177</v>
      </c>
      <c r="Q311" s="23" t="s">
        <v>183</v>
      </c>
      <c r="R311" s="23" t="s">
        <v>183</v>
      </c>
      <c r="S311" s="23" t="s">
        <v>183</v>
      </c>
      <c r="T311" s="23" t="s">
        <v>183</v>
      </c>
      <c r="U311" s="23" t="s">
        <v>183</v>
      </c>
      <c r="V311" s="23" t="s">
        <v>183</v>
      </c>
      <c r="W311" s="21" t="str">
        <f>CONCATENATE("{{coalesce(cell(BIG_TEST_9.result, ", $F311,", \""Text_Color_1\""), \""#FFFFFF\"").asString()}}")</f>
        <v>{{coalesce(cell(BIG_TEST_9.result, 22, \"Text_Color_1\"), \"#FFFFFF\").asString()}}</v>
      </c>
      <c r="X311" s="8" t="s">
        <v>48</v>
      </c>
      <c r="Y311" s="8" t="s">
        <v>33</v>
      </c>
      <c r="Z311" s="21" t="str">
        <f>CONCATENATE("{{coalesce(cell(BIG_TEST_9.result, ", $F311,", \""number_YTD_Formatted\""), \""--\"").asString()}}")</f>
        <v>{{coalesce(cell(BIG_TEST_9.result, 22, \"number_YTD_Formatted\"), \"--\").asString()}}</v>
      </c>
      <c r="AA311" s="23" t="s">
        <v>183</v>
      </c>
      <c r="AB311" s="23" t="s">
        <v>183</v>
      </c>
      <c r="AC311" s="9" t="s">
        <v>59</v>
      </c>
      <c r="AD311" s="9" t="s">
        <v>160</v>
      </c>
      <c r="AE311" s="9">
        <f>AG311</f>
        <v>137</v>
      </c>
      <c r="AF311" s="9" t="s">
        <v>40</v>
      </c>
      <c r="AG311" s="28">
        <f t="shared" si="303"/>
        <v>137</v>
      </c>
      <c r="AH311" s="16" t="s">
        <v>227</v>
      </c>
      <c r="AI311" s="10"/>
      <c r="AJ311" s="25" t="s">
        <v>183</v>
      </c>
      <c r="AK311" s="7" t="str">
        <f>CONCATENATE("text_",L311,E311)</f>
        <v>text_YTD_023</v>
      </c>
      <c r="AL311" s="10"/>
      <c r="AM311" s="24" t="s">
        <v>183</v>
      </c>
      <c r="AN311" s="24" t="s">
        <v>183</v>
      </c>
      <c r="AO311" s="13" t="str">
        <f>IF(AM311=AN311,"PASS","FAIL")</f>
        <v>PASS</v>
      </c>
      <c r="AP311" s="13"/>
      <c r="AQ311" s="12" t="str">
        <f>CONCATENATE("""",AK311,""": {""type"": ""text"", ""parameters"": {""text"": """, Z311, """, ""textAlignment"": """, Y311, """, ""textColor"": """, W311, """, ""fontSize"": ",X311,"}},")</f>
        <v>"text_YTD_023": {"type": "text", "parameters": {"text": "{{coalesce(cell(BIG_TEST_9.result, 22, \"number_YTD_Formatted\"), \"--\").asString()}}", "textAlignment": "center", "textColor": "{{coalesce(cell(BIG_TEST_9.result, 22, \"Text_Color_1\"), \"#FFFFFF\").asString()}}", "fontSize": 18}},</v>
      </c>
      <c r="AR311" s="17" t="s">
        <v>218</v>
      </c>
      <c r="AS311" s="13" t="str">
        <f>IF(AQ311=AR311,"PASS","FAIL")</f>
        <v>FAIL</v>
      </c>
      <c r="AT311" s="13"/>
      <c r="AU311" s="12" t="str">
        <f t="shared" ref="AU311:AU318" si="322">CONCATENATE("{""colspan"": ",AC311,", ""column"": ",AD311,", ""name"": """,AK311,""", ""row"": ",AE311,", ""rowspan"": ",AF311,", ""widgetStyle"": ",AH311,"},")</f>
        <v>{"colspan": 5, "column": 22, "name": "text_YTD_023", "row": 137, "rowspan": 3, "widgetStyle": {"borderEdges": ["bottom"], "backgroundColor": "#FFFFFF", "borderColor": "#C5D3E0", "borderRadius": 0, "borderWidth": 1}},</v>
      </c>
      <c r="AV311" s="17" t="s">
        <v>231</v>
      </c>
      <c r="AW311" s="13" t="str">
        <f>IF(AU311=AV311,"PASS","FAIL")</f>
        <v>FAIL</v>
      </c>
    </row>
    <row r="312" spans="1:49" s="4" customFormat="1" ht="72.599999999999994" thickBot="1" x14ac:dyDescent="0.35">
      <c r="A312" s="30">
        <v>2</v>
      </c>
      <c r="B312" s="14" t="s">
        <v>8</v>
      </c>
      <c r="C312" s="14" t="s">
        <v>47</v>
      </c>
      <c r="D312" s="14" t="s">
        <v>10</v>
      </c>
      <c r="E312" s="11" t="str">
        <f t="shared" ref="E312:E324" si="323">CONCATENATE("_",TEXT(F312+1,"000"))</f>
        <v>_023</v>
      </c>
      <c r="F312" s="28">
        <f t="shared" si="302"/>
        <v>22</v>
      </c>
      <c r="G312" s="5" t="s">
        <v>173</v>
      </c>
      <c r="H312" s="20" t="str">
        <f t="shared" ref="H312:H315" si="324">CONCATENATE("{{coalesce(cell(BIG_TEST_9.result, ", $F312,", \""Metric\""), \""Error\"").asString()}}")</f>
        <v>{{coalesce(cell(BIG_TEST_9.result, 22, \"Metric\"), \"Error\").asString()}}</v>
      </c>
      <c r="I312" s="26" t="s">
        <v>183</v>
      </c>
      <c r="J312" s="20" t="s">
        <v>15</v>
      </c>
      <c r="K312" s="5" t="s">
        <v>15</v>
      </c>
      <c r="L312" s="5" t="s">
        <v>53</v>
      </c>
      <c r="M312" s="20" t="str">
        <f t="shared" si="320"/>
        <v>["Metric", ["{{coalesce(cell(BIG_TEST_9.result, 22, \"Metric\"), \"Error\").asString()}}"], "in"]</v>
      </c>
      <c r="N312" s="20" t="str">
        <f t="shared" si="321"/>
        <v>["Region", ["{{coalesce(cell(BIG_TEST_9.result, 22, \"Region\"), \"Error\").asString()}}"], "in"]</v>
      </c>
      <c r="O312" s="6" t="s">
        <v>210</v>
      </c>
      <c r="P312" s="6" t="s">
        <v>177</v>
      </c>
      <c r="Q312" s="23" t="s">
        <v>183</v>
      </c>
      <c r="R312" s="23" t="s">
        <v>183</v>
      </c>
      <c r="S312" s="23" t="s">
        <v>183</v>
      </c>
      <c r="T312" s="23" t="s">
        <v>183</v>
      </c>
      <c r="U312" s="23" t="s">
        <v>183</v>
      </c>
      <c r="V312" s="23" t="s">
        <v>183</v>
      </c>
      <c r="W312" s="21" t="str">
        <f t="shared" ref="W312:W313" si="325">CONCATENATE("{{coalesce(cell(BIG_TEST_9.result, ", $F312,", \""Text_Color_1\""), \""#FFFFFF\"").asString()}}")</f>
        <v>{{coalesce(cell(BIG_TEST_9.result, 22, \"Text_Color_1\"), \"#FFFFFF\").asString()}}</v>
      </c>
      <c r="X312" s="8" t="s">
        <v>48</v>
      </c>
      <c r="Y312" s="8" t="s">
        <v>33</v>
      </c>
      <c r="Z312" s="21" t="str">
        <f>CONCATENATE("{{coalesce(cell(BIG_TEST_9.result, ", $F312,", \""number_YTD_A_Formatted\""), \""--\"").asString()}}")</f>
        <v>{{coalesce(cell(BIG_TEST_9.result, 22, \"number_YTD_A_Formatted\"), \"--\").asString()}}</v>
      </c>
      <c r="AA312" s="23" t="s">
        <v>183</v>
      </c>
      <c r="AB312" s="23" t="s">
        <v>183</v>
      </c>
      <c r="AC312" s="9" t="s">
        <v>59</v>
      </c>
      <c r="AD312" s="9" t="s">
        <v>195</v>
      </c>
      <c r="AE312" s="9">
        <f>AG312</f>
        <v>137</v>
      </c>
      <c r="AF312" s="9" t="s">
        <v>40</v>
      </c>
      <c r="AG312" s="28">
        <f t="shared" si="303"/>
        <v>137</v>
      </c>
      <c r="AH312" s="16" t="s">
        <v>227</v>
      </c>
      <c r="AI312" s="10"/>
      <c r="AJ312" s="25" t="s">
        <v>183</v>
      </c>
      <c r="AK312" s="7" t="str">
        <f t="shared" ref="AK312:AK315" si="326">CONCATENATE("text_",L312,E312)</f>
        <v>text_YTD_A_023</v>
      </c>
      <c r="AL312" s="10"/>
      <c r="AM312" s="24" t="s">
        <v>183</v>
      </c>
      <c r="AN312" s="24" t="s">
        <v>183</v>
      </c>
      <c r="AO312" s="13" t="str">
        <f t="shared" ref="AO312:AO324" si="327">IF(AM312=AN312,"PASS","FAIL")</f>
        <v>PASS</v>
      </c>
      <c r="AP312" s="13"/>
      <c r="AQ312" s="12" t="str">
        <f t="shared" ref="AQ312:AQ317" si="328">CONCATENATE("""",AK312,""": {""type"": ""text"", ""parameters"": {""text"": """, Z312, """, ""textAlignment"": """, Y312, """, ""textColor"": """, W312, """, ""fontSize"": ",X312,"}},")</f>
        <v>"text_YTD_A_023": {"type": "text", "parameters": {"text": "{{coalesce(cell(BIG_TEST_9.result, 22, \"number_YTD_A_Formatted\"), \"--\").asString()}}", "textAlignment": "center", "textColor": "{{coalesce(cell(BIG_TEST_9.result, 22, \"Text_Color_1\"), \"#FFFFFF\").asString()}}", "fontSize": 18}},</v>
      </c>
      <c r="AR312" s="17" t="s">
        <v>213</v>
      </c>
      <c r="AS312" s="13" t="str">
        <f t="shared" ref="AS312:AS317" si="329">IF(AQ312=AR312,"PASS","FAIL")</f>
        <v>FAIL</v>
      </c>
      <c r="AT312" s="13"/>
      <c r="AU312" s="12" t="str">
        <f t="shared" si="322"/>
        <v>{"colspan": 5, "column": 29, "name": "text_YTD_A_023", "row": 137, "rowspan": 3, "widgetStyle": {"borderEdges": ["bottom"], "backgroundColor": "#FFFFFF", "borderColor": "#C5D3E0", "borderRadius": 0, "borderWidth": 1}},</v>
      </c>
      <c r="AV312" s="17" t="s">
        <v>228</v>
      </c>
      <c r="AW312" s="13" t="str">
        <f t="shared" ref="AW312:AW324" si="330">IF(AU312=AV312,"PASS","FAIL")</f>
        <v>FAIL</v>
      </c>
    </row>
    <row r="313" spans="1:49" s="4" customFormat="1" ht="72.599999999999994" thickBot="1" x14ac:dyDescent="0.35">
      <c r="A313" s="30">
        <v>3</v>
      </c>
      <c r="B313" s="14" t="s">
        <v>8</v>
      </c>
      <c r="C313" s="14" t="s">
        <v>47</v>
      </c>
      <c r="D313" s="14" t="s">
        <v>10</v>
      </c>
      <c r="E313" s="11" t="str">
        <f t="shared" si="323"/>
        <v>_023</v>
      </c>
      <c r="F313" s="28">
        <f t="shared" si="302"/>
        <v>22</v>
      </c>
      <c r="G313" s="5" t="s">
        <v>173</v>
      </c>
      <c r="H313" s="20" t="str">
        <f t="shared" si="324"/>
        <v>{{coalesce(cell(BIG_TEST_9.result, 22, \"Metric\"), \"Error\").asString()}}</v>
      </c>
      <c r="I313" s="26" t="s">
        <v>183</v>
      </c>
      <c r="J313" s="20" t="str">
        <f>CONCATENATE("{{coalesce(cell(BIG_TEST_9.result, ", $F313,", \""Annual_Target_Dynamic\""), \""Error\"").asString()}}")</f>
        <v>{{coalesce(cell(BIG_TEST_9.result, 22, \"Annual_Target_Dynamic\"), \"Error\").asString()}}</v>
      </c>
      <c r="K313" s="5" t="s">
        <v>50</v>
      </c>
      <c r="L313" s="5" t="s">
        <v>54</v>
      </c>
      <c r="M313" s="20" t="str">
        <f t="shared" si="320"/>
        <v>["Metric", ["{{coalesce(cell(BIG_TEST_9.result, 22, \"Metric\"), \"Error\").asString()}}"], "in"]</v>
      </c>
      <c r="N313" s="20" t="str">
        <f t="shared" si="321"/>
        <v>["Region", ["{{coalesce(cell(BIG_TEST_9.result, 22, \"Region\"), \"Error\").asString()}}"], "in"]</v>
      </c>
      <c r="O313" s="6" t="s">
        <v>210</v>
      </c>
      <c r="P313" s="6" t="s">
        <v>177</v>
      </c>
      <c r="Q313" s="23" t="s">
        <v>183</v>
      </c>
      <c r="R313" s="23" t="s">
        <v>183</v>
      </c>
      <c r="S313" s="23" t="s">
        <v>183</v>
      </c>
      <c r="T313" s="23" t="s">
        <v>183</v>
      </c>
      <c r="U313" s="23" t="s">
        <v>183</v>
      </c>
      <c r="V313" s="23" t="s">
        <v>183</v>
      </c>
      <c r="W313" s="21" t="str">
        <f t="shared" si="325"/>
        <v>{{coalesce(cell(BIG_TEST_9.result, 22, \"Text_Color_1\"), \"#FFFFFF\").asString()}}</v>
      </c>
      <c r="X313" s="8" t="s">
        <v>48</v>
      </c>
      <c r="Y313" s="8" t="s">
        <v>33</v>
      </c>
      <c r="Z313" s="21" t="str">
        <f t="shared" ref="Z313" si="331">CONCATENATE("{{coalesce(cell(BIG_TEST_9.result, ", $F313,", \""number_Target_Formatted\""), \""--\"").asString()}}")</f>
        <v>{{coalesce(cell(BIG_TEST_9.result, 22, \"number_Target_Formatted\"), \"--\").asString()}}</v>
      </c>
      <c r="AA313" s="23" t="s">
        <v>183</v>
      </c>
      <c r="AB313" s="23" t="s">
        <v>183</v>
      </c>
      <c r="AC313" s="9" t="s">
        <v>41</v>
      </c>
      <c r="AD313" s="9" t="s">
        <v>135</v>
      </c>
      <c r="AE313" s="9">
        <f>AG313</f>
        <v>137</v>
      </c>
      <c r="AF313" s="9" t="s">
        <v>40</v>
      </c>
      <c r="AG313" s="28">
        <f t="shared" si="303"/>
        <v>137</v>
      </c>
      <c r="AH313" s="16" t="s">
        <v>219</v>
      </c>
      <c r="AI313" s="10"/>
      <c r="AJ313" s="25" t="s">
        <v>183</v>
      </c>
      <c r="AK313" s="7" t="str">
        <f t="shared" si="326"/>
        <v>text_Target_023</v>
      </c>
      <c r="AL313" s="10"/>
      <c r="AM313" s="24" t="s">
        <v>183</v>
      </c>
      <c r="AN313" s="24" t="s">
        <v>183</v>
      </c>
      <c r="AO313" s="13" t="str">
        <f t="shared" si="327"/>
        <v>PASS</v>
      </c>
      <c r="AP313" s="13"/>
      <c r="AQ313" s="12" t="str">
        <f t="shared" si="328"/>
        <v>"text_Target_023": {"type": "text", "parameters": {"text": "{{coalesce(cell(BIG_TEST_9.result, 22, \"number_Target_Formatted\"), \"--\").asString()}}", "textAlignment": "center", "textColor": "{{coalesce(cell(BIG_TEST_9.result, 22, \"Text_Color_1\"), \"#FFFFFF\").asString()}}", "fontSize": 18}},</v>
      </c>
      <c r="AR313" s="17" t="s">
        <v>217</v>
      </c>
      <c r="AS313" s="13" t="str">
        <f t="shared" si="329"/>
        <v>FAIL</v>
      </c>
      <c r="AT313" s="13"/>
      <c r="AU313" s="12" t="str">
        <f t="shared" si="322"/>
        <v>{"colspan": 4, "column": 16, "name": "text_Target_023", "row": 137, "rowspan": 3, "widgetStyle": {"borderEdges": [], "backgroundColor": "#FFFFFF", "borderColor": "#FFFFFF", "borderRadius": 0, "borderWidth": 1}},</v>
      </c>
      <c r="AV313" s="17" t="s">
        <v>232</v>
      </c>
      <c r="AW313" s="13" t="str">
        <f t="shared" si="330"/>
        <v>FAIL</v>
      </c>
    </row>
    <row r="314" spans="1:49" s="4" customFormat="1" ht="72.599999999999994" thickBot="1" x14ac:dyDescent="0.35">
      <c r="A314" s="30">
        <v>4</v>
      </c>
      <c r="B314" s="14" t="s">
        <v>8</v>
      </c>
      <c r="C314" s="14" t="s">
        <v>47</v>
      </c>
      <c r="D314" s="14" t="s">
        <v>10</v>
      </c>
      <c r="E314" s="11" t="str">
        <f t="shared" si="323"/>
        <v>_023</v>
      </c>
      <c r="F314" s="28">
        <f t="shared" si="302"/>
        <v>22</v>
      </c>
      <c r="G314" s="5" t="s">
        <v>173</v>
      </c>
      <c r="H314" s="20" t="str">
        <f t="shared" si="324"/>
        <v>{{coalesce(cell(BIG_TEST_9.result, 22, \"Metric\"), \"Error\").asString()}}</v>
      </c>
      <c r="I314" s="26" t="s">
        <v>183</v>
      </c>
      <c r="J314" s="20" t="str">
        <f>CONCATENATE("{{coalesce(cell(BIG_TEST_9.result, ", $F314,", \""Change_in_YTD_MoM_Dynamic\""), \""Error\"").asString()}}")</f>
        <v>{{coalesce(cell(BIG_TEST_9.result, 22, \"Change_in_YTD_MoM_Dynamic\"), \"Error\").asString()}}</v>
      </c>
      <c r="K314" s="5" t="s">
        <v>51</v>
      </c>
      <c r="L314" s="5" t="s">
        <v>56</v>
      </c>
      <c r="M314" s="20" t="str">
        <f t="shared" si="320"/>
        <v>["Metric", ["{{coalesce(cell(BIG_TEST_9.result, 22, \"Metric\"), \"Error\").asString()}}"], "in"]</v>
      </c>
      <c r="N314" s="20" t="str">
        <f t="shared" si="321"/>
        <v>["Region", ["{{coalesce(cell(BIG_TEST_9.result, 22, \"Region\"), \"Error\").asString()}}"], "in"]</v>
      </c>
      <c r="O314" s="6" t="s">
        <v>210</v>
      </c>
      <c r="P314" s="6" t="s">
        <v>177</v>
      </c>
      <c r="Q314" s="23" t="s">
        <v>183</v>
      </c>
      <c r="R314" s="23" t="s">
        <v>183</v>
      </c>
      <c r="S314" s="23" t="s">
        <v>183</v>
      </c>
      <c r="T314" s="23" t="s">
        <v>183</v>
      </c>
      <c r="U314" s="23" t="s">
        <v>183</v>
      </c>
      <c r="V314" s="23" t="s">
        <v>183</v>
      </c>
      <c r="W314" s="21" t="str">
        <f>CONCATENATE("{{coalesce(cell(BIG_TEST_9.result, ", $F314,", \""Color_2\""), \""#FFFFFF\"").asString()}}")</f>
        <v>{{coalesce(cell(BIG_TEST_9.result, 22, \"Color_2\"), \"#FFFFFF\").asString()}}</v>
      </c>
      <c r="X314" s="8" t="s">
        <v>34</v>
      </c>
      <c r="Y314" s="8" t="s">
        <v>202</v>
      </c>
      <c r="Z314" s="21" t="str">
        <f>CONCATENATE("{{coalesce(cell(BIG_TEST_9.result, ", $F314,", \""number_YTD_MoM_Formatted\""), \""--\"").asString()}}")</f>
        <v>{{coalesce(cell(BIG_TEST_9.result, 22, \"number_YTD_MoM_Formatted\"), \"--\").asString()}}</v>
      </c>
      <c r="AA314" s="23" t="s">
        <v>183</v>
      </c>
      <c r="AB314" s="23" t="s">
        <v>183</v>
      </c>
      <c r="AC314" s="9" t="s">
        <v>40</v>
      </c>
      <c r="AD314" s="9" t="s">
        <v>32</v>
      </c>
      <c r="AE314" s="9">
        <f>AG314+3</f>
        <v>140</v>
      </c>
      <c r="AF314" s="9" t="s">
        <v>44</v>
      </c>
      <c r="AG314" s="28">
        <f t="shared" si="303"/>
        <v>137</v>
      </c>
      <c r="AH314" s="16" t="s">
        <v>219</v>
      </c>
      <c r="AI314" s="10"/>
      <c r="AJ314" s="25" t="s">
        <v>183</v>
      </c>
      <c r="AK314" s="7" t="str">
        <f t="shared" si="326"/>
        <v>text_YTD_MoM_023</v>
      </c>
      <c r="AL314" s="10"/>
      <c r="AM314" s="24" t="s">
        <v>183</v>
      </c>
      <c r="AN314" s="24" t="s">
        <v>183</v>
      </c>
      <c r="AO314" s="13" t="str">
        <f t="shared" si="327"/>
        <v>PASS</v>
      </c>
      <c r="AP314" s="13"/>
      <c r="AQ314" s="12" t="str">
        <f t="shared" si="328"/>
        <v>"text_YTD_MoM_023": {"type": "text", "parameters": {"text": "{{coalesce(cell(BIG_TEST_9.result, 22, \"number_YTD_MoM_Formatted\"), \"--\").asString()}}", "textAlignment": "right", "textColor": "{{coalesce(cell(BIG_TEST_9.result, 22, \"Color_2\"), \"#FFFFFF\").asString()}}", "fontSize": 14}},</v>
      </c>
      <c r="AR314" s="17" t="s">
        <v>211</v>
      </c>
      <c r="AS314" s="13" t="str">
        <f t="shared" si="329"/>
        <v>FAIL</v>
      </c>
      <c r="AT314" s="13"/>
      <c r="AU314" s="12" t="str">
        <f t="shared" si="322"/>
        <v>{"colspan": 3, "column": 24, "name": "text_YTD_MoM_023", "row": 140, "rowspan": 2, "widgetStyle": {"borderEdges": [], "backgroundColor": "#FFFFFF", "borderColor": "#FFFFFF", "borderRadius": 0, "borderWidth": 1}},</v>
      </c>
      <c r="AV314" s="17" t="s">
        <v>230</v>
      </c>
      <c r="AW314" s="13" t="str">
        <f t="shared" si="330"/>
        <v>FAIL</v>
      </c>
    </row>
    <row r="315" spans="1:49" s="4" customFormat="1" ht="72.599999999999994" thickBot="1" x14ac:dyDescent="0.35">
      <c r="A315" s="30">
        <v>5</v>
      </c>
      <c r="B315" s="14" t="s">
        <v>8</v>
      </c>
      <c r="C315" s="14" t="s">
        <v>47</v>
      </c>
      <c r="D315" s="14" t="s">
        <v>10</v>
      </c>
      <c r="E315" s="11" t="str">
        <f t="shared" si="323"/>
        <v>_023</v>
      </c>
      <c r="F315" s="28">
        <f t="shared" si="302"/>
        <v>22</v>
      </c>
      <c r="G315" s="5" t="s">
        <v>173</v>
      </c>
      <c r="H315" s="20" t="str">
        <f t="shared" si="324"/>
        <v>{{coalesce(cell(BIG_TEST_9.result, 22, \"Metric\"), \"Error\").asString()}}</v>
      </c>
      <c r="I315" s="26" t="s">
        <v>183</v>
      </c>
      <c r="J315" s="5" t="s">
        <v>52</v>
      </c>
      <c r="K315" s="5" t="s">
        <v>52</v>
      </c>
      <c r="L315" s="5" t="s">
        <v>55</v>
      </c>
      <c r="M315" s="20" t="str">
        <f t="shared" si="320"/>
        <v>["Metric", ["{{coalesce(cell(BIG_TEST_9.result, 22, \"Metric\"), \"Error\").asString()}}"], "in"]</v>
      </c>
      <c r="N315" s="20" t="str">
        <f>CONCATENATE("[""Region"", [""{{coalesce(cell(BIG_TEST_9.result, ", $F315,", \""Region\""), \""Error\"").asString()}}""], ""in""]")</f>
        <v>["Region", ["{{coalesce(cell(BIG_TEST_9.result, 22, \"Region\"), \"Error\").asString()}}"], "in"]</v>
      </c>
      <c r="O315" s="6" t="s">
        <v>210</v>
      </c>
      <c r="P315" s="6" t="s">
        <v>177</v>
      </c>
      <c r="Q315" s="23" t="s">
        <v>183</v>
      </c>
      <c r="R315" s="23" t="s">
        <v>183</v>
      </c>
      <c r="S315" s="23" t="s">
        <v>183</v>
      </c>
      <c r="T315" s="23" t="s">
        <v>183</v>
      </c>
      <c r="U315" s="23" t="s">
        <v>183</v>
      </c>
      <c r="V315" s="23" t="s">
        <v>183</v>
      </c>
      <c r="W315" s="21" t="str">
        <f>CONCATENATE("{{coalesce(cell(BIG_TEST_9.result, ", $F315,", \""Color\""), \""#FFFFFF\"").asString()}}")</f>
        <v>{{coalesce(cell(BIG_TEST_9.result, 22, \"Color\"), \"#FFFFFF\").asString()}}</v>
      </c>
      <c r="X315" s="8" t="s">
        <v>34</v>
      </c>
      <c r="Y315" s="8" t="s">
        <v>202</v>
      </c>
      <c r="Z315" s="21" t="str">
        <f>CONCATENATE("{{coalesce(cell(BIG_TEST_9.result, ", $F315,", \""number_YTD_A_MoM_Formatted\""), \""--\"").asString()}}")</f>
        <v>{{coalesce(cell(BIG_TEST_9.result, 22, \"number_YTD_A_MoM_Formatted\"), \"--\").asString()}}</v>
      </c>
      <c r="AA315" s="23" t="s">
        <v>183</v>
      </c>
      <c r="AB315" s="23" t="s">
        <v>183</v>
      </c>
      <c r="AC315" s="9" t="s">
        <v>40</v>
      </c>
      <c r="AD315" s="9" t="s">
        <v>237</v>
      </c>
      <c r="AE315" s="9">
        <f>AG315+3</f>
        <v>140</v>
      </c>
      <c r="AF315" s="9" t="s">
        <v>44</v>
      </c>
      <c r="AG315" s="28">
        <f t="shared" si="303"/>
        <v>137</v>
      </c>
      <c r="AH315" s="16" t="s">
        <v>219</v>
      </c>
      <c r="AI315" s="10"/>
      <c r="AJ315" s="25" t="s">
        <v>183</v>
      </c>
      <c r="AK315" s="7" t="str">
        <f t="shared" si="326"/>
        <v>text_YTD_A_MoM_023</v>
      </c>
      <c r="AL315" s="10"/>
      <c r="AM315" s="24" t="s">
        <v>183</v>
      </c>
      <c r="AN315" s="24" t="s">
        <v>183</v>
      </c>
      <c r="AO315" s="13" t="str">
        <f t="shared" si="327"/>
        <v>PASS</v>
      </c>
      <c r="AP315" s="13"/>
      <c r="AQ315" s="12" t="str">
        <f t="shared" si="328"/>
        <v>"text_YTD_A_MoM_023": {"type": "text", "parameters": {"text": "{{coalesce(cell(BIG_TEST_9.result, 22, \"number_YTD_A_MoM_Formatted\"), \"--\").asString()}}", "textAlignment": "right", "textColor": "{{coalesce(cell(BIG_TEST_9.result, 22, \"Color\"), \"#FFFFFF\").asString()}}", "fontSize": 14}},</v>
      </c>
      <c r="AR315" s="17" t="s">
        <v>214</v>
      </c>
      <c r="AS315" s="13" t="str">
        <f t="shared" si="329"/>
        <v>FAIL</v>
      </c>
      <c r="AT315" s="13"/>
      <c r="AU315" s="12" t="str">
        <f t="shared" si="322"/>
        <v>{"colspan": 3, "column": 31, "name": "text_YTD_A_MoM_023", "row": 140, "rowspan": 2, "widgetStyle": {"borderEdges": [], "backgroundColor": "#FFFFFF", "borderColor": "#FFFFFF", "borderRadius": 0, "borderWidth": 1}},</v>
      </c>
      <c r="AV315" s="17" t="s">
        <v>229</v>
      </c>
      <c r="AW315" s="13" t="str">
        <f t="shared" si="330"/>
        <v>FAIL</v>
      </c>
    </row>
    <row r="316" spans="1:49" s="4" customFormat="1" ht="72.599999999999994" thickBot="1" x14ac:dyDescent="0.35">
      <c r="A316" s="30">
        <v>6</v>
      </c>
      <c r="B316" s="14" t="s">
        <v>8</v>
      </c>
      <c r="C316" s="14" t="s">
        <v>47</v>
      </c>
      <c r="D316" s="14" t="s">
        <v>10</v>
      </c>
      <c r="E316" s="11" t="str">
        <f t="shared" si="323"/>
        <v>_023</v>
      </c>
      <c r="F316" s="28">
        <f t="shared" si="302"/>
        <v>22</v>
      </c>
      <c r="G316" s="6" t="s">
        <v>183</v>
      </c>
      <c r="H316" s="6" t="s">
        <v>183</v>
      </c>
      <c r="I316" s="6" t="s">
        <v>183</v>
      </c>
      <c r="J316" s="6" t="s">
        <v>183</v>
      </c>
      <c r="K316" s="6" t="s">
        <v>183</v>
      </c>
      <c r="L316" s="6" t="s">
        <v>183</v>
      </c>
      <c r="M316" s="6" t="s">
        <v>183</v>
      </c>
      <c r="N316" s="6" t="s">
        <v>183</v>
      </c>
      <c r="O316" s="6" t="s">
        <v>183</v>
      </c>
      <c r="P316" s="6" t="s">
        <v>183</v>
      </c>
      <c r="Q316" s="23" t="s">
        <v>183</v>
      </c>
      <c r="R316" s="23" t="s">
        <v>183</v>
      </c>
      <c r="S316" s="23" t="s">
        <v>183</v>
      </c>
      <c r="T316" s="23" t="s">
        <v>183</v>
      </c>
      <c r="U316" s="23" t="s">
        <v>183</v>
      </c>
      <c r="V316" s="23" t="s">
        <v>183</v>
      </c>
      <c r="W316" s="21" t="str">
        <f>CONCATENATE("{{coalesce(cell(BIG_TEST_9.result, ", $F314,", \""Text_Color_1\""), \""#FFFFFF\"").asString()}}")</f>
        <v>{{coalesce(cell(BIG_TEST_9.result, 22, \"Text_Color_1\"), \"#FFFFFF\").asString()}}</v>
      </c>
      <c r="X316" s="8" t="s">
        <v>49</v>
      </c>
      <c r="Y316" s="8" t="s">
        <v>202</v>
      </c>
      <c r="Z316" s="8" t="s">
        <v>212</v>
      </c>
      <c r="AA316" s="23"/>
      <c r="AB316" s="23"/>
      <c r="AC316" s="9" t="s">
        <v>40</v>
      </c>
      <c r="AD316" s="9" t="s">
        <v>158</v>
      </c>
      <c r="AE316" s="9">
        <f>AG316+3</f>
        <v>140</v>
      </c>
      <c r="AF316" s="9" t="s">
        <v>44</v>
      </c>
      <c r="AG316" s="28">
        <f t="shared" si="303"/>
        <v>137</v>
      </c>
      <c r="AH316" s="16" t="s">
        <v>219</v>
      </c>
      <c r="AI316" s="10"/>
      <c r="AJ316" s="25" t="s">
        <v>183</v>
      </c>
      <c r="AK316" s="7" t="str">
        <f>CONCATENATE("text_","cmom_a",E316)</f>
        <v>text_cmom_a_023</v>
      </c>
      <c r="AL316" s="10"/>
      <c r="AM316" s="24" t="s">
        <v>183</v>
      </c>
      <c r="AN316" s="24" t="s">
        <v>183</v>
      </c>
      <c r="AO316" s="13" t="str">
        <f t="shared" si="327"/>
        <v>PASS</v>
      </c>
      <c r="AP316" s="13"/>
      <c r="AQ316" s="12" t="str">
        <f t="shared" si="328"/>
        <v>"text_cmom_a_023": {"type": "text", "parameters": {"text": "Δ MoM", "textAlignment": "right", "textColor": "{{coalesce(cell(BIG_TEST_9.result, 22, \"Text_Color_1\"), \"#FFFFFF\").asString()}}", "fontSize": 10}},</v>
      </c>
      <c r="AR316" s="17" t="s">
        <v>215</v>
      </c>
      <c r="AS316" s="13" t="str">
        <f t="shared" si="329"/>
        <v>FAIL</v>
      </c>
      <c r="AT316" s="13"/>
      <c r="AU316" s="12" t="str">
        <f t="shared" si="322"/>
        <v>{"colspan": 3, "column": 21, "name": "text_cmom_a_023", "row": 140, "rowspan": 2, "widgetStyle": {"borderEdges": [], "backgroundColor": "#FFFFFF", "borderColor": "#FFFFFF", "borderRadius": 0, "borderWidth": 1}},</v>
      </c>
      <c r="AV316" s="17" t="s">
        <v>220</v>
      </c>
      <c r="AW316" s="13" t="str">
        <f t="shared" si="330"/>
        <v>FAIL</v>
      </c>
    </row>
    <row r="317" spans="1:49" s="4" customFormat="1" ht="72.599999999999994" thickBot="1" x14ac:dyDescent="0.35">
      <c r="A317" s="30">
        <v>7</v>
      </c>
      <c r="B317" s="14" t="s">
        <v>8</v>
      </c>
      <c r="C317" s="14" t="s">
        <v>47</v>
      </c>
      <c r="D317" s="14" t="s">
        <v>10</v>
      </c>
      <c r="E317" s="11" t="str">
        <f t="shared" si="323"/>
        <v>_023</v>
      </c>
      <c r="F317" s="28">
        <f t="shared" si="302"/>
        <v>22</v>
      </c>
      <c r="G317" s="6" t="s">
        <v>183</v>
      </c>
      <c r="H317" s="6" t="s">
        <v>183</v>
      </c>
      <c r="I317" s="6" t="s">
        <v>183</v>
      </c>
      <c r="J317" s="6" t="s">
        <v>183</v>
      </c>
      <c r="K317" s="6" t="s">
        <v>183</v>
      </c>
      <c r="L317" s="6" t="s">
        <v>183</v>
      </c>
      <c r="M317" s="6" t="s">
        <v>183</v>
      </c>
      <c r="N317" s="6" t="s">
        <v>183</v>
      </c>
      <c r="O317" s="6" t="s">
        <v>183</v>
      </c>
      <c r="P317" s="6" t="s">
        <v>183</v>
      </c>
      <c r="Q317" s="23" t="s">
        <v>183</v>
      </c>
      <c r="R317" s="23" t="s">
        <v>183</v>
      </c>
      <c r="S317" s="23" t="s">
        <v>183</v>
      </c>
      <c r="T317" s="23" t="s">
        <v>183</v>
      </c>
      <c r="U317" s="23" t="s">
        <v>183</v>
      </c>
      <c r="V317" s="23" t="s">
        <v>183</v>
      </c>
      <c r="W317" s="21" t="str">
        <f>CONCATENATE("{{coalesce(cell(BIG_TEST_9.result, ", $F315,", \""Text_Color_1\""), \""#FFFFFF\"").asString()}}")</f>
        <v>{{coalesce(cell(BIG_TEST_9.result, 22, \"Text_Color_1\"), \"#FFFFFF\").asString()}}</v>
      </c>
      <c r="X317" s="8" t="s">
        <v>49</v>
      </c>
      <c r="Y317" s="8" t="s">
        <v>202</v>
      </c>
      <c r="Z317" s="8" t="s">
        <v>212</v>
      </c>
      <c r="AA317" s="23"/>
      <c r="AB317" s="23"/>
      <c r="AC317" s="9" t="s">
        <v>40</v>
      </c>
      <c r="AD317" s="9" t="s">
        <v>194</v>
      </c>
      <c r="AE317" s="9">
        <f>AG317+3</f>
        <v>140</v>
      </c>
      <c r="AF317" s="9" t="s">
        <v>44</v>
      </c>
      <c r="AG317" s="28">
        <f t="shared" si="303"/>
        <v>137</v>
      </c>
      <c r="AH317" s="16" t="s">
        <v>219</v>
      </c>
      <c r="AI317" s="10"/>
      <c r="AJ317" s="25" t="s">
        <v>183</v>
      </c>
      <c r="AK317" s="7" t="str">
        <f>CONCATENATE("text_","cmom_b",E317)</f>
        <v>text_cmom_b_023</v>
      </c>
      <c r="AL317" s="10"/>
      <c r="AM317" s="24" t="s">
        <v>183</v>
      </c>
      <c r="AN317" s="24" t="s">
        <v>183</v>
      </c>
      <c r="AO317" s="13" t="str">
        <f t="shared" si="327"/>
        <v>PASS</v>
      </c>
      <c r="AP317" s="13"/>
      <c r="AQ317" s="12" t="str">
        <f t="shared" si="328"/>
        <v>"text_cmom_b_023": {"type": "text", "parameters": {"text": "Δ MoM", "textAlignment": "right", "textColor": "{{coalesce(cell(BIG_TEST_9.result, 22, \"Text_Color_1\"), \"#FFFFFF\").asString()}}", "fontSize": 10}},</v>
      </c>
      <c r="AR317" s="17" t="s">
        <v>216</v>
      </c>
      <c r="AS317" s="13" t="str">
        <f t="shared" si="329"/>
        <v>FAIL</v>
      </c>
      <c r="AT317" s="13"/>
      <c r="AU317" s="12" t="str">
        <f t="shared" si="322"/>
        <v>{"colspan": 3, "column": 28, "name": "text_cmom_b_023", "row": 140, "rowspan": 2, "widgetStyle": {"borderEdges": [], "backgroundColor": "#FFFFFF", "borderColor": "#FFFFFF", "borderRadius": 0, "borderWidth": 1}},</v>
      </c>
      <c r="AV317" s="17" t="s">
        <v>221</v>
      </c>
      <c r="AW317" s="13" t="str">
        <f t="shared" si="330"/>
        <v>FAIL</v>
      </c>
    </row>
    <row r="318" spans="1:49" s="4" customFormat="1" ht="216.6" thickBot="1" x14ac:dyDescent="0.35">
      <c r="A318" s="30">
        <v>8</v>
      </c>
      <c r="B318" s="14" t="s">
        <v>8</v>
      </c>
      <c r="C318" s="14" t="s">
        <v>47</v>
      </c>
      <c r="D318" s="14" t="s">
        <v>166</v>
      </c>
      <c r="E318" s="11" t="str">
        <f t="shared" si="323"/>
        <v>_023</v>
      </c>
      <c r="F318" s="28">
        <f t="shared" si="302"/>
        <v>22</v>
      </c>
      <c r="G318" s="5" t="s">
        <v>173</v>
      </c>
      <c r="H318" s="20" t="str">
        <f t="shared" ref="H318" si="332">CONCATENATE("{{coalesce(cell(BIG_TEST_9.result, ", $F318,", \""Metric\""), \""Error\"").asString()}}")</f>
        <v>{{coalesce(cell(BIG_TEST_9.result, 22, \"Metric\"), \"Error\").asString()}}</v>
      </c>
      <c r="I318" s="20" t="s">
        <v>191</v>
      </c>
      <c r="J318" s="20" t="s">
        <v>15</v>
      </c>
      <c r="K318" s="5" t="s">
        <v>15</v>
      </c>
      <c r="L318" s="5" t="s">
        <v>53</v>
      </c>
      <c r="M318" s="20" t="str">
        <f>CONCATENATE("[""Metric"", [""{{coalesce(cell(BIG_TEST_9.result, ", $F318,", \""Metric\""), \""Error\"").asString()}}""], ""in""]")</f>
        <v>["Metric", ["{{coalesce(cell(BIG_TEST_9.result, 22, \"Metric\"), \"Error\").asString()}}"], "in"]</v>
      </c>
      <c r="N318" s="20" t="str">
        <f>CONCATENATE("[""Region"", [""{{coalesce(cell(BIG_TEST_9.result, ", $F318,", \""Region\""), \""Error\"").asString()}}""], ""in""]")</f>
        <v>["Region", ["{{coalesce(cell(BIG_TEST_9.result, 22, \"Region\"), \"Error\").asString()}}"], "in"]</v>
      </c>
      <c r="O318" s="6" t="s">
        <v>183</v>
      </c>
      <c r="P318" s="6" t="s">
        <v>177</v>
      </c>
      <c r="Q318" s="21" t="s">
        <v>178</v>
      </c>
      <c r="R318" s="23" t="s">
        <v>183</v>
      </c>
      <c r="S318" s="23" t="s">
        <v>183</v>
      </c>
      <c r="T318" s="23" t="s">
        <v>183</v>
      </c>
      <c r="U318" s="21" t="str">
        <f>CONCATENATE("{{coalesce(cell(BIG_TEST_9.result, ", $F318,", \""Color\""), \""#FFFFFF\"").asString()}}")</f>
        <v>{{coalesce(cell(BIG_TEST_9.result, 22, \"Color\"), \"#FFFFFF\").asString()}}</v>
      </c>
      <c r="V318" s="8" t="s">
        <v>34</v>
      </c>
      <c r="W318" s="17" t="s">
        <v>31</v>
      </c>
      <c r="X318" s="8" t="s">
        <v>49</v>
      </c>
      <c r="Y318" s="8" t="s">
        <v>33</v>
      </c>
      <c r="Z318" s="8"/>
      <c r="AA318" s="17" t="s">
        <v>239</v>
      </c>
      <c r="AB318" s="17" t="s">
        <v>196</v>
      </c>
      <c r="AC318" s="9" t="s">
        <v>179</v>
      </c>
      <c r="AD318" s="9" t="s">
        <v>204</v>
      </c>
      <c r="AE318" s="9">
        <f>AG318</f>
        <v>137</v>
      </c>
      <c r="AF318" s="9" t="s">
        <v>59</v>
      </c>
      <c r="AG318" s="28">
        <f t="shared" si="303"/>
        <v>137</v>
      </c>
      <c r="AH318" s="16" t="s">
        <v>180</v>
      </c>
      <c r="AI318" s="10"/>
      <c r="AJ318" s="11" t="str">
        <f>CONCATENATE(G318,"Trend",E318)</f>
        <v>Step_Trend_023</v>
      </c>
      <c r="AK318" s="7" t="str">
        <f>CONCATENATE("chart_Trend",E318)</f>
        <v>chart_Trend_023</v>
      </c>
      <c r="AL318" s="10"/>
      <c r="AM318" s="12" t="str">
        <f>CONCATENATE("""",AJ318,""": {""broadcastFacet"": false, ", P318,  ", ""isGlobal"": false, ", """query"": {""measures"": [[""avg"", """,J318,"""]], ""groups"": ", I318,", ""filters"": [", M318,", ", N318,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"Step_Trend_023":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22, \"Metric\"), \"Error\").asString()}}"], "in"], ["Region", ["{{coalesce(cell(BIG_TEST_9.result, 22,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18" s="21" t="s">
        <v>233</v>
      </c>
      <c r="AO318" s="13" t="str">
        <f t="shared" si="327"/>
        <v>FAIL</v>
      </c>
      <c r="AP318" s="13"/>
      <c r="AQ318" s="12" t="str">
        <f>CONCATENATE("""", AK318, """: {""parameters"": {", AA318, " """, AJ318, """, ", AB318, "}, ""type"": ""chart""},")</f>
        <v>"chart_Trend_023":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"Step_Trend_023",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18" s="17" t="s">
        <v>238</v>
      </c>
      <c r="AS318" s="13" t="str">
        <f>IF(AQ318=AR318,"PASS","FAIL")</f>
        <v>FAIL</v>
      </c>
      <c r="AT318" s="13"/>
      <c r="AU318" s="12" t="str">
        <f t="shared" si="322"/>
        <v>{"colspan": 7, "column": 34, "name": "chart_Trend_023", "row": 137, "rowspan": 5, "widgetStyle": {"backgroundColor": "#FFFFFF", "borderColor": "#FFFFFF", "borderEdges": [], "borderRadius": 0, "borderWidth": 1}},</v>
      </c>
      <c r="AV318" s="17" t="s">
        <v>234</v>
      </c>
      <c r="AW318" s="13" t="str">
        <f t="shared" si="330"/>
        <v>FAIL</v>
      </c>
    </row>
    <row r="319" spans="1:49" s="4" customFormat="1" ht="115.8" thickBot="1" x14ac:dyDescent="0.35">
      <c r="A319" s="30">
        <v>9</v>
      </c>
      <c r="B319" s="14" t="s">
        <v>8</v>
      </c>
      <c r="C319" s="14" t="s">
        <v>47</v>
      </c>
      <c r="D319" s="14" t="s">
        <v>167</v>
      </c>
      <c r="E319" s="11" t="str">
        <f t="shared" si="323"/>
        <v>_023</v>
      </c>
      <c r="F319" s="28">
        <f t="shared" si="302"/>
        <v>22</v>
      </c>
      <c r="G319" s="6" t="s">
        <v>183</v>
      </c>
      <c r="H319" s="6" t="s">
        <v>183</v>
      </c>
      <c r="I319" s="26" t="s">
        <v>183</v>
      </c>
      <c r="J319" s="6" t="s">
        <v>183</v>
      </c>
      <c r="K319" s="6" t="s">
        <v>183</v>
      </c>
      <c r="L319" s="6" t="s">
        <v>183</v>
      </c>
      <c r="M319" s="6" t="s">
        <v>183</v>
      </c>
      <c r="N319" s="6" t="s">
        <v>183</v>
      </c>
      <c r="O319" s="6" t="s">
        <v>183</v>
      </c>
      <c r="P319" s="6" t="s">
        <v>183</v>
      </c>
      <c r="Q319" s="23" t="s">
        <v>183</v>
      </c>
      <c r="R319" s="23" t="s">
        <v>183</v>
      </c>
      <c r="S319" s="23" t="s">
        <v>183</v>
      </c>
      <c r="T319" s="23" t="s">
        <v>183</v>
      </c>
      <c r="U319" s="23" t="s">
        <v>183</v>
      </c>
      <c r="V319" s="23" t="s">
        <v>183</v>
      </c>
      <c r="W319" s="17" t="s">
        <v>187</v>
      </c>
      <c r="X319" s="8" t="s">
        <v>49</v>
      </c>
      <c r="Y319" s="8" t="s">
        <v>33</v>
      </c>
      <c r="Z319" s="8"/>
      <c r="AA319" s="23" t="s">
        <v>183</v>
      </c>
      <c r="AB319" s="23" t="s">
        <v>183</v>
      </c>
      <c r="AC319" s="9" t="s">
        <v>42</v>
      </c>
      <c r="AD319" s="9" t="s">
        <v>42</v>
      </c>
      <c r="AE319" s="9">
        <f>AG319</f>
        <v>137</v>
      </c>
      <c r="AF319" s="9" t="s">
        <v>59</v>
      </c>
      <c r="AG319" s="28">
        <f t="shared" si="303"/>
        <v>137</v>
      </c>
      <c r="AH319" s="22" t="str">
        <f>CONCATENATE("{""backgroundColor"": ""{{coalesce(cell(BIG_TEST_9.result, ",$F319,", \""Colorization_Hex_Code\""), \""#FFFFFF\"").asString()}}"", ""borderColor"": ""#FFFFFF"", ""borderEdges"": [""top"",""left"",""bottom""], ""borderRadius"": 0, ""borderWidth"": 4}")</f>
        <v>{"backgroundColor": "{{coalesce(cell(BIG_TEST_9.result, 22, \"Colorization_Hex_Code\"), \"#FFFFFF\").asString()}}", "borderColor": "#FFFFFF", "borderEdges": ["top","left","bottom"], "borderRadius": 0, "borderWidth": 4}</v>
      </c>
      <c r="AI319" s="10"/>
      <c r="AJ319" s="25" t="s">
        <v>183</v>
      </c>
      <c r="AK319" s="7" t="str">
        <f>CONCATENATE("Status_Box",E319)</f>
        <v>Status_Box_023</v>
      </c>
      <c r="AL319" s="10"/>
      <c r="AM319" s="24" t="s">
        <v>183</v>
      </c>
      <c r="AN319" s="24" t="s">
        <v>183</v>
      </c>
      <c r="AO319" s="13" t="str">
        <f t="shared" si="327"/>
        <v>PASS</v>
      </c>
      <c r="AP319" s="13"/>
      <c r="AQ319" s="12" t="str">
        <f>CONCATENATE("""",AK319,""": {""parameters"": {""fontSize"": ",X319,", ""text"": """, Z319, """, ""textAlignment"": """, Y319, """, ""textColor"": """, W319, """}, ""type"": ""text""},")</f>
        <v>"Status_Box_023": {"parameters": {"fontSize": 10, "text": "", "textAlignment": "center", "textColor": "#091A3E"}, "type": "text"},</v>
      </c>
      <c r="AR319" s="33" t="s">
        <v>203</v>
      </c>
      <c r="AS319" s="13" t="str">
        <f t="shared" ref="AS319:AS324" si="333">IF(AQ319=AR319,"PASS","FAIL")</f>
        <v>FAIL</v>
      </c>
      <c r="AT319" s="13"/>
      <c r="AU319" s="12" t="str">
        <f>CONCATENATE("{""colspan"": ",AC319,", ""column"": ",AD319,", ""name"": """,AK319,""", ""row"": ",AE319,", ""rowspan"": ",AF319, ", ""widgetStyle"": ",AH319,"},")</f>
        <v>{"colspan": 1, "column": 1, "name": "Status_Box_023", "row": 137, "rowspan": 5, "widgetStyle": {"backgroundColor": "{{coalesce(cell(BIG_TEST_9.result, 22, \"Colorization_Hex_Code\"), \"#FFFFFF\").asString()}}", "borderColor": "#FFFFFF", "borderEdges": ["top","left","bottom"], "borderRadius": 0, "borderWidth": 4}},</v>
      </c>
      <c r="AV319" s="33" t="s">
        <v>222</v>
      </c>
      <c r="AW319" s="13" t="str">
        <f t="shared" si="330"/>
        <v>FAIL</v>
      </c>
    </row>
    <row r="320" spans="1:49" s="4" customFormat="1" ht="130.19999999999999" customHeight="1" thickBot="1" x14ac:dyDescent="0.35">
      <c r="A320" s="30">
        <v>10</v>
      </c>
      <c r="B320" s="14" t="s">
        <v>8</v>
      </c>
      <c r="C320" s="14" t="s">
        <v>47</v>
      </c>
      <c r="D320" s="14" t="s">
        <v>168</v>
      </c>
      <c r="E320" s="11" t="str">
        <f t="shared" si="323"/>
        <v>_023</v>
      </c>
      <c r="F320" s="28">
        <f t="shared" si="302"/>
        <v>22</v>
      </c>
      <c r="G320" s="6" t="s">
        <v>183</v>
      </c>
      <c r="H320" s="6" t="s">
        <v>183</v>
      </c>
      <c r="I320" s="26" t="s">
        <v>183</v>
      </c>
      <c r="J320" s="6" t="s">
        <v>183</v>
      </c>
      <c r="K320" s="6" t="s">
        <v>183</v>
      </c>
      <c r="L320" s="6" t="s">
        <v>183</v>
      </c>
      <c r="M320" s="6" t="s">
        <v>183</v>
      </c>
      <c r="N320" s="6" t="s">
        <v>183</v>
      </c>
      <c r="O320" s="6" t="s">
        <v>183</v>
      </c>
      <c r="P320" s="6" t="s">
        <v>183</v>
      </c>
      <c r="Q320" s="23" t="s">
        <v>183</v>
      </c>
      <c r="R320" s="23" t="s">
        <v>183</v>
      </c>
      <c r="S320" s="23" t="s">
        <v>183</v>
      </c>
      <c r="T320" s="23" t="s">
        <v>183</v>
      </c>
      <c r="U320" s="23" t="s">
        <v>183</v>
      </c>
      <c r="V320" s="23" t="s">
        <v>183</v>
      </c>
      <c r="W320" s="21" t="str">
        <f>CONCATENATE("{{coalesce(cell(BIG_TEST_9.result, ", $F320,", \""Text_Color_1\""), \""#FFFFFF\"").asString()}}")</f>
        <v>{{coalesce(cell(BIG_TEST_9.result, 22, \"Text_Color_1\"), \"#FFFFFF\").asString()}}</v>
      </c>
      <c r="X320" s="8" t="s">
        <v>34</v>
      </c>
      <c r="Y320" s="8" t="s">
        <v>186</v>
      </c>
      <c r="Z320" s="21" t="str">
        <f>CONCATENATE("{{coalesce(cell(BIG_TEST_9.result, ", $F320,", \""Metric_Short\""), \""Error\"").asString()}}")</f>
        <v>{{coalesce(cell(BIG_TEST_9.result, 22, \"Metric_Short\"), \"Error\").asString()}}</v>
      </c>
      <c r="AA320" s="23" t="s">
        <v>183</v>
      </c>
      <c r="AB320" s="23" t="s">
        <v>183</v>
      </c>
      <c r="AC320" s="9" t="s">
        <v>61</v>
      </c>
      <c r="AD320" s="9" t="s">
        <v>44</v>
      </c>
      <c r="AE320" s="9">
        <f>AG320</f>
        <v>137</v>
      </c>
      <c r="AF320" s="9" t="s">
        <v>40</v>
      </c>
      <c r="AG320" s="28">
        <f t="shared" si="303"/>
        <v>137</v>
      </c>
      <c r="AH320" s="16" t="s">
        <v>205</v>
      </c>
      <c r="AI320" s="10"/>
      <c r="AJ320" s="25" t="s">
        <v>183</v>
      </c>
      <c r="AK320" s="7" t="str">
        <f>CONCATENATE("Metric_Name",E320)</f>
        <v>Metric_Name_023</v>
      </c>
      <c r="AL320" s="10"/>
      <c r="AM320" s="24" t="s">
        <v>183</v>
      </c>
      <c r="AN320" s="24" t="s">
        <v>183</v>
      </c>
      <c r="AO320" s="13" t="str">
        <f t="shared" si="327"/>
        <v>PASS</v>
      </c>
      <c r="AP320" s="13"/>
      <c r="AQ320" s="12" t="str">
        <f>CONCATENATE("""",AK320,""": {""parameters"": {""fontSize"": ",X320,", ""text"": """, Z320, """, ""textAlignment"": """, Y320, """, ""textColor"": """, W320, """}, ""type"": ""text""},")</f>
        <v>"Metric_Name_023": {"parameters": {"fontSize": 14, "text": "{{coalesce(cell(BIG_TEST_9.result, 22, \"Metric_Short\"), \"Error\").asString()}}", "textAlignment": "left", "textColor": "{{coalesce(cell(BIG_TEST_9.result, 22, \"Text_Color_1\"), \"#FFFFFF\").asString()}}"}, "type": "text"},</v>
      </c>
      <c r="AR320" s="33" t="s">
        <v>248</v>
      </c>
      <c r="AS320" s="13" t="str">
        <f t="shared" si="333"/>
        <v>FAIL</v>
      </c>
      <c r="AT320" s="13"/>
      <c r="AU320" s="12" t="str">
        <f>CONCATENATE("{""colspan"": ",AC320,", ""column"": ",AD320,", ""name"": """,AK320,""", ""row"": ",AE320,", ""rowspan"": ",AF320,", ""widgetStyle"": ",AH320,"},")</f>
        <v>{"colspan": 11, "column": 2, "name": "Metric_Name_023", "row": 137, "rowspan": 3, "widgetStyle": {"borderColor": "#FFFFFF", "borderEdges": [], "borderWidth": 1}},</v>
      </c>
      <c r="AV320" s="33" t="s">
        <v>223</v>
      </c>
      <c r="AW320" s="13" t="str">
        <f t="shared" si="330"/>
        <v>FAIL</v>
      </c>
    </row>
    <row r="321" spans="1:49" s="4" customFormat="1" ht="72.599999999999994" thickBot="1" x14ac:dyDescent="0.35">
      <c r="A321" s="30">
        <v>11</v>
      </c>
      <c r="B321" s="14" t="s">
        <v>8</v>
      </c>
      <c r="C321" s="14" t="s">
        <v>47</v>
      </c>
      <c r="D321" s="14" t="s">
        <v>169</v>
      </c>
      <c r="E321" s="11" t="str">
        <f t="shared" si="323"/>
        <v>_023</v>
      </c>
      <c r="F321" s="28">
        <f t="shared" si="302"/>
        <v>22</v>
      </c>
      <c r="G321" s="6" t="s">
        <v>183</v>
      </c>
      <c r="H321" s="6" t="s">
        <v>183</v>
      </c>
      <c r="I321" s="26" t="s">
        <v>183</v>
      </c>
      <c r="J321" s="6" t="s">
        <v>183</v>
      </c>
      <c r="K321" s="6" t="s">
        <v>183</v>
      </c>
      <c r="L321" s="6" t="s">
        <v>183</v>
      </c>
      <c r="M321" s="6" t="s">
        <v>183</v>
      </c>
      <c r="N321" s="6" t="s">
        <v>183</v>
      </c>
      <c r="O321" s="6" t="s">
        <v>183</v>
      </c>
      <c r="P321" s="6" t="s">
        <v>183</v>
      </c>
      <c r="Q321" s="23" t="s">
        <v>183</v>
      </c>
      <c r="R321" s="23" t="s">
        <v>183</v>
      </c>
      <c r="S321" s="23" t="s">
        <v>183</v>
      </c>
      <c r="T321" s="23" t="s">
        <v>183</v>
      </c>
      <c r="U321" s="23" t="s">
        <v>183</v>
      </c>
      <c r="V321" s="23" t="s">
        <v>183</v>
      </c>
      <c r="W321" s="21" t="str">
        <f>CONCATENATE("{{coalesce(cell(BIG_TEST_9.result, ", $F321,", \""Text_Color_2\""), \""#FFFFFF\"").asString()}}")</f>
        <v>{{coalesce(cell(BIG_TEST_9.result, 22, \"Text_Color_2\"), \"#FFFFFF\").asString()}}</v>
      </c>
      <c r="X321" s="8" t="s">
        <v>62</v>
      </c>
      <c r="Y321" s="8" t="s">
        <v>186</v>
      </c>
      <c r="Z321" s="21" t="str">
        <f>CONCATENATE("{{coalesce(cell(BIG_TEST_9.result, ", $F321,", \""Type\""), \""Error\"").asString()}} Metric")</f>
        <v>{{coalesce(cell(BIG_TEST_9.result, 22, \"Type\"), \"Error\").asString()}} Metric</v>
      </c>
      <c r="AA321" s="23" t="s">
        <v>183</v>
      </c>
      <c r="AB321" s="23" t="s">
        <v>183</v>
      </c>
      <c r="AC321" s="9" t="s">
        <v>179</v>
      </c>
      <c r="AD321" s="9" t="s">
        <v>44</v>
      </c>
      <c r="AE321" s="9">
        <f>AG321+3</f>
        <v>140</v>
      </c>
      <c r="AF321" s="9" t="s">
        <v>44</v>
      </c>
      <c r="AG321" s="28">
        <f t="shared" si="303"/>
        <v>137</v>
      </c>
      <c r="AH321" s="16" t="s">
        <v>180</v>
      </c>
      <c r="AI321" s="10"/>
      <c r="AJ321" s="25" t="s">
        <v>183</v>
      </c>
      <c r="AK321" s="7" t="str">
        <f>CONCATENATE("Type_Name",E321)</f>
        <v>Type_Name_023</v>
      </c>
      <c r="AL321" s="10"/>
      <c r="AM321" s="24" t="s">
        <v>183</v>
      </c>
      <c r="AN321" s="24" t="s">
        <v>183</v>
      </c>
      <c r="AO321" s="13" t="str">
        <f t="shared" si="327"/>
        <v>PASS</v>
      </c>
      <c r="AP321" s="13"/>
      <c r="AQ321" s="12" t="str">
        <f>CONCATENATE("""",AK321,""": {""parameters"": {""fontSize"": ",X321,", ""text"": """, Z321, """, ""textAlignment"": """, Y321, """, ""textColor"": """, W321, """}, ""type"": ""text""},")</f>
        <v>"Type_Name_023": {"parameters": {"fontSize": 12, "text": "{{coalesce(cell(BIG_TEST_9.result, 22, \"Type\"), \"Error\").asString()}} Metric", "textAlignment": "left", "textColor": "{{coalesce(cell(BIG_TEST_9.result, 22, \"Text_Color_2\"), \"#FFFFFF\").asString()}}"}, "type": "text"},</v>
      </c>
      <c r="AR321" s="33" t="s">
        <v>206</v>
      </c>
      <c r="AS321" s="13" t="str">
        <f t="shared" si="333"/>
        <v>FAIL</v>
      </c>
      <c r="AT321" s="13"/>
      <c r="AU321" s="12" t="str">
        <f>CONCATENATE("{""colspan"": ",AC321,", ""column"": ",AD321,", ""name"": """,AK321,""", ""row"": ",AE321,", ""rowspan"": ",AF321,", ""widgetStyle"": ",AH321,"},")</f>
        <v>{"colspan": 7, "column": 2, "name": "Type_Name_023", "row": 140, "rowspan": 2, "widgetStyle": {"backgroundColor": "#FFFFFF", "borderColor": "#FFFFFF", "borderEdges": [], "borderRadius": 0, "borderWidth": 1}},</v>
      </c>
      <c r="AV321" s="33" t="s">
        <v>224</v>
      </c>
      <c r="AW321" s="13" t="str">
        <f t="shared" si="330"/>
        <v>FAIL</v>
      </c>
    </row>
    <row r="322" spans="1:49" s="4" customFormat="1" ht="87" customHeight="1" thickBot="1" x14ac:dyDescent="0.35">
      <c r="A322" s="30">
        <v>12</v>
      </c>
      <c r="B322" s="14" t="s">
        <v>8</v>
      </c>
      <c r="C322" s="14" t="s">
        <v>47</v>
      </c>
      <c r="D322" s="14" t="s">
        <v>170</v>
      </c>
      <c r="E322" s="11" t="str">
        <f t="shared" si="323"/>
        <v>_023</v>
      </c>
      <c r="F322" s="28">
        <f t="shared" si="302"/>
        <v>22</v>
      </c>
      <c r="G322" s="6" t="s">
        <v>183</v>
      </c>
      <c r="H322" s="6" t="s">
        <v>183</v>
      </c>
      <c r="I322" s="26" t="s">
        <v>183</v>
      </c>
      <c r="J322" s="6" t="s">
        <v>183</v>
      </c>
      <c r="K322" s="6" t="s">
        <v>183</v>
      </c>
      <c r="L322" s="6" t="s">
        <v>183</v>
      </c>
      <c r="M322" s="6" t="s">
        <v>183</v>
      </c>
      <c r="N322" s="6" t="s">
        <v>183</v>
      </c>
      <c r="O322" s="6" t="s">
        <v>183</v>
      </c>
      <c r="P322" s="6" t="s">
        <v>183</v>
      </c>
      <c r="Q322" s="23" t="s">
        <v>183</v>
      </c>
      <c r="R322" s="23" t="s">
        <v>183</v>
      </c>
      <c r="S322" s="23" t="s">
        <v>183</v>
      </c>
      <c r="T322" s="23" t="s">
        <v>183</v>
      </c>
      <c r="U322" s="23" t="s">
        <v>183</v>
      </c>
      <c r="V322" s="23" t="s">
        <v>183</v>
      </c>
      <c r="W322" s="21" t="str">
        <f>CONCATENATE("{{coalesce(cell(BIG_TEST_9.result, ", $F322,", \""Text_Color_2\""), \""#FFFFFF\"").asString()}}")</f>
        <v>{{coalesce(cell(BIG_TEST_9.result, 22, \"Text_Color_2\"), \"#FFFFFF\").asString()}}</v>
      </c>
      <c r="X322" s="8" t="s">
        <v>62</v>
      </c>
      <c r="Y322" s="8" t="s">
        <v>202</v>
      </c>
      <c r="Z322" s="21" t="str">
        <f>CONCATENATE("As of {{coalesce(cell(BIG_TEST_9.result, ", $F322,", \""As_of_Date\""), \""Error\"").asString()}}")</f>
        <v>As of {{coalesce(cell(BIG_TEST_9.result, 22, \"As_of_Date\"), \"Error\").asString()}}</v>
      </c>
      <c r="AA322" s="23" t="s">
        <v>183</v>
      </c>
      <c r="AB322" s="23" t="s">
        <v>183</v>
      </c>
      <c r="AC322" s="9" t="s">
        <v>60</v>
      </c>
      <c r="AD322" s="9" t="s">
        <v>162</v>
      </c>
      <c r="AE322" s="9">
        <f>AG322+3</f>
        <v>140</v>
      </c>
      <c r="AF322" s="9" t="s">
        <v>44</v>
      </c>
      <c r="AG322" s="28">
        <f t="shared" si="303"/>
        <v>137</v>
      </c>
      <c r="AH322" s="16" t="s">
        <v>45</v>
      </c>
      <c r="AI322" s="10"/>
      <c r="AJ322" s="25" t="s">
        <v>183</v>
      </c>
      <c r="AK322" s="7" t="str">
        <f>CONCATENATE("As_Of_Date_Name",E322)</f>
        <v>As_Of_Date_Name_023</v>
      </c>
      <c r="AL322" s="10"/>
      <c r="AM322" s="24" t="s">
        <v>183</v>
      </c>
      <c r="AN322" s="24" t="s">
        <v>183</v>
      </c>
      <c r="AO322" s="13" t="str">
        <f t="shared" si="327"/>
        <v>PASS</v>
      </c>
      <c r="AP322" s="13"/>
      <c r="AQ322" s="12" t="str">
        <f>CONCATENATE("""",AK322,""": {""parameters"": {""fontSize"": ",X322,", ""text"": """, Z322, """, ""textAlignment"": """, Y322, """, ""textColor"": """, W322, """}, ""type"": ""text""},")</f>
        <v>"As_Of_Date_Name_023": {"parameters": {"fontSize": 12, "text": "As of {{coalesce(cell(BIG_TEST_9.result, 22, \"As_of_Date\"), \"Error\").asString()}}", "textAlignment": "right", "textColor": "{{coalesce(cell(BIG_TEST_9.result, 22, \"Text_Color_2\"), \"#FFFFFF\").asString()}}"}, "type": "text"},</v>
      </c>
      <c r="AR322" s="33" t="s">
        <v>209</v>
      </c>
      <c r="AS322" s="13" t="str">
        <f t="shared" si="333"/>
        <v>FAIL</v>
      </c>
      <c r="AT322" s="13"/>
      <c r="AU322" s="12" t="str">
        <f>CONCATENATE("{""colspan"": ",AC322,", ""column"": ",AD322,", ""name"": """,AK322,""", ""row"": ",AE322,", ""rowspan"": ",AF322,", ""widgetStyle"": ",AH322,"},")</f>
        <v>{"colspan": 6, "column": 9, "name": "As_Of_Date_Name_023", "row": 140, "rowspan": 2, "widgetStyle": {"borderEdges": []}},</v>
      </c>
      <c r="AV322" s="33" t="s">
        <v>225</v>
      </c>
      <c r="AW322" s="13" t="str">
        <f t="shared" si="330"/>
        <v>FAIL</v>
      </c>
    </row>
    <row r="323" spans="1:49" s="4" customFormat="1" ht="130.19999999999999" customHeight="1" thickBot="1" x14ac:dyDescent="0.35">
      <c r="A323" s="30">
        <v>13</v>
      </c>
      <c r="B323" s="14" t="s">
        <v>8</v>
      </c>
      <c r="C323" s="14" t="s">
        <v>47</v>
      </c>
      <c r="D323" s="14" t="s">
        <v>171</v>
      </c>
      <c r="E323" s="11" t="str">
        <f t="shared" si="323"/>
        <v>_023</v>
      </c>
      <c r="F323" s="28">
        <f t="shared" si="302"/>
        <v>22</v>
      </c>
      <c r="G323" s="6" t="s">
        <v>183</v>
      </c>
      <c r="H323" s="6" t="s">
        <v>183</v>
      </c>
      <c r="I323" s="26" t="s">
        <v>183</v>
      </c>
      <c r="J323" s="6" t="s">
        <v>183</v>
      </c>
      <c r="K323" s="6" t="s">
        <v>183</v>
      </c>
      <c r="L323" s="6" t="s">
        <v>183</v>
      </c>
      <c r="M323" s="6" t="s">
        <v>183</v>
      </c>
      <c r="N323" s="6" t="s">
        <v>183</v>
      </c>
      <c r="O323" s="6" t="s">
        <v>183</v>
      </c>
      <c r="P323" s="6" t="s">
        <v>183</v>
      </c>
      <c r="Q323" s="23" t="s">
        <v>183</v>
      </c>
      <c r="R323" s="21" t="str">
        <f>CONCATENATE("https://{{coalesce(cell(BIG_TEST_9.result, ", $F323,", \""CSG_Insights_Central_Link\""), \""sites.google.com/salesforce.com/fy18-csg-insights-central/home\"").asString()}}")</f>
        <v>https://{{coalesce(cell(BIG_TEST_9.result, 22, \"CSG_Insights_Central_Link\"), \"sites.google.com/salesforce.com/fy18-csg-insights-central/home\").asString()}}</v>
      </c>
      <c r="S323" s="21" t="s">
        <v>199</v>
      </c>
      <c r="T323" s="7" t="str">
        <f>"false"</f>
        <v>false</v>
      </c>
      <c r="U323" s="23" t="s">
        <v>183</v>
      </c>
      <c r="V323" s="23" t="s">
        <v>183</v>
      </c>
      <c r="W323" s="17" t="s">
        <v>207</v>
      </c>
      <c r="X323" s="8" t="s">
        <v>34</v>
      </c>
      <c r="Y323" s="8" t="s">
        <v>33</v>
      </c>
      <c r="Z323" s="8" t="s">
        <v>185</v>
      </c>
      <c r="AA323" s="23" t="s">
        <v>183</v>
      </c>
      <c r="AB323" s="23" t="s">
        <v>183</v>
      </c>
      <c r="AC323" s="9" t="s">
        <v>44</v>
      </c>
      <c r="AD323" s="9" t="s">
        <v>122</v>
      </c>
      <c r="AE323" s="9">
        <f>AG323</f>
        <v>137</v>
      </c>
      <c r="AF323" s="9" t="s">
        <v>40</v>
      </c>
      <c r="AG323" s="28">
        <f t="shared" si="303"/>
        <v>137</v>
      </c>
      <c r="AH323" s="16" t="s">
        <v>180</v>
      </c>
      <c r="AI323" s="10"/>
      <c r="AJ323" s="25" t="s">
        <v>183</v>
      </c>
      <c r="AK323" s="7" t="str">
        <f>CONCATENATE("Help_Link",E323)</f>
        <v>Help_Link_023</v>
      </c>
      <c r="AL323" s="10"/>
      <c r="AM323" s="24" t="s">
        <v>183</v>
      </c>
      <c r="AN323" s="24" t="s">
        <v>183</v>
      </c>
      <c r="AO323" s="13" t="str">
        <f t="shared" si="327"/>
        <v>PASS</v>
      </c>
      <c r="AP323" s="13"/>
      <c r="AQ323" s="12" t="str">
        <f>CONCATENATE("""",AK323,""": {""parameters"": {""destinationLink"": {""url"": """, R323, """, ""tooltip"": """, S323,"""}, ""destinationType"": ""url"", ""fontSize"": ",X323,", ""includeState"": ", T323, ", ""text"": """, Z323, """, ""textAlignment"": """, Y323, """, ""textColor"": """, W323, """}, ""type"": ""link""},")</f>
        <v>"Help_Link_023": {"parameters": {"destinationLink": {"url": "https://{{coalesce(cell(BIG_TEST_9.result, 22,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23" s="33" t="s">
        <v>208</v>
      </c>
      <c r="AS323" s="13" t="str">
        <f t="shared" si="333"/>
        <v>FAIL</v>
      </c>
      <c r="AT323" s="13"/>
      <c r="AU323" s="12" t="str">
        <f>CONCATENATE("{""colspan"": ",AC323,", ""column"": ",AD323,", ""name"": """,AK323,""", ""row"": ",AE323,", ""rowspan"": ",AF323,", ""widgetStyle"": ",AH323,"},")</f>
        <v>{"colspan": 2, "column": 13, "name": "Help_Link_023", "row": 137, "rowspan": 3, "widgetStyle": {"backgroundColor": "#FFFFFF", "borderColor": "#FFFFFF", "borderEdges": [], "borderRadius": 0, "borderWidth": 1}},</v>
      </c>
      <c r="AV323" s="33" t="s">
        <v>226</v>
      </c>
      <c r="AW323" s="13" t="str">
        <f t="shared" si="330"/>
        <v>FAIL</v>
      </c>
    </row>
    <row r="324" spans="1:49" s="4" customFormat="1" ht="87" thickBot="1" x14ac:dyDescent="0.35">
      <c r="A324" s="31">
        <v>14</v>
      </c>
      <c r="B324" s="14" t="s">
        <v>8</v>
      </c>
      <c r="C324" s="14" t="s">
        <v>47</v>
      </c>
      <c r="D324" s="14" t="s">
        <v>172</v>
      </c>
      <c r="E324" s="11" t="str">
        <f t="shared" si="323"/>
        <v>_023</v>
      </c>
      <c r="F324" s="28">
        <f t="shared" si="302"/>
        <v>22</v>
      </c>
      <c r="G324" s="6" t="s">
        <v>183</v>
      </c>
      <c r="H324" s="6" t="s">
        <v>183</v>
      </c>
      <c r="I324" s="26" t="s">
        <v>183</v>
      </c>
      <c r="J324" s="6" t="s">
        <v>183</v>
      </c>
      <c r="K324" s="6" t="s">
        <v>183</v>
      </c>
      <c r="L324" s="6" t="s">
        <v>183</v>
      </c>
      <c r="M324" s="6" t="s">
        <v>183</v>
      </c>
      <c r="N324" s="6" t="s">
        <v>183</v>
      </c>
      <c r="O324" s="6" t="s">
        <v>183</v>
      </c>
      <c r="P324" s="6" t="s">
        <v>183</v>
      </c>
      <c r="Q324" s="23" t="s">
        <v>183</v>
      </c>
      <c r="R324" s="21" t="str">
        <f>CONCATENATE("https://org62.my.salesforce.com/analytics/wave/wave.apexp#dashboard/{{coalesce(cell(BIG_TEST_9.result, ", $F324,", \""Detail_Dashboard_Name\""), \""0FK0M0000004J3fWAE\"").asString()}}")</f>
        <v>https://org62.my.salesforce.com/analytics/wave/wave.apexp#dashboard/{{coalesce(cell(BIG_TEST_9.result, 22, \"Detail_Dashboard_Name\"), \"0FK0M0000004J3fWAE\").asString()}}</v>
      </c>
      <c r="S324" s="21" t="s">
        <v>198</v>
      </c>
      <c r="T324" s="7" t="str">
        <f>"false"</f>
        <v>false</v>
      </c>
      <c r="U324" s="23" t="s">
        <v>183</v>
      </c>
      <c r="V324" s="23" t="s">
        <v>183</v>
      </c>
      <c r="W324" s="17" t="s">
        <v>207</v>
      </c>
      <c r="X324" s="8" t="s">
        <v>62</v>
      </c>
      <c r="Y324" s="8" t="s">
        <v>33</v>
      </c>
      <c r="Z324" s="8" t="s">
        <v>201</v>
      </c>
      <c r="AA324" s="23" t="s">
        <v>183</v>
      </c>
      <c r="AB324" s="23" t="s">
        <v>183</v>
      </c>
      <c r="AC324" s="9" t="s">
        <v>41</v>
      </c>
      <c r="AD324" s="9" t="s">
        <v>181</v>
      </c>
      <c r="AE324" s="32">
        <f>AG324+1</f>
        <v>138</v>
      </c>
      <c r="AF324" s="9" t="s">
        <v>40</v>
      </c>
      <c r="AG324" s="28">
        <f t="shared" si="303"/>
        <v>137</v>
      </c>
      <c r="AH324" s="16" t="s">
        <v>235</v>
      </c>
      <c r="AI324" s="10"/>
      <c r="AJ324" s="25" t="s">
        <v>183</v>
      </c>
      <c r="AK324" s="7" t="str">
        <f>CONCATENATE("Explore_Link",E324)</f>
        <v>Explore_Link_023</v>
      </c>
      <c r="AL324" s="10"/>
      <c r="AM324" s="24" t="s">
        <v>183</v>
      </c>
      <c r="AN324" s="24" t="s">
        <v>183</v>
      </c>
      <c r="AO324" s="13" t="str">
        <f t="shared" si="327"/>
        <v>PASS</v>
      </c>
      <c r="AP324" s="13"/>
      <c r="AQ324" s="12" t="str">
        <f>CONCATENATE("""",AK324,""": {""parameters"": {""destinationLink"": {""url"": """, R324, """, ""tooltip"": """, S324,"""}, ""destinationType"": ""url"", ""fontSize"": ",X324,", ""includeState"": ", T324, ", ""text"": """, Z324, """, ""textAlignment"": """, Y324, """, ""textColor"": """, W324, """}, ""type"": ""link""},")</f>
        <v>"Explore_Link_023": {"parameters": {"destinationLink": {"url": "https://org62.my.salesforce.com/analytics/wave/wave.apexp#dashboard/{{coalesce(cell(BIG_TEST_9.result, 22,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24" s="33" t="s">
        <v>249</v>
      </c>
      <c r="AS324" s="13" t="str">
        <f t="shared" si="333"/>
        <v>FAIL</v>
      </c>
      <c r="AT324" s="13"/>
      <c r="AU324" s="12" t="str">
        <f>CONCATENATE("{""colspan"": ",AC324,", ""column"": ",AD324,", ""name"": """,AK324,""", ""row"": ",AE324,", ""rowspan"": ",AF324,", ""widgetStyle"": ",AH324,"},")</f>
        <v>{"colspan": 4, "column": 43, "name": "Explore_Link_023", "row": 138, "rowspan": 3, "widgetStyle": {"backgroundColor": "#E3EBF3", "borderColor": "#FFFFFF", "borderEdges": ["all"], "borderRadius": 8, "borderWidth": 4}},</v>
      </c>
      <c r="AV324" s="33" t="s">
        <v>236</v>
      </c>
      <c r="AW324" s="13" t="str">
        <f t="shared" si="330"/>
        <v>FAIL</v>
      </c>
    </row>
    <row r="325" spans="1:49" s="4" customFormat="1" ht="72.599999999999994" thickBot="1" x14ac:dyDescent="0.35">
      <c r="A325" s="29">
        <v>1</v>
      </c>
      <c r="B325" s="14" t="s">
        <v>8</v>
      </c>
      <c r="C325" s="14" t="s">
        <v>47</v>
      </c>
      <c r="D325" s="14" t="s">
        <v>10</v>
      </c>
      <c r="E325" s="11" t="str">
        <f>CONCATENATE("_",TEXT(F325+1,"000"))</f>
        <v>_024</v>
      </c>
      <c r="F325" s="28">
        <f t="shared" si="302"/>
        <v>23</v>
      </c>
      <c r="G325" s="5" t="s">
        <v>173</v>
      </c>
      <c r="H325" s="20" t="str">
        <f>CONCATENATE("{{coalesce(cell(BIG_TEST_9.result, ", $F325,", \""Metric\""), \""Error\"").asString()}}")</f>
        <v>{{coalesce(cell(BIG_TEST_9.result, 23, \"Metric\"), \"Error\").asString()}}</v>
      </c>
      <c r="I325" s="26" t="s">
        <v>183</v>
      </c>
      <c r="J325" s="20" t="str">
        <f>CONCATENATE("{{coalesce(cell(BIG_TEST_9.result, ", $F325,", \""YTD_Dynamic\""), \""Error\"").asString()}}")</f>
        <v>{{coalesce(cell(BIG_TEST_9.result, 23, \"YTD_Dynamic\"), \"Error\").asString()}}</v>
      </c>
      <c r="K325" s="6" t="s">
        <v>16</v>
      </c>
      <c r="L325" s="5" t="s">
        <v>17</v>
      </c>
      <c r="M325" s="20" t="str">
        <f t="shared" ref="M325:M329" si="334">CONCATENATE("[""Metric"", [""{{coalesce(cell(BIG_TEST_9.result, ", $F325,", \""Metric\""), \""Error\"").asString()}}""], ""in""]")</f>
        <v>["Metric", ["{{coalesce(cell(BIG_TEST_9.result, 23, \"Metric\"), \"Error\").asString()}}"], "in"]</v>
      </c>
      <c r="N325" s="20" t="str">
        <f t="shared" ref="N325:N328" si="335">CONCATENATE("[""Region"", [""{{coalesce(cell(BIG_TEST_9.result, ", $F325,", \""Region\""), \""Error\"").asString()}}""], ""in""]")</f>
        <v>["Region", ["{{coalesce(cell(BIG_TEST_9.result, 23, \"Region\"), \"Error\").asString()}}"], "in"]</v>
      </c>
      <c r="O325" s="6" t="s">
        <v>210</v>
      </c>
      <c r="P325" s="6" t="s">
        <v>177</v>
      </c>
      <c r="Q325" s="23" t="s">
        <v>183</v>
      </c>
      <c r="R325" s="23" t="s">
        <v>183</v>
      </c>
      <c r="S325" s="23" t="s">
        <v>183</v>
      </c>
      <c r="T325" s="23" t="s">
        <v>183</v>
      </c>
      <c r="U325" s="23" t="s">
        <v>183</v>
      </c>
      <c r="V325" s="23" t="s">
        <v>183</v>
      </c>
      <c r="W325" s="21" t="str">
        <f>CONCATENATE("{{coalesce(cell(BIG_TEST_9.result, ", $F325,", \""Text_Color_1\""), \""#FFFFFF\"").asString()}}")</f>
        <v>{{coalesce(cell(BIG_TEST_9.result, 23, \"Text_Color_1\"), \"#FFFFFF\").asString()}}</v>
      </c>
      <c r="X325" s="8" t="s">
        <v>48</v>
      </c>
      <c r="Y325" s="8" t="s">
        <v>33</v>
      </c>
      <c r="Z325" s="21" t="str">
        <f>CONCATENATE("{{coalesce(cell(BIG_TEST_9.result, ", $F325,", \""number_YTD_Formatted\""), \""--\"").asString()}}")</f>
        <v>{{coalesce(cell(BIG_TEST_9.result, 23, \"number_YTD_Formatted\"), \"--\").asString()}}</v>
      </c>
      <c r="AA325" s="23" t="s">
        <v>183</v>
      </c>
      <c r="AB325" s="23" t="s">
        <v>183</v>
      </c>
      <c r="AC325" s="9" t="s">
        <v>59</v>
      </c>
      <c r="AD325" s="9" t="s">
        <v>160</v>
      </c>
      <c r="AE325" s="9">
        <f>AG325</f>
        <v>142</v>
      </c>
      <c r="AF325" s="9" t="s">
        <v>40</v>
      </c>
      <c r="AG325" s="28">
        <f t="shared" si="303"/>
        <v>142</v>
      </c>
      <c r="AH325" s="16" t="s">
        <v>227</v>
      </c>
      <c r="AI325" s="10"/>
      <c r="AJ325" s="25" t="s">
        <v>183</v>
      </c>
      <c r="AK325" s="7" t="str">
        <f>CONCATENATE("text_",L325,E325)</f>
        <v>text_YTD_024</v>
      </c>
      <c r="AL325" s="10"/>
      <c r="AM325" s="24" t="s">
        <v>183</v>
      </c>
      <c r="AN325" s="24" t="s">
        <v>183</v>
      </c>
      <c r="AO325" s="13" t="str">
        <f>IF(AM325=AN325,"PASS","FAIL")</f>
        <v>PASS</v>
      </c>
      <c r="AP325" s="13"/>
      <c r="AQ325" s="12" t="str">
        <f>CONCATENATE("""",AK325,""": {""type"": ""text"", ""parameters"": {""text"": """, Z325, """, ""textAlignment"": """, Y325, """, ""textColor"": """, W325, """, ""fontSize"": ",X325,"}},")</f>
        <v>"text_YTD_024": {"type": "text", "parameters": {"text": "{{coalesce(cell(BIG_TEST_9.result, 23, \"number_YTD_Formatted\"), \"--\").asString()}}", "textAlignment": "center", "textColor": "{{coalesce(cell(BIG_TEST_9.result, 23, \"Text_Color_1\"), \"#FFFFFF\").asString()}}", "fontSize": 18}},</v>
      </c>
      <c r="AR325" s="17" t="s">
        <v>218</v>
      </c>
      <c r="AS325" s="13" t="str">
        <f>IF(AQ325=AR325,"PASS","FAIL")</f>
        <v>FAIL</v>
      </c>
      <c r="AT325" s="13"/>
      <c r="AU325" s="12" t="str">
        <f t="shared" ref="AU325:AU332" si="336">CONCATENATE("{""colspan"": ",AC325,", ""column"": ",AD325,", ""name"": """,AK325,""", ""row"": ",AE325,", ""rowspan"": ",AF325,", ""widgetStyle"": ",AH325,"},")</f>
        <v>{"colspan": 5, "column": 22, "name": "text_YTD_024", "row": 142, "rowspan": 3, "widgetStyle": {"borderEdges": ["bottom"], "backgroundColor": "#FFFFFF", "borderColor": "#C5D3E0", "borderRadius": 0, "borderWidth": 1}},</v>
      </c>
      <c r="AV325" s="17" t="s">
        <v>231</v>
      </c>
      <c r="AW325" s="13" t="str">
        <f>IF(AU325=AV325,"PASS","FAIL")</f>
        <v>FAIL</v>
      </c>
    </row>
    <row r="326" spans="1:49" s="4" customFormat="1" ht="72.599999999999994" thickBot="1" x14ac:dyDescent="0.35">
      <c r="A326" s="30">
        <v>2</v>
      </c>
      <c r="B326" s="14" t="s">
        <v>8</v>
      </c>
      <c r="C326" s="14" t="s">
        <v>47</v>
      </c>
      <c r="D326" s="14" t="s">
        <v>10</v>
      </c>
      <c r="E326" s="11" t="str">
        <f t="shared" ref="E326:E338" si="337">CONCATENATE("_",TEXT(F326+1,"000"))</f>
        <v>_024</v>
      </c>
      <c r="F326" s="28">
        <f t="shared" si="302"/>
        <v>23</v>
      </c>
      <c r="G326" s="5" t="s">
        <v>173</v>
      </c>
      <c r="H326" s="20" t="str">
        <f t="shared" ref="H326:H329" si="338">CONCATENATE("{{coalesce(cell(BIG_TEST_9.result, ", $F326,", \""Metric\""), \""Error\"").asString()}}")</f>
        <v>{{coalesce(cell(BIG_TEST_9.result, 23, \"Metric\"), \"Error\").asString()}}</v>
      </c>
      <c r="I326" s="26" t="s">
        <v>183</v>
      </c>
      <c r="J326" s="20" t="s">
        <v>15</v>
      </c>
      <c r="K326" s="5" t="s">
        <v>15</v>
      </c>
      <c r="L326" s="5" t="s">
        <v>53</v>
      </c>
      <c r="M326" s="20" t="str">
        <f t="shared" si="334"/>
        <v>["Metric", ["{{coalesce(cell(BIG_TEST_9.result, 23, \"Metric\"), \"Error\").asString()}}"], "in"]</v>
      </c>
      <c r="N326" s="20" t="str">
        <f t="shared" si="335"/>
        <v>["Region", ["{{coalesce(cell(BIG_TEST_9.result, 23, \"Region\"), \"Error\").asString()}}"], "in"]</v>
      </c>
      <c r="O326" s="6" t="s">
        <v>210</v>
      </c>
      <c r="P326" s="6" t="s">
        <v>177</v>
      </c>
      <c r="Q326" s="23" t="s">
        <v>183</v>
      </c>
      <c r="R326" s="23" t="s">
        <v>183</v>
      </c>
      <c r="S326" s="23" t="s">
        <v>183</v>
      </c>
      <c r="T326" s="23" t="s">
        <v>183</v>
      </c>
      <c r="U326" s="23" t="s">
        <v>183</v>
      </c>
      <c r="V326" s="23" t="s">
        <v>183</v>
      </c>
      <c r="W326" s="21" t="str">
        <f t="shared" ref="W326:W327" si="339">CONCATENATE("{{coalesce(cell(BIG_TEST_9.result, ", $F326,", \""Text_Color_1\""), \""#FFFFFF\"").asString()}}")</f>
        <v>{{coalesce(cell(BIG_TEST_9.result, 23, \"Text_Color_1\"), \"#FFFFFF\").asString()}}</v>
      </c>
      <c r="X326" s="8" t="s">
        <v>48</v>
      </c>
      <c r="Y326" s="8" t="s">
        <v>33</v>
      </c>
      <c r="Z326" s="21" t="str">
        <f>CONCATENATE("{{coalesce(cell(BIG_TEST_9.result, ", $F326,", \""number_YTD_A_Formatted\""), \""--\"").asString()}}")</f>
        <v>{{coalesce(cell(BIG_TEST_9.result, 23, \"number_YTD_A_Formatted\"), \"--\").asString()}}</v>
      </c>
      <c r="AA326" s="23" t="s">
        <v>183</v>
      </c>
      <c r="AB326" s="23" t="s">
        <v>183</v>
      </c>
      <c r="AC326" s="9" t="s">
        <v>59</v>
      </c>
      <c r="AD326" s="9" t="s">
        <v>195</v>
      </c>
      <c r="AE326" s="9">
        <f>AG326</f>
        <v>142</v>
      </c>
      <c r="AF326" s="9" t="s">
        <v>40</v>
      </c>
      <c r="AG326" s="28">
        <f t="shared" si="303"/>
        <v>142</v>
      </c>
      <c r="AH326" s="16" t="s">
        <v>227</v>
      </c>
      <c r="AI326" s="10"/>
      <c r="AJ326" s="25" t="s">
        <v>183</v>
      </c>
      <c r="AK326" s="7" t="str">
        <f t="shared" ref="AK326:AK329" si="340">CONCATENATE("text_",L326,E326)</f>
        <v>text_YTD_A_024</v>
      </c>
      <c r="AL326" s="10"/>
      <c r="AM326" s="24" t="s">
        <v>183</v>
      </c>
      <c r="AN326" s="24" t="s">
        <v>183</v>
      </c>
      <c r="AO326" s="13" t="str">
        <f t="shared" ref="AO326:AO338" si="341">IF(AM326=AN326,"PASS","FAIL")</f>
        <v>PASS</v>
      </c>
      <c r="AP326" s="13"/>
      <c r="AQ326" s="12" t="str">
        <f t="shared" ref="AQ326:AQ331" si="342">CONCATENATE("""",AK326,""": {""type"": ""text"", ""parameters"": {""text"": """, Z326, """, ""textAlignment"": """, Y326, """, ""textColor"": """, W326, """, ""fontSize"": ",X326,"}},")</f>
        <v>"text_YTD_A_024": {"type": "text", "parameters": {"text": "{{coalesce(cell(BIG_TEST_9.result, 23, \"number_YTD_A_Formatted\"), \"--\").asString()}}", "textAlignment": "center", "textColor": "{{coalesce(cell(BIG_TEST_9.result, 23, \"Text_Color_1\"), \"#FFFFFF\").asString()}}", "fontSize": 18}},</v>
      </c>
      <c r="AR326" s="17" t="s">
        <v>213</v>
      </c>
      <c r="AS326" s="13" t="str">
        <f t="shared" ref="AS326:AS331" si="343">IF(AQ326=AR326,"PASS","FAIL")</f>
        <v>FAIL</v>
      </c>
      <c r="AT326" s="13"/>
      <c r="AU326" s="12" t="str">
        <f t="shared" si="336"/>
        <v>{"colspan": 5, "column": 29, "name": "text_YTD_A_024", "row": 142, "rowspan": 3, "widgetStyle": {"borderEdges": ["bottom"], "backgroundColor": "#FFFFFF", "borderColor": "#C5D3E0", "borderRadius": 0, "borderWidth": 1}},</v>
      </c>
      <c r="AV326" s="17" t="s">
        <v>228</v>
      </c>
      <c r="AW326" s="13" t="str">
        <f t="shared" ref="AW326:AW338" si="344">IF(AU326=AV326,"PASS","FAIL")</f>
        <v>FAIL</v>
      </c>
    </row>
    <row r="327" spans="1:49" s="4" customFormat="1" ht="72.599999999999994" thickBot="1" x14ac:dyDescent="0.35">
      <c r="A327" s="30">
        <v>3</v>
      </c>
      <c r="B327" s="14" t="s">
        <v>8</v>
      </c>
      <c r="C327" s="14" t="s">
        <v>47</v>
      </c>
      <c r="D327" s="14" t="s">
        <v>10</v>
      </c>
      <c r="E327" s="11" t="str">
        <f t="shared" si="337"/>
        <v>_024</v>
      </c>
      <c r="F327" s="28">
        <f t="shared" si="302"/>
        <v>23</v>
      </c>
      <c r="G327" s="5" t="s">
        <v>173</v>
      </c>
      <c r="H327" s="20" t="str">
        <f t="shared" si="338"/>
        <v>{{coalesce(cell(BIG_TEST_9.result, 23, \"Metric\"), \"Error\").asString()}}</v>
      </c>
      <c r="I327" s="26" t="s">
        <v>183</v>
      </c>
      <c r="J327" s="20" t="str">
        <f>CONCATENATE("{{coalesce(cell(BIG_TEST_9.result, ", $F327,", \""Annual_Target_Dynamic\""), \""Error\"").asString()}}")</f>
        <v>{{coalesce(cell(BIG_TEST_9.result, 23, \"Annual_Target_Dynamic\"), \"Error\").asString()}}</v>
      </c>
      <c r="K327" s="5" t="s">
        <v>50</v>
      </c>
      <c r="L327" s="5" t="s">
        <v>54</v>
      </c>
      <c r="M327" s="20" t="str">
        <f t="shared" si="334"/>
        <v>["Metric", ["{{coalesce(cell(BIG_TEST_9.result, 23, \"Metric\"), \"Error\").asString()}}"], "in"]</v>
      </c>
      <c r="N327" s="20" t="str">
        <f t="shared" si="335"/>
        <v>["Region", ["{{coalesce(cell(BIG_TEST_9.result, 23, \"Region\"), \"Error\").asString()}}"], "in"]</v>
      </c>
      <c r="O327" s="6" t="s">
        <v>210</v>
      </c>
      <c r="P327" s="6" t="s">
        <v>177</v>
      </c>
      <c r="Q327" s="23" t="s">
        <v>183</v>
      </c>
      <c r="R327" s="23" t="s">
        <v>183</v>
      </c>
      <c r="S327" s="23" t="s">
        <v>183</v>
      </c>
      <c r="T327" s="23" t="s">
        <v>183</v>
      </c>
      <c r="U327" s="23" t="s">
        <v>183</v>
      </c>
      <c r="V327" s="23" t="s">
        <v>183</v>
      </c>
      <c r="W327" s="21" t="str">
        <f t="shared" si="339"/>
        <v>{{coalesce(cell(BIG_TEST_9.result, 23, \"Text_Color_1\"), \"#FFFFFF\").asString()}}</v>
      </c>
      <c r="X327" s="8" t="s">
        <v>48</v>
      </c>
      <c r="Y327" s="8" t="s">
        <v>33</v>
      </c>
      <c r="Z327" s="21" t="str">
        <f t="shared" ref="Z327" si="345">CONCATENATE("{{coalesce(cell(BIG_TEST_9.result, ", $F327,", \""number_Target_Formatted\""), \""--\"").asString()}}")</f>
        <v>{{coalesce(cell(BIG_TEST_9.result, 23, \"number_Target_Formatted\"), \"--\").asString()}}</v>
      </c>
      <c r="AA327" s="23" t="s">
        <v>183</v>
      </c>
      <c r="AB327" s="23" t="s">
        <v>183</v>
      </c>
      <c r="AC327" s="9" t="s">
        <v>41</v>
      </c>
      <c r="AD327" s="9" t="s">
        <v>135</v>
      </c>
      <c r="AE327" s="9">
        <f>AG327</f>
        <v>142</v>
      </c>
      <c r="AF327" s="9" t="s">
        <v>40</v>
      </c>
      <c r="AG327" s="28">
        <f t="shared" si="303"/>
        <v>142</v>
      </c>
      <c r="AH327" s="16" t="s">
        <v>219</v>
      </c>
      <c r="AI327" s="10"/>
      <c r="AJ327" s="25" t="s">
        <v>183</v>
      </c>
      <c r="AK327" s="7" t="str">
        <f t="shared" si="340"/>
        <v>text_Target_024</v>
      </c>
      <c r="AL327" s="10"/>
      <c r="AM327" s="24" t="s">
        <v>183</v>
      </c>
      <c r="AN327" s="24" t="s">
        <v>183</v>
      </c>
      <c r="AO327" s="13" t="str">
        <f t="shared" si="341"/>
        <v>PASS</v>
      </c>
      <c r="AP327" s="13"/>
      <c r="AQ327" s="12" t="str">
        <f t="shared" si="342"/>
        <v>"text_Target_024": {"type": "text", "parameters": {"text": "{{coalesce(cell(BIG_TEST_9.result, 23, \"number_Target_Formatted\"), \"--\").asString()}}", "textAlignment": "center", "textColor": "{{coalesce(cell(BIG_TEST_9.result, 23, \"Text_Color_1\"), \"#FFFFFF\").asString()}}", "fontSize": 18}},</v>
      </c>
      <c r="AR327" s="17" t="s">
        <v>217</v>
      </c>
      <c r="AS327" s="13" t="str">
        <f t="shared" si="343"/>
        <v>FAIL</v>
      </c>
      <c r="AT327" s="13"/>
      <c r="AU327" s="12" t="str">
        <f t="shared" si="336"/>
        <v>{"colspan": 4, "column": 16, "name": "text_Target_024", "row": 142, "rowspan": 3, "widgetStyle": {"borderEdges": [], "backgroundColor": "#FFFFFF", "borderColor": "#FFFFFF", "borderRadius": 0, "borderWidth": 1}},</v>
      </c>
      <c r="AV327" s="17" t="s">
        <v>232</v>
      </c>
      <c r="AW327" s="13" t="str">
        <f t="shared" si="344"/>
        <v>FAIL</v>
      </c>
    </row>
    <row r="328" spans="1:49" s="4" customFormat="1" ht="72.599999999999994" thickBot="1" x14ac:dyDescent="0.35">
      <c r="A328" s="30">
        <v>4</v>
      </c>
      <c r="B328" s="14" t="s">
        <v>8</v>
      </c>
      <c r="C328" s="14" t="s">
        <v>47</v>
      </c>
      <c r="D328" s="14" t="s">
        <v>10</v>
      </c>
      <c r="E328" s="11" t="str">
        <f t="shared" si="337"/>
        <v>_024</v>
      </c>
      <c r="F328" s="28">
        <f t="shared" si="302"/>
        <v>23</v>
      </c>
      <c r="G328" s="5" t="s">
        <v>173</v>
      </c>
      <c r="H328" s="20" t="str">
        <f t="shared" si="338"/>
        <v>{{coalesce(cell(BIG_TEST_9.result, 23, \"Metric\"), \"Error\").asString()}}</v>
      </c>
      <c r="I328" s="26" t="s">
        <v>183</v>
      </c>
      <c r="J328" s="20" t="str">
        <f>CONCATENATE("{{coalesce(cell(BIG_TEST_9.result, ", $F328,", \""Change_in_YTD_MoM_Dynamic\""), \""Error\"").asString()}}")</f>
        <v>{{coalesce(cell(BIG_TEST_9.result, 23, \"Change_in_YTD_MoM_Dynamic\"), \"Error\").asString()}}</v>
      </c>
      <c r="K328" s="5" t="s">
        <v>51</v>
      </c>
      <c r="L328" s="5" t="s">
        <v>56</v>
      </c>
      <c r="M328" s="20" t="str">
        <f t="shared" si="334"/>
        <v>["Metric", ["{{coalesce(cell(BIG_TEST_9.result, 23, \"Metric\"), \"Error\").asString()}}"], "in"]</v>
      </c>
      <c r="N328" s="20" t="str">
        <f t="shared" si="335"/>
        <v>["Region", ["{{coalesce(cell(BIG_TEST_9.result, 23, \"Region\"), \"Error\").asString()}}"], "in"]</v>
      </c>
      <c r="O328" s="6" t="s">
        <v>210</v>
      </c>
      <c r="P328" s="6" t="s">
        <v>177</v>
      </c>
      <c r="Q328" s="23" t="s">
        <v>183</v>
      </c>
      <c r="R328" s="23" t="s">
        <v>183</v>
      </c>
      <c r="S328" s="23" t="s">
        <v>183</v>
      </c>
      <c r="T328" s="23" t="s">
        <v>183</v>
      </c>
      <c r="U328" s="23" t="s">
        <v>183</v>
      </c>
      <c r="V328" s="23" t="s">
        <v>183</v>
      </c>
      <c r="W328" s="21" t="str">
        <f>CONCATENATE("{{coalesce(cell(BIG_TEST_9.result, ", $F328,", \""Color_2\""), \""#FFFFFF\"").asString()}}")</f>
        <v>{{coalesce(cell(BIG_TEST_9.result, 23, \"Color_2\"), \"#FFFFFF\").asString()}}</v>
      </c>
      <c r="X328" s="8" t="s">
        <v>34</v>
      </c>
      <c r="Y328" s="8" t="s">
        <v>202</v>
      </c>
      <c r="Z328" s="21" t="str">
        <f>CONCATENATE("{{coalesce(cell(BIG_TEST_9.result, ", $F328,", \""number_YTD_MoM_Formatted\""), \""--\"").asString()}}")</f>
        <v>{{coalesce(cell(BIG_TEST_9.result, 23, \"number_YTD_MoM_Formatted\"), \"--\").asString()}}</v>
      </c>
      <c r="AA328" s="23" t="s">
        <v>183</v>
      </c>
      <c r="AB328" s="23" t="s">
        <v>183</v>
      </c>
      <c r="AC328" s="9" t="s">
        <v>40</v>
      </c>
      <c r="AD328" s="9" t="s">
        <v>32</v>
      </c>
      <c r="AE328" s="9">
        <f>AG328+3</f>
        <v>145</v>
      </c>
      <c r="AF328" s="9" t="s">
        <v>44</v>
      </c>
      <c r="AG328" s="28">
        <f t="shared" si="303"/>
        <v>142</v>
      </c>
      <c r="AH328" s="16" t="s">
        <v>219</v>
      </c>
      <c r="AI328" s="10"/>
      <c r="AJ328" s="25" t="s">
        <v>183</v>
      </c>
      <c r="AK328" s="7" t="str">
        <f t="shared" si="340"/>
        <v>text_YTD_MoM_024</v>
      </c>
      <c r="AL328" s="10"/>
      <c r="AM328" s="24" t="s">
        <v>183</v>
      </c>
      <c r="AN328" s="24" t="s">
        <v>183</v>
      </c>
      <c r="AO328" s="13" t="str">
        <f t="shared" si="341"/>
        <v>PASS</v>
      </c>
      <c r="AP328" s="13"/>
      <c r="AQ328" s="12" t="str">
        <f t="shared" si="342"/>
        <v>"text_YTD_MoM_024": {"type": "text", "parameters": {"text": "{{coalesce(cell(BIG_TEST_9.result, 23, \"number_YTD_MoM_Formatted\"), \"--\").asString()}}", "textAlignment": "right", "textColor": "{{coalesce(cell(BIG_TEST_9.result, 23, \"Color_2\"), \"#FFFFFF\").asString()}}", "fontSize": 14}},</v>
      </c>
      <c r="AR328" s="17" t="s">
        <v>211</v>
      </c>
      <c r="AS328" s="13" t="str">
        <f t="shared" si="343"/>
        <v>FAIL</v>
      </c>
      <c r="AT328" s="13"/>
      <c r="AU328" s="12" t="str">
        <f t="shared" si="336"/>
        <v>{"colspan": 3, "column": 24, "name": "text_YTD_MoM_024", "row": 145, "rowspan": 2, "widgetStyle": {"borderEdges": [], "backgroundColor": "#FFFFFF", "borderColor": "#FFFFFF", "borderRadius": 0, "borderWidth": 1}},</v>
      </c>
      <c r="AV328" s="17" t="s">
        <v>230</v>
      </c>
      <c r="AW328" s="13" t="str">
        <f t="shared" si="344"/>
        <v>FAIL</v>
      </c>
    </row>
    <row r="329" spans="1:49" s="4" customFormat="1" ht="72.599999999999994" thickBot="1" x14ac:dyDescent="0.35">
      <c r="A329" s="30">
        <v>5</v>
      </c>
      <c r="B329" s="14" t="s">
        <v>8</v>
      </c>
      <c r="C329" s="14" t="s">
        <v>47</v>
      </c>
      <c r="D329" s="14" t="s">
        <v>10</v>
      </c>
      <c r="E329" s="11" t="str">
        <f t="shared" si="337"/>
        <v>_024</v>
      </c>
      <c r="F329" s="28">
        <f t="shared" si="302"/>
        <v>23</v>
      </c>
      <c r="G329" s="5" t="s">
        <v>173</v>
      </c>
      <c r="H329" s="20" t="str">
        <f t="shared" si="338"/>
        <v>{{coalesce(cell(BIG_TEST_9.result, 23, \"Metric\"), \"Error\").asString()}}</v>
      </c>
      <c r="I329" s="26" t="s">
        <v>183</v>
      </c>
      <c r="J329" s="5" t="s">
        <v>52</v>
      </c>
      <c r="K329" s="5" t="s">
        <v>52</v>
      </c>
      <c r="L329" s="5" t="s">
        <v>55</v>
      </c>
      <c r="M329" s="20" t="str">
        <f t="shared" si="334"/>
        <v>["Metric", ["{{coalesce(cell(BIG_TEST_9.result, 23, \"Metric\"), \"Error\").asString()}}"], "in"]</v>
      </c>
      <c r="N329" s="20" t="str">
        <f>CONCATENATE("[""Region"", [""{{coalesce(cell(BIG_TEST_9.result, ", $F329,", \""Region\""), \""Error\"").asString()}}""], ""in""]")</f>
        <v>["Region", ["{{coalesce(cell(BIG_TEST_9.result, 23, \"Region\"), \"Error\").asString()}}"], "in"]</v>
      </c>
      <c r="O329" s="6" t="s">
        <v>210</v>
      </c>
      <c r="P329" s="6" t="s">
        <v>177</v>
      </c>
      <c r="Q329" s="23" t="s">
        <v>183</v>
      </c>
      <c r="R329" s="23" t="s">
        <v>183</v>
      </c>
      <c r="S329" s="23" t="s">
        <v>183</v>
      </c>
      <c r="T329" s="23" t="s">
        <v>183</v>
      </c>
      <c r="U329" s="23" t="s">
        <v>183</v>
      </c>
      <c r="V329" s="23" t="s">
        <v>183</v>
      </c>
      <c r="W329" s="21" t="str">
        <f>CONCATENATE("{{coalesce(cell(BIG_TEST_9.result, ", $F329,", \""Color\""), \""#FFFFFF\"").asString()}}")</f>
        <v>{{coalesce(cell(BIG_TEST_9.result, 23, \"Color\"), \"#FFFFFF\").asString()}}</v>
      </c>
      <c r="X329" s="8" t="s">
        <v>34</v>
      </c>
      <c r="Y329" s="8" t="s">
        <v>202</v>
      </c>
      <c r="Z329" s="21" t="str">
        <f>CONCATENATE("{{coalesce(cell(BIG_TEST_9.result, ", $F329,", \""number_YTD_A_MoM_Formatted\""), \""--\"").asString()}}")</f>
        <v>{{coalesce(cell(BIG_TEST_9.result, 23, \"number_YTD_A_MoM_Formatted\"), \"--\").asString()}}</v>
      </c>
      <c r="AA329" s="23" t="s">
        <v>183</v>
      </c>
      <c r="AB329" s="23" t="s">
        <v>183</v>
      </c>
      <c r="AC329" s="9" t="s">
        <v>40</v>
      </c>
      <c r="AD329" s="9" t="s">
        <v>237</v>
      </c>
      <c r="AE329" s="9">
        <f>AG329+3</f>
        <v>145</v>
      </c>
      <c r="AF329" s="9" t="s">
        <v>44</v>
      </c>
      <c r="AG329" s="28">
        <f t="shared" si="303"/>
        <v>142</v>
      </c>
      <c r="AH329" s="16" t="s">
        <v>219</v>
      </c>
      <c r="AI329" s="10"/>
      <c r="AJ329" s="25" t="s">
        <v>183</v>
      </c>
      <c r="AK329" s="7" t="str">
        <f t="shared" si="340"/>
        <v>text_YTD_A_MoM_024</v>
      </c>
      <c r="AL329" s="10"/>
      <c r="AM329" s="24" t="s">
        <v>183</v>
      </c>
      <c r="AN329" s="24" t="s">
        <v>183</v>
      </c>
      <c r="AO329" s="13" t="str">
        <f t="shared" si="341"/>
        <v>PASS</v>
      </c>
      <c r="AP329" s="13"/>
      <c r="AQ329" s="12" t="str">
        <f t="shared" si="342"/>
        <v>"text_YTD_A_MoM_024": {"type": "text", "parameters": {"text": "{{coalesce(cell(BIG_TEST_9.result, 23, \"number_YTD_A_MoM_Formatted\"), \"--\").asString()}}", "textAlignment": "right", "textColor": "{{coalesce(cell(BIG_TEST_9.result, 23, \"Color\"), \"#FFFFFF\").asString()}}", "fontSize": 14}},</v>
      </c>
      <c r="AR329" s="17" t="s">
        <v>214</v>
      </c>
      <c r="AS329" s="13" t="str">
        <f t="shared" si="343"/>
        <v>FAIL</v>
      </c>
      <c r="AT329" s="13"/>
      <c r="AU329" s="12" t="str">
        <f t="shared" si="336"/>
        <v>{"colspan": 3, "column": 31, "name": "text_YTD_A_MoM_024", "row": 145, "rowspan": 2, "widgetStyle": {"borderEdges": [], "backgroundColor": "#FFFFFF", "borderColor": "#FFFFFF", "borderRadius": 0, "borderWidth": 1}},</v>
      </c>
      <c r="AV329" s="17" t="s">
        <v>229</v>
      </c>
      <c r="AW329" s="13" t="str">
        <f t="shared" si="344"/>
        <v>FAIL</v>
      </c>
    </row>
    <row r="330" spans="1:49" s="4" customFormat="1" ht="72.599999999999994" thickBot="1" x14ac:dyDescent="0.35">
      <c r="A330" s="30">
        <v>6</v>
      </c>
      <c r="B330" s="14" t="s">
        <v>8</v>
      </c>
      <c r="C330" s="14" t="s">
        <v>47</v>
      </c>
      <c r="D330" s="14" t="s">
        <v>10</v>
      </c>
      <c r="E330" s="11" t="str">
        <f t="shared" si="337"/>
        <v>_024</v>
      </c>
      <c r="F330" s="28">
        <f t="shared" si="302"/>
        <v>23</v>
      </c>
      <c r="G330" s="6" t="s">
        <v>183</v>
      </c>
      <c r="H330" s="6" t="s">
        <v>183</v>
      </c>
      <c r="I330" s="6" t="s">
        <v>183</v>
      </c>
      <c r="J330" s="6" t="s">
        <v>183</v>
      </c>
      <c r="K330" s="6" t="s">
        <v>183</v>
      </c>
      <c r="L330" s="6" t="s">
        <v>183</v>
      </c>
      <c r="M330" s="6" t="s">
        <v>183</v>
      </c>
      <c r="N330" s="6" t="s">
        <v>183</v>
      </c>
      <c r="O330" s="6" t="s">
        <v>183</v>
      </c>
      <c r="P330" s="6" t="s">
        <v>183</v>
      </c>
      <c r="Q330" s="23" t="s">
        <v>183</v>
      </c>
      <c r="R330" s="23" t="s">
        <v>183</v>
      </c>
      <c r="S330" s="23" t="s">
        <v>183</v>
      </c>
      <c r="T330" s="23" t="s">
        <v>183</v>
      </c>
      <c r="U330" s="23" t="s">
        <v>183</v>
      </c>
      <c r="V330" s="23" t="s">
        <v>183</v>
      </c>
      <c r="W330" s="21" t="str">
        <f>CONCATENATE("{{coalesce(cell(BIG_TEST_9.result, ", $F328,", \""Text_Color_1\""), \""#FFFFFF\"").asString()}}")</f>
        <v>{{coalesce(cell(BIG_TEST_9.result, 23, \"Text_Color_1\"), \"#FFFFFF\").asString()}}</v>
      </c>
      <c r="X330" s="8" t="s">
        <v>49</v>
      </c>
      <c r="Y330" s="8" t="s">
        <v>202</v>
      </c>
      <c r="Z330" s="8" t="s">
        <v>212</v>
      </c>
      <c r="AA330" s="23"/>
      <c r="AB330" s="23"/>
      <c r="AC330" s="9" t="s">
        <v>40</v>
      </c>
      <c r="AD330" s="9" t="s">
        <v>158</v>
      </c>
      <c r="AE330" s="9">
        <f>AG330+3</f>
        <v>145</v>
      </c>
      <c r="AF330" s="9" t="s">
        <v>44</v>
      </c>
      <c r="AG330" s="28">
        <f t="shared" si="303"/>
        <v>142</v>
      </c>
      <c r="AH330" s="16" t="s">
        <v>219</v>
      </c>
      <c r="AI330" s="10"/>
      <c r="AJ330" s="25" t="s">
        <v>183</v>
      </c>
      <c r="AK330" s="7" t="str">
        <f>CONCATENATE("text_","cmom_a",E330)</f>
        <v>text_cmom_a_024</v>
      </c>
      <c r="AL330" s="10"/>
      <c r="AM330" s="24" t="s">
        <v>183</v>
      </c>
      <c r="AN330" s="24" t="s">
        <v>183</v>
      </c>
      <c r="AO330" s="13" t="str">
        <f t="shared" si="341"/>
        <v>PASS</v>
      </c>
      <c r="AP330" s="13"/>
      <c r="AQ330" s="12" t="str">
        <f t="shared" si="342"/>
        <v>"text_cmom_a_024": {"type": "text", "parameters": {"text": "Δ MoM", "textAlignment": "right", "textColor": "{{coalesce(cell(BIG_TEST_9.result, 23, \"Text_Color_1\"), \"#FFFFFF\").asString()}}", "fontSize": 10}},</v>
      </c>
      <c r="AR330" s="17" t="s">
        <v>215</v>
      </c>
      <c r="AS330" s="13" t="str">
        <f t="shared" si="343"/>
        <v>FAIL</v>
      </c>
      <c r="AT330" s="13"/>
      <c r="AU330" s="12" t="str">
        <f t="shared" si="336"/>
        <v>{"colspan": 3, "column": 21, "name": "text_cmom_a_024", "row": 145, "rowspan": 2, "widgetStyle": {"borderEdges": [], "backgroundColor": "#FFFFFF", "borderColor": "#FFFFFF", "borderRadius": 0, "borderWidth": 1}},</v>
      </c>
      <c r="AV330" s="17" t="s">
        <v>220</v>
      </c>
      <c r="AW330" s="13" t="str">
        <f t="shared" si="344"/>
        <v>FAIL</v>
      </c>
    </row>
    <row r="331" spans="1:49" s="4" customFormat="1" ht="72.599999999999994" thickBot="1" x14ac:dyDescent="0.35">
      <c r="A331" s="30">
        <v>7</v>
      </c>
      <c r="B331" s="14" t="s">
        <v>8</v>
      </c>
      <c r="C331" s="14" t="s">
        <v>47</v>
      </c>
      <c r="D331" s="14" t="s">
        <v>10</v>
      </c>
      <c r="E331" s="11" t="str">
        <f t="shared" si="337"/>
        <v>_024</v>
      </c>
      <c r="F331" s="28">
        <f t="shared" si="302"/>
        <v>23</v>
      </c>
      <c r="G331" s="6" t="s">
        <v>183</v>
      </c>
      <c r="H331" s="6" t="s">
        <v>183</v>
      </c>
      <c r="I331" s="6" t="s">
        <v>183</v>
      </c>
      <c r="J331" s="6" t="s">
        <v>183</v>
      </c>
      <c r="K331" s="6" t="s">
        <v>183</v>
      </c>
      <c r="L331" s="6" t="s">
        <v>183</v>
      </c>
      <c r="M331" s="6" t="s">
        <v>183</v>
      </c>
      <c r="N331" s="6" t="s">
        <v>183</v>
      </c>
      <c r="O331" s="6" t="s">
        <v>183</v>
      </c>
      <c r="P331" s="6" t="s">
        <v>183</v>
      </c>
      <c r="Q331" s="23" t="s">
        <v>183</v>
      </c>
      <c r="R331" s="23" t="s">
        <v>183</v>
      </c>
      <c r="S331" s="23" t="s">
        <v>183</v>
      </c>
      <c r="T331" s="23" t="s">
        <v>183</v>
      </c>
      <c r="U331" s="23" t="s">
        <v>183</v>
      </c>
      <c r="V331" s="23" t="s">
        <v>183</v>
      </c>
      <c r="W331" s="21" t="str">
        <f>CONCATENATE("{{coalesce(cell(BIG_TEST_9.result, ", $F329,", \""Text_Color_1\""), \""#FFFFFF\"").asString()}}")</f>
        <v>{{coalesce(cell(BIG_TEST_9.result, 23, \"Text_Color_1\"), \"#FFFFFF\").asString()}}</v>
      </c>
      <c r="X331" s="8" t="s">
        <v>49</v>
      </c>
      <c r="Y331" s="8" t="s">
        <v>202</v>
      </c>
      <c r="Z331" s="8" t="s">
        <v>212</v>
      </c>
      <c r="AA331" s="23"/>
      <c r="AB331" s="23"/>
      <c r="AC331" s="9" t="s">
        <v>40</v>
      </c>
      <c r="AD331" s="9" t="s">
        <v>194</v>
      </c>
      <c r="AE331" s="9">
        <f>AG331+3</f>
        <v>145</v>
      </c>
      <c r="AF331" s="9" t="s">
        <v>44</v>
      </c>
      <c r="AG331" s="28">
        <f t="shared" si="303"/>
        <v>142</v>
      </c>
      <c r="AH331" s="16" t="s">
        <v>219</v>
      </c>
      <c r="AI331" s="10"/>
      <c r="AJ331" s="25" t="s">
        <v>183</v>
      </c>
      <c r="AK331" s="7" t="str">
        <f>CONCATENATE("text_","cmom_b",E331)</f>
        <v>text_cmom_b_024</v>
      </c>
      <c r="AL331" s="10"/>
      <c r="AM331" s="24" t="s">
        <v>183</v>
      </c>
      <c r="AN331" s="24" t="s">
        <v>183</v>
      </c>
      <c r="AO331" s="13" t="str">
        <f t="shared" si="341"/>
        <v>PASS</v>
      </c>
      <c r="AP331" s="13"/>
      <c r="AQ331" s="12" t="str">
        <f t="shared" si="342"/>
        <v>"text_cmom_b_024": {"type": "text", "parameters": {"text": "Δ MoM", "textAlignment": "right", "textColor": "{{coalesce(cell(BIG_TEST_9.result, 23, \"Text_Color_1\"), \"#FFFFFF\").asString()}}", "fontSize": 10}},</v>
      </c>
      <c r="AR331" s="17" t="s">
        <v>216</v>
      </c>
      <c r="AS331" s="13" t="str">
        <f t="shared" si="343"/>
        <v>FAIL</v>
      </c>
      <c r="AT331" s="13"/>
      <c r="AU331" s="12" t="str">
        <f t="shared" si="336"/>
        <v>{"colspan": 3, "column": 28, "name": "text_cmom_b_024", "row": 145, "rowspan": 2, "widgetStyle": {"borderEdges": [], "backgroundColor": "#FFFFFF", "borderColor": "#FFFFFF", "borderRadius": 0, "borderWidth": 1}},</v>
      </c>
      <c r="AV331" s="17" t="s">
        <v>221</v>
      </c>
      <c r="AW331" s="13" t="str">
        <f t="shared" si="344"/>
        <v>FAIL</v>
      </c>
    </row>
    <row r="332" spans="1:49" s="4" customFormat="1" ht="216.6" thickBot="1" x14ac:dyDescent="0.35">
      <c r="A332" s="30">
        <v>8</v>
      </c>
      <c r="B332" s="14" t="s">
        <v>8</v>
      </c>
      <c r="C332" s="14" t="s">
        <v>47</v>
      </c>
      <c r="D332" s="14" t="s">
        <v>166</v>
      </c>
      <c r="E332" s="11" t="str">
        <f t="shared" si="337"/>
        <v>_024</v>
      </c>
      <c r="F332" s="28">
        <f t="shared" si="302"/>
        <v>23</v>
      </c>
      <c r="G332" s="5" t="s">
        <v>173</v>
      </c>
      <c r="H332" s="20" t="str">
        <f t="shared" ref="H332" si="346">CONCATENATE("{{coalesce(cell(BIG_TEST_9.result, ", $F332,", \""Metric\""), \""Error\"").asString()}}")</f>
        <v>{{coalesce(cell(BIG_TEST_9.result, 23, \"Metric\"), \"Error\").asString()}}</v>
      </c>
      <c r="I332" s="20" t="s">
        <v>191</v>
      </c>
      <c r="J332" s="20" t="s">
        <v>15</v>
      </c>
      <c r="K332" s="5" t="s">
        <v>15</v>
      </c>
      <c r="L332" s="5" t="s">
        <v>53</v>
      </c>
      <c r="M332" s="20" t="str">
        <f>CONCATENATE("[""Metric"", [""{{coalesce(cell(BIG_TEST_9.result, ", $F332,", \""Metric\""), \""Error\"").asString()}}""], ""in""]")</f>
        <v>["Metric", ["{{coalesce(cell(BIG_TEST_9.result, 23, \"Metric\"), \"Error\").asString()}}"], "in"]</v>
      </c>
      <c r="N332" s="20" t="str">
        <f>CONCATENATE("[""Region"", [""{{coalesce(cell(BIG_TEST_9.result, ", $F332,", \""Region\""), \""Error\"").asString()}}""], ""in""]")</f>
        <v>["Region", ["{{coalesce(cell(BIG_TEST_9.result, 23, \"Region\"), \"Error\").asString()}}"], "in"]</v>
      </c>
      <c r="O332" s="6" t="s">
        <v>183</v>
      </c>
      <c r="P332" s="6" t="s">
        <v>177</v>
      </c>
      <c r="Q332" s="21" t="s">
        <v>178</v>
      </c>
      <c r="R332" s="23" t="s">
        <v>183</v>
      </c>
      <c r="S332" s="23" t="s">
        <v>183</v>
      </c>
      <c r="T332" s="23" t="s">
        <v>183</v>
      </c>
      <c r="U332" s="21" t="str">
        <f>CONCATENATE("{{coalesce(cell(BIG_TEST_9.result, ", $F332,", \""Color\""), \""#FFFFFF\"").asString()}}")</f>
        <v>{{coalesce(cell(BIG_TEST_9.result, 23, \"Color\"), \"#FFFFFF\").asString()}}</v>
      </c>
      <c r="V332" s="8" t="s">
        <v>34</v>
      </c>
      <c r="W332" s="17" t="s">
        <v>31</v>
      </c>
      <c r="X332" s="8" t="s">
        <v>49</v>
      </c>
      <c r="Y332" s="8" t="s">
        <v>33</v>
      </c>
      <c r="Z332" s="8"/>
      <c r="AA332" s="17" t="s">
        <v>239</v>
      </c>
      <c r="AB332" s="17" t="s">
        <v>196</v>
      </c>
      <c r="AC332" s="9" t="s">
        <v>179</v>
      </c>
      <c r="AD332" s="9" t="s">
        <v>204</v>
      </c>
      <c r="AE332" s="9">
        <f>AG332</f>
        <v>142</v>
      </c>
      <c r="AF332" s="9" t="s">
        <v>59</v>
      </c>
      <c r="AG332" s="28">
        <f t="shared" si="303"/>
        <v>142</v>
      </c>
      <c r="AH332" s="16" t="s">
        <v>180</v>
      </c>
      <c r="AI332" s="10"/>
      <c r="AJ332" s="11" t="str">
        <f>CONCATENATE(G332,"Trend",E332)</f>
        <v>Step_Trend_024</v>
      </c>
      <c r="AK332" s="7" t="str">
        <f>CONCATENATE("chart_Trend",E332)</f>
        <v>chart_Trend_024</v>
      </c>
      <c r="AL332" s="10"/>
      <c r="AM332" s="12" t="str">
        <f>CONCATENATE("""",AJ332,""": {""broadcastFacet"": false, ", P332,  ", ""isGlobal"": false, ", """query"": {""measures"": [[""avg"", """,J332,"""]], ""groups"": ", I332,", ""filters"": [", M332,", ", N332,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"Step_Trend_024":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23, \"Metric\"), \"Error\").asString()}}"], "in"], ["Region", ["{{coalesce(cell(BIG_TEST_9.result, 23,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32" s="21" t="s">
        <v>233</v>
      </c>
      <c r="AO332" s="13" t="str">
        <f t="shared" si="341"/>
        <v>FAIL</v>
      </c>
      <c r="AP332" s="13"/>
      <c r="AQ332" s="12" t="str">
        <f>CONCATENATE("""", AK332, """: {""parameters"": {", AA332, " """, AJ332, """, ", AB332, "}, ""type"": ""chart""},")</f>
        <v>"chart_Trend_024":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"Step_Trend_024",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32" s="17" t="s">
        <v>238</v>
      </c>
      <c r="AS332" s="13" t="str">
        <f>IF(AQ332=AR332,"PASS","FAIL")</f>
        <v>FAIL</v>
      </c>
      <c r="AT332" s="13"/>
      <c r="AU332" s="12" t="str">
        <f t="shared" si="336"/>
        <v>{"colspan": 7, "column": 34, "name": "chart_Trend_024", "row": 142, "rowspan": 5, "widgetStyle": {"backgroundColor": "#FFFFFF", "borderColor": "#FFFFFF", "borderEdges": [], "borderRadius": 0, "borderWidth": 1}},</v>
      </c>
      <c r="AV332" s="17" t="s">
        <v>234</v>
      </c>
      <c r="AW332" s="13" t="str">
        <f t="shared" si="344"/>
        <v>FAIL</v>
      </c>
    </row>
    <row r="333" spans="1:49" s="4" customFormat="1" ht="115.8" thickBot="1" x14ac:dyDescent="0.35">
      <c r="A333" s="30">
        <v>9</v>
      </c>
      <c r="B333" s="14" t="s">
        <v>8</v>
      </c>
      <c r="C333" s="14" t="s">
        <v>47</v>
      </c>
      <c r="D333" s="14" t="s">
        <v>167</v>
      </c>
      <c r="E333" s="11" t="str">
        <f t="shared" si="337"/>
        <v>_024</v>
      </c>
      <c r="F333" s="28">
        <f t="shared" si="302"/>
        <v>23</v>
      </c>
      <c r="G333" s="6" t="s">
        <v>183</v>
      </c>
      <c r="H333" s="6" t="s">
        <v>183</v>
      </c>
      <c r="I333" s="26" t="s">
        <v>183</v>
      </c>
      <c r="J333" s="6" t="s">
        <v>183</v>
      </c>
      <c r="K333" s="6" t="s">
        <v>183</v>
      </c>
      <c r="L333" s="6" t="s">
        <v>183</v>
      </c>
      <c r="M333" s="6" t="s">
        <v>183</v>
      </c>
      <c r="N333" s="6" t="s">
        <v>183</v>
      </c>
      <c r="O333" s="6" t="s">
        <v>183</v>
      </c>
      <c r="P333" s="6" t="s">
        <v>183</v>
      </c>
      <c r="Q333" s="23" t="s">
        <v>183</v>
      </c>
      <c r="R333" s="23" t="s">
        <v>183</v>
      </c>
      <c r="S333" s="23" t="s">
        <v>183</v>
      </c>
      <c r="T333" s="23" t="s">
        <v>183</v>
      </c>
      <c r="U333" s="23" t="s">
        <v>183</v>
      </c>
      <c r="V333" s="23" t="s">
        <v>183</v>
      </c>
      <c r="W333" s="17" t="s">
        <v>187</v>
      </c>
      <c r="X333" s="8" t="s">
        <v>49</v>
      </c>
      <c r="Y333" s="8" t="s">
        <v>33</v>
      </c>
      <c r="Z333" s="8"/>
      <c r="AA333" s="23" t="s">
        <v>183</v>
      </c>
      <c r="AB333" s="23" t="s">
        <v>183</v>
      </c>
      <c r="AC333" s="9" t="s">
        <v>42</v>
      </c>
      <c r="AD333" s="9" t="s">
        <v>42</v>
      </c>
      <c r="AE333" s="9">
        <f>AG333</f>
        <v>142</v>
      </c>
      <c r="AF333" s="9" t="s">
        <v>59</v>
      </c>
      <c r="AG333" s="28">
        <f t="shared" si="303"/>
        <v>142</v>
      </c>
      <c r="AH333" s="22" t="str">
        <f>CONCATENATE("{""backgroundColor"": ""{{coalesce(cell(BIG_TEST_9.result, ",$F333,", \""Colorization_Hex_Code\""), \""#FFFFFF\"").asString()}}"", ""borderColor"": ""#FFFFFF"", ""borderEdges"": [""top"",""left"",""bottom""], ""borderRadius"": 0, ""borderWidth"": 4}")</f>
        <v>{"backgroundColor": "{{coalesce(cell(BIG_TEST_9.result, 23, \"Colorization_Hex_Code\"), \"#FFFFFF\").asString()}}", "borderColor": "#FFFFFF", "borderEdges": ["top","left","bottom"], "borderRadius": 0, "borderWidth": 4}</v>
      </c>
      <c r="AI333" s="10"/>
      <c r="AJ333" s="25" t="s">
        <v>183</v>
      </c>
      <c r="AK333" s="7" t="str">
        <f>CONCATENATE("Status_Box",E333)</f>
        <v>Status_Box_024</v>
      </c>
      <c r="AL333" s="10"/>
      <c r="AM333" s="24" t="s">
        <v>183</v>
      </c>
      <c r="AN333" s="24" t="s">
        <v>183</v>
      </c>
      <c r="AO333" s="13" t="str">
        <f t="shared" si="341"/>
        <v>PASS</v>
      </c>
      <c r="AP333" s="13"/>
      <c r="AQ333" s="12" t="str">
        <f>CONCATENATE("""",AK333,""": {""parameters"": {""fontSize"": ",X333,", ""text"": """, Z333, """, ""textAlignment"": """, Y333, """, ""textColor"": """, W333, """}, ""type"": ""text""},")</f>
        <v>"Status_Box_024": {"parameters": {"fontSize": 10, "text": "", "textAlignment": "center", "textColor": "#091A3E"}, "type": "text"},</v>
      </c>
      <c r="AR333" s="33" t="s">
        <v>203</v>
      </c>
      <c r="AS333" s="13" t="str">
        <f t="shared" ref="AS333:AS338" si="347">IF(AQ333=AR333,"PASS","FAIL")</f>
        <v>FAIL</v>
      </c>
      <c r="AT333" s="13"/>
      <c r="AU333" s="12" t="str">
        <f>CONCATENATE("{""colspan"": ",AC333,", ""column"": ",AD333,", ""name"": """,AK333,""", ""row"": ",AE333,", ""rowspan"": ",AF333, ", ""widgetStyle"": ",AH333,"},")</f>
        <v>{"colspan": 1, "column": 1, "name": "Status_Box_024", "row": 142, "rowspan": 5, "widgetStyle": {"backgroundColor": "{{coalesce(cell(BIG_TEST_9.result, 23, \"Colorization_Hex_Code\"), \"#FFFFFF\").asString()}}", "borderColor": "#FFFFFF", "borderEdges": ["top","left","bottom"], "borderRadius": 0, "borderWidth": 4}},</v>
      </c>
      <c r="AV333" s="33" t="s">
        <v>222</v>
      </c>
      <c r="AW333" s="13" t="str">
        <f t="shared" si="344"/>
        <v>FAIL</v>
      </c>
    </row>
    <row r="334" spans="1:49" s="4" customFormat="1" ht="130.19999999999999" customHeight="1" thickBot="1" x14ac:dyDescent="0.35">
      <c r="A334" s="30">
        <v>10</v>
      </c>
      <c r="B334" s="14" t="s">
        <v>8</v>
      </c>
      <c r="C334" s="14" t="s">
        <v>47</v>
      </c>
      <c r="D334" s="14" t="s">
        <v>168</v>
      </c>
      <c r="E334" s="11" t="str">
        <f t="shared" si="337"/>
        <v>_024</v>
      </c>
      <c r="F334" s="28">
        <f t="shared" si="302"/>
        <v>23</v>
      </c>
      <c r="G334" s="6" t="s">
        <v>183</v>
      </c>
      <c r="H334" s="6" t="s">
        <v>183</v>
      </c>
      <c r="I334" s="26" t="s">
        <v>183</v>
      </c>
      <c r="J334" s="6" t="s">
        <v>183</v>
      </c>
      <c r="K334" s="6" t="s">
        <v>183</v>
      </c>
      <c r="L334" s="6" t="s">
        <v>183</v>
      </c>
      <c r="M334" s="6" t="s">
        <v>183</v>
      </c>
      <c r="N334" s="6" t="s">
        <v>183</v>
      </c>
      <c r="O334" s="6" t="s">
        <v>183</v>
      </c>
      <c r="P334" s="6" t="s">
        <v>183</v>
      </c>
      <c r="Q334" s="23" t="s">
        <v>183</v>
      </c>
      <c r="R334" s="23" t="s">
        <v>183</v>
      </c>
      <c r="S334" s="23" t="s">
        <v>183</v>
      </c>
      <c r="T334" s="23" t="s">
        <v>183</v>
      </c>
      <c r="U334" s="23" t="s">
        <v>183</v>
      </c>
      <c r="V334" s="23" t="s">
        <v>183</v>
      </c>
      <c r="W334" s="21" t="str">
        <f>CONCATENATE("{{coalesce(cell(BIG_TEST_9.result, ", $F334,", \""Text_Color_1\""), \""#FFFFFF\"").asString()}}")</f>
        <v>{{coalesce(cell(BIG_TEST_9.result, 23, \"Text_Color_1\"), \"#FFFFFF\").asString()}}</v>
      </c>
      <c r="X334" s="8" t="s">
        <v>34</v>
      </c>
      <c r="Y334" s="8" t="s">
        <v>186</v>
      </c>
      <c r="Z334" s="21" t="str">
        <f>CONCATENATE("{{coalesce(cell(BIG_TEST_9.result, ", $F334,", \""Metric_Short\""), \""Error\"").asString()}}")</f>
        <v>{{coalesce(cell(BIG_TEST_9.result, 23, \"Metric_Short\"), \"Error\").asString()}}</v>
      </c>
      <c r="AA334" s="23" t="s">
        <v>183</v>
      </c>
      <c r="AB334" s="23" t="s">
        <v>183</v>
      </c>
      <c r="AC334" s="9" t="s">
        <v>61</v>
      </c>
      <c r="AD334" s="9" t="s">
        <v>44</v>
      </c>
      <c r="AE334" s="9">
        <f>AG334</f>
        <v>142</v>
      </c>
      <c r="AF334" s="9" t="s">
        <v>40</v>
      </c>
      <c r="AG334" s="28">
        <f t="shared" si="303"/>
        <v>142</v>
      </c>
      <c r="AH334" s="16" t="s">
        <v>205</v>
      </c>
      <c r="AI334" s="10"/>
      <c r="AJ334" s="25" t="s">
        <v>183</v>
      </c>
      <c r="AK334" s="7" t="str">
        <f>CONCATENATE("Metric_Name",E334)</f>
        <v>Metric_Name_024</v>
      </c>
      <c r="AL334" s="10"/>
      <c r="AM334" s="24" t="s">
        <v>183</v>
      </c>
      <c r="AN334" s="24" t="s">
        <v>183</v>
      </c>
      <c r="AO334" s="13" t="str">
        <f t="shared" si="341"/>
        <v>PASS</v>
      </c>
      <c r="AP334" s="13"/>
      <c r="AQ334" s="12" t="str">
        <f>CONCATENATE("""",AK334,""": {""parameters"": {""fontSize"": ",X334,", ""text"": """, Z334, """, ""textAlignment"": """, Y334, """, ""textColor"": """, W334, """}, ""type"": ""text""},")</f>
        <v>"Metric_Name_024": {"parameters": {"fontSize": 14, "text": "{{coalesce(cell(BIG_TEST_9.result, 23, \"Metric_Short\"), \"Error\").asString()}}", "textAlignment": "left", "textColor": "{{coalesce(cell(BIG_TEST_9.result, 23, \"Text_Color_1\"), \"#FFFFFF\").asString()}}"}, "type": "text"},</v>
      </c>
      <c r="AR334" s="33" t="s">
        <v>248</v>
      </c>
      <c r="AS334" s="13" t="str">
        <f t="shared" si="347"/>
        <v>FAIL</v>
      </c>
      <c r="AT334" s="13"/>
      <c r="AU334" s="12" t="str">
        <f>CONCATENATE("{""colspan"": ",AC334,", ""column"": ",AD334,", ""name"": """,AK334,""", ""row"": ",AE334,", ""rowspan"": ",AF334,", ""widgetStyle"": ",AH334,"},")</f>
        <v>{"colspan": 11, "column": 2, "name": "Metric_Name_024", "row": 142, "rowspan": 3, "widgetStyle": {"borderColor": "#FFFFFF", "borderEdges": [], "borderWidth": 1}},</v>
      </c>
      <c r="AV334" s="33" t="s">
        <v>223</v>
      </c>
      <c r="AW334" s="13" t="str">
        <f t="shared" si="344"/>
        <v>FAIL</v>
      </c>
    </row>
    <row r="335" spans="1:49" s="4" customFormat="1" ht="72.599999999999994" thickBot="1" x14ac:dyDescent="0.35">
      <c r="A335" s="30">
        <v>11</v>
      </c>
      <c r="B335" s="14" t="s">
        <v>8</v>
      </c>
      <c r="C335" s="14" t="s">
        <v>47</v>
      </c>
      <c r="D335" s="14" t="s">
        <v>169</v>
      </c>
      <c r="E335" s="11" t="str">
        <f t="shared" si="337"/>
        <v>_024</v>
      </c>
      <c r="F335" s="28">
        <f t="shared" si="302"/>
        <v>23</v>
      </c>
      <c r="G335" s="6" t="s">
        <v>183</v>
      </c>
      <c r="H335" s="6" t="s">
        <v>183</v>
      </c>
      <c r="I335" s="26" t="s">
        <v>183</v>
      </c>
      <c r="J335" s="6" t="s">
        <v>183</v>
      </c>
      <c r="K335" s="6" t="s">
        <v>183</v>
      </c>
      <c r="L335" s="6" t="s">
        <v>183</v>
      </c>
      <c r="M335" s="6" t="s">
        <v>183</v>
      </c>
      <c r="N335" s="6" t="s">
        <v>183</v>
      </c>
      <c r="O335" s="6" t="s">
        <v>183</v>
      </c>
      <c r="P335" s="6" t="s">
        <v>183</v>
      </c>
      <c r="Q335" s="23" t="s">
        <v>183</v>
      </c>
      <c r="R335" s="23" t="s">
        <v>183</v>
      </c>
      <c r="S335" s="23" t="s">
        <v>183</v>
      </c>
      <c r="T335" s="23" t="s">
        <v>183</v>
      </c>
      <c r="U335" s="23" t="s">
        <v>183</v>
      </c>
      <c r="V335" s="23" t="s">
        <v>183</v>
      </c>
      <c r="W335" s="21" t="str">
        <f>CONCATENATE("{{coalesce(cell(BIG_TEST_9.result, ", $F335,", \""Text_Color_2\""), \""#FFFFFF\"").asString()}}")</f>
        <v>{{coalesce(cell(BIG_TEST_9.result, 23, \"Text_Color_2\"), \"#FFFFFF\").asString()}}</v>
      </c>
      <c r="X335" s="8" t="s">
        <v>62</v>
      </c>
      <c r="Y335" s="8" t="s">
        <v>186</v>
      </c>
      <c r="Z335" s="21" t="str">
        <f>CONCATENATE("{{coalesce(cell(BIG_TEST_9.result, ", $F335,", \""Type\""), \""Error\"").asString()}} Metric")</f>
        <v>{{coalesce(cell(BIG_TEST_9.result, 23, \"Type\"), \"Error\").asString()}} Metric</v>
      </c>
      <c r="AA335" s="23" t="s">
        <v>183</v>
      </c>
      <c r="AB335" s="23" t="s">
        <v>183</v>
      </c>
      <c r="AC335" s="9" t="s">
        <v>179</v>
      </c>
      <c r="AD335" s="9" t="s">
        <v>44</v>
      </c>
      <c r="AE335" s="9">
        <f>AG335+3</f>
        <v>145</v>
      </c>
      <c r="AF335" s="9" t="s">
        <v>44</v>
      </c>
      <c r="AG335" s="28">
        <f t="shared" si="303"/>
        <v>142</v>
      </c>
      <c r="AH335" s="16" t="s">
        <v>180</v>
      </c>
      <c r="AI335" s="10"/>
      <c r="AJ335" s="25" t="s">
        <v>183</v>
      </c>
      <c r="AK335" s="7" t="str">
        <f>CONCATENATE("Type_Name",E335)</f>
        <v>Type_Name_024</v>
      </c>
      <c r="AL335" s="10"/>
      <c r="AM335" s="24" t="s">
        <v>183</v>
      </c>
      <c r="AN335" s="24" t="s">
        <v>183</v>
      </c>
      <c r="AO335" s="13" t="str">
        <f t="shared" si="341"/>
        <v>PASS</v>
      </c>
      <c r="AP335" s="13"/>
      <c r="AQ335" s="12" t="str">
        <f>CONCATENATE("""",AK335,""": {""parameters"": {""fontSize"": ",X335,", ""text"": """, Z335, """, ""textAlignment"": """, Y335, """, ""textColor"": """, W335, """}, ""type"": ""text""},")</f>
        <v>"Type_Name_024": {"parameters": {"fontSize": 12, "text": "{{coalesce(cell(BIG_TEST_9.result, 23, \"Type\"), \"Error\").asString()}} Metric", "textAlignment": "left", "textColor": "{{coalesce(cell(BIG_TEST_9.result, 23, \"Text_Color_2\"), \"#FFFFFF\").asString()}}"}, "type": "text"},</v>
      </c>
      <c r="AR335" s="33" t="s">
        <v>206</v>
      </c>
      <c r="AS335" s="13" t="str">
        <f t="shared" si="347"/>
        <v>FAIL</v>
      </c>
      <c r="AT335" s="13"/>
      <c r="AU335" s="12" t="str">
        <f>CONCATENATE("{""colspan"": ",AC335,", ""column"": ",AD335,", ""name"": """,AK335,""", ""row"": ",AE335,", ""rowspan"": ",AF335,", ""widgetStyle"": ",AH335,"},")</f>
        <v>{"colspan": 7, "column": 2, "name": "Type_Name_024", "row": 145, "rowspan": 2, "widgetStyle": {"backgroundColor": "#FFFFFF", "borderColor": "#FFFFFF", "borderEdges": [], "borderRadius": 0, "borderWidth": 1}},</v>
      </c>
      <c r="AV335" s="33" t="s">
        <v>224</v>
      </c>
      <c r="AW335" s="13" t="str">
        <f t="shared" si="344"/>
        <v>FAIL</v>
      </c>
    </row>
    <row r="336" spans="1:49" s="4" customFormat="1" ht="87" customHeight="1" thickBot="1" x14ac:dyDescent="0.35">
      <c r="A336" s="30">
        <v>12</v>
      </c>
      <c r="B336" s="14" t="s">
        <v>8</v>
      </c>
      <c r="C336" s="14" t="s">
        <v>47</v>
      </c>
      <c r="D336" s="14" t="s">
        <v>170</v>
      </c>
      <c r="E336" s="11" t="str">
        <f t="shared" si="337"/>
        <v>_024</v>
      </c>
      <c r="F336" s="28">
        <f t="shared" si="302"/>
        <v>23</v>
      </c>
      <c r="G336" s="6" t="s">
        <v>183</v>
      </c>
      <c r="H336" s="6" t="s">
        <v>183</v>
      </c>
      <c r="I336" s="26" t="s">
        <v>183</v>
      </c>
      <c r="J336" s="6" t="s">
        <v>183</v>
      </c>
      <c r="K336" s="6" t="s">
        <v>183</v>
      </c>
      <c r="L336" s="6" t="s">
        <v>183</v>
      </c>
      <c r="M336" s="6" t="s">
        <v>183</v>
      </c>
      <c r="N336" s="6" t="s">
        <v>183</v>
      </c>
      <c r="O336" s="6" t="s">
        <v>183</v>
      </c>
      <c r="P336" s="6" t="s">
        <v>183</v>
      </c>
      <c r="Q336" s="23" t="s">
        <v>183</v>
      </c>
      <c r="R336" s="23" t="s">
        <v>183</v>
      </c>
      <c r="S336" s="23" t="s">
        <v>183</v>
      </c>
      <c r="T336" s="23" t="s">
        <v>183</v>
      </c>
      <c r="U336" s="23" t="s">
        <v>183</v>
      </c>
      <c r="V336" s="23" t="s">
        <v>183</v>
      </c>
      <c r="W336" s="21" t="str">
        <f>CONCATENATE("{{coalesce(cell(BIG_TEST_9.result, ", $F336,", \""Text_Color_2\""), \""#FFFFFF\"").asString()}}")</f>
        <v>{{coalesce(cell(BIG_TEST_9.result, 23, \"Text_Color_2\"), \"#FFFFFF\").asString()}}</v>
      </c>
      <c r="X336" s="8" t="s">
        <v>62</v>
      </c>
      <c r="Y336" s="8" t="s">
        <v>202</v>
      </c>
      <c r="Z336" s="21" t="str">
        <f>CONCATENATE("As of {{coalesce(cell(BIG_TEST_9.result, ", $F336,", \""As_of_Date\""), \""Error\"").asString()}}")</f>
        <v>As of {{coalesce(cell(BIG_TEST_9.result, 23, \"As_of_Date\"), \"Error\").asString()}}</v>
      </c>
      <c r="AA336" s="23" t="s">
        <v>183</v>
      </c>
      <c r="AB336" s="23" t="s">
        <v>183</v>
      </c>
      <c r="AC336" s="9" t="s">
        <v>60</v>
      </c>
      <c r="AD336" s="9" t="s">
        <v>162</v>
      </c>
      <c r="AE336" s="9">
        <f>AG336+3</f>
        <v>145</v>
      </c>
      <c r="AF336" s="9" t="s">
        <v>44</v>
      </c>
      <c r="AG336" s="28">
        <f t="shared" si="303"/>
        <v>142</v>
      </c>
      <c r="AH336" s="16" t="s">
        <v>45</v>
      </c>
      <c r="AI336" s="10"/>
      <c r="AJ336" s="25" t="s">
        <v>183</v>
      </c>
      <c r="AK336" s="7" t="str">
        <f>CONCATENATE("As_Of_Date_Name",E336)</f>
        <v>As_Of_Date_Name_024</v>
      </c>
      <c r="AL336" s="10"/>
      <c r="AM336" s="24" t="s">
        <v>183</v>
      </c>
      <c r="AN336" s="24" t="s">
        <v>183</v>
      </c>
      <c r="AO336" s="13" t="str">
        <f t="shared" si="341"/>
        <v>PASS</v>
      </c>
      <c r="AP336" s="13"/>
      <c r="AQ336" s="12" t="str">
        <f>CONCATENATE("""",AK336,""": {""parameters"": {""fontSize"": ",X336,", ""text"": """, Z336, """, ""textAlignment"": """, Y336, """, ""textColor"": """, W336, """}, ""type"": ""text""},")</f>
        <v>"As_Of_Date_Name_024": {"parameters": {"fontSize": 12, "text": "As of {{coalesce(cell(BIG_TEST_9.result, 23, \"As_of_Date\"), \"Error\").asString()}}", "textAlignment": "right", "textColor": "{{coalesce(cell(BIG_TEST_9.result, 23, \"Text_Color_2\"), \"#FFFFFF\").asString()}}"}, "type": "text"},</v>
      </c>
      <c r="AR336" s="33" t="s">
        <v>209</v>
      </c>
      <c r="AS336" s="13" t="str">
        <f t="shared" si="347"/>
        <v>FAIL</v>
      </c>
      <c r="AT336" s="13"/>
      <c r="AU336" s="12" t="str">
        <f>CONCATENATE("{""colspan"": ",AC336,", ""column"": ",AD336,", ""name"": """,AK336,""", ""row"": ",AE336,", ""rowspan"": ",AF336,", ""widgetStyle"": ",AH336,"},")</f>
        <v>{"colspan": 6, "column": 9, "name": "As_Of_Date_Name_024", "row": 145, "rowspan": 2, "widgetStyle": {"borderEdges": []}},</v>
      </c>
      <c r="AV336" s="33" t="s">
        <v>225</v>
      </c>
      <c r="AW336" s="13" t="str">
        <f t="shared" si="344"/>
        <v>FAIL</v>
      </c>
    </row>
    <row r="337" spans="1:49" s="4" customFormat="1" ht="130.19999999999999" customHeight="1" thickBot="1" x14ac:dyDescent="0.35">
      <c r="A337" s="30">
        <v>13</v>
      </c>
      <c r="B337" s="14" t="s">
        <v>8</v>
      </c>
      <c r="C337" s="14" t="s">
        <v>47</v>
      </c>
      <c r="D337" s="14" t="s">
        <v>171</v>
      </c>
      <c r="E337" s="11" t="str">
        <f t="shared" si="337"/>
        <v>_024</v>
      </c>
      <c r="F337" s="28">
        <f t="shared" si="302"/>
        <v>23</v>
      </c>
      <c r="G337" s="6" t="s">
        <v>183</v>
      </c>
      <c r="H337" s="6" t="s">
        <v>183</v>
      </c>
      <c r="I337" s="26" t="s">
        <v>183</v>
      </c>
      <c r="J337" s="6" t="s">
        <v>183</v>
      </c>
      <c r="K337" s="6" t="s">
        <v>183</v>
      </c>
      <c r="L337" s="6" t="s">
        <v>183</v>
      </c>
      <c r="M337" s="6" t="s">
        <v>183</v>
      </c>
      <c r="N337" s="6" t="s">
        <v>183</v>
      </c>
      <c r="O337" s="6" t="s">
        <v>183</v>
      </c>
      <c r="P337" s="6" t="s">
        <v>183</v>
      </c>
      <c r="Q337" s="23" t="s">
        <v>183</v>
      </c>
      <c r="R337" s="21" t="str">
        <f>CONCATENATE("https://{{coalesce(cell(BIG_TEST_9.result, ", $F337,", \""CSG_Insights_Central_Link\""), \""sites.google.com/salesforce.com/fy18-csg-insights-central/home\"").asString()}}")</f>
        <v>https://{{coalesce(cell(BIG_TEST_9.result, 23, \"CSG_Insights_Central_Link\"), \"sites.google.com/salesforce.com/fy18-csg-insights-central/home\").asString()}}</v>
      </c>
      <c r="S337" s="21" t="s">
        <v>199</v>
      </c>
      <c r="T337" s="7" t="str">
        <f>"false"</f>
        <v>false</v>
      </c>
      <c r="U337" s="23" t="s">
        <v>183</v>
      </c>
      <c r="V337" s="23" t="s">
        <v>183</v>
      </c>
      <c r="W337" s="17" t="s">
        <v>207</v>
      </c>
      <c r="X337" s="8" t="s">
        <v>34</v>
      </c>
      <c r="Y337" s="8" t="s">
        <v>33</v>
      </c>
      <c r="Z337" s="8" t="s">
        <v>185</v>
      </c>
      <c r="AA337" s="23" t="s">
        <v>183</v>
      </c>
      <c r="AB337" s="23" t="s">
        <v>183</v>
      </c>
      <c r="AC337" s="9" t="s">
        <v>44</v>
      </c>
      <c r="AD337" s="9" t="s">
        <v>122</v>
      </c>
      <c r="AE337" s="9">
        <f>AG337</f>
        <v>142</v>
      </c>
      <c r="AF337" s="9" t="s">
        <v>40</v>
      </c>
      <c r="AG337" s="28">
        <f t="shared" si="303"/>
        <v>142</v>
      </c>
      <c r="AH337" s="16" t="s">
        <v>180</v>
      </c>
      <c r="AI337" s="10"/>
      <c r="AJ337" s="25" t="s">
        <v>183</v>
      </c>
      <c r="AK337" s="7" t="str">
        <f>CONCATENATE("Help_Link",E337)</f>
        <v>Help_Link_024</v>
      </c>
      <c r="AL337" s="10"/>
      <c r="AM337" s="24" t="s">
        <v>183</v>
      </c>
      <c r="AN337" s="24" t="s">
        <v>183</v>
      </c>
      <c r="AO337" s="13" t="str">
        <f t="shared" si="341"/>
        <v>PASS</v>
      </c>
      <c r="AP337" s="13"/>
      <c r="AQ337" s="12" t="str">
        <f>CONCATENATE("""",AK337,""": {""parameters"": {""destinationLink"": {""url"": """, R337, """, ""tooltip"": """, S337,"""}, ""destinationType"": ""url"", ""fontSize"": ",X337,", ""includeState"": ", T337, ", ""text"": """, Z337, """, ""textAlignment"": """, Y337, """, ""textColor"": """, W337, """}, ""type"": ""link""},")</f>
        <v>"Help_Link_024": {"parameters": {"destinationLink": {"url": "https://{{coalesce(cell(BIG_TEST_9.result, 23,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37" s="33" t="s">
        <v>208</v>
      </c>
      <c r="AS337" s="13" t="str">
        <f t="shared" si="347"/>
        <v>FAIL</v>
      </c>
      <c r="AT337" s="13"/>
      <c r="AU337" s="12" t="str">
        <f>CONCATENATE("{""colspan"": ",AC337,", ""column"": ",AD337,", ""name"": """,AK337,""", ""row"": ",AE337,", ""rowspan"": ",AF337,", ""widgetStyle"": ",AH337,"},")</f>
        <v>{"colspan": 2, "column": 13, "name": "Help_Link_024", "row": 142, "rowspan": 3, "widgetStyle": {"backgroundColor": "#FFFFFF", "borderColor": "#FFFFFF", "borderEdges": [], "borderRadius": 0, "borderWidth": 1}},</v>
      </c>
      <c r="AV337" s="33" t="s">
        <v>226</v>
      </c>
      <c r="AW337" s="13" t="str">
        <f t="shared" si="344"/>
        <v>FAIL</v>
      </c>
    </row>
    <row r="338" spans="1:49" s="4" customFormat="1" ht="87" thickBot="1" x14ac:dyDescent="0.35">
      <c r="A338" s="31">
        <v>14</v>
      </c>
      <c r="B338" s="14" t="s">
        <v>8</v>
      </c>
      <c r="C338" s="14" t="s">
        <v>47</v>
      </c>
      <c r="D338" s="14" t="s">
        <v>172</v>
      </c>
      <c r="E338" s="11" t="str">
        <f t="shared" si="337"/>
        <v>_024</v>
      </c>
      <c r="F338" s="28">
        <f t="shared" si="302"/>
        <v>23</v>
      </c>
      <c r="G338" s="6" t="s">
        <v>183</v>
      </c>
      <c r="H338" s="6" t="s">
        <v>183</v>
      </c>
      <c r="I338" s="26" t="s">
        <v>183</v>
      </c>
      <c r="J338" s="6" t="s">
        <v>183</v>
      </c>
      <c r="K338" s="6" t="s">
        <v>183</v>
      </c>
      <c r="L338" s="6" t="s">
        <v>183</v>
      </c>
      <c r="M338" s="6" t="s">
        <v>183</v>
      </c>
      <c r="N338" s="6" t="s">
        <v>183</v>
      </c>
      <c r="O338" s="6" t="s">
        <v>183</v>
      </c>
      <c r="P338" s="6" t="s">
        <v>183</v>
      </c>
      <c r="Q338" s="23" t="s">
        <v>183</v>
      </c>
      <c r="R338" s="21" t="str">
        <f>CONCATENATE("https://org62.my.salesforce.com/analytics/wave/wave.apexp#dashboard/{{coalesce(cell(BIG_TEST_9.result, ", $F338,", \""Detail_Dashboard_Name\""), \""0FK0M0000004J3fWAE\"").asString()}}")</f>
        <v>https://org62.my.salesforce.com/analytics/wave/wave.apexp#dashboard/{{coalesce(cell(BIG_TEST_9.result, 23, \"Detail_Dashboard_Name\"), \"0FK0M0000004J3fWAE\").asString()}}</v>
      </c>
      <c r="S338" s="21" t="s">
        <v>198</v>
      </c>
      <c r="T338" s="7" t="str">
        <f>"false"</f>
        <v>false</v>
      </c>
      <c r="U338" s="23" t="s">
        <v>183</v>
      </c>
      <c r="V338" s="23" t="s">
        <v>183</v>
      </c>
      <c r="W338" s="17" t="s">
        <v>207</v>
      </c>
      <c r="X338" s="8" t="s">
        <v>62</v>
      </c>
      <c r="Y338" s="8" t="s">
        <v>33</v>
      </c>
      <c r="Z338" s="8" t="s">
        <v>201</v>
      </c>
      <c r="AA338" s="23" t="s">
        <v>183</v>
      </c>
      <c r="AB338" s="23" t="s">
        <v>183</v>
      </c>
      <c r="AC338" s="9" t="s">
        <v>41</v>
      </c>
      <c r="AD338" s="9" t="s">
        <v>181</v>
      </c>
      <c r="AE338" s="32">
        <f>AG338+1</f>
        <v>143</v>
      </c>
      <c r="AF338" s="9" t="s">
        <v>40</v>
      </c>
      <c r="AG338" s="28">
        <f t="shared" si="303"/>
        <v>142</v>
      </c>
      <c r="AH338" s="16" t="s">
        <v>235</v>
      </c>
      <c r="AI338" s="10"/>
      <c r="AJ338" s="25" t="s">
        <v>183</v>
      </c>
      <c r="AK338" s="7" t="str">
        <f>CONCATENATE("Explore_Link",E338)</f>
        <v>Explore_Link_024</v>
      </c>
      <c r="AL338" s="10"/>
      <c r="AM338" s="24" t="s">
        <v>183</v>
      </c>
      <c r="AN338" s="24" t="s">
        <v>183</v>
      </c>
      <c r="AO338" s="13" t="str">
        <f t="shared" si="341"/>
        <v>PASS</v>
      </c>
      <c r="AP338" s="13"/>
      <c r="AQ338" s="12" t="str">
        <f>CONCATENATE("""",AK338,""": {""parameters"": {""destinationLink"": {""url"": """, R338, """, ""tooltip"": """, S338,"""}, ""destinationType"": ""url"", ""fontSize"": ",X338,", ""includeState"": ", T338, ", ""text"": """, Z338, """, ""textAlignment"": """, Y338, """, ""textColor"": """, W338, """}, ""type"": ""link""},")</f>
        <v>"Explore_Link_024": {"parameters": {"destinationLink": {"url": "https://org62.my.salesforce.com/analytics/wave/wave.apexp#dashboard/{{coalesce(cell(BIG_TEST_9.result, 23,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38" s="33" t="s">
        <v>249</v>
      </c>
      <c r="AS338" s="13" t="str">
        <f t="shared" si="347"/>
        <v>FAIL</v>
      </c>
      <c r="AT338" s="13"/>
      <c r="AU338" s="12" t="str">
        <f>CONCATENATE("{""colspan"": ",AC338,", ""column"": ",AD338,", ""name"": """,AK338,""", ""row"": ",AE338,", ""rowspan"": ",AF338,", ""widgetStyle"": ",AH338,"},")</f>
        <v>{"colspan": 4, "column": 43, "name": "Explore_Link_024", "row": 143, "rowspan": 3, "widgetStyle": {"backgroundColor": "#E3EBF3", "borderColor": "#FFFFFF", "borderEdges": ["all"], "borderRadius": 8, "borderWidth": 4}},</v>
      </c>
      <c r="AV338" s="33" t="s">
        <v>236</v>
      </c>
      <c r="AW338" s="13" t="str">
        <f t="shared" si="344"/>
        <v>FAIL</v>
      </c>
    </row>
    <row r="339" spans="1:49" s="4" customFormat="1" ht="72.599999999999994" thickBot="1" x14ac:dyDescent="0.35">
      <c r="A339" s="29">
        <v>1</v>
      </c>
      <c r="B339" s="14" t="s">
        <v>8</v>
      </c>
      <c r="C339" s="14" t="s">
        <v>47</v>
      </c>
      <c r="D339" s="14" t="s">
        <v>10</v>
      </c>
      <c r="E339" s="11" t="str">
        <f>CONCATENATE("_",TEXT(F339+1,"000"))</f>
        <v>_025</v>
      </c>
      <c r="F339" s="28">
        <f t="shared" si="302"/>
        <v>24</v>
      </c>
      <c r="G339" s="5" t="s">
        <v>173</v>
      </c>
      <c r="H339" s="20" t="str">
        <f>CONCATENATE("{{coalesce(cell(BIG_TEST_9.result, ", $F339,", \""Metric\""), \""Error\"").asString()}}")</f>
        <v>{{coalesce(cell(BIG_TEST_9.result, 24, \"Metric\"), \"Error\").asString()}}</v>
      </c>
      <c r="I339" s="26" t="s">
        <v>183</v>
      </c>
      <c r="J339" s="20" t="str">
        <f>CONCATENATE("{{coalesce(cell(BIG_TEST_9.result, ", $F339,", \""YTD_Dynamic\""), \""Error\"").asString()}}")</f>
        <v>{{coalesce(cell(BIG_TEST_9.result, 24, \"YTD_Dynamic\"), \"Error\").asString()}}</v>
      </c>
      <c r="K339" s="6" t="s">
        <v>16</v>
      </c>
      <c r="L339" s="5" t="s">
        <v>17</v>
      </c>
      <c r="M339" s="20" t="str">
        <f t="shared" ref="M339:M343" si="348">CONCATENATE("[""Metric"", [""{{coalesce(cell(BIG_TEST_9.result, ", $F339,", \""Metric\""), \""Error\"").asString()}}""], ""in""]")</f>
        <v>["Metric", ["{{coalesce(cell(BIG_TEST_9.result, 24, \"Metric\"), \"Error\").asString()}}"], "in"]</v>
      </c>
      <c r="N339" s="20" t="str">
        <f t="shared" ref="N339:N342" si="349">CONCATENATE("[""Region"", [""{{coalesce(cell(BIG_TEST_9.result, ", $F339,", \""Region\""), \""Error\"").asString()}}""], ""in""]")</f>
        <v>["Region", ["{{coalesce(cell(BIG_TEST_9.result, 24, \"Region\"), \"Error\").asString()}}"], "in"]</v>
      </c>
      <c r="O339" s="6" t="s">
        <v>210</v>
      </c>
      <c r="P339" s="6" t="s">
        <v>177</v>
      </c>
      <c r="Q339" s="23" t="s">
        <v>183</v>
      </c>
      <c r="R339" s="23" t="s">
        <v>183</v>
      </c>
      <c r="S339" s="23" t="s">
        <v>183</v>
      </c>
      <c r="T339" s="23" t="s">
        <v>183</v>
      </c>
      <c r="U339" s="23" t="s">
        <v>183</v>
      </c>
      <c r="V339" s="23" t="s">
        <v>183</v>
      </c>
      <c r="W339" s="21" t="str">
        <f>CONCATENATE("{{coalesce(cell(BIG_TEST_9.result, ", $F339,", \""Text_Color_1\""), \""#FFFFFF\"").asString()}}")</f>
        <v>{{coalesce(cell(BIG_TEST_9.result, 24, \"Text_Color_1\"), \"#FFFFFF\").asString()}}</v>
      </c>
      <c r="X339" s="8" t="s">
        <v>48</v>
      </c>
      <c r="Y339" s="8" t="s">
        <v>33</v>
      </c>
      <c r="Z339" s="21" t="str">
        <f>CONCATENATE("{{coalesce(cell(BIG_TEST_9.result, ", $F339,", \""number_YTD_Formatted\""), \""--\"").asString()}}")</f>
        <v>{{coalesce(cell(BIG_TEST_9.result, 24, \"number_YTD_Formatted\"), \"--\").asString()}}</v>
      </c>
      <c r="AA339" s="23" t="s">
        <v>183</v>
      </c>
      <c r="AB339" s="23" t="s">
        <v>183</v>
      </c>
      <c r="AC339" s="9" t="s">
        <v>59</v>
      </c>
      <c r="AD339" s="9" t="s">
        <v>160</v>
      </c>
      <c r="AE339" s="9">
        <f>AG339</f>
        <v>147</v>
      </c>
      <c r="AF339" s="9" t="s">
        <v>40</v>
      </c>
      <c r="AG339" s="28">
        <f t="shared" si="303"/>
        <v>147</v>
      </c>
      <c r="AH339" s="16" t="s">
        <v>227</v>
      </c>
      <c r="AI339" s="10"/>
      <c r="AJ339" s="25" t="s">
        <v>183</v>
      </c>
      <c r="AK339" s="7" t="str">
        <f>CONCATENATE("text_",L339,E339)</f>
        <v>text_YTD_025</v>
      </c>
      <c r="AL339" s="10"/>
      <c r="AM339" s="24" t="s">
        <v>183</v>
      </c>
      <c r="AN339" s="24" t="s">
        <v>183</v>
      </c>
      <c r="AO339" s="13" t="str">
        <f>IF(AM339=AN339,"PASS","FAIL")</f>
        <v>PASS</v>
      </c>
      <c r="AP339" s="13"/>
      <c r="AQ339" s="12" t="str">
        <f>CONCATENATE("""",AK339,""": {""type"": ""text"", ""parameters"": {""text"": """, Z339, """, ""textAlignment"": """, Y339, """, ""textColor"": """, W339, """, ""fontSize"": ",X339,"}},")</f>
        <v>"text_YTD_025": {"type": "text", "parameters": {"text": "{{coalesce(cell(BIG_TEST_9.result, 24, \"number_YTD_Formatted\"), \"--\").asString()}}", "textAlignment": "center", "textColor": "{{coalesce(cell(BIG_TEST_9.result, 24, \"Text_Color_1\"), \"#FFFFFF\").asString()}}", "fontSize": 18}},</v>
      </c>
      <c r="AR339" s="17" t="s">
        <v>218</v>
      </c>
      <c r="AS339" s="13" t="str">
        <f>IF(AQ339=AR339,"PASS","FAIL")</f>
        <v>FAIL</v>
      </c>
      <c r="AT339" s="13"/>
      <c r="AU339" s="12" t="str">
        <f t="shared" ref="AU339:AU346" si="350">CONCATENATE("{""colspan"": ",AC339,", ""column"": ",AD339,", ""name"": """,AK339,""", ""row"": ",AE339,", ""rowspan"": ",AF339,", ""widgetStyle"": ",AH339,"},")</f>
        <v>{"colspan": 5, "column": 22, "name": "text_YTD_025", "row": 147, "rowspan": 3, "widgetStyle": {"borderEdges": ["bottom"], "backgroundColor": "#FFFFFF", "borderColor": "#C5D3E0", "borderRadius": 0, "borderWidth": 1}},</v>
      </c>
      <c r="AV339" s="17" t="s">
        <v>231</v>
      </c>
      <c r="AW339" s="13" t="str">
        <f>IF(AU339=AV339,"PASS","FAIL")</f>
        <v>FAIL</v>
      </c>
    </row>
    <row r="340" spans="1:49" s="4" customFormat="1" ht="72.599999999999994" thickBot="1" x14ac:dyDescent="0.35">
      <c r="A340" s="30">
        <v>2</v>
      </c>
      <c r="B340" s="14" t="s">
        <v>8</v>
      </c>
      <c r="C340" s="14" t="s">
        <v>47</v>
      </c>
      <c r="D340" s="14" t="s">
        <v>10</v>
      </c>
      <c r="E340" s="11" t="str">
        <f t="shared" ref="E340:E352" si="351">CONCATENATE("_",TEXT(F340+1,"000"))</f>
        <v>_025</v>
      </c>
      <c r="F340" s="28">
        <f t="shared" si="302"/>
        <v>24</v>
      </c>
      <c r="G340" s="5" t="s">
        <v>173</v>
      </c>
      <c r="H340" s="20" t="str">
        <f t="shared" ref="H340:H343" si="352">CONCATENATE("{{coalesce(cell(BIG_TEST_9.result, ", $F340,", \""Metric\""), \""Error\"").asString()}}")</f>
        <v>{{coalesce(cell(BIG_TEST_9.result, 24, \"Metric\"), \"Error\").asString()}}</v>
      </c>
      <c r="I340" s="26" t="s">
        <v>183</v>
      </c>
      <c r="J340" s="20" t="s">
        <v>15</v>
      </c>
      <c r="K340" s="5" t="s">
        <v>15</v>
      </c>
      <c r="L340" s="5" t="s">
        <v>53</v>
      </c>
      <c r="M340" s="20" t="str">
        <f t="shared" si="348"/>
        <v>["Metric", ["{{coalesce(cell(BIG_TEST_9.result, 24, \"Metric\"), \"Error\").asString()}}"], "in"]</v>
      </c>
      <c r="N340" s="20" t="str">
        <f t="shared" si="349"/>
        <v>["Region", ["{{coalesce(cell(BIG_TEST_9.result, 24, \"Region\"), \"Error\").asString()}}"], "in"]</v>
      </c>
      <c r="O340" s="6" t="s">
        <v>210</v>
      </c>
      <c r="P340" s="6" t="s">
        <v>177</v>
      </c>
      <c r="Q340" s="23" t="s">
        <v>183</v>
      </c>
      <c r="R340" s="23" t="s">
        <v>183</v>
      </c>
      <c r="S340" s="23" t="s">
        <v>183</v>
      </c>
      <c r="T340" s="23" t="s">
        <v>183</v>
      </c>
      <c r="U340" s="23" t="s">
        <v>183</v>
      </c>
      <c r="V340" s="23" t="s">
        <v>183</v>
      </c>
      <c r="W340" s="21" t="str">
        <f t="shared" ref="W340:W341" si="353">CONCATENATE("{{coalesce(cell(BIG_TEST_9.result, ", $F340,", \""Text_Color_1\""), \""#FFFFFF\"").asString()}}")</f>
        <v>{{coalesce(cell(BIG_TEST_9.result, 24, \"Text_Color_1\"), \"#FFFFFF\").asString()}}</v>
      </c>
      <c r="X340" s="8" t="s">
        <v>48</v>
      </c>
      <c r="Y340" s="8" t="s">
        <v>33</v>
      </c>
      <c r="Z340" s="21" t="str">
        <f>CONCATENATE("{{coalesce(cell(BIG_TEST_9.result, ", $F340,", \""number_YTD_A_Formatted\""), \""--\"").asString()}}")</f>
        <v>{{coalesce(cell(BIG_TEST_9.result, 24, \"number_YTD_A_Formatted\"), \"--\").asString()}}</v>
      </c>
      <c r="AA340" s="23" t="s">
        <v>183</v>
      </c>
      <c r="AB340" s="23" t="s">
        <v>183</v>
      </c>
      <c r="AC340" s="9" t="s">
        <v>59</v>
      </c>
      <c r="AD340" s="9" t="s">
        <v>195</v>
      </c>
      <c r="AE340" s="9">
        <f>AG340</f>
        <v>147</v>
      </c>
      <c r="AF340" s="9" t="s">
        <v>40</v>
      </c>
      <c r="AG340" s="28">
        <f t="shared" si="303"/>
        <v>147</v>
      </c>
      <c r="AH340" s="16" t="s">
        <v>227</v>
      </c>
      <c r="AI340" s="10"/>
      <c r="AJ340" s="25" t="s">
        <v>183</v>
      </c>
      <c r="AK340" s="7" t="str">
        <f t="shared" ref="AK340:AK343" si="354">CONCATENATE("text_",L340,E340)</f>
        <v>text_YTD_A_025</v>
      </c>
      <c r="AL340" s="10"/>
      <c r="AM340" s="24" t="s">
        <v>183</v>
      </c>
      <c r="AN340" s="24" t="s">
        <v>183</v>
      </c>
      <c r="AO340" s="13" t="str">
        <f t="shared" ref="AO340:AO352" si="355">IF(AM340=AN340,"PASS","FAIL")</f>
        <v>PASS</v>
      </c>
      <c r="AP340" s="13"/>
      <c r="AQ340" s="12" t="str">
        <f t="shared" ref="AQ340:AQ345" si="356">CONCATENATE("""",AK340,""": {""type"": ""text"", ""parameters"": {""text"": """, Z340, """, ""textAlignment"": """, Y340, """, ""textColor"": """, W340, """, ""fontSize"": ",X340,"}},")</f>
        <v>"text_YTD_A_025": {"type": "text", "parameters": {"text": "{{coalesce(cell(BIG_TEST_9.result, 24, \"number_YTD_A_Formatted\"), \"--\").asString()}}", "textAlignment": "center", "textColor": "{{coalesce(cell(BIG_TEST_9.result, 24, \"Text_Color_1\"), \"#FFFFFF\").asString()}}", "fontSize": 18}},</v>
      </c>
      <c r="AR340" s="17" t="s">
        <v>213</v>
      </c>
      <c r="AS340" s="13" t="str">
        <f t="shared" ref="AS340:AS345" si="357">IF(AQ340=AR340,"PASS","FAIL")</f>
        <v>FAIL</v>
      </c>
      <c r="AT340" s="13"/>
      <c r="AU340" s="12" t="str">
        <f t="shared" si="350"/>
        <v>{"colspan": 5, "column": 29, "name": "text_YTD_A_025", "row": 147, "rowspan": 3, "widgetStyle": {"borderEdges": ["bottom"], "backgroundColor": "#FFFFFF", "borderColor": "#C5D3E0", "borderRadius": 0, "borderWidth": 1}},</v>
      </c>
      <c r="AV340" s="17" t="s">
        <v>228</v>
      </c>
      <c r="AW340" s="13" t="str">
        <f t="shared" ref="AW340:AW352" si="358">IF(AU340=AV340,"PASS","FAIL")</f>
        <v>FAIL</v>
      </c>
    </row>
    <row r="341" spans="1:49" s="4" customFormat="1" ht="72.599999999999994" thickBot="1" x14ac:dyDescent="0.35">
      <c r="A341" s="30">
        <v>3</v>
      </c>
      <c r="B341" s="14" t="s">
        <v>8</v>
      </c>
      <c r="C341" s="14" t="s">
        <v>47</v>
      </c>
      <c r="D341" s="14" t="s">
        <v>10</v>
      </c>
      <c r="E341" s="11" t="str">
        <f t="shared" si="351"/>
        <v>_025</v>
      </c>
      <c r="F341" s="28">
        <f t="shared" si="302"/>
        <v>24</v>
      </c>
      <c r="G341" s="5" t="s">
        <v>173</v>
      </c>
      <c r="H341" s="20" t="str">
        <f t="shared" si="352"/>
        <v>{{coalesce(cell(BIG_TEST_9.result, 24, \"Metric\"), \"Error\").asString()}}</v>
      </c>
      <c r="I341" s="26" t="s">
        <v>183</v>
      </c>
      <c r="J341" s="20" t="str">
        <f>CONCATENATE("{{coalesce(cell(BIG_TEST_9.result, ", $F341,", \""Annual_Target_Dynamic\""), \""Error\"").asString()}}")</f>
        <v>{{coalesce(cell(BIG_TEST_9.result, 24, \"Annual_Target_Dynamic\"), \"Error\").asString()}}</v>
      </c>
      <c r="K341" s="5" t="s">
        <v>50</v>
      </c>
      <c r="L341" s="5" t="s">
        <v>54</v>
      </c>
      <c r="M341" s="20" t="str">
        <f t="shared" si="348"/>
        <v>["Metric", ["{{coalesce(cell(BIG_TEST_9.result, 24, \"Metric\"), \"Error\").asString()}}"], "in"]</v>
      </c>
      <c r="N341" s="20" t="str">
        <f t="shared" si="349"/>
        <v>["Region", ["{{coalesce(cell(BIG_TEST_9.result, 24, \"Region\"), \"Error\").asString()}}"], "in"]</v>
      </c>
      <c r="O341" s="6" t="s">
        <v>210</v>
      </c>
      <c r="P341" s="6" t="s">
        <v>177</v>
      </c>
      <c r="Q341" s="23" t="s">
        <v>183</v>
      </c>
      <c r="R341" s="23" t="s">
        <v>183</v>
      </c>
      <c r="S341" s="23" t="s">
        <v>183</v>
      </c>
      <c r="T341" s="23" t="s">
        <v>183</v>
      </c>
      <c r="U341" s="23" t="s">
        <v>183</v>
      </c>
      <c r="V341" s="23" t="s">
        <v>183</v>
      </c>
      <c r="W341" s="21" t="str">
        <f t="shared" si="353"/>
        <v>{{coalesce(cell(BIG_TEST_9.result, 24, \"Text_Color_1\"), \"#FFFFFF\").asString()}}</v>
      </c>
      <c r="X341" s="8" t="s">
        <v>48</v>
      </c>
      <c r="Y341" s="8" t="s">
        <v>33</v>
      </c>
      <c r="Z341" s="21" t="str">
        <f t="shared" ref="Z341" si="359">CONCATENATE("{{coalesce(cell(BIG_TEST_9.result, ", $F341,", \""number_Target_Formatted\""), \""--\"").asString()}}")</f>
        <v>{{coalesce(cell(BIG_TEST_9.result, 24, \"number_Target_Formatted\"), \"--\").asString()}}</v>
      </c>
      <c r="AA341" s="23" t="s">
        <v>183</v>
      </c>
      <c r="AB341" s="23" t="s">
        <v>183</v>
      </c>
      <c r="AC341" s="9" t="s">
        <v>41</v>
      </c>
      <c r="AD341" s="9" t="s">
        <v>135</v>
      </c>
      <c r="AE341" s="9">
        <f>AG341</f>
        <v>147</v>
      </c>
      <c r="AF341" s="9" t="s">
        <v>40</v>
      </c>
      <c r="AG341" s="28">
        <f t="shared" si="303"/>
        <v>147</v>
      </c>
      <c r="AH341" s="16" t="s">
        <v>219</v>
      </c>
      <c r="AI341" s="10"/>
      <c r="AJ341" s="25" t="s">
        <v>183</v>
      </c>
      <c r="AK341" s="7" t="str">
        <f t="shared" si="354"/>
        <v>text_Target_025</v>
      </c>
      <c r="AL341" s="10"/>
      <c r="AM341" s="24" t="s">
        <v>183</v>
      </c>
      <c r="AN341" s="24" t="s">
        <v>183</v>
      </c>
      <c r="AO341" s="13" t="str">
        <f t="shared" si="355"/>
        <v>PASS</v>
      </c>
      <c r="AP341" s="13"/>
      <c r="AQ341" s="12" t="str">
        <f t="shared" si="356"/>
        <v>"text_Target_025": {"type": "text", "parameters": {"text": "{{coalesce(cell(BIG_TEST_9.result, 24, \"number_Target_Formatted\"), \"--\").asString()}}", "textAlignment": "center", "textColor": "{{coalesce(cell(BIG_TEST_9.result, 24, \"Text_Color_1\"), \"#FFFFFF\").asString()}}", "fontSize": 18}},</v>
      </c>
      <c r="AR341" s="17" t="s">
        <v>217</v>
      </c>
      <c r="AS341" s="13" t="str">
        <f t="shared" si="357"/>
        <v>FAIL</v>
      </c>
      <c r="AT341" s="13"/>
      <c r="AU341" s="12" t="str">
        <f t="shared" si="350"/>
        <v>{"colspan": 4, "column": 16, "name": "text_Target_025", "row": 147, "rowspan": 3, "widgetStyle": {"borderEdges": [], "backgroundColor": "#FFFFFF", "borderColor": "#FFFFFF", "borderRadius": 0, "borderWidth": 1}},</v>
      </c>
      <c r="AV341" s="17" t="s">
        <v>232</v>
      </c>
      <c r="AW341" s="13" t="str">
        <f t="shared" si="358"/>
        <v>FAIL</v>
      </c>
    </row>
    <row r="342" spans="1:49" s="4" customFormat="1" ht="72.599999999999994" thickBot="1" x14ac:dyDescent="0.35">
      <c r="A342" s="30">
        <v>4</v>
      </c>
      <c r="B342" s="14" t="s">
        <v>8</v>
      </c>
      <c r="C342" s="14" t="s">
        <v>47</v>
      </c>
      <c r="D342" s="14" t="s">
        <v>10</v>
      </c>
      <c r="E342" s="11" t="str">
        <f t="shared" si="351"/>
        <v>_025</v>
      </c>
      <c r="F342" s="28">
        <f t="shared" si="302"/>
        <v>24</v>
      </c>
      <c r="G342" s="5" t="s">
        <v>173</v>
      </c>
      <c r="H342" s="20" t="str">
        <f t="shared" si="352"/>
        <v>{{coalesce(cell(BIG_TEST_9.result, 24, \"Metric\"), \"Error\").asString()}}</v>
      </c>
      <c r="I342" s="26" t="s">
        <v>183</v>
      </c>
      <c r="J342" s="20" t="str">
        <f>CONCATENATE("{{coalesce(cell(BIG_TEST_9.result, ", $F342,", \""Change_in_YTD_MoM_Dynamic\""), \""Error\"").asString()}}")</f>
        <v>{{coalesce(cell(BIG_TEST_9.result, 24, \"Change_in_YTD_MoM_Dynamic\"), \"Error\").asString()}}</v>
      </c>
      <c r="K342" s="5" t="s">
        <v>51</v>
      </c>
      <c r="L342" s="5" t="s">
        <v>56</v>
      </c>
      <c r="M342" s="20" t="str">
        <f t="shared" si="348"/>
        <v>["Metric", ["{{coalesce(cell(BIG_TEST_9.result, 24, \"Metric\"), \"Error\").asString()}}"], "in"]</v>
      </c>
      <c r="N342" s="20" t="str">
        <f t="shared" si="349"/>
        <v>["Region", ["{{coalesce(cell(BIG_TEST_9.result, 24, \"Region\"), \"Error\").asString()}}"], "in"]</v>
      </c>
      <c r="O342" s="6" t="s">
        <v>210</v>
      </c>
      <c r="P342" s="6" t="s">
        <v>177</v>
      </c>
      <c r="Q342" s="23" t="s">
        <v>183</v>
      </c>
      <c r="R342" s="23" t="s">
        <v>183</v>
      </c>
      <c r="S342" s="23" t="s">
        <v>183</v>
      </c>
      <c r="T342" s="23" t="s">
        <v>183</v>
      </c>
      <c r="U342" s="23" t="s">
        <v>183</v>
      </c>
      <c r="V342" s="23" t="s">
        <v>183</v>
      </c>
      <c r="W342" s="21" t="str">
        <f>CONCATENATE("{{coalesce(cell(BIG_TEST_9.result, ", $F342,", \""Color_2\""), \""#FFFFFF\"").asString()}}")</f>
        <v>{{coalesce(cell(BIG_TEST_9.result, 24, \"Color_2\"), \"#FFFFFF\").asString()}}</v>
      </c>
      <c r="X342" s="8" t="s">
        <v>34</v>
      </c>
      <c r="Y342" s="8" t="s">
        <v>202</v>
      </c>
      <c r="Z342" s="21" t="str">
        <f>CONCATENATE("{{coalesce(cell(BIG_TEST_9.result, ", $F342,", \""number_YTD_MoM_Formatted\""), \""--\"").asString()}}")</f>
        <v>{{coalesce(cell(BIG_TEST_9.result, 24, \"number_YTD_MoM_Formatted\"), \"--\").asString()}}</v>
      </c>
      <c r="AA342" s="23" t="s">
        <v>183</v>
      </c>
      <c r="AB342" s="23" t="s">
        <v>183</v>
      </c>
      <c r="AC342" s="9" t="s">
        <v>40</v>
      </c>
      <c r="AD342" s="9" t="s">
        <v>32</v>
      </c>
      <c r="AE342" s="9">
        <f>AG342+3</f>
        <v>150</v>
      </c>
      <c r="AF342" s="9" t="s">
        <v>44</v>
      </c>
      <c r="AG342" s="28">
        <f t="shared" si="303"/>
        <v>147</v>
      </c>
      <c r="AH342" s="16" t="s">
        <v>219</v>
      </c>
      <c r="AI342" s="10"/>
      <c r="AJ342" s="25" t="s">
        <v>183</v>
      </c>
      <c r="AK342" s="7" t="str">
        <f t="shared" si="354"/>
        <v>text_YTD_MoM_025</v>
      </c>
      <c r="AL342" s="10"/>
      <c r="AM342" s="24" t="s">
        <v>183</v>
      </c>
      <c r="AN342" s="24" t="s">
        <v>183</v>
      </c>
      <c r="AO342" s="13" t="str">
        <f t="shared" si="355"/>
        <v>PASS</v>
      </c>
      <c r="AP342" s="13"/>
      <c r="AQ342" s="12" t="str">
        <f t="shared" si="356"/>
        <v>"text_YTD_MoM_025": {"type": "text", "parameters": {"text": "{{coalesce(cell(BIG_TEST_9.result, 24, \"number_YTD_MoM_Formatted\"), \"--\").asString()}}", "textAlignment": "right", "textColor": "{{coalesce(cell(BIG_TEST_9.result, 24, \"Color_2\"), \"#FFFFFF\").asString()}}", "fontSize": 14}},</v>
      </c>
      <c r="AR342" s="17" t="s">
        <v>211</v>
      </c>
      <c r="AS342" s="13" t="str">
        <f t="shared" si="357"/>
        <v>FAIL</v>
      </c>
      <c r="AT342" s="13"/>
      <c r="AU342" s="12" t="str">
        <f t="shared" si="350"/>
        <v>{"colspan": 3, "column": 24, "name": "text_YTD_MoM_025", "row": 150, "rowspan": 2, "widgetStyle": {"borderEdges": [], "backgroundColor": "#FFFFFF", "borderColor": "#FFFFFF", "borderRadius": 0, "borderWidth": 1}},</v>
      </c>
      <c r="AV342" s="17" t="s">
        <v>230</v>
      </c>
      <c r="AW342" s="13" t="str">
        <f t="shared" si="358"/>
        <v>FAIL</v>
      </c>
    </row>
    <row r="343" spans="1:49" s="4" customFormat="1" ht="72.599999999999994" thickBot="1" x14ac:dyDescent="0.35">
      <c r="A343" s="30">
        <v>5</v>
      </c>
      <c r="B343" s="14" t="s">
        <v>8</v>
      </c>
      <c r="C343" s="14" t="s">
        <v>47</v>
      </c>
      <c r="D343" s="14" t="s">
        <v>10</v>
      </c>
      <c r="E343" s="11" t="str">
        <f t="shared" si="351"/>
        <v>_025</v>
      </c>
      <c r="F343" s="28">
        <f t="shared" si="302"/>
        <v>24</v>
      </c>
      <c r="G343" s="5" t="s">
        <v>173</v>
      </c>
      <c r="H343" s="20" t="str">
        <f t="shared" si="352"/>
        <v>{{coalesce(cell(BIG_TEST_9.result, 24, \"Metric\"), \"Error\").asString()}}</v>
      </c>
      <c r="I343" s="26" t="s">
        <v>183</v>
      </c>
      <c r="J343" s="5" t="s">
        <v>52</v>
      </c>
      <c r="K343" s="5" t="s">
        <v>52</v>
      </c>
      <c r="L343" s="5" t="s">
        <v>55</v>
      </c>
      <c r="M343" s="20" t="str">
        <f t="shared" si="348"/>
        <v>["Metric", ["{{coalesce(cell(BIG_TEST_9.result, 24, \"Metric\"), \"Error\").asString()}}"], "in"]</v>
      </c>
      <c r="N343" s="20" t="str">
        <f>CONCATENATE("[""Region"", [""{{coalesce(cell(BIG_TEST_9.result, ", $F343,", \""Region\""), \""Error\"").asString()}}""], ""in""]")</f>
        <v>["Region", ["{{coalesce(cell(BIG_TEST_9.result, 24, \"Region\"), \"Error\").asString()}}"], "in"]</v>
      </c>
      <c r="O343" s="6" t="s">
        <v>210</v>
      </c>
      <c r="P343" s="6" t="s">
        <v>177</v>
      </c>
      <c r="Q343" s="23" t="s">
        <v>183</v>
      </c>
      <c r="R343" s="23" t="s">
        <v>183</v>
      </c>
      <c r="S343" s="23" t="s">
        <v>183</v>
      </c>
      <c r="T343" s="23" t="s">
        <v>183</v>
      </c>
      <c r="U343" s="23" t="s">
        <v>183</v>
      </c>
      <c r="V343" s="23" t="s">
        <v>183</v>
      </c>
      <c r="W343" s="21" t="str">
        <f>CONCATENATE("{{coalesce(cell(BIG_TEST_9.result, ", $F343,", \""Color\""), \""#FFFFFF\"").asString()}}")</f>
        <v>{{coalesce(cell(BIG_TEST_9.result, 24, \"Color\"), \"#FFFFFF\").asString()}}</v>
      </c>
      <c r="X343" s="8" t="s">
        <v>34</v>
      </c>
      <c r="Y343" s="8" t="s">
        <v>202</v>
      </c>
      <c r="Z343" s="21" t="str">
        <f>CONCATENATE("{{coalesce(cell(BIG_TEST_9.result, ", $F343,", \""number_YTD_A_MoM_Formatted\""), \""--\"").asString()}}")</f>
        <v>{{coalesce(cell(BIG_TEST_9.result, 24, \"number_YTD_A_MoM_Formatted\"), \"--\").asString()}}</v>
      </c>
      <c r="AA343" s="23" t="s">
        <v>183</v>
      </c>
      <c r="AB343" s="23" t="s">
        <v>183</v>
      </c>
      <c r="AC343" s="9" t="s">
        <v>40</v>
      </c>
      <c r="AD343" s="9" t="s">
        <v>237</v>
      </c>
      <c r="AE343" s="9">
        <f>AG343+3</f>
        <v>150</v>
      </c>
      <c r="AF343" s="9" t="s">
        <v>44</v>
      </c>
      <c r="AG343" s="28">
        <f t="shared" si="303"/>
        <v>147</v>
      </c>
      <c r="AH343" s="16" t="s">
        <v>219</v>
      </c>
      <c r="AI343" s="10"/>
      <c r="AJ343" s="25" t="s">
        <v>183</v>
      </c>
      <c r="AK343" s="7" t="str">
        <f t="shared" si="354"/>
        <v>text_YTD_A_MoM_025</v>
      </c>
      <c r="AL343" s="10"/>
      <c r="AM343" s="24" t="s">
        <v>183</v>
      </c>
      <c r="AN343" s="24" t="s">
        <v>183</v>
      </c>
      <c r="AO343" s="13" t="str">
        <f t="shared" si="355"/>
        <v>PASS</v>
      </c>
      <c r="AP343" s="13"/>
      <c r="AQ343" s="12" t="str">
        <f t="shared" si="356"/>
        <v>"text_YTD_A_MoM_025": {"type": "text", "parameters": {"text": "{{coalesce(cell(BIG_TEST_9.result, 24, \"number_YTD_A_MoM_Formatted\"), \"--\").asString()}}", "textAlignment": "right", "textColor": "{{coalesce(cell(BIG_TEST_9.result, 24, \"Color\"), \"#FFFFFF\").asString()}}", "fontSize": 14}},</v>
      </c>
      <c r="AR343" s="17" t="s">
        <v>214</v>
      </c>
      <c r="AS343" s="13" t="str">
        <f t="shared" si="357"/>
        <v>FAIL</v>
      </c>
      <c r="AT343" s="13"/>
      <c r="AU343" s="12" t="str">
        <f t="shared" si="350"/>
        <v>{"colspan": 3, "column": 31, "name": "text_YTD_A_MoM_025", "row": 150, "rowspan": 2, "widgetStyle": {"borderEdges": [], "backgroundColor": "#FFFFFF", "borderColor": "#FFFFFF", "borderRadius": 0, "borderWidth": 1}},</v>
      </c>
      <c r="AV343" s="17" t="s">
        <v>229</v>
      </c>
      <c r="AW343" s="13" t="str">
        <f t="shared" si="358"/>
        <v>FAIL</v>
      </c>
    </row>
    <row r="344" spans="1:49" s="4" customFormat="1" ht="72.599999999999994" thickBot="1" x14ac:dyDescent="0.35">
      <c r="A344" s="30">
        <v>6</v>
      </c>
      <c r="B344" s="14" t="s">
        <v>8</v>
      </c>
      <c r="C344" s="14" t="s">
        <v>47</v>
      </c>
      <c r="D344" s="14" t="s">
        <v>10</v>
      </c>
      <c r="E344" s="11" t="str">
        <f t="shared" si="351"/>
        <v>_025</v>
      </c>
      <c r="F344" s="28">
        <f t="shared" si="302"/>
        <v>24</v>
      </c>
      <c r="G344" s="6" t="s">
        <v>183</v>
      </c>
      <c r="H344" s="6" t="s">
        <v>183</v>
      </c>
      <c r="I344" s="6" t="s">
        <v>183</v>
      </c>
      <c r="J344" s="6" t="s">
        <v>183</v>
      </c>
      <c r="K344" s="6" t="s">
        <v>183</v>
      </c>
      <c r="L344" s="6" t="s">
        <v>183</v>
      </c>
      <c r="M344" s="6" t="s">
        <v>183</v>
      </c>
      <c r="N344" s="6" t="s">
        <v>183</v>
      </c>
      <c r="O344" s="6" t="s">
        <v>183</v>
      </c>
      <c r="P344" s="6" t="s">
        <v>183</v>
      </c>
      <c r="Q344" s="23" t="s">
        <v>183</v>
      </c>
      <c r="R344" s="23" t="s">
        <v>183</v>
      </c>
      <c r="S344" s="23" t="s">
        <v>183</v>
      </c>
      <c r="T344" s="23" t="s">
        <v>183</v>
      </c>
      <c r="U344" s="23" t="s">
        <v>183</v>
      </c>
      <c r="V344" s="23" t="s">
        <v>183</v>
      </c>
      <c r="W344" s="21" t="str">
        <f>CONCATENATE("{{coalesce(cell(BIG_TEST_9.result, ", $F342,", \""Text_Color_1\""), \""#FFFFFF\"").asString()}}")</f>
        <v>{{coalesce(cell(BIG_TEST_9.result, 24, \"Text_Color_1\"), \"#FFFFFF\").asString()}}</v>
      </c>
      <c r="X344" s="8" t="s">
        <v>49</v>
      </c>
      <c r="Y344" s="8" t="s">
        <v>202</v>
      </c>
      <c r="Z344" s="8" t="s">
        <v>212</v>
      </c>
      <c r="AA344" s="23"/>
      <c r="AB344" s="23"/>
      <c r="AC344" s="9" t="s">
        <v>40</v>
      </c>
      <c r="AD344" s="9" t="s">
        <v>158</v>
      </c>
      <c r="AE344" s="9">
        <f>AG344+3</f>
        <v>150</v>
      </c>
      <c r="AF344" s="9" t="s">
        <v>44</v>
      </c>
      <c r="AG344" s="28">
        <f t="shared" si="303"/>
        <v>147</v>
      </c>
      <c r="AH344" s="16" t="s">
        <v>219</v>
      </c>
      <c r="AI344" s="10"/>
      <c r="AJ344" s="25" t="s">
        <v>183</v>
      </c>
      <c r="AK344" s="7" t="str">
        <f>CONCATENATE("text_","cmom_a",E344)</f>
        <v>text_cmom_a_025</v>
      </c>
      <c r="AL344" s="10"/>
      <c r="AM344" s="24" t="s">
        <v>183</v>
      </c>
      <c r="AN344" s="24" t="s">
        <v>183</v>
      </c>
      <c r="AO344" s="13" t="str">
        <f t="shared" si="355"/>
        <v>PASS</v>
      </c>
      <c r="AP344" s="13"/>
      <c r="AQ344" s="12" t="str">
        <f t="shared" si="356"/>
        <v>"text_cmom_a_025": {"type": "text", "parameters": {"text": "Δ MoM", "textAlignment": "right", "textColor": "{{coalesce(cell(BIG_TEST_9.result, 24, \"Text_Color_1\"), \"#FFFFFF\").asString()}}", "fontSize": 10}},</v>
      </c>
      <c r="AR344" s="17" t="s">
        <v>215</v>
      </c>
      <c r="AS344" s="13" t="str">
        <f t="shared" si="357"/>
        <v>FAIL</v>
      </c>
      <c r="AT344" s="13"/>
      <c r="AU344" s="12" t="str">
        <f t="shared" si="350"/>
        <v>{"colspan": 3, "column": 21, "name": "text_cmom_a_025", "row": 150, "rowspan": 2, "widgetStyle": {"borderEdges": [], "backgroundColor": "#FFFFFF", "borderColor": "#FFFFFF", "borderRadius": 0, "borderWidth": 1}},</v>
      </c>
      <c r="AV344" s="17" t="s">
        <v>220</v>
      </c>
      <c r="AW344" s="13" t="str">
        <f t="shared" si="358"/>
        <v>FAIL</v>
      </c>
    </row>
    <row r="345" spans="1:49" s="4" customFormat="1" ht="72.599999999999994" thickBot="1" x14ac:dyDescent="0.35">
      <c r="A345" s="30">
        <v>7</v>
      </c>
      <c r="B345" s="14" t="s">
        <v>8</v>
      </c>
      <c r="C345" s="14" t="s">
        <v>47</v>
      </c>
      <c r="D345" s="14" t="s">
        <v>10</v>
      </c>
      <c r="E345" s="11" t="str">
        <f t="shared" si="351"/>
        <v>_025</v>
      </c>
      <c r="F345" s="28">
        <f t="shared" si="302"/>
        <v>24</v>
      </c>
      <c r="G345" s="6" t="s">
        <v>183</v>
      </c>
      <c r="H345" s="6" t="s">
        <v>183</v>
      </c>
      <c r="I345" s="6" t="s">
        <v>183</v>
      </c>
      <c r="J345" s="6" t="s">
        <v>183</v>
      </c>
      <c r="K345" s="6" t="s">
        <v>183</v>
      </c>
      <c r="L345" s="6" t="s">
        <v>183</v>
      </c>
      <c r="M345" s="6" t="s">
        <v>183</v>
      </c>
      <c r="N345" s="6" t="s">
        <v>183</v>
      </c>
      <c r="O345" s="6" t="s">
        <v>183</v>
      </c>
      <c r="P345" s="6" t="s">
        <v>183</v>
      </c>
      <c r="Q345" s="23" t="s">
        <v>183</v>
      </c>
      <c r="R345" s="23" t="s">
        <v>183</v>
      </c>
      <c r="S345" s="23" t="s">
        <v>183</v>
      </c>
      <c r="T345" s="23" t="s">
        <v>183</v>
      </c>
      <c r="U345" s="23" t="s">
        <v>183</v>
      </c>
      <c r="V345" s="23" t="s">
        <v>183</v>
      </c>
      <c r="W345" s="21" t="str">
        <f>CONCATENATE("{{coalesce(cell(BIG_TEST_9.result, ", $F343,", \""Text_Color_1\""), \""#FFFFFF\"").asString()}}")</f>
        <v>{{coalesce(cell(BIG_TEST_9.result, 24, \"Text_Color_1\"), \"#FFFFFF\").asString()}}</v>
      </c>
      <c r="X345" s="8" t="s">
        <v>49</v>
      </c>
      <c r="Y345" s="8" t="s">
        <v>202</v>
      </c>
      <c r="Z345" s="8" t="s">
        <v>212</v>
      </c>
      <c r="AA345" s="23"/>
      <c r="AB345" s="23"/>
      <c r="AC345" s="9" t="s">
        <v>40</v>
      </c>
      <c r="AD345" s="9" t="s">
        <v>194</v>
      </c>
      <c r="AE345" s="9">
        <f>AG345+3</f>
        <v>150</v>
      </c>
      <c r="AF345" s="9" t="s">
        <v>44</v>
      </c>
      <c r="AG345" s="28">
        <f t="shared" si="303"/>
        <v>147</v>
      </c>
      <c r="AH345" s="16" t="s">
        <v>219</v>
      </c>
      <c r="AI345" s="10"/>
      <c r="AJ345" s="25" t="s">
        <v>183</v>
      </c>
      <c r="AK345" s="7" t="str">
        <f>CONCATENATE("text_","cmom_b",E345)</f>
        <v>text_cmom_b_025</v>
      </c>
      <c r="AL345" s="10"/>
      <c r="AM345" s="24" t="s">
        <v>183</v>
      </c>
      <c r="AN345" s="24" t="s">
        <v>183</v>
      </c>
      <c r="AO345" s="13" t="str">
        <f t="shared" si="355"/>
        <v>PASS</v>
      </c>
      <c r="AP345" s="13"/>
      <c r="AQ345" s="12" t="str">
        <f t="shared" si="356"/>
        <v>"text_cmom_b_025": {"type": "text", "parameters": {"text": "Δ MoM", "textAlignment": "right", "textColor": "{{coalesce(cell(BIG_TEST_9.result, 24, \"Text_Color_1\"), \"#FFFFFF\").asString()}}", "fontSize": 10}},</v>
      </c>
      <c r="AR345" s="17" t="s">
        <v>216</v>
      </c>
      <c r="AS345" s="13" t="str">
        <f t="shared" si="357"/>
        <v>FAIL</v>
      </c>
      <c r="AT345" s="13"/>
      <c r="AU345" s="12" t="str">
        <f t="shared" si="350"/>
        <v>{"colspan": 3, "column": 28, "name": "text_cmom_b_025", "row": 150, "rowspan": 2, "widgetStyle": {"borderEdges": [], "backgroundColor": "#FFFFFF", "borderColor": "#FFFFFF", "borderRadius": 0, "borderWidth": 1}},</v>
      </c>
      <c r="AV345" s="17" t="s">
        <v>221</v>
      </c>
      <c r="AW345" s="13" t="str">
        <f t="shared" si="358"/>
        <v>FAIL</v>
      </c>
    </row>
    <row r="346" spans="1:49" s="4" customFormat="1" ht="216.6" thickBot="1" x14ac:dyDescent="0.35">
      <c r="A346" s="30">
        <v>8</v>
      </c>
      <c r="B346" s="14" t="s">
        <v>8</v>
      </c>
      <c r="C346" s="14" t="s">
        <v>47</v>
      </c>
      <c r="D346" s="14" t="s">
        <v>166</v>
      </c>
      <c r="E346" s="11" t="str">
        <f t="shared" si="351"/>
        <v>_025</v>
      </c>
      <c r="F346" s="28">
        <f t="shared" si="302"/>
        <v>24</v>
      </c>
      <c r="G346" s="5" t="s">
        <v>173</v>
      </c>
      <c r="H346" s="20" t="str">
        <f t="shared" ref="H346" si="360">CONCATENATE("{{coalesce(cell(BIG_TEST_9.result, ", $F346,", \""Metric\""), \""Error\"").asString()}}")</f>
        <v>{{coalesce(cell(BIG_TEST_9.result, 24, \"Metric\"), \"Error\").asString()}}</v>
      </c>
      <c r="I346" s="20" t="s">
        <v>191</v>
      </c>
      <c r="J346" s="20" t="s">
        <v>15</v>
      </c>
      <c r="K346" s="5" t="s">
        <v>15</v>
      </c>
      <c r="L346" s="5" t="s">
        <v>53</v>
      </c>
      <c r="M346" s="20" t="str">
        <f>CONCATENATE("[""Metric"", [""{{coalesce(cell(BIG_TEST_9.result, ", $F346,", \""Metric\""), \""Error\"").asString()}}""], ""in""]")</f>
        <v>["Metric", ["{{coalesce(cell(BIG_TEST_9.result, 24, \"Metric\"), \"Error\").asString()}}"], "in"]</v>
      </c>
      <c r="N346" s="20" t="str">
        <f>CONCATENATE("[""Region"", [""{{coalesce(cell(BIG_TEST_9.result, ", $F346,", \""Region\""), \""Error\"").asString()}}""], ""in""]")</f>
        <v>["Region", ["{{coalesce(cell(BIG_TEST_9.result, 24, \"Region\"), \"Error\").asString()}}"], "in"]</v>
      </c>
      <c r="O346" s="6" t="s">
        <v>183</v>
      </c>
      <c r="P346" s="6" t="s">
        <v>177</v>
      </c>
      <c r="Q346" s="21" t="s">
        <v>178</v>
      </c>
      <c r="R346" s="23" t="s">
        <v>183</v>
      </c>
      <c r="S346" s="23" t="s">
        <v>183</v>
      </c>
      <c r="T346" s="23" t="s">
        <v>183</v>
      </c>
      <c r="U346" s="21" t="str">
        <f>CONCATENATE("{{coalesce(cell(BIG_TEST_9.result, ", $F346,", \""Color\""), \""#FFFFFF\"").asString()}}")</f>
        <v>{{coalesce(cell(BIG_TEST_9.result, 24, \"Color\"), \"#FFFFFF\").asString()}}</v>
      </c>
      <c r="V346" s="8" t="s">
        <v>34</v>
      </c>
      <c r="W346" s="17" t="s">
        <v>31</v>
      </c>
      <c r="X346" s="8" t="s">
        <v>49</v>
      </c>
      <c r="Y346" s="8" t="s">
        <v>33</v>
      </c>
      <c r="Z346" s="8"/>
      <c r="AA346" s="17" t="s">
        <v>239</v>
      </c>
      <c r="AB346" s="17" t="s">
        <v>196</v>
      </c>
      <c r="AC346" s="9" t="s">
        <v>179</v>
      </c>
      <c r="AD346" s="9" t="s">
        <v>204</v>
      </c>
      <c r="AE346" s="9">
        <f>AG346</f>
        <v>147</v>
      </c>
      <c r="AF346" s="9" t="s">
        <v>59</v>
      </c>
      <c r="AG346" s="28">
        <f t="shared" si="303"/>
        <v>147</v>
      </c>
      <c r="AH346" s="16" t="s">
        <v>180</v>
      </c>
      <c r="AI346" s="10"/>
      <c r="AJ346" s="11" t="str">
        <f>CONCATENATE(G346,"Trend",E346)</f>
        <v>Step_Trend_025</v>
      </c>
      <c r="AK346" s="7" t="str">
        <f>CONCATENATE("chart_Trend",E346)</f>
        <v>chart_Trend_025</v>
      </c>
      <c r="AL346" s="10"/>
      <c r="AM346" s="12" t="str">
        <f>CONCATENATE("""",AJ346,""": {""broadcastFacet"": false, ", P346,  ", ""isGlobal"": false, ", """query"": {""measures"": [[""avg"", """,J346,"""]], ""groups"": ", I346,", ""filters"": [", M346,", ", N346,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"Step_Trend_025":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24, \"Metric\"), \"Error\").asString()}}"], "in"], ["Region", ["{{coalesce(cell(BIG_TEST_9.result, 24,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46" s="21" t="s">
        <v>233</v>
      </c>
      <c r="AO346" s="13" t="str">
        <f t="shared" si="355"/>
        <v>FAIL</v>
      </c>
      <c r="AP346" s="13"/>
      <c r="AQ346" s="12" t="str">
        <f>CONCATENATE("""", AK346, """: {""parameters"": {", AA346, " """, AJ346, """, ", AB346, "}, ""type"": ""chart""},")</f>
        <v>"chart_Trend_025":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"Step_Trend_025",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46" s="17" t="s">
        <v>238</v>
      </c>
      <c r="AS346" s="13" t="str">
        <f>IF(AQ346=AR346,"PASS","FAIL")</f>
        <v>FAIL</v>
      </c>
      <c r="AT346" s="13"/>
      <c r="AU346" s="12" t="str">
        <f t="shared" si="350"/>
        <v>{"colspan": 7, "column": 34, "name": "chart_Trend_025", "row": 147, "rowspan": 5, "widgetStyle": {"backgroundColor": "#FFFFFF", "borderColor": "#FFFFFF", "borderEdges": [], "borderRadius": 0, "borderWidth": 1}},</v>
      </c>
      <c r="AV346" s="17" t="s">
        <v>234</v>
      </c>
      <c r="AW346" s="13" t="str">
        <f t="shared" si="358"/>
        <v>FAIL</v>
      </c>
    </row>
    <row r="347" spans="1:49" s="4" customFormat="1" ht="115.8" thickBot="1" x14ac:dyDescent="0.35">
      <c r="A347" s="30">
        <v>9</v>
      </c>
      <c r="B347" s="14" t="s">
        <v>8</v>
      </c>
      <c r="C347" s="14" t="s">
        <v>47</v>
      </c>
      <c r="D347" s="14" t="s">
        <v>167</v>
      </c>
      <c r="E347" s="11" t="str">
        <f t="shared" si="351"/>
        <v>_025</v>
      </c>
      <c r="F347" s="28">
        <f t="shared" si="302"/>
        <v>24</v>
      </c>
      <c r="G347" s="6" t="s">
        <v>183</v>
      </c>
      <c r="H347" s="6" t="s">
        <v>183</v>
      </c>
      <c r="I347" s="26" t="s">
        <v>183</v>
      </c>
      <c r="J347" s="6" t="s">
        <v>183</v>
      </c>
      <c r="K347" s="6" t="s">
        <v>183</v>
      </c>
      <c r="L347" s="6" t="s">
        <v>183</v>
      </c>
      <c r="M347" s="6" t="s">
        <v>183</v>
      </c>
      <c r="N347" s="6" t="s">
        <v>183</v>
      </c>
      <c r="O347" s="6" t="s">
        <v>183</v>
      </c>
      <c r="P347" s="6" t="s">
        <v>183</v>
      </c>
      <c r="Q347" s="23" t="s">
        <v>183</v>
      </c>
      <c r="R347" s="23" t="s">
        <v>183</v>
      </c>
      <c r="S347" s="23" t="s">
        <v>183</v>
      </c>
      <c r="T347" s="23" t="s">
        <v>183</v>
      </c>
      <c r="U347" s="23" t="s">
        <v>183</v>
      </c>
      <c r="V347" s="23" t="s">
        <v>183</v>
      </c>
      <c r="W347" s="17" t="s">
        <v>187</v>
      </c>
      <c r="X347" s="8" t="s">
        <v>49</v>
      </c>
      <c r="Y347" s="8" t="s">
        <v>33</v>
      </c>
      <c r="Z347" s="8"/>
      <c r="AA347" s="23" t="s">
        <v>183</v>
      </c>
      <c r="AB347" s="23" t="s">
        <v>183</v>
      </c>
      <c r="AC347" s="9" t="s">
        <v>42</v>
      </c>
      <c r="AD347" s="9" t="s">
        <v>42</v>
      </c>
      <c r="AE347" s="9">
        <f>AG347</f>
        <v>147</v>
      </c>
      <c r="AF347" s="9" t="s">
        <v>59</v>
      </c>
      <c r="AG347" s="28">
        <f t="shared" si="303"/>
        <v>147</v>
      </c>
      <c r="AH347" s="22" t="str">
        <f>CONCATENATE("{""backgroundColor"": ""{{coalesce(cell(BIG_TEST_9.result, ",$F347,", \""Colorization_Hex_Code\""), \""#FFFFFF\"").asString()}}"", ""borderColor"": ""#FFFFFF"", ""borderEdges"": [""top"",""left"",""bottom""], ""borderRadius"": 0, ""borderWidth"": 4}")</f>
        <v>{"backgroundColor": "{{coalesce(cell(BIG_TEST_9.result, 24, \"Colorization_Hex_Code\"), \"#FFFFFF\").asString()}}", "borderColor": "#FFFFFF", "borderEdges": ["top","left","bottom"], "borderRadius": 0, "borderWidth": 4}</v>
      </c>
      <c r="AI347" s="10"/>
      <c r="AJ347" s="25" t="s">
        <v>183</v>
      </c>
      <c r="AK347" s="7" t="str">
        <f>CONCATENATE("Status_Box",E347)</f>
        <v>Status_Box_025</v>
      </c>
      <c r="AL347" s="10"/>
      <c r="AM347" s="24" t="s">
        <v>183</v>
      </c>
      <c r="AN347" s="24" t="s">
        <v>183</v>
      </c>
      <c r="AO347" s="13" t="str">
        <f t="shared" si="355"/>
        <v>PASS</v>
      </c>
      <c r="AP347" s="13"/>
      <c r="AQ347" s="12" t="str">
        <f>CONCATENATE("""",AK347,""": {""parameters"": {""fontSize"": ",X347,", ""text"": """, Z347, """, ""textAlignment"": """, Y347, """, ""textColor"": """, W347, """}, ""type"": ""text""},")</f>
        <v>"Status_Box_025": {"parameters": {"fontSize": 10, "text": "", "textAlignment": "center", "textColor": "#091A3E"}, "type": "text"},</v>
      </c>
      <c r="AR347" s="33" t="s">
        <v>203</v>
      </c>
      <c r="AS347" s="13" t="str">
        <f t="shared" ref="AS347:AS352" si="361">IF(AQ347=AR347,"PASS","FAIL")</f>
        <v>FAIL</v>
      </c>
      <c r="AT347" s="13"/>
      <c r="AU347" s="12" t="str">
        <f>CONCATENATE("{""colspan"": ",AC347,", ""column"": ",AD347,", ""name"": """,AK347,""", ""row"": ",AE347,", ""rowspan"": ",AF347, ", ""widgetStyle"": ",AH347,"},")</f>
        <v>{"colspan": 1, "column": 1, "name": "Status_Box_025", "row": 147, "rowspan": 5, "widgetStyle": {"backgroundColor": "{{coalesce(cell(BIG_TEST_9.result, 24, \"Colorization_Hex_Code\"), \"#FFFFFF\").asString()}}", "borderColor": "#FFFFFF", "borderEdges": ["top","left","bottom"], "borderRadius": 0, "borderWidth": 4}},</v>
      </c>
      <c r="AV347" s="33" t="s">
        <v>222</v>
      </c>
      <c r="AW347" s="13" t="str">
        <f t="shared" si="358"/>
        <v>FAIL</v>
      </c>
    </row>
    <row r="348" spans="1:49" s="4" customFormat="1" ht="130.19999999999999" customHeight="1" thickBot="1" x14ac:dyDescent="0.35">
      <c r="A348" s="30">
        <v>10</v>
      </c>
      <c r="B348" s="14" t="s">
        <v>8</v>
      </c>
      <c r="C348" s="14" t="s">
        <v>47</v>
      </c>
      <c r="D348" s="14" t="s">
        <v>168</v>
      </c>
      <c r="E348" s="11" t="str">
        <f t="shared" si="351"/>
        <v>_025</v>
      </c>
      <c r="F348" s="28">
        <f t="shared" si="302"/>
        <v>24</v>
      </c>
      <c r="G348" s="6" t="s">
        <v>183</v>
      </c>
      <c r="H348" s="6" t="s">
        <v>183</v>
      </c>
      <c r="I348" s="26" t="s">
        <v>183</v>
      </c>
      <c r="J348" s="6" t="s">
        <v>183</v>
      </c>
      <c r="K348" s="6" t="s">
        <v>183</v>
      </c>
      <c r="L348" s="6" t="s">
        <v>183</v>
      </c>
      <c r="M348" s="6" t="s">
        <v>183</v>
      </c>
      <c r="N348" s="6" t="s">
        <v>183</v>
      </c>
      <c r="O348" s="6" t="s">
        <v>183</v>
      </c>
      <c r="P348" s="6" t="s">
        <v>183</v>
      </c>
      <c r="Q348" s="23" t="s">
        <v>183</v>
      </c>
      <c r="R348" s="23" t="s">
        <v>183</v>
      </c>
      <c r="S348" s="23" t="s">
        <v>183</v>
      </c>
      <c r="T348" s="23" t="s">
        <v>183</v>
      </c>
      <c r="U348" s="23" t="s">
        <v>183</v>
      </c>
      <c r="V348" s="23" t="s">
        <v>183</v>
      </c>
      <c r="W348" s="21" t="str">
        <f>CONCATENATE("{{coalesce(cell(BIG_TEST_9.result, ", $F348,", \""Text_Color_1\""), \""#FFFFFF\"").asString()}}")</f>
        <v>{{coalesce(cell(BIG_TEST_9.result, 24, \"Text_Color_1\"), \"#FFFFFF\").asString()}}</v>
      </c>
      <c r="X348" s="8" t="s">
        <v>34</v>
      </c>
      <c r="Y348" s="8" t="s">
        <v>186</v>
      </c>
      <c r="Z348" s="21" t="str">
        <f>CONCATENATE("{{coalesce(cell(BIG_TEST_9.result, ", $F348,", \""Metric_Short\""), \""Error\"").asString()}}")</f>
        <v>{{coalesce(cell(BIG_TEST_9.result, 24, \"Metric_Short\"), \"Error\").asString()}}</v>
      </c>
      <c r="AA348" s="23" t="s">
        <v>183</v>
      </c>
      <c r="AB348" s="23" t="s">
        <v>183</v>
      </c>
      <c r="AC348" s="9" t="s">
        <v>61</v>
      </c>
      <c r="AD348" s="9" t="s">
        <v>44</v>
      </c>
      <c r="AE348" s="9">
        <f>AG348</f>
        <v>147</v>
      </c>
      <c r="AF348" s="9" t="s">
        <v>40</v>
      </c>
      <c r="AG348" s="28">
        <f t="shared" si="303"/>
        <v>147</v>
      </c>
      <c r="AH348" s="16" t="s">
        <v>205</v>
      </c>
      <c r="AI348" s="10"/>
      <c r="AJ348" s="25" t="s">
        <v>183</v>
      </c>
      <c r="AK348" s="7" t="str">
        <f>CONCATENATE("Metric_Name",E348)</f>
        <v>Metric_Name_025</v>
      </c>
      <c r="AL348" s="10"/>
      <c r="AM348" s="24" t="s">
        <v>183</v>
      </c>
      <c r="AN348" s="24" t="s">
        <v>183</v>
      </c>
      <c r="AO348" s="13" t="str">
        <f t="shared" si="355"/>
        <v>PASS</v>
      </c>
      <c r="AP348" s="13"/>
      <c r="AQ348" s="12" t="str">
        <f>CONCATENATE("""",AK348,""": {""parameters"": {""fontSize"": ",X348,", ""text"": """, Z348, """, ""textAlignment"": """, Y348, """, ""textColor"": """, W348, """}, ""type"": ""text""},")</f>
        <v>"Metric_Name_025": {"parameters": {"fontSize": 14, "text": "{{coalesce(cell(BIG_TEST_9.result, 24, \"Metric_Short\"), \"Error\").asString()}}", "textAlignment": "left", "textColor": "{{coalesce(cell(BIG_TEST_9.result, 24, \"Text_Color_1\"), \"#FFFFFF\").asString()}}"}, "type": "text"},</v>
      </c>
      <c r="AR348" s="33" t="s">
        <v>248</v>
      </c>
      <c r="AS348" s="13" t="str">
        <f t="shared" si="361"/>
        <v>FAIL</v>
      </c>
      <c r="AT348" s="13"/>
      <c r="AU348" s="12" t="str">
        <f>CONCATENATE("{""colspan"": ",AC348,", ""column"": ",AD348,", ""name"": """,AK348,""", ""row"": ",AE348,", ""rowspan"": ",AF348,", ""widgetStyle"": ",AH348,"},")</f>
        <v>{"colspan": 11, "column": 2, "name": "Metric_Name_025", "row": 147, "rowspan": 3, "widgetStyle": {"borderColor": "#FFFFFF", "borderEdges": [], "borderWidth": 1}},</v>
      </c>
      <c r="AV348" s="33" t="s">
        <v>223</v>
      </c>
      <c r="AW348" s="13" t="str">
        <f t="shared" si="358"/>
        <v>FAIL</v>
      </c>
    </row>
    <row r="349" spans="1:49" s="4" customFormat="1" ht="72.599999999999994" thickBot="1" x14ac:dyDescent="0.35">
      <c r="A349" s="30">
        <v>11</v>
      </c>
      <c r="B349" s="14" t="s">
        <v>8</v>
      </c>
      <c r="C349" s="14" t="s">
        <v>47</v>
      </c>
      <c r="D349" s="14" t="s">
        <v>169</v>
      </c>
      <c r="E349" s="11" t="str">
        <f t="shared" si="351"/>
        <v>_025</v>
      </c>
      <c r="F349" s="28">
        <f t="shared" si="302"/>
        <v>24</v>
      </c>
      <c r="G349" s="6" t="s">
        <v>183</v>
      </c>
      <c r="H349" s="6" t="s">
        <v>183</v>
      </c>
      <c r="I349" s="26" t="s">
        <v>183</v>
      </c>
      <c r="J349" s="6" t="s">
        <v>183</v>
      </c>
      <c r="K349" s="6" t="s">
        <v>183</v>
      </c>
      <c r="L349" s="6" t="s">
        <v>183</v>
      </c>
      <c r="M349" s="6" t="s">
        <v>183</v>
      </c>
      <c r="N349" s="6" t="s">
        <v>183</v>
      </c>
      <c r="O349" s="6" t="s">
        <v>183</v>
      </c>
      <c r="P349" s="6" t="s">
        <v>183</v>
      </c>
      <c r="Q349" s="23" t="s">
        <v>183</v>
      </c>
      <c r="R349" s="23" t="s">
        <v>183</v>
      </c>
      <c r="S349" s="23" t="s">
        <v>183</v>
      </c>
      <c r="T349" s="23" t="s">
        <v>183</v>
      </c>
      <c r="U349" s="23" t="s">
        <v>183</v>
      </c>
      <c r="V349" s="23" t="s">
        <v>183</v>
      </c>
      <c r="W349" s="21" t="str">
        <f>CONCATENATE("{{coalesce(cell(BIG_TEST_9.result, ", $F349,", \""Text_Color_2\""), \""#FFFFFF\"").asString()}}")</f>
        <v>{{coalesce(cell(BIG_TEST_9.result, 24, \"Text_Color_2\"), \"#FFFFFF\").asString()}}</v>
      </c>
      <c r="X349" s="8" t="s">
        <v>62</v>
      </c>
      <c r="Y349" s="8" t="s">
        <v>186</v>
      </c>
      <c r="Z349" s="21" t="str">
        <f>CONCATENATE("{{coalesce(cell(BIG_TEST_9.result, ", $F349,", \""Type\""), \""Error\"").asString()}} Metric")</f>
        <v>{{coalesce(cell(BIG_TEST_9.result, 24, \"Type\"), \"Error\").asString()}} Metric</v>
      </c>
      <c r="AA349" s="23" t="s">
        <v>183</v>
      </c>
      <c r="AB349" s="23" t="s">
        <v>183</v>
      </c>
      <c r="AC349" s="9" t="s">
        <v>179</v>
      </c>
      <c r="AD349" s="9" t="s">
        <v>44</v>
      </c>
      <c r="AE349" s="9">
        <f>AG349+3</f>
        <v>150</v>
      </c>
      <c r="AF349" s="9" t="s">
        <v>44</v>
      </c>
      <c r="AG349" s="28">
        <f t="shared" si="303"/>
        <v>147</v>
      </c>
      <c r="AH349" s="16" t="s">
        <v>180</v>
      </c>
      <c r="AI349" s="10"/>
      <c r="AJ349" s="25" t="s">
        <v>183</v>
      </c>
      <c r="AK349" s="7" t="str">
        <f>CONCATENATE("Type_Name",E349)</f>
        <v>Type_Name_025</v>
      </c>
      <c r="AL349" s="10"/>
      <c r="AM349" s="24" t="s">
        <v>183</v>
      </c>
      <c r="AN349" s="24" t="s">
        <v>183</v>
      </c>
      <c r="AO349" s="13" t="str">
        <f t="shared" si="355"/>
        <v>PASS</v>
      </c>
      <c r="AP349" s="13"/>
      <c r="AQ349" s="12" t="str">
        <f>CONCATENATE("""",AK349,""": {""parameters"": {""fontSize"": ",X349,", ""text"": """, Z349, """, ""textAlignment"": """, Y349, """, ""textColor"": """, W349, """}, ""type"": ""text""},")</f>
        <v>"Type_Name_025": {"parameters": {"fontSize": 12, "text": "{{coalesce(cell(BIG_TEST_9.result, 24, \"Type\"), \"Error\").asString()}} Metric", "textAlignment": "left", "textColor": "{{coalesce(cell(BIG_TEST_9.result, 24, \"Text_Color_2\"), \"#FFFFFF\").asString()}}"}, "type": "text"},</v>
      </c>
      <c r="AR349" s="33" t="s">
        <v>206</v>
      </c>
      <c r="AS349" s="13" t="str">
        <f t="shared" si="361"/>
        <v>FAIL</v>
      </c>
      <c r="AT349" s="13"/>
      <c r="AU349" s="12" t="str">
        <f>CONCATENATE("{""colspan"": ",AC349,", ""column"": ",AD349,", ""name"": """,AK349,""", ""row"": ",AE349,", ""rowspan"": ",AF349,", ""widgetStyle"": ",AH349,"},")</f>
        <v>{"colspan": 7, "column": 2, "name": "Type_Name_025", "row": 150, "rowspan": 2, "widgetStyle": {"backgroundColor": "#FFFFFF", "borderColor": "#FFFFFF", "borderEdges": [], "borderRadius": 0, "borderWidth": 1}},</v>
      </c>
      <c r="AV349" s="33" t="s">
        <v>224</v>
      </c>
      <c r="AW349" s="13" t="str">
        <f t="shared" si="358"/>
        <v>FAIL</v>
      </c>
    </row>
    <row r="350" spans="1:49" s="4" customFormat="1" ht="87" customHeight="1" thickBot="1" x14ac:dyDescent="0.35">
      <c r="A350" s="30">
        <v>12</v>
      </c>
      <c r="B350" s="14" t="s">
        <v>8</v>
      </c>
      <c r="C350" s="14" t="s">
        <v>47</v>
      </c>
      <c r="D350" s="14" t="s">
        <v>170</v>
      </c>
      <c r="E350" s="11" t="str">
        <f t="shared" si="351"/>
        <v>_025</v>
      </c>
      <c r="F350" s="28">
        <f t="shared" si="302"/>
        <v>24</v>
      </c>
      <c r="G350" s="6" t="s">
        <v>183</v>
      </c>
      <c r="H350" s="6" t="s">
        <v>183</v>
      </c>
      <c r="I350" s="26" t="s">
        <v>183</v>
      </c>
      <c r="J350" s="6" t="s">
        <v>183</v>
      </c>
      <c r="K350" s="6" t="s">
        <v>183</v>
      </c>
      <c r="L350" s="6" t="s">
        <v>183</v>
      </c>
      <c r="M350" s="6" t="s">
        <v>183</v>
      </c>
      <c r="N350" s="6" t="s">
        <v>183</v>
      </c>
      <c r="O350" s="6" t="s">
        <v>183</v>
      </c>
      <c r="P350" s="6" t="s">
        <v>183</v>
      </c>
      <c r="Q350" s="23" t="s">
        <v>183</v>
      </c>
      <c r="R350" s="23" t="s">
        <v>183</v>
      </c>
      <c r="S350" s="23" t="s">
        <v>183</v>
      </c>
      <c r="T350" s="23" t="s">
        <v>183</v>
      </c>
      <c r="U350" s="23" t="s">
        <v>183</v>
      </c>
      <c r="V350" s="23" t="s">
        <v>183</v>
      </c>
      <c r="W350" s="21" t="str">
        <f>CONCATENATE("{{coalesce(cell(BIG_TEST_9.result, ", $F350,", \""Text_Color_2\""), \""#FFFFFF\"").asString()}}")</f>
        <v>{{coalesce(cell(BIG_TEST_9.result, 24, \"Text_Color_2\"), \"#FFFFFF\").asString()}}</v>
      </c>
      <c r="X350" s="8" t="s">
        <v>62</v>
      </c>
      <c r="Y350" s="8" t="s">
        <v>202</v>
      </c>
      <c r="Z350" s="21" t="str">
        <f>CONCATENATE("As of {{coalesce(cell(BIG_TEST_9.result, ", $F350,", \""As_of_Date\""), \""Error\"").asString()}}")</f>
        <v>As of {{coalesce(cell(BIG_TEST_9.result, 24, \"As_of_Date\"), \"Error\").asString()}}</v>
      </c>
      <c r="AA350" s="23" t="s">
        <v>183</v>
      </c>
      <c r="AB350" s="23" t="s">
        <v>183</v>
      </c>
      <c r="AC350" s="9" t="s">
        <v>60</v>
      </c>
      <c r="AD350" s="9" t="s">
        <v>162</v>
      </c>
      <c r="AE350" s="9">
        <f>AG350+3</f>
        <v>150</v>
      </c>
      <c r="AF350" s="9" t="s">
        <v>44</v>
      </c>
      <c r="AG350" s="28">
        <f t="shared" si="303"/>
        <v>147</v>
      </c>
      <c r="AH350" s="16" t="s">
        <v>45</v>
      </c>
      <c r="AI350" s="10"/>
      <c r="AJ350" s="25" t="s">
        <v>183</v>
      </c>
      <c r="AK350" s="7" t="str">
        <f>CONCATENATE("As_Of_Date_Name",E350)</f>
        <v>As_Of_Date_Name_025</v>
      </c>
      <c r="AL350" s="10"/>
      <c r="AM350" s="24" t="s">
        <v>183</v>
      </c>
      <c r="AN350" s="24" t="s">
        <v>183</v>
      </c>
      <c r="AO350" s="13" t="str">
        <f t="shared" si="355"/>
        <v>PASS</v>
      </c>
      <c r="AP350" s="13"/>
      <c r="AQ350" s="12" t="str">
        <f>CONCATENATE("""",AK350,""": {""parameters"": {""fontSize"": ",X350,", ""text"": """, Z350, """, ""textAlignment"": """, Y350, """, ""textColor"": """, W350, """}, ""type"": ""text""},")</f>
        <v>"As_Of_Date_Name_025": {"parameters": {"fontSize": 12, "text": "As of {{coalesce(cell(BIG_TEST_9.result, 24, \"As_of_Date\"), \"Error\").asString()}}", "textAlignment": "right", "textColor": "{{coalesce(cell(BIG_TEST_9.result, 24, \"Text_Color_2\"), \"#FFFFFF\").asString()}}"}, "type": "text"},</v>
      </c>
      <c r="AR350" s="33" t="s">
        <v>209</v>
      </c>
      <c r="AS350" s="13" t="str">
        <f t="shared" si="361"/>
        <v>FAIL</v>
      </c>
      <c r="AT350" s="13"/>
      <c r="AU350" s="12" t="str">
        <f>CONCATENATE("{""colspan"": ",AC350,", ""column"": ",AD350,", ""name"": """,AK350,""", ""row"": ",AE350,", ""rowspan"": ",AF350,", ""widgetStyle"": ",AH350,"},")</f>
        <v>{"colspan": 6, "column": 9, "name": "As_Of_Date_Name_025", "row": 150, "rowspan": 2, "widgetStyle": {"borderEdges": []}},</v>
      </c>
      <c r="AV350" s="33" t="s">
        <v>225</v>
      </c>
      <c r="AW350" s="13" t="str">
        <f t="shared" si="358"/>
        <v>FAIL</v>
      </c>
    </row>
    <row r="351" spans="1:49" s="4" customFormat="1" ht="130.19999999999999" customHeight="1" thickBot="1" x14ac:dyDescent="0.35">
      <c r="A351" s="30">
        <v>13</v>
      </c>
      <c r="B351" s="14" t="s">
        <v>8</v>
      </c>
      <c r="C351" s="14" t="s">
        <v>47</v>
      </c>
      <c r="D351" s="14" t="s">
        <v>171</v>
      </c>
      <c r="E351" s="11" t="str">
        <f t="shared" si="351"/>
        <v>_025</v>
      </c>
      <c r="F351" s="28">
        <f t="shared" ref="F351:F414" si="362">IF($A350=14,F350+1,F350)</f>
        <v>24</v>
      </c>
      <c r="G351" s="6" t="s">
        <v>183</v>
      </c>
      <c r="H351" s="6" t="s">
        <v>183</v>
      </c>
      <c r="I351" s="26" t="s">
        <v>183</v>
      </c>
      <c r="J351" s="6" t="s">
        <v>183</v>
      </c>
      <c r="K351" s="6" t="s">
        <v>183</v>
      </c>
      <c r="L351" s="6" t="s">
        <v>183</v>
      </c>
      <c r="M351" s="6" t="s">
        <v>183</v>
      </c>
      <c r="N351" s="6" t="s">
        <v>183</v>
      </c>
      <c r="O351" s="6" t="s">
        <v>183</v>
      </c>
      <c r="P351" s="6" t="s">
        <v>183</v>
      </c>
      <c r="Q351" s="23" t="s">
        <v>183</v>
      </c>
      <c r="R351" s="21" t="str">
        <f>CONCATENATE("https://{{coalesce(cell(BIG_TEST_9.result, ", $F351,", \""CSG_Insights_Central_Link\""), \""sites.google.com/salesforce.com/fy18-csg-insights-central/home\"").asString()}}")</f>
        <v>https://{{coalesce(cell(BIG_TEST_9.result, 24, \"CSG_Insights_Central_Link\"), \"sites.google.com/salesforce.com/fy18-csg-insights-central/home\").asString()}}</v>
      </c>
      <c r="S351" s="21" t="s">
        <v>199</v>
      </c>
      <c r="T351" s="7" t="str">
        <f>"false"</f>
        <v>false</v>
      </c>
      <c r="U351" s="23" t="s">
        <v>183</v>
      </c>
      <c r="V351" s="23" t="s">
        <v>183</v>
      </c>
      <c r="W351" s="17" t="s">
        <v>207</v>
      </c>
      <c r="X351" s="8" t="s">
        <v>34</v>
      </c>
      <c r="Y351" s="8" t="s">
        <v>33</v>
      </c>
      <c r="Z351" s="8" t="s">
        <v>185</v>
      </c>
      <c r="AA351" s="23" t="s">
        <v>183</v>
      </c>
      <c r="AB351" s="23" t="s">
        <v>183</v>
      </c>
      <c r="AC351" s="9" t="s">
        <v>44</v>
      </c>
      <c r="AD351" s="9" t="s">
        <v>122</v>
      </c>
      <c r="AE351" s="9">
        <f>AG351</f>
        <v>147</v>
      </c>
      <c r="AF351" s="9" t="s">
        <v>40</v>
      </c>
      <c r="AG351" s="28">
        <f t="shared" ref="AG351:AG414" si="363">IF($A350=14,AG350+5,AG350)</f>
        <v>147</v>
      </c>
      <c r="AH351" s="16" t="s">
        <v>180</v>
      </c>
      <c r="AI351" s="10"/>
      <c r="AJ351" s="25" t="s">
        <v>183</v>
      </c>
      <c r="AK351" s="7" t="str">
        <f>CONCATENATE("Help_Link",E351)</f>
        <v>Help_Link_025</v>
      </c>
      <c r="AL351" s="10"/>
      <c r="AM351" s="24" t="s">
        <v>183</v>
      </c>
      <c r="AN351" s="24" t="s">
        <v>183</v>
      </c>
      <c r="AO351" s="13" t="str">
        <f t="shared" si="355"/>
        <v>PASS</v>
      </c>
      <c r="AP351" s="13"/>
      <c r="AQ351" s="12" t="str">
        <f>CONCATENATE("""",AK351,""": {""parameters"": {""destinationLink"": {""url"": """, R351, """, ""tooltip"": """, S351,"""}, ""destinationType"": ""url"", ""fontSize"": ",X351,", ""includeState"": ", T351, ", ""text"": """, Z351, """, ""textAlignment"": """, Y351, """, ""textColor"": """, W351, """}, ""type"": ""link""},")</f>
        <v>"Help_Link_025": {"parameters": {"destinationLink": {"url": "https://{{coalesce(cell(BIG_TEST_9.result, 24,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51" s="33" t="s">
        <v>208</v>
      </c>
      <c r="AS351" s="13" t="str">
        <f t="shared" si="361"/>
        <v>FAIL</v>
      </c>
      <c r="AT351" s="13"/>
      <c r="AU351" s="12" t="str">
        <f>CONCATENATE("{""colspan"": ",AC351,", ""column"": ",AD351,", ""name"": """,AK351,""", ""row"": ",AE351,", ""rowspan"": ",AF351,", ""widgetStyle"": ",AH351,"},")</f>
        <v>{"colspan": 2, "column": 13, "name": "Help_Link_025", "row": 147, "rowspan": 3, "widgetStyle": {"backgroundColor": "#FFFFFF", "borderColor": "#FFFFFF", "borderEdges": [], "borderRadius": 0, "borderWidth": 1}},</v>
      </c>
      <c r="AV351" s="33" t="s">
        <v>226</v>
      </c>
      <c r="AW351" s="13" t="str">
        <f t="shared" si="358"/>
        <v>FAIL</v>
      </c>
    </row>
    <row r="352" spans="1:49" s="4" customFormat="1" ht="87" thickBot="1" x14ac:dyDescent="0.35">
      <c r="A352" s="31">
        <v>14</v>
      </c>
      <c r="B352" s="14" t="s">
        <v>8</v>
      </c>
      <c r="C352" s="14" t="s">
        <v>47</v>
      </c>
      <c r="D352" s="14" t="s">
        <v>172</v>
      </c>
      <c r="E352" s="11" t="str">
        <f t="shared" si="351"/>
        <v>_025</v>
      </c>
      <c r="F352" s="28">
        <f t="shared" si="362"/>
        <v>24</v>
      </c>
      <c r="G352" s="6" t="s">
        <v>183</v>
      </c>
      <c r="H352" s="6" t="s">
        <v>183</v>
      </c>
      <c r="I352" s="26" t="s">
        <v>183</v>
      </c>
      <c r="J352" s="6" t="s">
        <v>183</v>
      </c>
      <c r="K352" s="6" t="s">
        <v>183</v>
      </c>
      <c r="L352" s="6" t="s">
        <v>183</v>
      </c>
      <c r="M352" s="6" t="s">
        <v>183</v>
      </c>
      <c r="N352" s="6" t="s">
        <v>183</v>
      </c>
      <c r="O352" s="6" t="s">
        <v>183</v>
      </c>
      <c r="P352" s="6" t="s">
        <v>183</v>
      </c>
      <c r="Q352" s="23" t="s">
        <v>183</v>
      </c>
      <c r="R352" s="21" t="str">
        <f>CONCATENATE("https://org62.my.salesforce.com/analytics/wave/wave.apexp#dashboard/{{coalesce(cell(BIG_TEST_9.result, ", $F352,", \""Detail_Dashboard_Name\""), \""0FK0M0000004J3fWAE\"").asString()}}")</f>
        <v>https://org62.my.salesforce.com/analytics/wave/wave.apexp#dashboard/{{coalesce(cell(BIG_TEST_9.result, 24, \"Detail_Dashboard_Name\"), \"0FK0M0000004J3fWAE\").asString()}}</v>
      </c>
      <c r="S352" s="21" t="s">
        <v>198</v>
      </c>
      <c r="T352" s="7" t="str">
        <f>"false"</f>
        <v>false</v>
      </c>
      <c r="U352" s="23" t="s">
        <v>183</v>
      </c>
      <c r="V352" s="23" t="s">
        <v>183</v>
      </c>
      <c r="W352" s="17" t="s">
        <v>207</v>
      </c>
      <c r="X352" s="8" t="s">
        <v>62</v>
      </c>
      <c r="Y352" s="8" t="s">
        <v>33</v>
      </c>
      <c r="Z352" s="8" t="s">
        <v>201</v>
      </c>
      <c r="AA352" s="23" t="s">
        <v>183</v>
      </c>
      <c r="AB352" s="23" t="s">
        <v>183</v>
      </c>
      <c r="AC352" s="9" t="s">
        <v>41</v>
      </c>
      <c r="AD352" s="9" t="s">
        <v>181</v>
      </c>
      <c r="AE352" s="32">
        <f>AG352+1</f>
        <v>148</v>
      </c>
      <c r="AF352" s="9" t="s">
        <v>40</v>
      </c>
      <c r="AG352" s="28">
        <f t="shared" si="363"/>
        <v>147</v>
      </c>
      <c r="AH352" s="16" t="s">
        <v>235</v>
      </c>
      <c r="AI352" s="10"/>
      <c r="AJ352" s="25" t="s">
        <v>183</v>
      </c>
      <c r="AK352" s="7" t="str">
        <f>CONCATENATE("Explore_Link",E352)</f>
        <v>Explore_Link_025</v>
      </c>
      <c r="AL352" s="10"/>
      <c r="AM352" s="24" t="s">
        <v>183</v>
      </c>
      <c r="AN352" s="24" t="s">
        <v>183</v>
      </c>
      <c r="AO352" s="13" t="str">
        <f t="shared" si="355"/>
        <v>PASS</v>
      </c>
      <c r="AP352" s="13"/>
      <c r="AQ352" s="12" t="str">
        <f>CONCATENATE("""",AK352,""": {""parameters"": {""destinationLink"": {""url"": """, R352, """, ""tooltip"": """, S352,"""}, ""destinationType"": ""url"", ""fontSize"": ",X352,", ""includeState"": ", T352, ", ""text"": """, Z352, """, ""textAlignment"": """, Y352, """, ""textColor"": """, W352, """}, ""type"": ""link""},")</f>
        <v>"Explore_Link_025": {"parameters": {"destinationLink": {"url": "https://org62.my.salesforce.com/analytics/wave/wave.apexp#dashboard/{{coalesce(cell(BIG_TEST_9.result, 24,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52" s="33" t="s">
        <v>249</v>
      </c>
      <c r="AS352" s="13" t="str">
        <f t="shared" si="361"/>
        <v>FAIL</v>
      </c>
      <c r="AT352" s="13"/>
      <c r="AU352" s="12" t="str">
        <f>CONCATENATE("{""colspan"": ",AC352,", ""column"": ",AD352,", ""name"": """,AK352,""", ""row"": ",AE352,", ""rowspan"": ",AF352,", ""widgetStyle"": ",AH352,"},")</f>
        <v>{"colspan": 4, "column": 43, "name": "Explore_Link_025", "row": 148, "rowspan": 3, "widgetStyle": {"backgroundColor": "#E3EBF3", "borderColor": "#FFFFFF", "borderEdges": ["all"], "borderRadius": 8, "borderWidth": 4}},</v>
      </c>
      <c r="AV352" s="33" t="s">
        <v>236</v>
      </c>
      <c r="AW352" s="13" t="str">
        <f t="shared" si="358"/>
        <v>FAIL</v>
      </c>
    </row>
    <row r="353" spans="1:49" s="4" customFormat="1" ht="72.599999999999994" thickBot="1" x14ac:dyDescent="0.35">
      <c r="A353" s="29">
        <v>1</v>
      </c>
      <c r="B353" s="14" t="s">
        <v>8</v>
      </c>
      <c r="C353" s="14" t="s">
        <v>47</v>
      </c>
      <c r="D353" s="14" t="s">
        <v>10</v>
      </c>
      <c r="E353" s="11" t="str">
        <f>CONCATENATE("_",TEXT(F353+1,"000"))</f>
        <v>_026</v>
      </c>
      <c r="F353" s="28">
        <f t="shared" si="362"/>
        <v>25</v>
      </c>
      <c r="G353" s="5" t="s">
        <v>173</v>
      </c>
      <c r="H353" s="20" t="str">
        <f>CONCATENATE("{{coalesce(cell(BIG_TEST_9.result, ", $F353,", \""Metric\""), \""Error\"").asString()}}")</f>
        <v>{{coalesce(cell(BIG_TEST_9.result, 25, \"Metric\"), \"Error\").asString()}}</v>
      </c>
      <c r="I353" s="26" t="s">
        <v>183</v>
      </c>
      <c r="J353" s="20" t="str">
        <f>CONCATENATE("{{coalesce(cell(BIG_TEST_9.result, ", $F353,", \""YTD_Dynamic\""), \""Error\"").asString()}}")</f>
        <v>{{coalesce(cell(BIG_TEST_9.result, 25, \"YTD_Dynamic\"), \"Error\").asString()}}</v>
      </c>
      <c r="K353" s="6" t="s">
        <v>16</v>
      </c>
      <c r="L353" s="5" t="s">
        <v>17</v>
      </c>
      <c r="M353" s="20" t="str">
        <f t="shared" ref="M353:M357" si="364">CONCATENATE("[""Metric"", [""{{coalesce(cell(BIG_TEST_9.result, ", $F353,", \""Metric\""), \""Error\"").asString()}}""], ""in""]")</f>
        <v>["Metric", ["{{coalesce(cell(BIG_TEST_9.result, 25, \"Metric\"), \"Error\").asString()}}"], "in"]</v>
      </c>
      <c r="N353" s="20" t="str">
        <f t="shared" ref="N353:N356" si="365">CONCATENATE("[""Region"", [""{{coalesce(cell(BIG_TEST_9.result, ", $F353,", \""Region\""), \""Error\"").asString()}}""], ""in""]")</f>
        <v>["Region", ["{{coalesce(cell(BIG_TEST_9.result, 25, \"Region\"), \"Error\").asString()}}"], "in"]</v>
      </c>
      <c r="O353" s="6" t="s">
        <v>210</v>
      </c>
      <c r="P353" s="6" t="s">
        <v>177</v>
      </c>
      <c r="Q353" s="23" t="s">
        <v>183</v>
      </c>
      <c r="R353" s="23" t="s">
        <v>183</v>
      </c>
      <c r="S353" s="23" t="s">
        <v>183</v>
      </c>
      <c r="T353" s="23" t="s">
        <v>183</v>
      </c>
      <c r="U353" s="23" t="s">
        <v>183</v>
      </c>
      <c r="V353" s="23" t="s">
        <v>183</v>
      </c>
      <c r="W353" s="21" t="str">
        <f>CONCATENATE("{{coalesce(cell(BIG_TEST_9.result, ", $F353,", \""Text_Color_1\""), \""#FFFFFF\"").asString()}}")</f>
        <v>{{coalesce(cell(BIG_TEST_9.result, 25, \"Text_Color_1\"), \"#FFFFFF\").asString()}}</v>
      </c>
      <c r="X353" s="8" t="s">
        <v>48</v>
      </c>
      <c r="Y353" s="8" t="s">
        <v>33</v>
      </c>
      <c r="Z353" s="21" t="str">
        <f>CONCATENATE("{{coalesce(cell(BIG_TEST_9.result, ", $F353,", \""number_YTD_Formatted\""), \""--\"").asString()}}")</f>
        <v>{{coalesce(cell(BIG_TEST_9.result, 25, \"number_YTD_Formatted\"), \"--\").asString()}}</v>
      </c>
      <c r="AA353" s="23" t="s">
        <v>183</v>
      </c>
      <c r="AB353" s="23" t="s">
        <v>183</v>
      </c>
      <c r="AC353" s="9" t="s">
        <v>59</v>
      </c>
      <c r="AD353" s="9" t="s">
        <v>160</v>
      </c>
      <c r="AE353" s="9">
        <f>AG353</f>
        <v>152</v>
      </c>
      <c r="AF353" s="9" t="s">
        <v>40</v>
      </c>
      <c r="AG353" s="28">
        <f t="shared" si="363"/>
        <v>152</v>
      </c>
      <c r="AH353" s="16" t="s">
        <v>227</v>
      </c>
      <c r="AI353" s="10"/>
      <c r="AJ353" s="25" t="s">
        <v>183</v>
      </c>
      <c r="AK353" s="7" t="str">
        <f>CONCATENATE("text_",L353,E353)</f>
        <v>text_YTD_026</v>
      </c>
      <c r="AL353" s="10"/>
      <c r="AM353" s="24" t="s">
        <v>183</v>
      </c>
      <c r="AN353" s="24" t="s">
        <v>183</v>
      </c>
      <c r="AO353" s="13" t="str">
        <f>IF(AM353=AN353,"PASS","FAIL")</f>
        <v>PASS</v>
      </c>
      <c r="AP353" s="13"/>
      <c r="AQ353" s="12" t="str">
        <f>CONCATENATE("""",AK353,""": {""type"": ""text"", ""parameters"": {""text"": """, Z353, """, ""textAlignment"": """, Y353, """, ""textColor"": """, W353, """, ""fontSize"": ",X353,"}},")</f>
        <v>"text_YTD_026": {"type": "text", "parameters": {"text": "{{coalesce(cell(BIG_TEST_9.result, 25, \"number_YTD_Formatted\"), \"--\").asString()}}", "textAlignment": "center", "textColor": "{{coalesce(cell(BIG_TEST_9.result, 25, \"Text_Color_1\"), \"#FFFFFF\").asString()}}", "fontSize": 18}},</v>
      </c>
      <c r="AR353" s="17" t="s">
        <v>218</v>
      </c>
      <c r="AS353" s="13" t="str">
        <f>IF(AQ353=AR353,"PASS","FAIL")</f>
        <v>FAIL</v>
      </c>
      <c r="AT353" s="13"/>
      <c r="AU353" s="12" t="str">
        <f t="shared" ref="AU353:AU360" si="366">CONCATENATE("{""colspan"": ",AC353,", ""column"": ",AD353,", ""name"": """,AK353,""", ""row"": ",AE353,", ""rowspan"": ",AF353,", ""widgetStyle"": ",AH353,"},")</f>
        <v>{"colspan": 5, "column": 22, "name": "text_YTD_026", "row": 152, "rowspan": 3, "widgetStyle": {"borderEdges": ["bottom"], "backgroundColor": "#FFFFFF", "borderColor": "#C5D3E0", "borderRadius": 0, "borderWidth": 1}},</v>
      </c>
      <c r="AV353" s="17" t="s">
        <v>231</v>
      </c>
      <c r="AW353" s="13" t="str">
        <f>IF(AU353=AV353,"PASS","FAIL")</f>
        <v>FAIL</v>
      </c>
    </row>
    <row r="354" spans="1:49" s="4" customFormat="1" ht="72.599999999999994" thickBot="1" x14ac:dyDescent="0.35">
      <c r="A354" s="30">
        <v>2</v>
      </c>
      <c r="B354" s="14" t="s">
        <v>8</v>
      </c>
      <c r="C354" s="14" t="s">
        <v>47</v>
      </c>
      <c r="D354" s="14" t="s">
        <v>10</v>
      </c>
      <c r="E354" s="11" t="str">
        <f t="shared" ref="E354:E366" si="367">CONCATENATE("_",TEXT(F354+1,"000"))</f>
        <v>_026</v>
      </c>
      <c r="F354" s="28">
        <f t="shared" si="362"/>
        <v>25</v>
      </c>
      <c r="G354" s="5" t="s">
        <v>173</v>
      </c>
      <c r="H354" s="20" t="str">
        <f t="shared" ref="H354:H357" si="368">CONCATENATE("{{coalesce(cell(BIG_TEST_9.result, ", $F354,", \""Metric\""), \""Error\"").asString()}}")</f>
        <v>{{coalesce(cell(BIG_TEST_9.result, 25, \"Metric\"), \"Error\").asString()}}</v>
      </c>
      <c r="I354" s="26" t="s">
        <v>183</v>
      </c>
      <c r="J354" s="20" t="s">
        <v>15</v>
      </c>
      <c r="K354" s="5" t="s">
        <v>15</v>
      </c>
      <c r="L354" s="5" t="s">
        <v>53</v>
      </c>
      <c r="M354" s="20" t="str">
        <f t="shared" si="364"/>
        <v>["Metric", ["{{coalesce(cell(BIG_TEST_9.result, 25, \"Metric\"), \"Error\").asString()}}"], "in"]</v>
      </c>
      <c r="N354" s="20" t="str">
        <f t="shared" si="365"/>
        <v>["Region", ["{{coalesce(cell(BIG_TEST_9.result, 25, \"Region\"), \"Error\").asString()}}"], "in"]</v>
      </c>
      <c r="O354" s="6" t="s">
        <v>210</v>
      </c>
      <c r="P354" s="6" t="s">
        <v>177</v>
      </c>
      <c r="Q354" s="23" t="s">
        <v>183</v>
      </c>
      <c r="R354" s="23" t="s">
        <v>183</v>
      </c>
      <c r="S354" s="23" t="s">
        <v>183</v>
      </c>
      <c r="T354" s="23" t="s">
        <v>183</v>
      </c>
      <c r="U354" s="23" t="s">
        <v>183</v>
      </c>
      <c r="V354" s="23" t="s">
        <v>183</v>
      </c>
      <c r="W354" s="21" t="str">
        <f t="shared" ref="W354:W355" si="369">CONCATENATE("{{coalesce(cell(BIG_TEST_9.result, ", $F354,", \""Text_Color_1\""), \""#FFFFFF\"").asString()}}")</f>
        <v>{{coalesce(cell(BIG_TEST_9.result, 25, \"Text_Color_1\"), \"#FFFFFF\").asString()}}</v>
      </c>
      <c r="X354" s="8" t="s">
        <v>48</v>
      </c>
      <c r="Y354" s="8" t="s">
        <v>33</v>
      </c>
      <c r="Z354" s="21" t="str">
        <f>CONCATENATE("{{coalesce(cell(BIG_TEST_9.result, ", $F354,", \""number_YTD_A_Formatted\""), \""--\"").asString()}}")</f>
        <v>{{coalesce(cell(BIG_TEST_9.result, 25, \"number_YTD_A_Formatted\"), \"--\").asString()}}</v>
      </c>
      <c r="AA354" s="23" t="s">
        <v>183</v>
      </c>
      <c r="AB354" s="23" t="s">
        <v>183</v>
      </c>
      <c r="AC354" s="9" t="s">
        <v>59</v>
      </c>
      <c r="AD354" s="9" t="s">
        <v>195</v>
      </c>
      <c r="AE354" s="9">
        <f>AG354</f>
        <v>152</v>
      </c>
      <c r="AF354" s="9" t="s">
        <v>40</v>
      </c>
      <c r="AG354" s="28">
        <f t="shared" si="363"/>
        <v>152</v>
      </c>
      <c r="AH354" s="16" t="s">
        <v>227</v>
      </c>
      <c r="AI354" s="10"/>
      <c r="AJ354" s="25" t="s">
        <v>183</v>
      </c>
      <c r="AK354" s="7" t="str">
        <f t="shared" ref="AK354:AK357" si="370">CONCATENATE("text_",L354,E354)</f>
        <v>text_YTD_A_026</v>
      </c>
      <c r="AL354" s="10"/>
      <c r="AM354" s="24" t="s">
        <v>183</v>
      </c>
      <c r="AN354" s="24" t="s">
        <v>183</v>
      </c>
      <c r="AO354" s="13" t="str">
        <f t="shared" ref="AO354:AO366" si="371">IF(AM354=AN354,"PASS","FAIL")</f>
        <v>PASS</v>
      </c>
      <c r="AP354" s="13"/>
      <c r="AQ354" s="12" t="str">
        <f t="shared" ref="AQ354:AQ359" si="372">CONCATENATE("""",AK354,""": {""type"": ""text"", ""parameters"": {""text"": """, Z354, """, ""textAlignment"": """, Y354, """, ""textColor"": """, W354, """, ""fontSize"": ",X354,"}},")</f>
        <v>"text_YTD_A_026": {"type": "text", "parameters": {"text": "{{coalesce(cell(BIG_TEST_9.result, 25, \"number_YTD_A_Formatted\"), \"--\").asString()}}", "textAlignment": "center", "textColor": "{{coalesce(cell(BIG_TEST_9.result, 25, \"Text_Color_1\"), \"#FFFFFF\").asString()}}", "fontSize": 18}},</v>
      </c>
      <c r="AR354" s="17" t="s">
        <v>213</v>
      </c>
      <c r="AS354" s="13" t="str">
        <f t="shared" ref="AS354:AS359" si="373">IF(AQ354=AR354,"PASS","FAIL")</f>
        <v>FAIL</v>
      </c>
      <c r="AT354" s="13"/>
      <c r="AU354" s="12" t="str">
        <f t="shared" si="366"/>
        <v>{"colspan": 5, "column": 29, "name": "text_YTD_A_026", "row": 152, "rowspan": 3, "widgetStyle": {"borderEdges": ["bottom"], "backgroundColor": "#FFFFFF", "borderColor": "#C5D3E0", "borderRadius": 0, "borderWidth": 1}},</v>
      </c>
      <c r="AV354" s="17" t="s">
        <v>228</v>
      </c>
      <c r="AW354" s="13" t="str">
        <f t="shared" ref="AW354:AW366" si="374">IF(AU354=AV354,"PASS","FAIL")</f>
        <v>FAIL</v>
      </c>
    </row>
    <row r="355" spans="1:49" s="4" customFormat="1" ht="72.599999999999994" thickBot="1" x14ac:dyDescent="0.35">
      <c r="A355" s="30">
        <v>3</v>
      </c>
      <c r="B355" s="14" t="s">
        <v>8</v>
      </c>
      <c r="C355" s="14" t="s">
        <v>47</v>
      </c>
      <c r="D355" s="14" t="s">
        <v>10</v>
      </c>
      <c r="E355" s="11" t="str">
        <f t="shared" si="367"/>
        <v>_026</v>
      </c>
      <c r="F355" s="28">
        <f t="shared" si="362"/>
        <v>25</v>
      </c>
      <c r="G355" s="5" t="s">
        <v>173</v>
      </c>
      <c r="H355" s="20" t="str">
        <f t="shared" si="368"/>
        <v>{{coalesce(cell(BIG_TEST_9.result, 25, \"Metric\"), \"Error\").asString()}}</v>
      </c>
      <c r="I355" s="26" t="s">
        <v>183</v>
      </c>
      <c r="J355" s="20" t="str">
        <f>CONCATENATE("{{coalesce(cell(BIG_TEST_9.result, ", $F355,", \""Annual_Target_Dynamic\""), \""Error\"").asString()}}")</f>
        <v>{{coalesce(cell(BIG_TEST_9.result, 25, \"Annual_Target_Dynamic\"), \"Error\").asString()}}</v>
      </c>
      <c r="K355" s="5" t="s">
        <v>50</v>
      </c>
      <c r="L355" s="5" t="s">
        <v>54</v>
      </c>
      <c r="M355" s="20" t="str">
        <f t="shared" si="364"/>
        <v>["Metric", ["{{coalesce(cell(BIG_TEST_9.result, 25, \"Metric\"), \"Error\").asString()}}"], "in"]</v>
      </c>
      <c r="N355" s="20" t="str">
        <f t="shared" si="365"/>
        <v>["Region", ["{{coalesce(cell(BIG_TEST_9.result, 25, \"Region\"), \"Error\").asString()}}"], "in"]</v>
      </c>
      <c r="O355" s="6" t="s">
        <v>210</v>
      </c>
      <c r="P355" s="6" t="s">
        <v>177</v>
      </c>
      <c r="Q355" s="23" t="s">
        <v>183</v>
      </c>
      <c r="R355" s="23" t="s">
        <v>183</v>
      </c>
      <c r="S355" s="23" t="s">
        <v>183</v>
      </c>
      <c r="T355" s="23" t="s">
        <v>183</v>
      </c>
      <c r="U355" s="23" t="s">
        <v>183</v>
      </c>
      <c r="V355" s="23" t="s">
        <v>183</v>
      </c>
      <c r="W355" s="21" t="str">
        <f t="shared" si="369"/>
        <v>{{coalesce(cell(BIG_TEST_9.result, 25, \"Text_Color_1\"), \"#FFFFFF\").asString()}}</v>
      </c>
      <c r="X355" s="8" t="s">
        <v>48</v>
      </c>
      <c r="Y355" s="8" t="s">
        <v>33</v>
      </c>
      <c r="Z355" s="21" t="str">
        <f t="shared" ref="Z355" si="375">CONCATENATE("{{coalesce(cell(BIG_TEST_9.result, ", $F355,", \""number_Target_Formatted\""), \""--\"").asString()}}")</f>
        <v>{{coalesce(cell(BIG_TEST_9.result, 25, \"number_Target_Formatted\"), \"--\").asString()}}</v>
      </c>
      <c r="AA355" s="23" t="s">
        <v>183</v>
      </c>
      <c r="AB355" s="23" t="s">
        <v>183</v>
      </c>
      <c r="AC355" s="9" t="s">
        <v>41</v>
      </c>
      <c r="AD355" s="9" t="s">
        <v>135</v>
      </c>
      <c r="AE355" s="9">
        <f>AG355</f>
        <v>152</v>
      </c>
      <c r="AF355" s="9" t="s">
        <v>40</v>
      </c>
      <c r="AG355" s="28">
        <f t="shared" si="363"/>
        <v>152</v>
      </c>
      <c r="AH355" s="16" t="s">
        <v>219</v>
      </c>
      <c r="AI355" s="10"/>
      <c r="AJ355" s="25" t="s">
        <v>183</v>
      </c>
      <c r="AK355" s="7" t="str">
        <f t="shared" si="370"/>
        <v>text_Target_026</v>
      </c>
      <c r="AL355" s="10"/>
      <c r="AM355" s="24" t="s">
        <v>183</v>
      </c>
      <c r="AN355" s="24" t="s">
        <v>183</v>
      </c>
      <c r="AO355" s="13" t="str">
        <f t="shared" si="371"/>
        <v>PASS</v>
      </c>
      <c r="AP355" s="13"/>
      <c r="AQ355" s="12" t="str">
        <f t="shared" si="372"/>
        <v>"text_Target_026": {"type": "text", "parameters": {"text": "{{coalesce(cell(BIG_TEST_9.result, 25, \"number_Target_Formatted\"), \"--\").asString()}}", "textAlignment": "center", "textColor": "{{coalesce(cell(BIG_TEST_9.result, 25, \"Text_Color_1\"), \"#FFFFFF\").asString()}}", "fontSize": 18}},</v>
      </c>
      <c r="AR355" s="17" t="s">
        <v>217</v>
      </c>
      <c r="AS355" s="13" t="str">
        <f t="shared" si="373"/>
        <v>FAIL</v>
      </c>
      <c r="AT355" s="13"/>
      <c r="AU355" s="12" t="str">
        <f t="shared" si="366"/>
        <v>{"colspan": 4, "column": 16, "name": "text_Target_026", "row": 152, "rowspan": 3, "widgetStyle": {"borderEdges": [], "backgroundColor": "#FFFFFF", "borderColor": "#FFFFFF", "borderRadius": 0, "borderWidth": 1}},</v>
      </c>
      <c r="AV355" s="17" t="s">
        <v>232</v>
      </c>
      <c r="AW355" s="13" t="str">
        <f t="shared" si="374"/>
        <v>FAIL</v>
      </c>
    </row>
    <row r="356" spans="1:49" s="4" customFormat="1" ht="72.599999999999994" thickBot="1" x14ac:dyDescent="0.35">
      <c r="A356" s="30">
        <v>4</v>
      </c>
      <c r="B356" s="14" t="s">
        <v>8</v>
      </c>
      <c r="C356" s="14" t="s">
        <v>47</v>
      </c>
      <c r="D356" s="14" t="s">
        <v>10</v>
      </c>
      <c r="E356" s="11" t="str">
        <f t="shared" si="367"/>
        <v>_026</v>
      </c>
      <c r="F356" s="28">
        <f t="shared" si="362"/>
        <v>25</v>
      </c>
      <c r="G356" s="5" t="s">
        <v>173</v>
      </c>
      <c r="H356" s="20" t="str">
        <f t="shared" si="368"/>
        <v>{{coalesce(cell(BIG_TEST_9.result, 25, \"Metric\"), \"Error\").asString()}}</v>
      </c>
      <c r="I356" s="26" t="s">
        <v>183</v>
      </c>
      <c r="J356" s="20" t="str">
        <f>CONCATENATE("{{coalesce(cell(BIG_TEST_9.result, ", $F356,", \""Change_in_YTD_MoM_Dynamic\""), \""Error\"").asString()}}")</f>
        <v>{{coalesce(cell(BIG_TEST_9.result, 25, \"Change_in_YTD_MoM_Dynamic\"), \"Error\").asString()}}</v>
      </c>
      <c r="K356" s="5" t="s">
        <v>51</v>
      </c>
      <c r="L356" s="5" t="s">
        <v>56</v>
      </c>
      <c r="M356" s="20" t="str">
        <f t="shared" si="364"/>
        <v>["Metric", ["{{coalesce(cell(BIG_TEST_9.result, 25, \"Metric\"), \"Error\").asString()}}"], "in"]</v>
      </c>
      <c r="N356" s="20" t="str">
        <f t="shared" si="365"/>
        <v>["Region", ["{{coalesce(cell(BIG_TEST_9.result, 25, \"Region\"), \"Error\").asString()}}"], "in"]</v>
      </c>
      <c r="O356" s="6" t="s">
        <v>210</v>
      </c>
      <c r="P356" s="6" t="s">
        <v>177</v>
      </c>
      <c r="Q356" s="23" t="s">
        <v>183</v>
      </c>
      <c r="R356" s="23" t="s">
        <v>183</v>
      </c>
      <c r="S356" s="23" t="s">
        <v>183</v>
      </c>
      <c r="T356" s="23" t="s">
        <v>183</v>
      </c>
      <c r="U356" s="23" t="s">
        <v>183</v>
      </c>
      <c r="V356" s="23" t="s">
        <v>183</v>
      </c>
      <c r="W356" s="21" t="str">
        <f>CONCATENATE("{{coalesce(cell(BIG_TEST_9.result, ", $F356,", \""Color_2\""), \""#FFFFFF\"").asString()}}")</f>
        <v>{{coalesce(cell(BIG_TEST_9.result, 25, \"Color_2\"), \"#FFFFFF\").asString()}}</v>
      </c>
      <c r="X356" s="8" t="s">
        <v>34</v>
      </c>
      <c r="Y356" s="8" t="s">
        <v>202</v>
      </c>
      <c r="Z356" s="21" t="str">
        <f>CONCATENATE("{{coalesce(cell(BIG_TEST_9.result, ", $F356,", \""number_YTD_MoM_Formatted\""), \""--\"").asString()}}")</f>
        <v>{{coalesce(cell(BIG_TEST_9.result, 25, \"number_YTD_MoM_Formatted\"), \"--\").asString()}}</v>
      </c>
      <c r="AA356" s="23" t="s">
        <v>183</v>
      </c>
      <c r="AB356" s="23" t="s">
        <v>183</v>
      </c>
      <c r="AC356" s="9" t="s">
        <v>40</v>
      </c>
      <c r="AD356" s="9" t="s">
        <v>32</v>
      </c>
      <c r="AE356" s="9">
        <f>AG356+3</f>
        <v>155</v>
      </c>
      <c r="AF356" s="9" t="s">
        <v>44</v>
      </c>
      <c r="AG356" s="28">
        <f t="shared" si="363"/>
        <v>152</v>
      </c>
      <c r="AH356" s="16" t="s">
        <v>219</v>
      </c>
      <c r="AI356" s="10"/>
      <c r="AJ356" s="25" t="s">
        <v>183</v>
      </c>
      <c r="AK356" s="7" t="str">
        <f t="shared" si="370"/>
        <v>text_YTD_MoM_026</v>
      </c>
      <c r="AL356" s="10"/>
      <c r="AM356" s="24" t="s">
        <v>183</v>
      </c>
      <c r="AN356" s="24" t="s">
        <v>183</v>
      </c>
      <c r="AO356" s="13" t="str">
        <f t="shared" si="371"/>
        <v>PASS</v>
      </c>
      <c r="AP356" s="13"/>
      <c r="AQ356" s="12" t="str">
        <f t="shared" si="372"/>
        <v>"text_YTD_MoM_026": {"type": "text", "parameters": {"text": "{{coalesce(cell(BIG_TEST_9.result, 25, \"number_YTD_MoM_Formatted\"), \"--\").asString()}}", "textAlignment": "right", "textColor": "{{coalesce(cell(BIG_TEST_9.result, 25, \"Color_2\"), \"#FFFFFF\").asString()}}", "fontSize": 14}},</v>
      </c>
      <c r="AR356" s="17" t="s">
        <v>211</v>
      </c>
      <c r="AS356" s="13" t="str">
        <f t="shared" si="373"/>
        <v>FAIL</v>
      </c>
      <c r="AT356" s="13"/>
      <c r="AU356" s="12" t="str">
        <f t="shared" si="366"/>
        <v>{"colspan": 3, "column": 24, "name": "text_YTD_MoM_026", "row": 155, "rowspan": 2, "widgetStyle": {"borderEdges": [], "backgroundColor": "#FFFFFF", "borderColor": "#FFFFFF", "borderRadius": 0, "borderWidth": 1}},</v>
      </c>
      <c r="AV356" s="17" t="s">
        <v>230</v>
      </c>
      <c r="AW356" s="13" t="str">
        <f t="shared" si="374"/>
        <v>FAIL</v>
      </c>
    </row>
    <row r="357" spans="1:49" s="4" customFormat="1" ht="72.599999999999994" thickBot="1" x14ac:dyDescent="0.35">
      <c r="A357" s="30">
        <v>5</v>
      </c>
      <c r="B357" s="14" t="s">
        <v>8</v>
      </c>
      <c r="C357" s="14" t="s">
        <v>47</v>
      </c>
      <c r="D357" s="14" t="s">
        <v>10</v>
      </c>
      <c r="E357" s="11" t="str">
        <f t="shared" si="367"/>
        <v>_026</v>
      </c>
      <c r="F357" s="28">
        <f t="shared" si="362"/>
        <v>25</v>
      </c>
      <c r="G357" s="5" t="s">
        <v>173</v>
      </c>
      <c r="H357" s="20" t="str">
        <f t="shared" si="368"/>
        <v>{{coalesce(cell(BIG_TEST_9.result, 25, \"Metric\"), \"Error\").asString()}}</v>
      </c>
      <c r="I357" s="26" t="s">
        <v>183</v>
      </c>
      <c r="J357" s="5" t="s">
        <v>52</v>
      </c>
      <c r="K357" s="5" t="s">
        <v>52</v>
      </c>
      <c r="L357" s="5" t="s">
        <v>55</v>
      </c>
      <c r="M357" s="20" t="str">
        <f t="shared" si="364"/>
        <v>["Metric", ["{{coalesce(cell(BIG_TEST_9.result, 25, \"Metric\"), \"Error\").asString()}}"], "in"]</v>
      </c>
      <c r="N357" s="20" t="str">
        <f>CONCATENATE("[""Region"", [""{{coalesce(cell(BIG_TEST_9.result, ", $F357,", \""Region\""), \""Error\"").asString()}}""], ""in""]")</f>
        <v>["Region", ["{{coalesce(cell(BIG_TEST_9.result, 25, \"Region\"), \"Error\").asString()}}"], "in"]</v>
      </c>
      <c r="O357" s="6" t="s">
        <v>210</v>
      </c>
      <c r="P357" s="6" t="s">
        <v>177</v>
      </c>
      <c r="Q357" s="23" t="s">
        <v>183</v>
      </c>
      <c r="R357" s="23" t="s">
        <v>183</v>
      </c>
      <c r="S357" s="23" t="s">
        <v>183</v>
      </c>
      <c r="T357" s="23" t="s">
        <v>183</v>
      </c>
      <c r="U357" s="23" t="s">
        <v>183</v>
      </c>
      <c r="V357" s="23" t="s">
        <v>183</v>
      </c>
      <c r="W357" s="21" t="str">
        <f>CONCATENATE("{{coalesce(cell(BIG_TEST_9.result, ", $F357,", \""Color\""), \""#FFFFFF\"").asString()}}")</f>
        <v>{{coalesce(cell(BIG_TEST_9.result, 25, \"Color\"), \"#FFFFFF\").asString()}}</v>
      </c>
      <c r="X357" s="8" t="s">
        <v>34</v>
      </c>
      <c r="Y357" s="8" t="s">
        <v>202</v>
      </c>
      <c r="Z357" s="21" t="str">
        <f>CONCATENATE("{{coalesce(cell(BIG_TEST_9.result, ", $F357,", \""number_YTD_A_MoM_Formatted\""), \""--\"").asString()}}")</f>
        <v>{{coalesce(cell(BIG_TEST_9.result, 25, \"number_YTD_A_MoM_Formatted\"), \"--\").asString()}}</v>
      </c>
      <c r="AA357" s="23" t="s">
        <v>183</v>
      </c>
      <c r="AB357" s="23" t="s">
        <v>183</v>
      </c>
      <c r="AC357" s="9" t="s">
        <v>40</v>
      </c>
      <c r="AD357" s="9" t="s">
        <v>237</v>
      </c>
      <c r="AE357" s="9">
        <f>AG357+3</f>
        <v>155</v>
      </c>
      <c r="AF357" s="9" t="s">
        <v>44</v>
      </c>
      <c r="AG357" s="28">
        <f t="shared" si="363"/>
        <v>152</v>
      </c>
      <c r="AH357" s="16" t="s">
        <v>219</v>
      </c>
      <c r="AI357" s="10"/>
      <c r="AJ357" s="25" t="s">
        <v>183</v>
      </c>
      <c r="AK357" s="7" t="str">
        <f t="shared" si="370"/>
        <v>text_YTD_A_MoM_026</v>
      </c>
      <c r="AL357" s="10"/>
      <c r="AM357" s="24" t="s">
        <v>183</v>
      </c>
      <c r="AN357" s="24" t="s">
        <v>183</v>
      </c>
      <c r="AO357" s="13" t="str">
        <f t="shared" si="371"/>
        <v>PASS</v>
      </c>
      <c r="AP357" s="13"/>
      <c r="AQ357" s="12" t="str">
        <f t="shared" si="372"/>
        <v>"text_YTD_A_MoM_026": {"type": "text", "parameters": {"text": "{{coalesce(cell(BIG_TEST_9.result, 25, \"number_YTD_A_MoM_Formatted\"), \"--\").asString()}}", "textAlignment": "right", "textColor": "{{coalesce(cell(BIG_TEST_9.result, 25, \"Color\"), \"#FFFFFF\").asString()}}", "fontSize": 14}},</v>
      </c>
      <c r="AR357" s="17" t="s">
        <v>214</v>
      </c>
      <c r="AS357" s="13" t="str">
        <f t="shared" si="373"/>
        <v>FAIL</v>
      </c>
      <c r="AT357" s="13"/>
      <c r="AU357" s="12" t="str">
        <f t="shared" si="366"/>
        <v>{"colspan": 3, "column": 31, "name": "text_YTD_A_MoM_026", "row": 155, "rowspan": 2, "widgetStyle": {"borderEdges": [], "backgroundColor": "#FFFFFF", "borderColor": "#FFFFFF", "borderRadius": 0, "borderWidth": 1}},</v>
      </c>
      <c r="AV357" s="17" t="s">
        <v>229</v>
      </c>
      <c r="AW357" s="13" t="str">
        <f t="shared" si="374"/>
        <v>FAIL</v>
      </c>
    </row>
    <row r="358" spans="1:49" s="4" customFormat="1" ht="72.599999999999994" thickBot="1" x14ac:dyDescent="0.35">
      <c r="A358" s="30">
        <v>6</v>
      </c>
      <c r="B358" s="14" t="s">
        <v>8</v>
      </c>
      <c r="C358" s="14" t="s">
        <v>47</v>
      </c>
      <c r="D358" s="14" t="s">
        <v>10</v>
      </c>
      <c r="E358" s="11" t="str">
        <f t="shared" si="367"/>
        <v>_026</v>
      </c>
      <c r="F358" s="28">
        <f t="shared" si="362"/>
        <v>25</v>
      </c>
      <c r="G358" s="6" t="s">
        <v>183</v>
      </c>
      <c r="H358" s="6" t="s">
        <v>183</v>
      </c>
      <c r="I358" s="6" t="s">
        <v>183</v>
      </c>
      <c r="J358" s="6" t="s">
        <v>183</v>
      </c>
      <c r="K358" s="6" t="s">
        <v>183</v>
      </c>
      <c r="L358" s="6" t="s">
        <v>183</v>
      </c>
      <c r="M358" s="6" t="s">
        <v>183</v>
      </c>
      <c r="N358" s="6" t="s">
        <v>183</v>
      </c>
      <c r="O358" s="6" t="s">
        <v>183</v>
      </c>
      <c r="P358" s="6" t="s">
        <v>183</v>
      </c>
      <c r="Q358" s="23" t="s">
        <v>183</v>
      </c>
      <c r="R358" s="23" t="s">
        <v>183</v>
      </c>
      <c r="S358" s="23" t="s">
        <v>183</v>
      </c>
      <c r="T358" s="23" t="s">
        <v>183</v>
      </c>
      <c r="U358" s="23" t="s">
        <v>183</v>
      </c>
      <c r="V358" s="23" t="s">
        <v>183</v>
      </c>
      <c r="W358" s="21" t="str">
        <f>CONCATENATE("{{coalesce(cell(BIG_TEST_9.result, ", $F356,", \""Text_Color_1\""), \""#FFFFFF\"").asString()}}")</f>
        <v>{{coalesce(cell(BIG_TEST_9.result, 25, \"Text_Color_1\"), \"#FFFFFF\").asString()}}</v>
      </c>
      <c r="X358" s="8" t="s">
        <v>49</v>
      </c>
      <c r="Y358" s="8" t="s">
        <v>202</v>
      </c>
      <c r="Z358" s="8" t="s">
        <v>212</v>
      </c>
      <c r="AA358" s="23"/>
      <c r="AB358" s="23"/>
      <c r="AC358" s="9" t="s">
        <v>40</v>
      </c>
      <c r="AD358" s="9" t="s">
        <v>158</v>
      </c>
      <c r="AE358" s="9">
        <f>AG358+3</f>
        <v>155</v>
      </c>
      <c r="AF358" s="9" t="s">
        <v>44</v>
      </c>
      <c r="AG358" s="28">
        <f t="shared" si="363"/>
        <v>152</v>
      </c>
      <c r="AH358" s="16" t="s">
        <v>219</v>
      </c>
      <c r="AI358" s="10"/>
      <c r="AJ358" s="25" t="s">
        <v>183</v>
      </c>
      <c r="AK358" s="7" t="str">
        <f>CONCATENATE("text_","cmom_a",E358)</f>
        <v>text_cmom_a_026</v>
      </c>
      <c r="AL358" s="10"/>
      <c r="AM358" s="24" t="s">
        <v>183</v>
      </c>
      <c r="AN358" s="24" t="s">
        <v>183</v>
      </c>
      <c r="AO358" s="13" t="str">
        <f t="shared" si="371"/>
        <v>PASS</v>
      </c>
      <c r="AP358" s="13"/>
      <c r="AQ358" s="12" t="str">
        <f t="shared" si="372"/>
        <v>"text_cmom_a_026": {"type": "text", "parameters": {"text": "Δ MoM", "textAlignment": "right", "textColor": "{{coalesce(cell(BIG_TEST_9.result, 25, \"Text_Color_1\"), \"#FFFFFF\").asString()}}", "fontSize": 10}},</v>
      </c>
      <c r="AR358" s="17" t="s">
        <v>215</v>
      </c>
      <c r="AS358" s="13" t="str">
        <f t="shared" si="373"/>
        <v>FAIL</v>
      </c>
      <c r="AT358" s="13"/>
      <c r="AU358" s="12" t="str">
        <f t="shared" si="366"/>
        <v>{"colspan": 3, "column": 21, "name": "text_cmom_a_026", "row": 155, "rowspan": 2, "widgetStyle": {"borderEdges": [], "backgroundColor": "#FFFFFF", "borderColor": "#FFFFFF", "borderRadius": 0, "borderWidth": 1}},</v>
      </c>
      <c r="AV358" s="17" t="s">
        <v>220</v>
      </c>
      <c r="AW358" s="13" t="str">
        <f t="shared" si="374"/>
        <v>FAIL</v>
      </c>
    </row>
    <row r="359" spans="1:49" s="4" customFormat="1" ht="72.599999999999994" thickBot="1" x14ac:dyDescent="0.35">
      <c r="A359" s="30">
        <v>7</v>
      </c>
      <c r="B359" s="14" t="s">
        <v>8</v>
      </c>
      <c r="C359" s="14" t="s">
        <v>47</v>
      </c>
      <c r="D359" s="14" t="s">
        <v>10</v>
      </c>
      <c r="E359" s="11" t="str">
        <f t="shared" si="367"/>
        <v>_026</v>
      </c>
      <c r="F359" s="28">
        <f t="shared" si="362"/>
        <v>25</v>
      </c>
      <c r="G359" s="6" t="s">
        <v>183</v>
      </c>
      <c r="H359" s="6" t="s">
        <v>183</v>
      </c>
      <c r="I359" s="6" t="s">
        <v>183</v>
      </c>
      <c r="J359" s="6" t="s">
        <v>183</v>
      </c>
      <c r="K359" s="6" t="s">
        <v>183</v>
      </c>
      <c r="L359" s="6" t="s">
        <v>183</v>
      </c>
      <c r="M359" s="6" t="s">
        <v>183</v>
      </c>
      <c r="N359" s="6" t="s">
        <v>183</v>
      </c>
      <c r="O359" s="6" t="s">
        <v>183</v>
      </c>
      <c r="P359" s="6" t="s">
        <v>183</v>
      </c>
      <c r="Q359" s="23" t="s">
        <v>183</v>
      </c>
      <c r="R359" s="23" t="s">
        <v>183</v>
      </c>
      <c r="S359" s="23" t="s">
        <v>183</v>
      </c>
      <c r="T359" s="23" t="s">
        <v>183</v>
      </c>
      <c r="U359" s="23" t="s">
        <v>183</v>
      </c>
      <c r="V359" s="23" t="s">
        <v>183</v>
      </c>
      <c r="W359" s="21" t="str">
        <f>CONCATENATE("{{coalesce(cell(BIG_TEST_9.result, ", $F357,", \""Text_Color_1\""), \""#FFFFFF\"").asString()}}")</f>
        <v>{{coalesce(cell(BIG_TEST_9.result, 25, \"Text_Color_1\"), \"#FFFFFF\").asString()}}</v>
      </c>
      <c r="X359" s="8" t="s">
        <v>49</v>
      </c>
      <c r="Y359" s="8" t="s">
        <v>202</v>
      </c>
      <c r="Z359" s="8" t="s">
        <v>212</v>
      </c>
      <c r="AA359" s="23"/>
      <c r="AB359" s="23"/>
      <c r="AC359" s="9" t="s">
        <v>40</v>
      </c>
      <c r="AD359" s="9" t="s">
        <v>194</v>
      </c>
      <c r="AE359" s="9">
        <f>AG359+3</f>
        <v>155</v>
      </c>
      <c r="AF359" s="9" t="s">
        <v>44</v>
      </c>
      <c r="AG359" s="28">
        <f t="shared" si="363"/>
        <v>152</v>
      </c>
      <c r="AH359" s="16" t="s">
        <v>219</v>
      </c>
      <c r="AI359" s="10"/>
      <c r="AJ359" s="25" t="s">
        <v>183</v>
      </c>
      <c r="AK359" s="7" t="str">
        <f>CONCATENATE("text_","cmom_b",E359)</f>
        <v>text_cmom_b_026</v>
      </c>
      <c r="AL359" s="10"/>
      <c r="AM359" s="24" t="s">
        <v>183</v>
      </c>
      <c r="AN359" s="24" t="s">
        <v>183</v>
      </c>
      <c r="AO359" s="13" t="str">
        <f t="shared" si="371"/>
        <v>PASS</v>
      </c>
      <c r="AP359" s="13"/>
      <c r="AQ359" s="12" t="str">
        <f t="shared" si="372"/>
        <v>"text_cmom_b_026": {"type": "text", "parameters": {"text": "Δ MoM", "textAlignment": "right", "textColor": "{{coalesce(cell(BIG_TEST_9.result, 25, \"Text_Color_1\"), \"#FFFFFF\").asString()}}", "fontSize": 10}},</v>
      </c>
      <c r="AR359" s="17" t="s">
        <v>216</v>
      </c>
      <c r="AS359" s="13" t="str">
        <f t="shared" si="373"/>
        <v>FAIL</v>
      </c>
      <c r="AT359" s="13"/>
      <c r="AU359" s="12" t="str">
        <f t="shared" si="366"/>
        <v>{"colspan": 3, "column": 28, "name": "text_cmom_b_026", "row": 155, "rowspan": 2, "widgetStyle": {"borderEdges": [], "backgroundColor": "#FFFFFF", "borderColor": "#FFFFFF", "borderRadius": 0, "borderWidth": 1}},</v>
      </c>
      <c r="AV359" s="17" t="s">
        <v>221</v>
      </c>
      <c r="AW359" s="13" t="str">
        <f t="shared" si="374"/>
        <v>FAIL</v>
      </c>
    </row>
    <row r="360" spans="1:49" s="4" customFormat="1" ht="216.6" thickBot="1" x14ac:dyDescent="0.35">
      <c r="A360" s="30">
        <v>8</v>
      </c>
      <c r="B360" s="14" t="s">
        <v>8</v>
      </c>
      <c r="C360" s="14" t="s">
        <v>47</v>
      </c>
      <c r="D360" s="14" t="s">
        <v>166</v>
      </c>
      <c r="E360" s="11" t="str">
        <f t="shared" si="367"/>
        <v>_026</v>
      </c>
      <c r="F360" s="28">
        <f t="shared" si="362"/>
        <v>25</v>
      </c>
      <c r="G360" s="5" t="s">
        <v>173</v>
      </c>
      <c r="H360" s="20" t="str">
        <f t="shared" ref="H360" si="376">CONCATENATE("{{coalesce(cell(BIG_TEST_9.result, ", $F360,", \""Metric\""), \""Error\"").asString()}}")</f>
        <v>{{coalesce(cell(BIG_TEST_9.result, 25, \"Metric\"), \"Error\").asString()}}</v>
      </c>
      <c r="I360" s="20" t="s">
        <v>191</v>
      </c>
      <c r="J360" s="20" t="s">
        <v>15</v>
      </c>
      <c r="K360" s="5" t="s">
        <v>15</v>
      </c>
      <c r="L360" s="5" t="s">
        <v>53</v>
      </c>
      <c r="M360" s="20" t="str">
        <f>CONCATENATE("[""Metric"", [""{{coalesce(cell(BIG_TEST_9.result, ", $F360,", \""Metric\""), \""Error\"").asString()}}""], ""in""]")</f>
        <v>["Metric", ["{{coalesce(cell(BIG_TEST_9.result, 25, \"Metric\"), \"Error\").asString()}}"], "in"]</v>
      </c>
      <c r="N360" s="20" t="str">
        <f>CONCATENATE("[""Region"", [""{{coalesce(cell(BIG_TEST_9.result, ", $F360,", \""Region\""), \""Error\"").asString()}}""], ""in""]")</f>
        <v>["Region", ["{{coalesce(cell(BIG_TEST_9.result, 25, \"Region\"), \"Error\").asString()}}"], "in"]</v>
      </c>
      <c r="O360" s="6" t="s">
        <v>183</v>
      </c>
      <c r="P360" s="6" t="s">
        <v>177</v>
      </c>
      <c r="Q360" s="21" t="s">
        <v>178</v>
      </c>
      <c r="R360" s="23" t="s">
        <v>183</v>
      </c>
      <c r="S360" s="23" t="s">
        <v>183</v>
      </c>
      <c r="T360" s="23" t="s">
        <v>183</v>
      </c>
      <c r="U360" s="21" t="str">
        <f>CONCATENATE("{{coalesce(cell(BIG_TEST_9.result, ", $F360,", \""Color\""), \""#FFFFFF\"").asString()}}")</f>
        <v>{{coalesce(cell(BIG_TEST_9.result, 25, \"Color\"), \"#FFFFFF\").asString()}}</v>
      </c>
      <c r="V360" s="8" t="s">
        <v>34</v>
      </c>
      <c r="W360" s="17" t="s">
        <v>31</v>
      </c>
      <c r="X360" s="8" t="s">
        <v>49</v>
      </c>
      <c r="Y360" s="8" t="s">
        <v>33</v>
      </c>
      <c r="Z360" s="8"/>
      <c r="AA360" s="17" t="s">
        <v>239</v>
      </c>
      <c r="AB360" s="17" t="s">
        <v>196</v>
      </c>
      <c r="AC360" s="9" t="s">
        <v>179</v>
      </c>
      <c r="AD360" s="9" t="s">
        <v>204</v>
      </c>
      <c r="AE360" s="9">
        <f>AG360</f>
        <v>152</v>
      </c>
      <c r="AF360" s="9" t="s">
        <v>59</v>
      </c>
      <c r="AG360" s="28">
        <f t="shared" si="363"/>
        <v>152</v>
      </c>
      <c r="AH360" s="16" t="s">
        <v>180</v>
      </c>
      <c r="AI360" s="10"/>
      <c r="AJ360" s="11" t="str">
        <f>CONCATENATE(G360,"Trend",E360)</f>
        <v>Step_Trend_026</v>
      </c>
      <c r="AK360" s="7" t="str">
        <f>CONCATENATE("chart_Trend",E360)</f>
        <v>chart_Trend_026</v>
      </c>
      <c r="AL360" s="10"/>
      <c r="AM360" s="12" t="str">
        <f>CONCATENATE("""",AJ360,""": {""broadcastFacet"": false, ", P360,  ", ""isGlobal"": false, ", """query"": {""measures"": [[""avg"", """,J360,"""]], ""groups"": ", I360,", ""filters"": [", M360,", ", N360,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"Step_Trend_026":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25, \"Metric\"), \"Error\").asString()}}"], "in"], ["Region", ["{{coalesce(cell(BIG_TEST_9.result, 25,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60" s="21" t="s">
        <v>233</v>
      </c>
      <c r="AO360" s="13" t="str">
        <f t="shared" si="371"/>
        <v>FAIL</v>
      </c>
      <c r="AP360" s="13"/>
      <c r="AQ360" s="12" t="str">
        <f>CONCATENATE("""", AK360, """: {""parameters"": {", AA360, " """, AJ360, """, ", AB360, "}, ""type"": ""chart""},")</f>
        <v>"chart_Trend_026":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"Step_Trend_026",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60" s="17" t="s">
        <v>238</v>
      </c>
      <c r="AS360" s="13" t="str">
        <f>IF(AQ360=AR360,"PASS","FAIL")</f>
        <v>FAIL</v>
      </c>
      <c r="AT360" s="13"/>
      <c r="AU360" s="12" t="str">
        <f t="shared" si="366"/>
        <v>{"colspan": 7, "column": 34, "name": "chart_Trend_026", "row": 152, "rowspan": 5, "widgetStyle": {"backgroundColor": "#FFFFFF", "borderColor": "#FFFFFF", "borderEdges": [], "borderRadius": 0, "borderWidth": 1}},</v>
      </c>
      <c r="AV360" s="17" t="s">
        <v>234</v>
      </c>
      <c r="AW360" s="13" t="str">
        <f t="shared" si="374"/>
        <v>FAIL</v>
      </c>
    </row>
    <row r="361" spans="1:49" s="4" customFormat="1" ht="115.8" thickBot="1" x14ac:dyDescent="0.35">
      <c r="A361" s="30">
        <v>9</v>
      </c>
      <c r="B361" s="14" t="s">
        <v>8</v>
      </c>
      <c r="C361" s="14" t="s">
        <v>47</v>
      </c>
      <c r="D361" s="14" t="s">
        <v>167</v>
      </c>
      <c r="E361" s="11" t="str">
        <f t="shared" si="367"/>
        <v>_026</v>
      </c>
      <c r="F361" s="28">
        <f t="shared" si="362"/>
        <v>25</v>
      </c>
      <c r="G361" s="6" t="s">
        <v>183</v>
      </c>
      <c r="H361" s="6" t="s">
        <v>183</v>
      </c>
      <c r="I361" s="26" t="s">
        <v>183</v>
      </c>
      <c r="J361" s="6" t="s">
        <v>183</v>
      </c>
      <c r="K361" s="6" t="s">
        <v>183</v>
      </c>
      <c r="L361" s="6" t="s">
        <v>183</v>
      </c>
      <c r="M361" s="6" t="s">
        <v>183</v>
      </c>
      <c r="N361" s="6" t="s">
        <v>183</v>
      </c>
      <c r="O361" s="6" t="s">
        <v>183</v>
      </c>
      <c r="P361" s="6" t="s">
        <v>183</v>
      </c>
      <c r="Q361" s="23" t="s">
        <v>183</v>
      </c>
      <c r="R361" s="23" t="s">
        <v>183</v>
      </c>
      <c r="S361" s="23" t="s">
        <v>183</v>
      </c>
      <c r="T361" s="23" t="s">
        <v>183</v>
      </c>
      <c r="U361" s="23" t="s">
        <v>183</v>
      </c>
      <c r="V361" s="23" t="s">
        <v>183</v>
      </c>
      <c r="W361" s="17" t="s">
        <v>187</v>
      </c>
      <c r="X361" s="8" t="s">
        <v>49</v>
      </c>
      <c r="Y361" s="8" t="s">
        <v>33</v>
      </c>
      <c r="Z361" s="8"/>
      <c r="AA361" s="23" t="s">
        <v>183</v>
      </c>
      <c r="AB361" s="23" t="s">
        <v>183</v>
      </c>
      <c r="AC361" s="9" t="s">
        <v>42</v>
      </c>
      <c r="AD361" s="9" t="s">
        <v>42</v>
      </c>
      <c r="AE361" s="9">
        <f>AG361</f>
        <v>152</v>
      </c>
      <c r="AF361" s="9" t="s">
        <v>59</v>
      </c>
      <c r="AG361" s="28">
        <f t="shared" si="363"/>
        <v>152</v>
      </c>
      <c r="AH361" s="22" t="str">
        <f>CONCATENATE("{""backgroundColor"": ""{{coalesce(cell(BIG_TEST_9.result, ",$F361,", \""Colorization_Hex_Code\""), \""#FFFFFF\"").asString()}}"", ""borderColor"": ""#FFFFFF"", ""borderEdges"": [""top"",""left"",""bottom""], ""borderRadius"": 0, ""borderWidth"": 4}")</f>
        <v>{"backgroundColor": "{{coalesce(cell(BIG_TEST_9.result, 25, \"Colorization_Hex_Code\"), \"#FFFFFF\").asString()}}", "borderColor": "#FFFFFF", "borderEdges": ["top","left","bottom"], "borderRadius": 0, "borderWidth": 4}</v>
      </c>
      <c r="AI361" s="10"/>
      <c r="AJ361" s="25" t="s">
        <v>183</v>
      </c>
      <c r="AK361" s="7" t="str">
        <f>CONCATENATE("Status_Box",E361)</f>
        <v>Status_Box_026</v>
      </c>
      <c r="AL361" s="10"/>
      <c r="AM361" s="24" t="s">
        <v>183</v>
      </c>
      <c r="AN361" s="24" t="s">
        <v>183</v>
      </c>
      <c r="AO361" s="13" t="str">
        <f t="shared" si="371"/>
        <v>PASS</v>
      </c>
      <c r="AP361" s="13"/>
      <c r="AQ361" s="12" t="str">
        <f>CONCATENATE("""",AK361,""": {""parameters"": {""fontSize"": ",X361,", ""text"": """, Z361, """, ""textAlignment"": """, Y361, """, ""textColor"": """, W361, """}, ""type"": ""text""},")</f>
        <v>"Status_Box_026": {"parameters": {"fontSize": 10, "text": "", "textAlignment": "center", "textColor": "#091A3E"}, "type": "text"},</v>
      </c>
      <c r="AR361" s="33" t="s">
        <v>203</v>
      </c>
      <c r="AS361" s="13" t="str">
        <f t="shared" ref="AS361:AS366" si="377">IF(AQ361=AR361,"PASS","FAIL")</f>
        <v>FAIL</v>
      </c>
      <c r="AT361" s="13"/>
      <c r="AU361" s="12" t="str">
        <f>CONCATENATE("{""colspan"": ",AC361,", ""column"": ",AD361,", ""name"": """,AK361,""", ""row"": ",AE361,", ""rowspan"": ",AF361, ", ""widgetStyle"": ",AH361,"},")</f>
        <v>{"colspan": 1, "column": 1, "name": "Status_Box_026", "row": 152, "rowspan": 5, "widgetStyle": {"backgroundColor": "{{coalesce(cell(BIG_TEST_9.result, 25, \"Colorization_Hex_Code\"), \"#FFFFFF\").asString()}}", "borderColor": "#FFFFFF", "borderEdges": ["top","left","bottom"], "borderRadius": 0, "borderWidth": 4}},</v>
      </c>
      <c r="AV361" s="33" t="s">
        <v>222</v>
      </c>
      <c r="AW361" s="13" t="str">
        <f t="shared" si="374"/>
        <v>FAIL</v>
      </c>
    </row>
    <row r="362" spans="1:49" s="4" customFormat="1" ht="130.19999999999999" customHeight="1" thickBot="1" x14ac:dyDescent="0.35">
      <c r="A362" s="30">
        <v>10</v>
      </c>
      <c r="B362" s="14" t="s">
        <v>8</v>
      </c>
      <c r="C362" s="14" t="s">
        <v>47</v>
      </c>
      <c r="D362" s="14" t="s">
        <v>168</v>
      </c>
      <c r="E362" s="11" t="str">
        <f t="shared" si="367"/>
        <v>_026</v>
      </c>
      <c r="F362" s="28">
        <f t="shared" si="362"/>
        <v>25</v>
      </c>
      <c r="G362" s="6" t="s">
        <v>183</v>
      </c>
      <c r="H362" s="6" t="s">
        <v>183</v>
      </c>
      <c r="I362" s="26" t="s">
        <v>183</v>
      </c>
      <c r="J362" s="6" t="s">
        <v>183</v>
      </c>
      <c r="K362" s="6" t="s">
        <v>183</v>
      </c>
      <c r="L362" s="6" t="s">
        <v>183</v>
      </c>
      <c r="M362" s="6" t="s">
        <v>183</v>
      </c>
      <c r="N362" s="6" t="s">
        <v>183</v>
      </c>
      <c r="O362" s="6" t="s">
        <v>183</v>
      </c>
      <c r="P362" s="6" t="s">
        <v>183</v>
      </c>
      <c r="Q362" s="23" t="s">
        <v>183</v>
      </c>
      <c r="R362" s="23" t="s">
        <v>183</v>
      </c>
      <c r="S362" s="23" t="s">
        <v>183</v>
      </c>
      <c r="T362" s="23" t="s">
        <v>183</v>
      </c>
      <c r="U362" s="23" t="s">
        <v>183</v>
      </c>
      <c r="V362" s="23" t="s">
        <v>183</v>
      </c>
      <c r="W362" s="21" t="str">
        <f>CONCATENATE("{{coalesce(cell(BIG_TEST_9.result, ", $F362,", \""Text_Color_1\""), \""#FFFFFF\"").asString()}}")</f>
        <v>{{coalesce(cell(BIG_TEST_9.result, 25, \"Text_Color_1\"), \"#FFFFFF\").asString()}}</v>
      </c>
      <c r="X362" s="8" t="s">
        <v>34</v>
      </c>
      <c r="Y362" s="8" t="s">
        <v>186</v>
      </c>
      <c r="Z362" s="21" t="str">
        <f>CONCATENATE("{{coalesce(cell(BIG_TEST_9.result, ", $F362,", \""Metric_Short\""), \""Error\"").asString()}}")</f>
        <v>{{coalesce(cell(BIG_TEST_9.result, 25, \"Metric_Short\"), \"Error\").asString()}}</v>
      </c>
      <c r="AA362" s="23" t="s">
        <v>183</v>
      </c>
      <c r="AB362" s="23" t="s">
        <v>183</v>
      </c>
      <c r="AC362" s="9" t="s">
        <v>61</v>
      </c>
      <c r="AD362" s="9" t="s">
        <v>44</v>
      </c>
      <c r="AE362" s="9">
        <f>AG362</f>
        <v>152</v>
      </c>
      <c r="AF362" s="9" t="s">
        <v>40</v>
      </c>
      <c r="AG362" s="28">
        <f t="shared" si="363"/>
        <v>152</v>
      </c>
      <c r="AH362" s="16" t="s">
        <v>205</v>
      </c>
      <c r="AI362" s="10"/>
      <c r="AJ362" s="25" t="s">
        <v>183</v>
      </c>
      <c r="AK362" s="7" t="str">
        <f>CONCATENATE("Metric_Name",E362)</f>
        <v>Metric_Name_026</v>
      </c>
      <c r="AL362" s="10"/>
      <c r="AM362" s="24" t="s">
        <v>183</v>
      </c>
      <c r="AN362" s="24" t="s">
        <v>183</v>
      </c>
      <c r="AO362" s="13" t="str">
        <f t="shared" si="371"/>
        <v>PASS</v>
      </c>
      <c r="AP362" s="13"/>
      <c r="AQ362" s="12" t="str">
        <f>CONCATENATE("""",AK362,""": {""parameters"": {""fontSize"": ",X362,", ""text"": """, Z362, """, ""textAlignment"": """, Y362, """, ""textColor"": """, W362, """}, ""type"": ""text""},")</f>
        <v>"Metric_Name_026": {"parameters": {"fontSize": 14, "text": "{{coalesce(cell(BIG_TEST_9.result, 25, \"Metric_Short\"), \"Error\").asString()}}", "textAlignment": "left", "textColor": "{{coalesce(cell(BIG_TEST_9.result, 25, \"Text_Color_1\"), \"#FFFFFF\").asString()}}"}, "type": "text"},</v>
      </c>
      <c r="AR362" s="33" t="s">
        <v>248</v>
      </c>
      <c r="AS362" s="13" t="str">
        <f t="shared" si="377"/>
        <v>FAIL</v>
      </c>
      <c r="AT362" s="13"/>
      <c r="AU362" s="12" t="str">
        <f>CONCATENATE("{""colspan"": ",AC362,", ""column"": ",AD362,", ""name"": """,AK362,""", ""row"": ",AE362,", ""rowspan"": ",AF362,", ""widgetStyle"": ",AH362,"},")</f>
        <v>{"colspan": 11, "column": 2, "name": "Metric_Name_026", "row": 152, "rowspan": 3, "widgetStyle": {"borderColor": "#FFFFFF", "borderEdges": [], "borderWidth": 1}},</v>
      </c>
      <c r="AV362" s="33" t="s">
        <v>223</v>
      </c>
      <c r="AW362" s="13" t="str">
        <f t="shared" si="374"/>
        <v>FAIL</v>
      </c>
    </row>
    <row r="363" spans="1:49" s="4" customFormat="1" ht="72.599999999999994" thickBot="1" x14ac:dyDescent="0.35">
      <c r="A363" s="30">
        <v>11</v>
      </c>
      <c r="B363" s="14" t="s">
        <v>8</v>
      </c>
      <c r="C363" s="14" t="s">
        <v>47</v>
      </c>
      <c r="D363" s="14" t="s">
        <v>169</v>
      </c>
      <c r="E363" s="11" t="str">
        <f t="shared" si="367"/>
        <v>_026</v>
      </c>
      <c r="F363" s="28">
        <f t="shared" si="362"/>
        <v>25</v>
      </c>
      <c r="G363" s="6" t="s">
        <v>183</v>
      </c>
      <c r="H363" s="6" t="s">
        <v>183</v>
      </c>
      <c r="I363" s="26" t="s">
        <v>183</v>
      </c>
      <c r="J363" s="6" t="s">
        <v>183</v>
      </c>
      <c r="K363" s="6" t="s">
        <v>183</v>
      </c>
      <c r="L363" s="6" t="s">
        <v>183</v>
      </c>
      <c r="M363" s="6" t="s">
        <v>183</v>
      </c>
      <c r="N363" s="6" t="s">
        <v>183</v>
      </c>
      <c r="O363" s="6" t="s">
        <v>183</v>
      </c>
      <c r="P363" s="6" t="s">
        <v>183</v>
      </c>
      <c r="Q363" s="23" t="s">
        <v>183</v>
      </c>
      <c r="R363" s="23" t="s">
        <v>183</v>
      </c>
      <c r="S363" s="23" t="s">
        <v>183</v>
      </c>
      <c r="T363" s="23" t="s">
        <v>183</v>
      </c>
      <c r="U363" s="23" t="s">
        <v>183</v>
      </c>
      <c r="V363" s="23" t="s">
        <v>183</v>
      </c>
      <c r="W363" s="21" t="str">
        <f>CONCATENATE("{{coalesce(cell(BIG_TEST_9.result, ", $F363,", \""Text_Color_2\""), \""#FFFFFF\"").asString()}}")</f>
        <v>{{coalesce(cell(BIG_TEST_9.result, 25, \"Text_Color_2\"), \"#FFFFFF\").asString()}}</v>
      </c>
      <c r="X363" s="8" t="s">
        <v>62</v>
      </c>
      <c r="Y363" s="8" t="s">
        <v>186</v>
      </c>
      <c r="Z363" s="21" t="str">
        <f>CONCATENATE("{{coalesce(cell(BIG_TEST_9.result, ", $F363,", \""Type\""), \""Error\"").asString()}} Metric")</f>
        <v>{{coalesce(cell(BIG_TEST_9.result, 25, \"Type\"), \"Error\").asString()}} Metric</v>
      </c>
      <c r="AA363" s="23" t="s">
        <v>183</v>
      </c>
      <c r="AB363" s="23" t="s">
        <v>183</v>
      </c>
      <c r="AC363" s="9" t="s">
        <v>179</v>
      </c>
      <c r="AD363" s="9" t="s">
        <v>44</v>
      </c>
      <c r="AE363" s="9">
        <f>AG363+3</f>
        <v>155</v>
      </c>
      <c r="AF363" s="9" t="s">
        <v>44</v>
      </c>
      <c r="AG363" s="28">
        <f t="shared" si="363"/>
        <v>152</v>
      </c>
      <c r="AH363" s="16" t="s">
        <v>180</v>
      </c>
      <c r="AI363" s="10"/>
      <c r="AJ363" s="25" t="s">
        <v>183</v>
      </c>
      <c r="AK363" s="7" t="str">
        <f>CONCATENATE("Type_Name",E363)</f>
        <v>Type_Name_026</v>
      </c>
      <c r="AL363" s="10"/>
      <c r="AM363" s="24" t="s">
        <v>183</v>
      </c>
      <c r="AN363" s="24" t="s">
        <v>183</v>
      </c>
      <c r="AO363" s="13" t="str">
        <f t="shared" si="371"/>
        <v>PASS</v>
      </c>
      <c r="AP363" s="13"/>
      <c r="AQ363" s="12" t="str">
        <f>CONCATENATE("""",AK363,""": {""parameters"": {""fontSize"": ",X363,", ""text"": """, Z363, """, ""textAlignment"": """, Y363, """, ""textColor"": """, W363, """}, ""type"": ""text""},")</f>
        <v>"Type_Name_026": {"parameters": {"fontSize": 12, "text": "{{coalesce(cell(BIG_TEST_9.result, 25, \"Type\"), \"Error\").asString()}} Metric", "textAlignment": "left", "textColor": "{{coalesce(cell(BIG_TEST_9.result, 25, \"Text_Color_2\"), \"#FFFFFF\").asString()}}"}, "type": "text"},</v>
      </c>
      <c r="AR363" s="33" t="s">
        <v>206</v>
      </c>
      <c r="AS363" s="13" t="str">
        <f t="shared" si="377"/>
        <v>FAIL</v>
      </c>
      <c r="AT363" s="13"/>
      <c r="AU363" s="12" t="str">
        <f>CONCATENATE("{""colspan"": ",AC363,", ""column"": ",AD363,", ""name"": """,AK363,""", ""row"": ",AE363,", ""rowspan"": ",AF363,", ""widgetStyle"": ",AH363,"},")</f>
        <v>{"colspan": 7, "column": 2, "name": "Type_Name_026", "row": 155, "rowspan": 2, "widgetStyle": {"backgroundColor": "#FFFFFF", "borderColor": "#FFFFFF", "borderEdges": [], "borderRadius": 0, "borderWidth": 1}},</v>
      </c>
      <c r="AV363" s="33" t="s">
        <v>224</v>
      </c>
      <c r="AW363" s="13" t="str">
        <f t="shared" si="374"/>
        <v>FAIL</v>
      </c>
    </row>
    <row r="364" spans="1:49" s="4" customFormat="1" ht="87" customHeight="1" thickBot="1" x14ac:dyDescent="0.35">
      <c r="A364" s="30">
        <v>12</v>
      </c>
      <c r="B364" s="14" t="s">
        <v>8</v>
      </c>
      <c r="C364" s="14" t="s">
        <v>47</v>
      </c>
      <c r="D364" s="14" t="s">
        <v>170</v>
      </c>
      <c r="E364" s="11" t="str">
        <f t="shared" si="367"/>
        <v>_026</v>
      </c>
      <c r="F364" s="28">
        <f t="shared" si="362"/>
        <v>25</v>
      </c>
      <c r="G364" s="6" t="s">
        <v>183</v>
      </c>
      <c r="H364" s="6" t="s">
        <v>183</v>
      </c>
      <c r="I364" s="26" t="s">
        <v>183</v>
      </c>
      <c r="J364" s="6" t="s">
        <v>183</v>
      </c>
      <c r="K364" s="6" t="s">
        <v>183</v>
      </c>
      <c r="L364" s="6" t="s">
        <v>183</v>
      </c>
      <c r="M364" s="6" t="s">
        <v>183</v>
      </c>
      <c r="N364" s="6" t="s">
        <v>183</v>
      </c>
      <c r="O364" s="6" t="s">
        <v>183</v>
      </c>
      <c r="P364" s="6" t="s">
        <v>183</v>
      </c>
      <c r="Q364" s="23" t="s">
        <v>183</v>
      </c>
      <c r="R364" s="23" t="s">
        <v>183</v>
      </c>
      <c r="S364" s="23" t="s">
        <v>183</v>
      </c>
      <c r="T364" s="23" t="s">
        <v>183</v>
      </c>
      <c r="U364" s="23" t="s">
        <v>183</v>
      </c>
      <c r="V364" s="23" t="s">
        <v>183</v>
      </c>
      <c r="W364" s="21" t="str">
        <f>CONCATENATE("{{coalesce(cell(BIG_TEST_9.result, ", $F364,", \""Text_Color_2\""), \""#FFFFFF\"").asString()}}")</f>
        <v>{{coalesce(cell(BIG_TEST_9.result, 25, \"Text_Color_2\"), \"#FFFFFF\").asString()}}</v>
      </c>
      <c r="X364" s="8" t="s">
        <v>62</v>
      </c>
      <c r="Y364" s="8" t="s">
        <v>202</v>
      </c>
      <c r="Z364" s="21" t="str">
        <f>CONCATENATE("As of {{coalesce(cell(BIG_TEST_9.result, ", $F364,", \""As_of_Date\""), \""Error\"").asString()}}")</f>
        <v>As of {{coalesce(cell(BIG_TEST_9.result, 25, \"As_of_Date\"), \"Error\").asString()}}</v>
      </c>
      <c r="AA364" s="23" t="s">
        <v>183</v>
      </c>
      <c r="AB364" s="23" t="s">
        <v>183</v>
      </c>
      <c r="AC364" s="9" t="s">
        <v>60</v>
      </c>
      <c r="AD364" s="9" t="s">
        <v>162</v>
      </c>
      <c r="AE364" s="9">
        <f>AG364+3</f>
        <v>155</v>
      </c>
      <c r="AF364" s="9" t="s">
        <v>44</v>
      </c>
      <c r="AG364" s="28">
        <f t="shared" si="363"/>
        <v>152</v>
      </c>
      <c r="AH364" s="16" t="s">
        <v>45</v>
      </c>
      <c r="AI364" s="10"/>
      <c r="AJ364" s="25" t="s">
        <v>183</v>
      </c>
      <c r="AK364" s="7" t="str">
        <f>CONCATENATE("As_Of_Date_Name",E364)</f>
        <v>As_Of_Date_Name_026</v>
      </c>
      <c r="AL364" s="10"/>
      <c r="AM364" s="24" t="s">
        <v>183</v>
      </c>
      <c r="AN364" s="24" t="s">
        <v>183</v>
      </c>
      <c r="AO364" s="13" t="str">
        <f t="shared" si="371"/>
        <v>PASS</v>
      </c>
      <c r="AP364" s="13"/>
      <c r="AQ364" s="12" t="str">
        <f>CONCATENATE("""",AK364,""": {""parameters"": {""fontSize"": ",X364,", ""text"": """, Z364, """, ""textAlignment"": """, Y364, """, ""textColor"": """, W364, """}, ""type"": ""text""},")</f>
        <v>"As_Of_Date_Name_026": {"parameters": {"fontSize": 12, "text": "As of {{coalesce(cell(BIG_TEST_9.result, 25, \"As_of_Date\"), \"Error\").asString()}}", "textAlignment": "right", "textColor": "{{coalesce(cell(BIG_TEST_9.result, 25, \"Text_Color_2\"), \"#FFFFFF\").asString()}}"}, "type": "text"},</v>
      </c>
      <c r="AR364" s="33" t="s">
        <v>209</v>
      </c>
      <c r="AS364" s="13" t="str">
        <f t="shared" si="377"/>
        <v>FAIL</v>
      </c>
      <c r="AT364" s="13"/>
      <c r="AU364" s="12" t="str">
        <f>CONCATENATE("{""colspan"": ",AC364,", ""column"": ",AD364,", ""name"": """,AK364,""", ""row"": ",AE364,", ""rowspan"": ",AF364,", ""widgetStyle"": ",AH364,"},")</f>
        <v>{"colspan": 6, "column": 9, "name": "As_Of_Date_Name_026", "row": 155, "rowspan": 2, "widgetStyle": {"borderEdges": []}},</v>
      </c>
      <c r="AV364" s="33" t="s">
        <v>225</v>
      </c>
      <c r="AW364" s="13" t="str">
        <f t="shared" si="374"/>
        <v>FAIL</v>
      </c>
    </row>
    <row r="365" spans="1:49" s="4" customFormat="1" ht="130.19999999999999" customHeight="1" thickBot="1" x14ac:dyDescent="0.35">
      <c r="A365" s="30">
        <v>13</v>
      </c>
      <c r="B365" s="14" t="s">
        <v>8</v>
      </c>
      <c r="C365" s="14" t="s">
        <v>47</v>
      </c>
      <c r="D365" s="14" t="s">
        <v>171</v>
      </c>
      <c r="E365" s="11" t="str">
        <f t="shared" si="367"/>
        <v>_026</v>
      </c>
      <c r="F365" s="28">
        <f t="shared" si="362"/>
        <v>25</v>
      </c>
      <c r="G365" s="6" t="s">
        <v>183</v>
      </c>
      <c r="H365" s="6" t="s">
        <v>183</v>
      </c>
      <c r="I365" s="26" t="s">
        <v>183</v>
      </c>
      <c r="J365" s="6" t="s">
        <v>183</v>
      </c>
      <c r="K365" s="6" t="s">
        <v>183</v>
      </c>
      <c r="L365" s="6" t="s">
        <v>183</v>
      </c>
      <c r="M365" s="6" t="s">
        <v>183</v>
      </c>
      <c r="N365" s="6" t="s">
        <v>183</v>
      </c>
      <c r="O365" s="6" t="s">
        <v>183</v>
      </c>
      <c r="P365" s="6" t="s">
        <v>183</v>
      </c>
      <c r="Q365" s="23" t="s">
        <v>183</v>
      </c>
      <c r="R365" s="21" t="str">
        <f>CONCATENATE("https://{{coalesce(cell(BIG_TEST_9.result, ", $F365,", \""CSG_Insights_Central_Link\""), \""sites.google.com/salesforce.com/fy18-csg-insights-central/home\"").asString()}}")</f>
        <v>https://{{coalesce(cell(BIG_TEST_9.result, 25, \"CSG_Insights_Central_Link\"), \"sites.google.com/salesforce.com/fy18-csg-insights-central/home\").asString()}}</v>
      </c>
      <c r="S365" s="21" t="s">
        <v>199</v>
      </c>
      <c r="T365" s="7" t="str">
        <f>"false"</f>
        <v>false</v>
      </c>
      <c r="U365" s="23" t="s">
        <v>183</v>
      </c>
      <c r="V365" s="23" t="s">
        <v>183</v>
      </c>
      <c r="W365" s="17" t="s">
        <v>207</v>
      </c>
      <c r="X365" s="8" t="s">
        <v>34</v>
      </c>
      <c r="Y365" s="8" t="s">
        <v>33</v>
      </c>
      <c r="Z365" s="8" t="s">
        <v>185</v>
      </c>
      <c r="AA365" s="23" t="s">
        <v>183</v>
      </c>
      <c r="AB365" s="23" t="s">
        <v>183</v>
      </c>
      <c r="AC365" s="9" t="s">
        <v>44</v>
      </c>
      <c r="AD365" s="9" t="s">
        <v>122</v>
      </c>
      <c r="AE365" s="9">
        <f>AG365</f>
        <v>152</v>
      </c>
      <c r="AF365" s="9" t="s">
        <v>40</v>
      </c>
      <c r="AG365" s="28">
        <f t="shared" si="363"/>
        <v>152</v>
      </c>
      <c r="AH365" s="16" t="s">
        <v>180</v>
      </c>
      <c r="AI365" s="10"/>
      <c r="AJ365" s="25" t="s">
        <v>183</v>
      </c>
      <c r="AK365" s="7" t="str">
        <f>CONCATENATE("Help_Link",E365)</f>
        <v>Help_Link_026</v>
      </c>
      <c r="AL365" s="10"/>
      <c r="AM365" s="24" t="s">
        <v>183</v>
      </c>
      <c r="AN365" s="24" t="s">
        <v>183</v>
      </c>
      <c r="AO365" s="13" t="str">
        <f t="shared" si="371"/>
        <v>PASS</v>
      </c>
      <c r="AP365" s="13"/>
      <c r="AQ365" s="12" t="str">
        <f>CONCATENATE("""",AK365,""": {""parameters"": {""destinationLink"": {""url"": """, R365, """, ""tooltip"": """, S365,"""}, ""destinationType"": ""url"", ""fontSize"": ",X365,", ""includeState"": ", T365, ", ""text"": """, Z365, """, ""textAlignment"": """, Y365, """, ""textColor"": """, W365, """}, ""type"": ""link""},")</f>
        <v>"Help_Link_026": {"parameters": {"destinationLink": {"url": "https://{{coalesce(cell(BIG_TEST_9.result, 25,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65" s="33" t="s">
        <v>208</v>
      </c>
      <c r="AS365" s="13" t="str">
        <f t="shared" si="377"/>
        <v>FAIL</v>
      </c>
      <c r="AT365" s="13"/>
      <c r="AU365" s="12" t="str">
        <f>CONCATENATE("{""colspan"": ",AC365,", ""column"": ",AD365,", ""name"": """,AK365,""", ""row"": ",AE365,", ""rowspan"": ",AF365,", ""widgetStyle"": ",AH365,"},")</f>
        <v>{"colspan": 2, "column": 13, "name": "Help_Link_026", "row": 152, "rowspan": 3, "widgetStyle": {"backgroundColor": "#FFFFFF", "borderColor": "#FFFFFF", "borderEdges": [], "borderRadius": 0, "borderWidth": 1}},</v>
      </c>
      <c r="AV365" s="33" t="s">
        <v>226</v>
      </c>
      <c r="AW365" s="13" t="str">
        <f t="shared" si="374"/>
        <v>FAIL</v>
      </c>
    </row>
    <row r="366" spans="1:49" s="4" customFormat="1" ht="87" thickBot="1" x14ac:dyDescent="0.35">
      <c r="A366" s="31">
        <v>14</v>
      </c>
      <c r="B366" s="14" t="s">
        <v>8</v>
      </c>
      <c r="C366" s="14" t="s">
        <v>47</v>
      </c>
      <c r="D366" s="14" t="s">
        <v>172</v>
      </c>
      <c r="E366" s="11" t="str">
        <f t="shared" si="367"/>
        <v>_026</v>
      </c>
      <c r="F366" s="28">
        <f t="shared" si="362"/>
        <v>25</v>
      </c>
      <c r="G366" s="6" t="s">
        <v>183</v>
      </c>
      <c r="H366" s="6" t="s">
        <v>183</v>
      </c>
      <c r="I366" s="26" t="s">
        <v>183</v>
      </c>
      <c r="J366" s="6" t="s">
        <v>183</v>
      </c>
      <c r="K366" s="6" t="s">
        <v>183</v>
      </c>
      <c r="L366" s="6" t="s">
        <v>183</v>
      </c>
      <c r="M366" s="6" t="s">
        <v>183</v>
      </c>
      <c r="N366" s="6" t="s">
        <v>183</v>
      </c>
      <c r="O366" s="6" t="s">
        <v>183</v>
      </c>
      <c r="P366" s="6" t="s">
        <v>183</v>
      </c>
      <c r="Q366" s="23" t="s">
        <v>183</v>
      </c>
      <c r="R366" s="21" t="str">
        <f>CONCATENATE("https://org62.my.salesforce.com/analytics/wave/wave.apexp#dashboard/{{coalesce(cell(BIG_TEST_9.result, ", $F366,", \""Detail_Dashboard_Name\""), \""0FK0M0000004J3fWAE\"").asString()}}")</f>
        <v>https://org62.my.salesforce.com/analytics/wave/wave.apexp#dashboard/{{coalesce(cell(BIG_TEST_9.result, 25, \"Detail_Dashboard_Name\"), \"0FK0M0000004J3fWAE\").asString()}}</v>
      </c>
      <c r="S366" s="21" t="s">
        <v>198</v>
      </c>
      <c r="T366" s="7" t="str">
        <f>"false"</f>
        <v>false</v>
      </c>
      <c r="U366" s="23" t="s">
        <v>183</v>
      </c>
      <c r="V366" s="23" t="s">
        <v>183</v>
      </c>
      <c r="W366" s="17" t="s">
        <v>207</v>
      </c>
      <c r="X366" s="8" t="s">
        <v>62</v>
      </c>
      <c r="Y366" s="8" t="s">
        <v>33</v>
      </c>
      <c r="Z366" s="8" t="s">
        <v>201</v>
      </c>
      <c r="AA366" s="23" t="s">
        <v>183</v>
      </c>
      <c r="AB366" s="23" t="s">
        <v>183</v>
      </c>
      <c r="AC366" s="9" t="s">
        <v>41</v>
      </c>
      <c r="AD366" s="9" t="s">
        <v>181</v>
      </c>
      <c r="AE366" s="32">
        <f>AG366+1</f>
        <v>153</v>
      </c>
      <c r="AF366" s="9" t="s">
        <v>40</v>
      </c>
      <c r="AG366" s="28">
        <f t="shared" si="363"/>
        <v>152</v>
      </c>
      <c r="AH366" s="16" t="s">
        <v>235</v>
      </c>
      <c r="AI366" s="10"/>
      <c r="AJ366" s="25" t="s">
        <v>183</v>
      </c>
      <c r="AK366" s="7" t="str">
        <f>CONCATENATE("Explore_Link",E366)</f>
        <v>Explore_Link_026</v>
      </c>
      <c r="AL366" s="10"/>
      <c r="AM366" s="24" t="s">
        <v>183</v>
      </c>
      <c r="AN366" s="24" t="s">
        <v>183</v>
      </c>
      <c r="AO366" s="13" t="str">
        <f t="shared" si="371"/>
        <v>PASS</v>
      </c>
      <c r="AP366" s="13"/>
      <c r="AQ366" s="12" t="str">
        <f>CONCATENATE("""",AK366,""": {""parameters"": {""destinationLink"": {""url"": """, R366, """, ""tooltip"": """, S366,"""}, ""destinationType"": ""url"", ""fontSize"": ",X366,", ""includeState"": ", T366, ", ""text"": """, Z366, """, ""textAlignment"": """, Y366, """, ""textColor"": """, W366, """}, ""type"": ""link""},")</f>
        <v>"Explore_Link_026": {"parameters": {"destinationLink": {"url": "https://org62.my.salesforce.com/analytics/wave/wave.apexp#dashboard/{{coalesce(cell(BIG_TEST_9.result, 25,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66" s="33" t="s">
        <v>249</v>
      </c>
      <c r="AS366" s="13" t="str">
        <f t="shared" si="377"/>
        <v>FAIL</v>
      </c>
      <c r="AT366" s="13"/>
      <c r="AU366" s="12" t="str">
        <f>CONCATENATE("{""colspan"": ",AC366,", ""column"": ",AD366,", ""name"": """,AK366,""", ""row"": ",AE366,", ""rowspan"": ",AF366,", ""widgetStyle"": ",AH366,"},")</f>
        <v>{"colspan": 4, "column": 43, "name": "Explore_Link_026", "row": 153, "rowspan": 3, "widgetStyle": {"backgroundColor": "#E3EBF3", "borderColor": "#FFFFFF", "borderEdges": ["all"], "borderRadius": 8, "borderWidth": 4}},</v>
      </c>
      <c r="AV366" s="33" t="s">
        <v>236</v>
      </c>
      <c r="AW366" s="13" t="str">
        <f t="shared" si="374"/>
        <v>FAIL</v>
      </c>
    </row>
    <row r="367" spans="1:49" s="4" customFormat="1" ht="72.599999999999994" thickBot="1" x14ac:dyDescent="0.35">
      <c r="A367" s="29">
        <v>1</v>
      </c>
      <c r="B367" s="14" t="s">
        <v>8</v>
      </c>
      <c r="C367" s="14" t="s">
        <v>47</v>
      </c>
      <c r="D367" s="14" t="s">
        <v>10</v>
      </c>
      <c r="E367" s="11" t="str">
        <f>CONCATENATE("_",TEXT(F367+1,"000"))</f>
        <v>_027</v>
      </c>
      <c r="F367" s="28">
        <f t="shared" si="362"/>
        <v>26</v>
      </c>
      <c r="G367" s="5" t="s">
        <v>173</v>
      </c>
      <c r="H367" s="20" t="str">
        <f>CONCATENATE("{{coalesce(cell(BIG_TEST_9.result, ", $F367,", \""Metric\""), \""Error\"").asString()}}")</f>
        <v>{{coalesce(cell(BIG_TEST_9.result, 26, \"Metric\"), \"Error\").asString()}}</v>
      </c>
      <c r="I367" s="26" t="s">
        <v>183</v>
      </c>
      <c r="J367" s="20" t="str">
        <f>CONCATENATE("{{coalesce(cell(BIG_TEST_9.result, ", $F367,", \""YTD_Dynamic\""), \""Error\"").asString()}}")</f>
        <v>{{coalesce(cell(BIG_TEST_9.result, 26, \"YTD_Dynamic\"), \"Error\").asString()}}</v>
      </c>
      <c r="K367" s="6" t="s">
        <v>16</v>
      </c>
      <c r="L367" s="5" t="s">
        <v>17</v>
      </c>
      <c r="M367" s="20" t="str">
        <f t="shared" ref="M367:M371" si="378">CONCATENATE("[""Metric"", [""{{coalesce(cell(BIG_TEST_9.result, ", $F367,", \""Metric\""), \""Error\"").asString()}}""], ""in""]")</f>
        <v>["Metric", ["{{coalesce(cell(BIG_TEST_9.result, 26, \"Metric\"), \"Error\").asString()}}"], "in"]</v>
      </c>
      <c r="N367" s="20" t="str">
        <f t="shared" ref="N367:N370" si="379">CONCATENATE("[""Region"", [""{{coalesce(cell(BIG_TEST_9.result, ", $F367,", \""Region\""), \""Error\"").asString()}}""], ""in""]")</f>
        <v>["Region", ["{{coalesce(cell(BIG_TEST_9.result, 26, \"Region\"), \"Error\").asString()}}"], "in"]</v>
      </c>
      <c r="O367" s="6" t="s">
        <v>210</v>
      </c>
      <c r="P367" s="6" t="s">
        <v>177</v>
      </c>
      <c r="Q367" s="23" t="s">
        <v>183</v>
      </c>
      <c r="R367" s="23" t="s">
        <v>183</v>
      </c>
      <c r="S367" s="23" t="s">
        <v>183</v>
      </c>
      <c r="T367" s="23" t="s">
        <v>183</v>
      </c>
      <c r="U367" s="23" t="s">
        <v>183</v>
      </c>
      <c r="V367" s="23" t="s">
        <v>183</v>
      </c>
      <c r="W367" s="21" t="str">
        <f>CONCATENATE("{{coalesce(cell(BIG_TEST_9.result, ", $F367,", \""Text_Color_1\""), \""#FFFFFF\"").asString()}}")</f>
        <v>{{coalesce(cell(BIG_TEST_9.result, 26, \"Text_Color_1\"), \"#FFFFFF\").asString()}}</v>
      </c>
      <c r="X367" s="8" t="s">
        <v>48</v>
      </c>
      <c r="Y367" s="8" t="s">
        <v>33</v>
      </c>
      <c r="Z367" s="21" t="str">
        <f>CONCATENATE("{{coalesce(cell(BIG_TEST_9.result, ", $F367,", \""number_YTD_Formatted\""), \""--\"").asString()}}")</f>
        <v>{{coalesce(cell(BIG_TEST_9.result, 26, \"number_YTD_Formatted\"), \"--\").asString()}}</v>
      </c>
      <c r="AA367" s="23" t="s">
        <v>183</v>
      </c>
      <c r="AB367" s="23" t="s">
        <v>183</v>
      </c>
      <c r="AC367" s="9" t="s">
        <v>59</v>
      </c>
      <c r="AD367" s="9" t="s">
        <v>160</v>
      </c>
      <c r="AE367" s="9">
        <f>AG367</f>
        <v>157</v>
      </c>
      <c r="AF367" s="9" t="s">
        <v>40</v>
      </c>
      <c r="AG367" s="28">
        <f t="shared" si="363"/>
        <v>157</v>
      </c>
      <c r="AH367" s="16" t="s">
        <v>227</v>
      </c>
      <c r="AI367" s="10"/>
      <c r="AJ367" s="25" t="s">
        <v>183</v>
      </c>
      <c r="AK367" s="7" t="str">
        <f>CONCATENATE("text_",L367,E367)</f>
        <v>text_YTD_027</v>
      </c>
      <c r="AL367" s="10"/>
      <c r="AM367" s="24" t="s">
        <v>183</v>
      </c>
      <c r="AN367" s="24" t="s">
        <v>183</v>
      </c>
      <c r="AO367" s="13" t="str">
        <f>IF(AM367=AN367,"PASS","FAIL")</f>
        <v>PASS</v>
      </c>
      <c r="AP367" s="13"/>
      <c r="AQ367" s="12" t="str">
        <f>CONCATENATE("""",AK367,""": {""type"": ""text"", ""parameters"": {""text"": """, Z367, """, ""textAlignment"": """, Y367, """, ""textColor"": """, W367, """, ""fontSize"": ",X367,"}},")</f>
        <v>"text_YTD_027": {"type": "text", "parameters": {"text": "{{coalesce(cell(BIG_TEST_9.result, 26, \"number_YTD_Formatted\"), \"--\").asString()}}", "textAlignment": "center", "textColor": "{{coalesce(cell(BIG_TEST_9.result, 26, \"Text_Color_1\"), \"#FFFFFF\").asString()}}", "fontSize": 18}},</v>
      </c>
      <c r="AR367" s="17" t="s">
        <v>218</v>
      </c>
      <c r="AS367" s="13" t="str">
        <f>IF(AQ367=AR367,"PASS","FAIL")</f>
        <v>FAIL</v>
      </c>
      <c r="AT367" s="13"/>
      <c r="AU367" s="12" t="str">
        <f t="shared" ref="AU367:AU374" si="380">CONCATENATE("{""colspan"": ",AC367,", ""column"": ",AD367,", ""name"": """,AK367,""", ""row"": ",AE367,", ""rowspan"": ",AF367,", ""widgetStyle"": ",AH367,"},")</f>
        <v>{"colspan": 5, "column": 22, "name": "text_YTD_027", "row": 157, "rowspan": 3, "widgetStyle": {"borderEdges": ["bottom"], "backgroundColor": "#FFFFFF", "borderColor": "#C5D3E0", "borderRadius": 0, "borderWidth": 1}},</v>
      </c>
      <c r="AV367" s="17" t="s">
        <v>231</v>
      </c>
      <c r="AW367" s="13" t="str">
        <f>IF(AU367=AV367,"PASS","FAIL")</f>
        <v>FAIL</v>
      </c>
    </row>
    <row r="368" spans="1:49" s="4" customFormat="1" ht="72.599999999999994" thickBot="1" x14ac:dyDescent="0.35">
      <c r="A368" s="30">
        <v>2</v>
      </c>
      <c r="B368" s="14" t="s">
        <v>8</v>
      </c>
      <c r="C368" s="14" t="s">
        <v>47</v>
      </c>
      <c r="D368" s="14" t="s">
        <v>10</v>
      </c>
      <c r="E368" s="11" t="str">
        <f t="shared" ref="E368:E380" si="381">CONCATENATE("_",TEXT(F368+1,"000"))</f>
        <v>_027</v>
      </c>
      <c r="F368" s="28">
        <f t="shared" si="362"/>
        <v>26</v>
      </c>
      <c r="G368" s="5" t="s">
        <v>173</v>
      </c>
      <c r="H368" s="20" t="str">
        <f t="shared" ref="H368:H371" si="382">CONCATENATE("{{coalesce(cell(BIG_TEST_9.result, ", $F368,", \""Metric\""), \""Error\"").asString()}}")</f>
        <v>{{coalesce(cell(BIG_TEST_9.result, 26, \"Metric\"), \"Error\").asString()}}</v>
      </c>
      <c r="I368" s="26" t="s">
        <v>183</v>
      </c>
      <c r="J368" s="20" t="s">
        <v>15</v>
      </c>
      <c r="K368" s="5" t="s">
        <v>15</v>
      </c>
      <c r="L368" s="5" t="s">
        <v>53</v>
      </c>
      <c r="M368" s="20" t="str">
        <f t="shared" si="378"/>
        <v>["Metric", ["{{coalesce(cell(BIG_TEST_9.result, 26, \"Metric\"), \"Error\").asString()}}"], "in"]</v>
      </c>
      <c r="N368" s="20" t="str">
        <f t="shared" si="379"/>
        <v>["Region", ["{{coalesce(cell(BIG_TEST_9.result, 26, \"Region\"), \"Error\").asString()}}"], "in"]</v>
      </c>
      <c r="O368" s="6" t="s">
        <v>210</v>
      </c>
      <c r="P368" s="6" t="s">
        <v>177</v>
      </c>
      <c r="Q368" s="23" t="s">
        <v>183</v>
      </c>
      <c r="R368" s="23" t="s">
        <v>183</v>
      </c>
      <c r="S368" s="23" t="s">
        <v>183</v>
      </c>
      <c r="T368" s="23" t="s">
        <v>183</v>
      </c>
      <c r="U368" s="23" t="s">
        <v>183</v>
      </c>
      <c r="V368" s="23" t="s">
        <v>183</v>
      </c>
      <c r="W368" s="21" t="str">
        <f t="shared" ref="W368:W369" si="383">CONCATENATE("{{coalesce(cell(BIG_TEST_9.result, ", $F368,", \""Text_Color_1\""), \""#FFFFFF\"").asString()}}")</f>
        <v>{{coalesce(cell(BIG_TEST_9.result, 26, \"Text_Color_1\"), \"#FFFFFF\").asString()}}</v>
      </c>
      <c r="X368" s="8" t="s">
        <v>48</v>
      </c>
      <c r="Y368" s="8" t="s">
        <v>33</v>
      </c>
      <c r="Z368" s="21" t="str">
        <f>CONCATENATE("{{coalesce(cell(BIG_TEST_9.result, ", $F368,", \""number_YTD_A_Formatted\""), \""--\"").asString()}}")</f>
        <v>{{coalesce(cell(BIG_TEST_9.result, 26, \"number_YTD_A_Formatted\"), \"--\").asString()}}</v>
      </c>
      <c r="AA368" s="23" t="s">
        <v>183</v>
      </c>
      <c r="AB368" s="23" t="s">
        <v>183</v>
      </c>
      <c r="AC368" s="9" t="s">
        <v>59</v>
      </c>
      <c r="AD368" s="9" t="s">
        <v>195</v>
      </c>
      <c r="AE368" s="9">
        <f>AG368</f>
        <v>157</v>
      </c>
      <c r="AF368" s="9" t="s">
        <v>40</v>
      </c>
      <c r="AG368" s="28">
        <f t="shared" si="363"/>
        <v>157</v>
      </c>
      <c r="AH368" s="16" t="s">
        <v>227</v>
      </c>
      <c r="AI368" s="10"/>
      <c r="AJ368" s="25" t="s">
        <v>183</v>
      </c>
      <c r="AK368" s="7" t="str">
        <f t="shared" ref="AK368:AK371" si="384">CONCATENATE("text_",L368,E368)</f>
        <v>text_YTD_A_027</v>
      </c>
      <c r="AL368" s="10"/>
      <c r="AM368" s="24" t="s">
        <v>183</v>
      </c>
      <c r="AN368" s="24" t="s">
        <v>183</v>
      </c>
      <c r="AO368" s="13" t="str">
        <f t="shared" ref="AO368:AO380" si="385">IF(AM368=AN368,"PASS","FAIL")</f>
        <v>PASS</v>
      </c>
      <c r="AP368" s="13"/>
      <c r="AQ368" s="12" t="str">
        <f t="shared" ref="AQ368:AQ373" si="386">CONCATENATE("""",AK368,""": {""type"": ""text"", ""parameters"": {""text"": """, Z368, """, ""textAlignment"": """, Y368, """, ""textColor"": """, W368, """, ""fontSize"": ",X368,"}},")</f>
        <v>"text_YTD_A_027": {"type": "text", "parameters": {"text": "{{coalesce(cell(BIG_TEST_9.result, 26, \"number_YTD_A_Formatted\"), \"--\").asString()}}", "textAlignment": "center", "textColor": "{{coalesce(cell(BIG_TEST_9.result, 26, \"Text_Color_1\"), \"#FFFFFF\").asString()}}", "fontSize": 18}},</v>
      </c>
      <c r="AR368" s="17" t="s">
        <v>213</v>
      </c>
      <c r="AS368" s="13" t="str">
        <f t="shared" ref="AS368:AS373" si="387">IF(AQ368=AR368,"PASS","FAIL")</f>
        <v>FAIL</v>
      </c>
      <c r="AT368" s="13"/>
      <c r="AU368" s="12" t="str">
        <f t="shared" si="380"/>
        <v>{"colspan": 5, "column": 29, "name": "text_YTD_A_027", "row": 157, "rowspan": 3, "widgetStyle": {"borderEdges": ["bottom"], "backgroundColor": "#FFFFFF", "borderColor": "#C5D3E0", "borderRadius": 0, "borderWidth": 1}},</v>
      </c>
      <c r="AV368" s="17" t="s">
        <v>228</v>
      </c>
      <c r="AW368" s="13" t="str">
        <f t="shared" ref="AW368:AW380" si="388">IF(AU368=AV368,"PASS","FAIL")</f>
        <v>FAIL</v>
      </c>
    </row>
    <row r="369" spans="1:49" s="4" customFormat="1" ht="72.599999999999994" thickBot="1" x14ac:dyDescent="0.35">
      <c r="A369" s="30">
        <v>3</v>
      </c>
      <c r="B369" s="14" t="s">
        <v>8</v>
      </c>
      <c r="C369" s="14" t="s">
        <v>47</v>
      </c>
      <c r="D369" s="14" t="s">
        <v>10</v>
      </c>
      <c r="E369" s="11" t="str">
        <f t="shared" si="381"/>
        <v>_027</v>
      </c>
      <c r="F369" s="28">
        <f t="shared" si="362"/>
        <v>26</v>
      </c>
      <c r="G369" s="5" t="s">
        <v>173</v>
      </c>
      <c r="H369" s="20" t="str">
        <f t="shared" si="382"/>
        <v>{{coalesce(cell(BIG_TEST_9.result, 26, \"Metric\"), \"Error\").asString()}}</v>
      </c>
      <c r="I369" s="26" t="s">
        <v>183</v>
      </c>
      <c r="J369" s="20" t="str">
        <f>CONCATENATE("{{coalesce(cell(BIG_TEST_9.result, ", $F369,", \""Annual_Target_Dynamic\""), \""Error\"").asString()}}")</f>
        <v>{{coalesce(cell(BIG_TEST_9.result, 26, \"Annual_Target_Dynamic\"), \"Error\").asString()}}</v>
      </c>
      <c r="K369" s="5" t="s">
        <v>50</v>
      </c>
      <c r="L369" s="5" t="s">
        <v>54</v>
      </c>
      <c r="M369" s="20" t="str">
        <f t="shared" si="378"/>
        <v>["Metric", ["{{coalesce(cell(BIG_TEST_9.result, 26, \"Metric\"), \"Error\").asString()}}"], "in"]</v>
      </c>
      <c r="N369" s="20" t="str">
        <f t="shared" si="379"/>
        <v>["Region", ["{{coalesce(cell(BIG_TEST_9.result, 26, \"Region\"), \"Error\").asString()}}"], "in"]</v>
      </c>
      <c r="O369" s="6" t="s">
        <v>210</v>
      </c>
      <c r="P369" s="6" t="s">
        <v>177</v>
      </c>
      <c r="Q369" s="23" t="s">
        <v>183</v>
      </c>
      <c r="R369" s="23" t="s">
        <v>183</v>
      </c>
      <c r="S369" s="23" t="s">
        <v>183</v>
      </c>
      <c r="T369" s="23" t="s">
        <v>183</v>
      </c>
      <c r="U369" s="23" t="s">
        <v>183</v>
      </c>
      <c r="V369" s="23" t="s">
        <v>183</v>
      </c>
      <c r="W369" s="21" t="str">
        <f t="shared" si="383"/>
        <v>{{coalesce(cell(BIG_TEST_9.result, 26, \"Text_Color_1\"), \"#FFFFFF\").asString()}}</v>
      </c>
      <c r="X369" s="8" t="s">
        <v>48</v>
      </c>
      <c r="Y369" s="8" t="s">
        <v>33</v>
      </c>
      <c r="Z369" s="21" t="str">
        <f t="shared" ref="Z369" si="389">CONCATENATE("{{coalesce(cell(BIG_TEST_9.result, ", $F369,", \""number_Target_Formatted\""), \""--\"").asString()}}")</f>
        <v>{{coalesce(cell(BIG_TEST_9.result, 26, \"number_Target_Formatted\"), \"--\").asString()}}</v>
      </c>
      <c r="AA369" s="23" t="s">
        <v>183</v>
      </c>
      <c r="AB369" s="23" t="s">
        <v>183</v>
      </c>
      <c r="AC369" s="9" t="s">
        <v>41</v>
      </c>
      <c r="AD369" s="9" t="s">
        <v>135</v>
      </c>
      <c r="AE369" s="9">
        <f>AG369</f>
        <v>157</v>
      </c>
      <c r="AF369" s="9" t="s">
        <v>40</v>
      </c>
      <c r="AG369" s="28">
        <f t="shared" si="363"/>
        <v>157</v>
      </c>
      <c r="AH369" s="16" t="s">
        <v>219</v>
      </c>
      <c r="AI369" s="10"/>
      <c r="AJ369" s="25" t="s">
        <v>183</v>
      </c>
      <c r="AK369" s="7" t="str">
        <f t="shared" si="384"/>
        <v>text_Target_027</v>
      </c>
      <c r="AL369" s="10"/>
      <c r="AM369" s="24" t="s">
        <v>183</v>
      </c>
      <c r="AN369" s="24" t="s">
        <v>183</v>
      </c>
      <c r="AO369" s="13" t="str">
        <f t="shared" si="385"/>
        <v>PASS</v>
      </c>
      <c r="AP369" s="13"/>
      <c r="AQ369" s="12" t="str">
        <f t="shared" si="386"/>
        <v>"text_Target_027": {"type": "text", "parameters": {"text": "{{coalesce(cell(BIG_TEST_9.result, 26, \"number_Target_Formatted\"), \"--\").asString()}}", "textAlignment": "center", "textColor": "{{coalesce(cell(BIG_TEST_9.result, 26, \"Text_Color_1\"), \"#FFFFFF\").asString()}}", "fontSize": 18}},</v>
      </c>
      <c r="AR369" s="17" t="s">
        <v>217</v>
      </c>
      <c r="AS369" s="13" t="str">
        <f t="shared" si="387"/>
        <v>FAIL</v>
      </c>
      <c r="AT369" s="13"/>
      <c r="AU369" s="12" t="str">
        <f t="shared" si="380"/>
        <v>{"colspan": 4, "column": 16, "name": "text_Target_027", "row": 157, "rowspan": 3, "widgetStyle": {"borderEdges": [], "backgroundColor": "#FFFFFF", "borderColor": "#FFFFFF", "borderRadius": 0, "borderWidth": 1}},</v>
      </c>
      <c r="AV369" s="17" t="s">
        <v>232</v>
      </c>
      <c r="AW369" s="13" t="str">
        <f t="shared" si="388"/>
        <v>FAIL</v>
      </c>
    </row>
    <row r="370" spans="1:49" s="4" customFormat="1" ht="72.599999999999994" thickBot="1" x14ac:dyDescent="0.35">
      <c r="A370" s="30">
        <v>4</v>
      </c>
      <c r="B370" s="14" t="s">
        <v>8</v>
      </c>
      <c r="C370" s="14" t="s">
        <v>47</v>
      </c>
      <c r="D370" s="14" t="s">
        <v>10</v>
      </c>
      <c r="E370" s="11" t="str">
        <f t="shared" si="381"/>
        <v>_027</v>
      </c>
      <c r="F370" s="28">
        <f t="shared" si="362"/>
        <v>26</v>
      </c>
      <c r="G370" s="5" t="s">
        <v>173</v>
      </c>
      <c r="H370" s="20" t="str">
        <f t="shared" si="382"/>
        <v>{{coalesce(cell(BIG_TEST_9.result, 26, \"Metric\"), \"Error\").asString()}}</v>
      </c>
      <c r="I370" s="26" t="s">
        <v>183</v>
      </c>
      <c r="J370" s="20" t="str">
        <f>CONCATENATE("{{coalesce(cell(BIG_TEST_9.result, ", $F370,", \""Change_in_YTD_MoM_Dynamic\""), \""Error\"").asString()}}")</f>
        <v>{{coalesce(cell(BIG_TEST_9.result, 26, \"Change_in_YTD_MoM_Dynamic\"), \"Error\").asString()}}</v>
      </c>
      <c r="K370" s="5" t="s">
        <v>51</v>
      </c>
      <c r="L370" s="5" t="s">
        <v>56</v>
      </c>
      <c r="M370" s="20" t="str">
        <f t="shared" si="378"/>
        <v>["Metric", ["{{coalesce(cell(BIG_TEST_9.result, 26, \"Metric\"), \"Error\").asString()}}"], "in"]</v>
      </c>
      <c r="N370" s="20" t="str">
        <f t="shared" si="379"/>
        <v>["Region", ["{{coalesce(cell(BIG_TEST_9.result, 26, \"Region\"), \"Error\").asString()}}"], "in"]</v>
      </c>
      <c r="O370" s="6" t="s">
        <v>210</v>
      </c>
      <c r="P370" s="6" t="s">
        <v>177</v>
      </c>
      <c r="Q370" s="23" t="s">
        <v>183</v>
      </c>
      <c r="R370" s="23" t="s">
        <v>183</v>
      </c>
      <c r="S370" s="23" t="s">
        <v>183</v>
      </c>
      <c r="T370" s="23" t="s">
        <v>183</v>
      </c>
      <c r="U370" s="23" t="s">
        <v>183</v>
      </c>
      <c r="V370" s="23" t="s">
        <v>183</v>
      </c>
      <c r="W370" s="21" t="str">
        <f>CONCATENATE("{{coalesce(cell(BIG_TEST_9.result, ", $F370,", \""Color_2\""), \""#FFFFFF\"").asString()}}")</f>
        <v>{{coalesce(cell(BIG_TEST_9.result, 26, \"Color_2\"), \"#FFFFFF\").asString()}}</v>
      </c>
      <c r="X370" s="8" t="s">
        <v>34</v>
      </c>
      <c r="Y370" s="8" t="s">
        <v>202</v>
      </c>
      <c r="Z370" s="21" t="str">
        <f>CONCATENATE("{{coalesce(cell(BIG_TEST_9.result, ", $F370,", \""number_YTD_MoM_Formatted\""), \""--\"").asString()}}")</f>
        <v>{{coalesce(cell(BIG_TEST_9.result, 26, \"number_YTD_MoM_Formatted\"), \"--\").asString()}}</v>
      </c>
      <c r="AA370" s="23" t="s">
        <v>183</v>
      </c>
      <c r="AB370" s="23" t="s">
        <v>183</v>
      </c>
      <c r="AC370" s="9" t="s">
        <v>40</v>
      </c>
      <c r="AD370" s="9" t="s">
        <v>32</v>
      </c>
      <c r="AE370" s="9">
        <f>AG370+3</f>
        <v>160</v>
      </c>
      <c r="AF370" s="9" t="s">
        <v>44</v>
      </c>
      <c r="AG370" s="28">
        <f t="shared" si="363"/>
        <v>157</v>
      </c>
      <c r="AH370" s="16" t="s">
        <v>219</v>
      </c>
      <c r="AI370" s="10"/>
      <c r="AJ370" s="25" t="s">
        <v>183</v>
      </c>
      <c r="AK370" s="7" t="str">
        <f t="shared" si="384"/>
        <v>text_YTD_MoM_027</v>
      </c>
      <c r="AL370" s="10"/>
      <c r="AM370" s="24" t="s">
        <v>183</v>
      </c>
      <c r="AN370" s="24" t="s">
        <v>183</v>
      </c>
      <c r="AO370" s="13" t="str">
        <f t="shared" si="385"/>
        <v>PASS</v>
      </c>
      <c r="AP370" s="13"/>
      <c r="AQ370" s="12" t="str">
        <f t="shared" si="386"/>
        <v>"text_YTD_MoM_027": {"type": "text", "parameters": {"text": "{{coalesce(cell(BIG_TEST_9.result, 26, \"number_YTD_MoM_Formatted\"), \"--\").asString()}}", "textAlignment": "right", "textColor": "{{coalesce(cell(BIG_TEST_9.result, 26, \"Color_2\"), \"#FFFFFF\").asString()}}", "fontSize": 14}},</v>
      </c>
      <c r="AR370" s="17" t="s">
        <v>211</v>
      </c>
      <c r="AS370" s="13" t="str">
        <f t="shared" si="387"/>
        <v>FAIL</v>
      </c>
      <c r="AT370" s="13"/>
      <c r="AU370" s="12" t="str">
        <f t="shared" si="380"/>
        <v>{"colspan": 3, "column": 24, "name": "text_YTD_MoM_027", "row": 160, "rowspan": 2, "widgetStyle": {"borderEdges": [], "backgroundColor": "#FFFFFF", "borderColor": "#FFFFFF", "borderRadius": 0, "borderWidth": 1}},</v>
      </c>
      <c r="AV370" s="17" t="s">
        <v>230</v>
      </c>
      <c r="AW370" s="13" t="str">
        <f t="shared" si="388"/>
        <v>FAIL</v>
      </c>
    </row>
    <row r="371" spans="1:49" s="4" customFormat="1" ht="72.599999999999994" thickBot="1" x14ac:dyDescent="0.35">
      <c r="A371" s="30">
        <v>5</v>
      </c>
      <c r="B371" s="14" t="s">
        <v>8</v>
      </c>
      <c r="C371" s="14" t="s">
        <v>47</v>
      </c>
      <c r="D371" s="14" t="s">
        <v>10</v>
      </c>
      <c r="E371" s="11" t="str">
        <f t="shared" si="381"/>
        <v>_027</v>
      </c>
      <c r="F371" s="28">
        <f t="shared" si="362"/>
        <v>26</v>
      </c>
      <c r="G371" s="5" t="s">
        <v>173</v>
      </c>
      <c r="H371" s="20" t="str">
        <f t="shared" si="382"/>
        <v>{{coalesce(cell(BIG_TEST_9.result, 26, \"Metric\"), \"Error\").asString()}}</v>
      </c>
      <c r="I371" s="26" t="s">
        <v>183</v>
      </c>
      <c r="J371" s="5" t="s">
        <v>52</v>
      </c>
      <c r="K371" s="5" t="s">
        <v>52</v>
      </c>
      <c r="L371" s="5" t="s">
        <v>55</v>
      </c>
      <c r="M371" s="20" t="str">
        <f t="shared" si="378"/>
        <v>["Metric", ["{{coalesce(cell(BIG_TEST_9.result, 26, \"Metric\"), \"Error\").asString()}}"], "in"]</v>
      </c>
      <c r="N371" s="20" t="str">
        <f>CONCATENATE("[""Region"", [""{{coalesce(cell(BIG_TEST_9.result, ", $F371,", \""Region\""), \""Error\"").asString()}}""], ""in""]")</f>
        <v>["Region", ["{{coalesce(cell(BIG_TEST_9.result, 26, \"Region\"), \"Error\").asString()}}"], "in"]</v>
      </c>
      <c r="O371" s="6" t="s">
        <v>210</v>
      </c>
      <c r="P371" s="6" t="s">
        <v>177</v>
      </c>
      <c r="Q371" s="23" t="s">
        <v>183</v>
      </c>
      <c r="R371" s="23" t="s">
        <v>183</v>
      </c>
      <c r="S371" s="23" t="s">
        <v>183</v>
      </c>
      <c r="T371" s="23" t="s">
        <v>183</v>
      </c>
      <c r="U371" s="23" t="s">
        <v>183</v>
      </c>
      <c r="V371" s="23" t="s">
        <v>183</v>
      </c>
      <c r="W371" s="21" t="str">
        <f>CONCATENATE("{{coalesce(cell(BIG_TEST_9.result, ", $F371,", \""Color\""), \""#FFFFFF\"").asString()}}")</f>
        <v>{{coalesce(cell(BIG_TEST_9.result, 26, \"Color\"), \"#FFFFFF\").asString()}}</v>
      </c>
      <c r="X371" s="8" t="s">
        <v>34</v>
      </c>
      <c r="Y371" s="8" t="s">
        <v>202</v>
      </c>
      <c r="Z371" s="21" t="str">
        <f>CONCATENATE("{{coalesce(cell(BIG_TEST_9.result, ", $F371,", \""number_YTD_A_MoM_Formatted\""), \""--\"").asString()}}")</f>
        <v>{{coalesce(cell(BIG_TEST_9.result, 26, \"number_YTD_A_MoM_Formatted\"), \"--\").asString()}}</v>
      </c>
      <c r="AA371" s="23" t="s">
        <v>183</v>
      </c>
      <c r="AB371" s="23" t="s">
        <v>183</v>
      </c>
      <c r="AC371" s="9" t="s">
        <v>40</v>
      </c>
      <c r="AD371" s="9" t="s">
        <v>237</v>
      </c>
      <c r="AE371" s="9">
        <f>AG371+3</f>
        <v>160</v>
      </c>
      <c r="AF371" s="9" t="s">
        <v>44</v>
      </c>
      <c r="AG371" s="28">
        <f t="shared" si="363"/>
        <v>157</v>
      </c>
      <c r="AH371" s="16" t="s">
        <v>219</v>
      </c>
      <c r="AI371" s="10"/>
      <c r="AJ371" s="25" t="s">
        <v>183</v>
      </c>
      <c r="AK371" s="7" t="str">
        <f t="shared" si="384"/>
        <v>text_YTD_A_MoM_027</v>
      </c>
      <c r="AL371" s="10"/>
      <c r="AM371" s="24" t="s">
        <v>183</v>
      </c>
      <c r="AN371" s="24" t="s">
        <v>183</v>
      </c>
      <c r="AO371" s="13" t="str">
        <f t="shared" si="385"/>
        <v>PASS</v>
      </c>
      <c r="AP371" s="13"/>
      <c r="AQ371" s="12" t="str">
        <f t="shared" si="386"/>
        <v>"text_YTD_A_MoM_027": {"type": "text", "parameters": {"text": "{{coalesce(cell(BIG_TEST_9.result, 26, \"number_YTD_A_MoM_Formatted\"), \"--\").asString()}}", "textAlignment": "right", "textColor": "{{coalesce(cell(BIG_TEST_9.result, 26, \"Color\"), \"#FFFFFF\").asString()}}", "fontSize": 14}},</v>
      </c>
      <c r="AR371" s="17" t="s">
        <v>214</v>
      </c>
      <c r="AS371" s="13" t="str">
        <f t="shared" si="387"/>
        <v>FAIL</v>
      </c>
      <c r="AT371" s="13"/>
      <c r="AU371" s="12" t="str">
        <f t="shared" si="380"/>
        <v>{"colspan": 3, "column": 31, "name": "text_YTD_A_MoM_027", "row": 160, "rowspan": 2, "widgetStyle": {"borderEdges": [], "backgroundColor": "#FFFFFF", "borderColor": "#FFFFFF", "borderRadius": 0, "borderWidth": 1}},</v>
      </c>
      <c r="AV371" s="17" t="s">
        <v>229</v>
      </c>
      <c r="AW371" s="13" t="str">
        <f t="shared" si="388"/>
        <v>FAIL</v>
      </c>
    </row>
    <row r="372" spans="1:49" s="4" customFormat="1" ht="72.599999999999994" thickBot="1" x14ac:dyDescent="0.35">
      <c r="A372" s="30">
        <v>6</v>
      </c>
      <c r="B372" s="14" t="s">
        <v>8</v>
      </c>
      <c r="C372" s="14" t="s">
        <v>47</v>
      </c>
      <c r="D372" s="14" t="s">
        <v>10</v>
      </c>
      <c r="E372" s="11" t="str">
        <f t="shared" si="381"/>
        <v>_027</v>
      </c>
      <c r="F372" s="28">
        <f t="shared" si="362"/>
        <v>26</v>
      </c>
      <c r="G372" s="6" t="s">
        <v>183</v>
      </c>
      <c r="H372" s="6" t="s">
        <v>183</v>
      </c>
      <c r="I372" s="6" t="s">
        <v>183</v>
      </c>
      <c r="J372" s="6" t="s">
        <v>183</v>
      </c>
      <c r="K372" s="6" t="s">
        <v>183</v>
      </c>
      <c r="L372" s="6" t="s">
        <v>183</v>
      </c>
      <c r="M372" s="6" t="s">
        <v>183</v>
      </c>
      <c r="N372" s="6" t="s">
        <v>183</v>
      </c>
      <c r="O372" s="6" t="s">
        <v>183</v>
      </c>
      <c r="P372" s="6" t="s">
        <v>183</v>
      </c>
      <c r="Q372" s="23" t="s">
        <v>183</v>
      </c>
      <c r="R372" s="23" t="s">
        <v>183</v>
      </c>
      <c r="S372" s="23" t="s">
        <v>183</v>
      </c>
      <c r="T372" s="23" t="s">
        <v>183</v>
      </c>
      <c r="U372" s="23" t="s">
        <v>183</v>
      </c>
      <c r="V372" s="23" t="s">
        <v>183</v>
      </c>
      <c r="W372" s="21" t="str">
        <f>CONCATENATE("{{coalesce(cell(BIG_TEST_9.result, ", $F370,", \""Text_Color_1\""), \""#FFFFFF\"").asString()}}")</f>
        <v>{{coalesce(cell(BIG_TEST_9.result, 26, \"Text_Color_1\"), \"#FFFFFF\").asString()}}</v>
      </c>
      <c r="X372" s="8" t="s">
        <v>49</v>
      </c>
      <c r="Y372" s="8" t="s">
        <v>202</v>
      </c>
      <c r="Z372" s="8" t="s">
        <v>212</v>
      </c>
      <c r="AA372" s="23"/>
      <c r="AB372" s="23"/>
      <c r="AC372" s="9" t="s">
        <v>40</v>
      </c>
      <c r="AD372" s="9" t="s">
        <v>158</v>
      </c>
      <c r="AE372" s="9">
        <f>AG372+3</f>
        <v>160</v>
      </c>
      <c r="AF372" s="9" t="s">
        <v>44</v>
      </c>
      <c r="AG372" s="28">
        <f t="shared" si="363"/>
        <v>157</v>
      </c>
      <c r="AH372" s="16" t="s">
        <v>219</v>
      </c>
      <c r="AI372" s="10"/>
      <c r="AJ372" s="25" t="s">
        <v>183</v>
      </c>
      <c r="AK372" s="7" t="str">
        <f>CONCATENATE("text_","cmom_a",E372)</f>
        <v>text_cmom_a_027</v>
      </c>
      <c r="AL372" s="10"/>
      <c r="AM372" s="24" t="s">
        <v>183</v>
      </c>
      <c r="AN372" s="24" t="s">
        <v>183</v>
      </c>
      <c r="AO372" s="13" t="str">
        <f t="shared" si="385"/>
        <v>PASS</v>
      </c>
      <c r="AP372" s="13"/>
      <c r="AQ372" s="12" t="str">
        <f t="shared" si="386"/>
        <v>"text_cmom_a_027": {"type": "text", "parameters": {"text": "Δ MoM", "textAlignment": "right", "textColor": "{{coalesce(cell(BIG_TEST_9.result, 26, \"Text_Color_1\"), \"#FFFFFF\").asString()}}", "fontSize": 10}},</v>
      </c>
      <c r="AR372" s="17" t="s">
        <v>215</v>
      </c>
      <c r="AS372" s="13" t="str">
        <f t="shared" si="387"/>
        <v>FAIL</v>
      </c>
      <c r="AT372" s="13"/>
      <c r="AU372" s="12" t="str">
        <f t="shared" si="380"/>
        <v>{"colspan": 3, "column": 21, "name": "text_cmom_a_027", "row": 160, "rowspan": 2, "widgetStyle": {"borderEdges": [], "backgroundColor": "#FFFFFF", "borderColor": "#FFFFFF", "borderRadius": 0, "borderWidth": 1}},</v>
      </c>
      <c r="AV372" s="17" t="s">
        <v>220</v>
      </c>
      <c r="AW372" s="13" t="str">
        <f t="shared" si="388"/>
        <v>FAIL</v>
      </c>
    </row>
    <row r="373" spans="1:49" s="4" customFormat="1" ht="72.599999999999994" thickBot="1" x14ac:dyDescent="0.35">
      <c r="A373" s="30">
        <v>7</v>
      </c>
      <c r="B373" s="14" t="s">
        <v>8</v>
      </c>
      <c r="C373" s="14" t="s">
        <v>47</v>
      </c>
      <c r="D373" s="14" t="s">
        <v>10</v>
      </c>
      <c r="E373" s="11" t="str">
        <f t="shared" si="381"/>
        <v>_027</v>
      </c>
      <c r="F373" s="28">
        <f t="shared" si="362"/>
        <v>26</v>
      </c>
      <c r="G373" s="6" t="s">
        <v>183</v>
      </c>
      <c r="H373" s="6" t="s">
        <v>183</v>
      </c>
      <c r="I373" s="6" t="s">
        <v>183</v>
      </c>
      <c r="J373" s="6" t="s">
        <v>183</v>
      </c>
      <c r="K373" s="6" t="s">
        <v>183</v>
      </c>
      <c r="L373" s="6" t="s">
        <v>183</v>
      </c>
      <c r="M373" s="6" t="s">
        <v>183</v>
      </c>
      <c r="N373" s="6" t="s">
        <v>183</v>
      </c>
      <c r="O373" s="6" t="s">
        <v>183</v>
      </c>
      <c r="P373" s="6" t="s">
        <v>183</v>
      </c>
      <c r="Q373" s="23" t="s">
        <v>183</v>
      </c>
      <c r="R373" s="23" t="s">
        <v>183</v>
      </c>
      <c r="S373" s="23" t="s">
        <v>183</v>
      </c>
      <c r="T373" s="23" t="s">
        <v>183</v>
      </c>
      <c r="U373" s="23" t="s">
        <v>183</v>
      </c>
      <c r="V373" s="23" t="s">
        <v>183</v>
      </c>
      <c r="W373" s="21" t="str">
        <f>CONCATENATE("{{coalesce(cell(BIG_TEST_9.result, ", $F371,", \""Text_Color_1\""), \""#FFFFFF\"").asString()}}")</f>
        <v>{{coalesce(cell(BIG_TEST_9.result, 26, \"Text_Color_1\"), \"#FFFFFF\").asString()}}</v>
      </c>
      <c r="X373" s="8" t="s">
        <v>49</v>
      </c>
      <c r="Y373" s="8" t="s">
        <v>202</v>
      </c>
      <c r="Z373" s="8" t="s">
        <v>212</v>
      </c>
      <c r="AA373" s="23"/>
      <c r="AB373" s="23"/>
      <c r="AC373" s="9" t="s">
        <v>40</v>
      </c>
      <c r="AD373" s="9" t="s">
        <v>194</v>
      </c>
      <c r="AE373" s="9">
        <f>AG373+3</f>
        <v>160</v>
      </c>
      <c r="AF373" s="9" t="s">
        <v>44</v>
      </c>
      <c r="AG373" s="28">
        <f t="shared" si="363"/>
        <v>157</v>
      </c>
      <c r="AH373" s="16" t="s">
        <v>219</v>
      </c>
      <c r="AI373" s="10"/>
      <c r="AJ373" s="25" t="s">
        <v>183</v>
      </c>
      <c r="AK373" s="7" t="str">
        <f>CONCATENATE("text_","cmom_b",E373)</f>
        <v>text_cmom_b_027</v>
      </c>
      <c r="AL373" s="10"/>
      <c r="AM373" s="24" t="s">
        <v>183</v>
      </c>
      <c r="AN373" s="24" t="s">
        <v>183</v>
      </c>
      <c r="AO373" s="13" t="str">
        <f t="shared" si="385"/>
        <v>PASS</v>
      </c>
      <c r="AP373" s="13"/>
      <c r="AQ373" s="12" t="str">
        <f t="shared" si="386"/>
        <v>"text_cmom_b_027": {"type": "text", "parameters": {"text": "Δ MoM", "textAlignment": "right", "textColor": "{{coalesce(cell(BIG_TEST_9.result, 26, \"Text_Color_1\"), \"#FFFFFF\").asString()}}", "fontSize": 10}},</v>
      </c>
      <c r="AR373" s="17" t="s">
        <v>216</v>
      </c>
      <c r="AS373" s="13" t="str">
        <f t="shared" si="387"/>
        <v>FAIL</v>
      </c>
      <c r="AT373" s="13"/>
      <c r="AU373" s="12" t="str">
        <f t="shared" si="380"/>
        <v>{"colspan": 3, "column": 28, "name": "text_cmom_b_027", "row": 160, "rowspan": 2, "widgetStyle": {"borderEdges": [], "backgroundColor": "#FFFFFF", "borderColor": "#FFFFFF", "borderRadius": 0, "borderWidth": 1}},</v>
      </c>
      <c r="AV373" s="17" t="s">
        <v>221</v>
      </c>
      <c r="AW373" s="13" t="str">
        <f t="shared" si="388"/>
        <v>FAIL</v>
      </c>
    </row>
    <row r="374" spans="1:49" s="4" customFormat="1" ht="216.6" thickBot="1" x14ac:dyDescent="0.35">
      <c r="A374" s="30">
        <v>8</v>
      </c>
      <c r="B374" s="14" t="s">
        <v>8</v>
      </c>
      <c r="C374" s="14" t="s">
        <v>47</v>
      </c>
      <c r="D374" s="14" t="s">
        <v>166</v>
      </c>
      <c r="E374" s="11" t="str">
        <f t="shared" si="381"/>
        <v>_027</v>
      </c>
      <c r="F374" s="28">
        <f t="shared" si="362"/>
        <v>26</v>
      </c>
      <c r="G374" s="5" t="s">
        <v>173</v>
      </c>
      <c r="H374" s="20" t="str">
        <f t="shared" ref="H374" si="390">CONCATENATE("{{coalesce(cell(BIG_TEST_9.result, ", $F374,", \""Metric\""), \""Error\"").asString()}}")</f>
        <v>{{coalesce(cell(BIG_TEST_9.result, 26, \"Metric\"), \"Error\").asString()}}</v>
      </c>
      <c r="I374" s="20" t="s">
        <v>191</v>
      </c>
      <c r="J374" s="20" t="s">
        <v>15</v>
      </c>
      <c r="K374" s="5" t="s">
        <v>15</v>
      </c>
      <c r="L374" s="5" t="s">
        <v>53</v>
      </c>
      <c r="M374" s="20" t="str">
        <f>CONCATENATE("[""Metric"", [""{{coalesce(cell(BIG_TEST_9.result, ", $F374,", \""Metric\""), \""Error\"").asString()}}""], ""in""]")</f>
        <v>["Metric", ["{{coalesce(cell(BIG_TEST_9.result, 26, \"Metric\"), \"Error\").asString()}}"], "in"]</v>
      </c>
      <c r="N374" s="20" t="str">
        <f>CONCATENATE("[""Region"", [""{{coalesce(cell(BIG_TEST_9.result, ", $F374,", \""Region\""), \""Error\"").asString()}}""], ""in""]")</f>
        <v>["Region", ["{{coalesce(cell(BIG_TEST_9.result, 26, \"Region\"), \"Error\").asString()}}"], "in"]</v>
      </c>
      <c r="O374" s="6" t="s">
        <v>183</v>
      </c>
      <c r="P374" s="6" t="s">
        <v>177</v>
      </c>
      <c r="Q374" s="21" t="s">
        <v>178</v>
      </c>
      <c r="R374" s="23" t="s">
        <v>183</v>
      </c>
      <c r="S374" s="23" t="s">
        <v>183</v>
      </c>
      <c r="T374" s="23" t="s">
        <v>183</v>
      </c>
      <c r="U374" s="21" t="str">
        <f>CONCATENATE("{{coalesce(cell(BIG_TEST_9.result, ", $F374,", \""Color\""), \""#FFFFFF\"").asString()}}")</f>
        <v>{{coalesce(cell(BIG_TEST_9.result, 26, \"Color\"), \"#FFFFFF\").asString()}}</v>
      </c>
      <c r="V374" s="8" t="s">
        <v>34</v>
      </c>
      <c r="W374" s="17" t="s">
        <v>31</v>
      </c>
      <c r="X374" s="8" t="s">
        <v>49</v>
      </c>
      <c r="Y374" s="8" t="s">
        <v>33</v>
      </c>
      <c r="Z374" s="8"/>
      <c r="AA374" s="17" t="s">
        <v>239</v>
      </c>
      <c r="AB374" s="17" t="s">
        <v>196</v>
      </c>
      <c r="AC374" s="9" t="s">
        <v>179</v>
      </c>
      <c r="AD374" s="9" t="s">
        <v>204</v>
      </c>
      <c r="AE374" s="9">
        <f>AG374</f>
        <v>157</v>
      </c>
      <c r="AF374" s="9" t="s">
        <v>59</v>
      </c>
      <c r="AG374" s="28">
        <f t="shared" si="363"/>
        <v>157</v>
      </c>
      <c r="AH374" s="16" t="s">
        <v>180</v>
      </c>
      <c r="AI374" s="10"/>
      <c r="AJ374" s="11" t="str">
        <f>CONCATENATE(G374,"Trend",E374)</f>
        <v>Step_Trend_027</v>
      </c>
      <c r="AK374" s="7" t="str">
        <f>CONCATENATE("chart_Trend",E374)</f>
        <v>chart_Trend_027</v>
      </c>
      <c r="AL374" s="10"/>
      <c r="AM374" s="12" t="str">
        <f>CONCATENATE("""",AJ374,""": {""broadcastFacet"": false, ", P374,  ", ""isGlobal"": false, ", """query"": {""measures"": [[""avg"", """,J374,"""]], ""groups"": ", I374,", ""filters"": [", M374,", ", N374,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"Step_Trend_027":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26, \"Metric\"), \"Error\").asString()}}"], "in"], ["Region", ["{{coalesce(cell(BIG_TEST_9.result, 26,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74" s="21" t="s">
        <v>233</v>
      </c>
      <c r="AO374" s="13" t="str">
        <f t="shared" si="385"/>
        <v>FAIL</v>
      </c>
      <c r="AP374" s="13"/>
      <c r="AQ374" s="12" t="str">
        <f>CONCATENATE("""", AK374, """: {""parameters"": {", AA374, " """, AJ374, """, ", AB374, "}, ""type"": ""chart""},")</f>
        <v>"chart_Trend_027":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"Step_Trend_027",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74" s="17" t="s">
        <v>238</v>
      </c>
      <c r="AS374" s="13" t="str">
        <f>IF(AQ374=AR374,"PASS","FAIL")</f>
        <v>FAIL</v>
      </c>
      <c r="AT374" s="13"/>
      <c r="AU374" s="12" t="str">
        <f t="shared" si="380"/>
        <v>{"colspan": 7, "column": 34, "name": "chart_Trend_027", "row": 157, "rowspan": 5, "widgetStyle": {"backgroundColor": "#FFFFFF", "borderColor": "#FFFFFF", "borderEdges": [], "borderRadius": 0, "borderWidth": 1}},</v>
      </c>
      <c r="AV374" s="17" t="s">
        <v>234</v>
      </c>
      <c r="AW374" s="13" t="str">
        <f t="shared" si="388"/>
        <v>FAIL</v>
      </c>
    </row>
    <row r="375" spans="1:49" s="4" customFormat="1" ht="115.8" thickBot="1" x14ac:dyDescent="0.35">
      <c r="A375" s="30">
        <v>9</v>
      </c>
      <c r="B375" s="14" t="s">
        <v>8</v>
      </c>
      <c r="C375" s="14" t="s">
        <v>47</v>
      </c>
      <c r="D375" s="14" t="s">
        <v>167</v>
      </c>
      <c r="E375" s="11" t="str">
        <f t="shared" si="381"/>
        <v>_027</v>
      </c>
      <c r="F375" s="28">
        <f t="shared" si="362"/>
        <v>26</v>
      </c>
      <c r="G375" s="6" t="s">
        <v>183</v>
      </c>
      <c r="H375" s="6" t="s">
        <v>183</v>
      </c>
      <c r="I375" s="26" t="s">
        <v>183</v>
      </c>
      <c r="J375" s="6" t="s">
        <v>183</v>
      </c>
      <c r="K375" s="6" t="s">
        <v>183</v>
      </c>
      <c r="L375" s="6" t="s">
        <v>183</v>
      </c>
      <c r="M375" s="6" t="s">
        <v>183</v>
      </c>
      <c r="N375" s="6" t="s">
        <v>183</v>
      </c>
      <c r="O375" s="6" t="s">
        <v>183</v>
      </c>
      <c r="P375" s="6" t="s">
        <v>183</v>
      </c>
      <c r="Q375" s="23" t="s">
        <v>183</v>
      </c>
      <c r="R375" s="23" t="s">
        <v>183</v>
      </c>
      <c r="S375" s="23" t="s">
        <v>183</v>
      </c>
      <c r="T375" s="23" t="s">
        <v>183</v>
      </c>
      <c r="U375" s="23" t="s">
        <v>183</v>
      </c>
      <c r="V375" s="23" t="s">
        <v>183</v>
      </c>
      <c r="W375" s="17" t="s">
        <v>187</v>
      </c>
      <c r="X375" s="8" t="s">
        <v>49</v>
      </c>
      <c r="Y375" s="8" t="s">
        <v>33</v>
      </c>
      <c r="Z375" s="8"/>
      <c r="AA375" s="23" t="s">
        <v>183</v>
      </c>
      <c r="AB375" s="23" t="s">
        <v>183</v>
      </c>
      <c r="AC375" s="9" t="s">
        <v>42</v>
      </c>
      <c r="AD375" s="9" t="s">
        <v>42</v>
      </c>
      <c r="AE375" s="9">
        <f>AG375</f>
        <v>157</v>
      </c>
      <c r="AF375" s="9" t="s">
        <v>59</v>
      </c>
      <c r="AG375" s="28">
        <f t="shared" si="363"/>
        <v>157</v>
      </c>
      <c r="AH375" s="22" t="str">
        <f>CONCATENATE("{""backgroundColor"": ""{{coalesce(cell(BIG_TEST_9.result, ",$F375,", \""Colorization_Hex_Code\""), \""#FFFFFF\"").asString()}}"", ""borderColor"": ""#FFFFFF"", ""borderEdges"": [""top"",""left"",""bottom""], ""borderRadius"": 0, ""borderWidth"": 4}")</f>
        <v>{"backgroundColor": "{{coalesce(cell(BIG_TEST_9.result, 26, \"Colorization_Hex_Code\"), \"#FFFFFF\").asString()}}", "borderColor": "#FFFFFF", "borderEdges": ["top","left","bottom"], "borderRadius": 0, "borderWidth": 4}</v>
      </c>
      <c r="AI375" s="10"/>
      <c r="AJ375" s="25" t="s">
        <v>183</v>
      </c>
      <c r="AK375" s="7" t="str">
        <f>CONCATENATE("Status_Box",E375)</f>
        <v>Status_Box_027</v>
      </c>
      <c r="AL375" s="10"/>
      <c r="AM375" s="24" t="s">
        <v>183</v>
      </c>
      <c r="AN375" s="24" t="s">
        <v>183</v>
      </c>
      <c r="AO375" s="13" t="str">
        <f t="shared" si="385"/>
        <v>PASS</v>
      </c>
      <c r="AP375" s="13"/>
      <c r="AQ375" s="12" t="str">
        <f>CONCATENATE("""",AK375,""": {""parameters"": {""fontSize"": ",X375,", ""text"": """, Z375, """, ""textAlignment"": """, Y375, """, ""textColor"": """, W375, """}, ""type"": ""text""},")</f>
        <v>"Status_Box_027": {"parameters": {"fontSize": 10, "text": "", "textAlignment": "center", "textColor": "#091A3E"}, "type": "text"},</v>
      </c>
      <c r="AR375" s="33" t="s">
        <v>203</v>
      </c>
      <c r="AS375" s="13" t="str">
        <f t="shared" ref="AS375:AS380" si="391">IF(AQ375=AR375,"PASS","FAIL")</f>
        <v>FAIL</v>
      </c>
      <c r="AT375" s="13"/>
      <c r="AU375" s="12" t="str">
        <f>CONCATENATE("{""colspan"": ",AC375,", ""column"": ",AD375,", ""name"": """,AK375,""", ""row"": ",AE375,", ""rowspan"": ",AF375, ", ""widgetStyle"": ",AH375,"},")</f>
        <v>{"colspan": 1, "column": 1, "name": "Status_Box_027", "row": 157, "rowspan": 5, "widgetStyle": {"backgroundColor": "{{coalesce(cell(BIG_TEST_9.result, 26, \"Colorization_Hex_Code\"), \"#FFFFFF\").asString()}}", "borderColor": "#FFFFFF", "borderEdges": ["top","left","bottom"], "borderRadius": 0, "borderWidth": 4}},</v>
      </c>
      <c r="AV375" s="33" t="s">
        <v>222</v>
      </c>
      <c r="AW375" s="13" t="str">
        <f t="shared" si="388"/>
        <v>FAIL</v>
      </c>
    </row>
    <row r="376" spans="1:49" s="4" customFormat="1" ht="130.19999999999999" customHeight="1" thickBot="1" x14ac:dyDescent="0.35">
      <c r="A376" s="30">
        <v>10</v>
      </c>
      <c r="B376" s="14" t="s">
        <v>8</v>
      </c>
      <c r="C376" s="14" t="s">
        <v>47</v>
      </c>
      <c r="D376" s="14" t="s">
        <v>168</v>
      </c>
      <c r="E376" s="11" t="str">
        <f t="shared" si="381"/>
        <v>_027</v>
      </c>
      <c r="F376" s="28">
        <f t="shared" si="362"/>
        <v>26</v>
      </c>
      <c r="G376" s="6" t="s">
        <v>183</v>
      </c>
      <c r="H376" s="6" t="s">
        <v>183</v>
      </c>
      <c r="I376" s="26" t="s">
        <v>183</v>
      </c>
      <c r="J376" s="6" t="s">
        <v>183</v>
      </c>
      <c r="K376" s="6" t="s">
        <v>183</v>
      </c>
      <c r="L376" s="6" t="s">
        <v>183</v>
      </c>
      <c r="M376" s="6" t="s">
        <v>183</v>
      </c>
      <c r="N376" s="6" t="s">
        <v>183</v>
      </c>
      <c r="O376" s="6" t="s">
        <v>183</v>
      </c>
      <c r="P376" s="6" t="s">
        <v>183</v>
      </c>
      <c r="Q376" s="23" t="s">
        <v>183</v>
      </c>
      <c r="R376" s="23" t="s">
        <v>183</v>
      </c>
      <c r="S376" s="23" t="s">
        <v>183</v>
      </c>
      <c r="T376" s="23" t="s">
        <v>183</v>
      </c>
      <c r="U376" s="23" t="s">
        <v>183</v>
      </c>
      <c r="V376" s="23" t="s">
        <v>183</v>
      </c>
      <c r="W376" s="21" t="str">
        <f>CONCATENATE("{{coalesce(cell(BIG_TEST_9.result, ", $F376,", \""Text_Color_1\""), \""#FFFFFF\"").asString()}}")</f>
        <v>{{coalesce(cell(BIG_TEST_9.result, 26, \"Text_Color_1\"), \"#FFFFFF\").asString()}}</v>
      </c>
      <c r="X376" s="8" t="s">
        <v>34</v>
      </c>
      <c r="Y376" s="8" t="s">
        <v>186</v>
      </c>
      <c r="Z376" s="21" t="str">
        <f>CONCATENATE("{{coalesce(cell(BIG_TEST_9.result, ", $F376,", \""Metric_Short\""), \""Error\"").asString()}}")</f>
        <v>{{coalesce(cell(BIG_TEST_9.result, 26, \"Metric_Short\"), \"Error\").asString()}}</v>
      </c>
      <c r="AA376" s="23" t="s">
        <v>183</v>
      </c>
      <c r="AB376" s="23" t="s">
        <v>183</v>
      </c>
      <c r="AC376" s="9" t="s">
        <v>61</v>
      </c>
      <c r="AD376" s="9" t="s">
        <v>44</v>
      </c>
      <c r="AE376" s="9">
        <f>AG376</f>
        <v>157</v>
      </c>
      <c r="AF376" s="9" t="s">
        <v>40</v>
      </c>
      <c r="AG376" s="28">
        <f t="shared" si="363"/>
        <v>157</v>
      </c>
      <c r="AH376" s="16" t="s">
        <v>205</v>
      </c>
      <c r="AI376" s="10"/>
      <c r="AJ376" s="25" t="s">
        <v>183</v>
      </c>
      <c r="AK376" s="7" t="str">
        <f>CONCATENATE("Metric_Name",E376)</f>
        <v>Metric_Name_027</v>
      </c>
      <c r="AL376" s="10"/>
      <c r="AM376" s="24" t="s">
        <v>183</v>
      </c>
      <c r="AN376" s="24" t="s">
        <v>183</v>
      </c>
      <c r="AO376" s="13" t="str">
        <f t="shared" si="385"/>
        <v>PASS</v>
      </c>
      <c r="AP376" s="13"/>
      <c r="AQ376" s="12" t="str">
        <f>CONCATENATE("""",AK376,""": {""parameters"": {""fontSize"": ",X376,", ""text"": """, Z376, """, ""textAlignment"": """, Y376, """, ""textColor"": """, W376, """}, ""type"": ""text""},")</f>
        <v>"Metric_Name_027": {"parameters": {"fontSize": 14, "text": "{{coalesce(cell(BIG_TEST_9.result, 26, \"Metric_Short\"), \"Error\").asString()}}", "textAlignment": "left", "textColor": "{{coalesce(cell(BIG_TEST_9.result, 26, \"Text_Color_1\"), \"#FFFFFF\").asString()}}"}, "type": "text"},</v>
      </c>
      <c r="AR376" s="33" t="s">
        <v>248</v>
      </c>
      <c r="AS376" s="13" t="str">
        <f t="shared" si="391"/>
        <v>FAIL</v>
      </c>
      <c r="AT376" s="13"/>
      <c r="AU376" s="12" t="str">
        <f>CONCATENATE("{""colspan"": ",AC376,", ""column"": ",AD376,", ""name"": """,AK376,""", ""row"": ",AE376,", ""rowspan"": ",AF376,", ""widgetStyle"": ",AH376,"},")</f>
        <v>{"colspan": 11, "column": 2, "name": "Metric_Name_027", "row": 157, "rowspan": 3, "widgetStyle": {"borderColor": "#FFFFFF", "borderEdges": [], "borderWidth": 1}},</v>
      </c>
      <c r="AV376" s="33" t="s">
        <v>223</v>
      </c>
      <c r="AW376" s="13" t="str">
        <f t="shared" si="388"/>
        <v>FAIL</v>
      </c>
    </row>
    <row r="377" spans="1:49" s="4" customFormat="1" ht="72.599999999999994" thickBot="1" x14ac:dyDescent="0.35">
      <c r="A377" s="30">
        <v>11</v>
      </c>
      <c r="B377" s="14" t="s">
        <v>8</v>
      </c>
      <c r="C377" s="14" t="s">
        <v>47</v>
      </c>
      <c r="D377" s="14" t="s">
        <v>169</v>
      </c>
      <c r="E377" s="11" t="str">
        <f t="shared" si="381"/>
        <v>_027</v>
      </c>
      <c r="F377" s="28">
        <f t="shared" si="362"/>
        <v>26</v>
      </c>
      <c r="G377" s="6" t="s">
        <v>183</v>
      </c>
      <c r="H377" s="6" t="s">
        <v>183</v>
      </c>
      <c r="I377" s="26" t="s">
        <v>183</v>
      </c>
      <c r="J377" s="6" t="s">
        <v>183</v>
      </c>
      <c r="K377" s="6" t="s">
        <v>183</v>
      </c>
      <c r="L377" s="6" t="s">
        <v>183</v>
      </c>
      <c r="M377" s="6" t="s">
        <v>183</v>
      </c>
      <c r="N377" s="6" t="s">
        <v>183</v>
      </c>
      <c r="O377" s="6" t="s">
        <v>183</v>
      </c>
      <c r="P377" s="6" t="s">
        <v>183</v>
      </c>
      <c r="Q377" s="23" t="s">
        <v>183</v>
      </c>
      <c r="R377" s="23" t="s">
        <v>183</v>
      </c>
      <c r="S377" s="23" t="s">
        <v>183</v>
      </c>
      <c r="T377" s="23" t="s">
        <v>183</v>
      </c>
      <c r="U377" s="23" t="s">
        <v>183</v>
      </c>
      <c r="V377" s="23" t="s">
        <v>183</v>
      </c>
      <c r="W377" s="21" t="str">
        <f>CONCATENATE("{{coalesce(cell(BIG_TEST_9.result, ", $F377,", \""Text_Color_2\""), \""#FFFFFF\"").asString()}}")</f>
        <v>{{coalesce(cell(BIG_TEST_9.result, 26, \"Text_Color_2\"), \"#FFFFFF\").asString()}}</v>
      </c>
      <c r="X377" s="8" t="s">
        <v>62</v>
      </c>
      <c r="Y377" s="8" t="s">
        <v>186</v>
      </c>
      <c r="Z377" s="21" t="str">
        <f>CONCATENATE("{{coalesce(cell(BIG_TEST_9.result, ", $F377,", \""Type\""), \""Error\"").asString()}} Metric")</f>
        <v>{{coalesce(cell(BIG_TEST_9.result, 26, \"Type\"), \"Error\").asString()}} Metric</v>
      </c>
      <c r="AA377" s="23" t="s">
        <v>183</v>
      </c>
      <c r="AB377" s="23" t="s">
        <v>183</v>
      </c>
      <c r="AC377" s="9" t="s">
        <v>179</v>
      </c>
      <c r="AD377" s="9" t="s">
        <v>44</v>
      </c>
      <c r="AE377" s="9">
        <f>AG377+3</f>
        <v>160</v>
      </c>
      <c r="AF377" s="9" t="s">
        <v>44</v>
      </c>
      <c r="AG377" s="28">
        <f t="shared" si="363"/>
        <v>157</v>
      </c>
      <c r="AH377" s="16" t="s">
        <v>180</v>
      </c>
      <c r="AI377" s="10"/>
      <c r="AJ377" s="25" t="s">
        <v>183</v>
      </c>
      <c r="AK377" s="7" t="str">
        <f>CONCATENATE("Type_Name",E377)</f>
        <v>Type_Name_027</v>
      </c>
      <c r="AL377" s="10"/>
      <c r="AM377" s="24" t="s">
        <v>183</v>
      </c>
      <c r="AN377" s="24" t="s">
        <v>183</v>
      </c>
      <c r="AO377" s="13" t="str">
        <f t="shared" si="385"/>
        <v>PASS</v>
      </c>
      <c r="AP377" s="13"/>
      <c r="AQ377" s="12" t="str">
        <f>CONCATENATE("""",AK377,""": {""parameters"": {""fontSize"": ",X377,", ""text"": """, Z377, """, ""textAlignment"": """, Y377, """, ""textColor"": """, W377, """}, ""type"": ""text""},")</f>
        <v>"Type_Name_027": {"parameters": {"fontSize": 12, "text": "{{coalesce(cell(BIG_TEST_9.result, 26, \"Type\"), \"Error\").asString()}} Metric", "textAlignment": "left", "textColor": "{{coalesce(cell(BIG_TEST_9.result, 26, \"Text_Color_2\"), \"#FFFFFF\").asString()}}"}, "type": "text"},</v>
      </c>
      <c r="AR377" s="33" t="s">
        <v>206</v>
      </c>
      <c r="AS377" s="13" t="str">
        <f t="shared" si="391"/>
        <v>FAIL</v>
      </c>
      <c r="AT377" s="13"/>
      <c r="AU377" s="12" t="str">
        <f>CONCATENATE("{""colspan"": ",AC377,", ""column"": ",AD377,", ""name"": """,AK377,""", ""row"": ",AE377,", ""rowspan"": ",AF377,", ""widgetStyle"": ",AH377,"},")</f>
        <v>{"colspan": 7, "column": 2, "name": "Type_Name_027", "row": 160, "rowspan": 2, "widgetStyle": {"backgroundColor": "#FFFFFF", "borderColor": "#FFFFFF", "borderEdges": [], "borderRadius": 0, "borderWidth": 1}},</v>
      </c>
      <c r="AV377" s="33" t="s">
        <v>224</v>
      </c>
      <c r="AW377" s="13" t="str">
        <f t="shared" si="388"/>
        <v>FAIL</v>
      </c>
    </row>
    <row r="378" spans="1:49" s="4" customFormat="1" ht="87" customHeight="1" thickBot="1" x14ac:dyDescent="0.35">
      <c r="A378" s="30">
        <v>12</v>
      </c>
      <c r="B378" s="14" t="s">
        <v>8</v>
      </c>
      <c r="C378" s="14" t="s">
        <v>47</v>
      </c>
      <c r="D378" s="14" t="s">
        <v>170</v>
      </c>
      <c r="E378" s="11" t="str">
        <f t="shared" si="381"/>
        <v>_027</v>
      </c>
      <c r="F378" s="28">
        <f t="shared" si="362"/>
        <v>26</v>
      </c>
      <c r="G378" s="6" t="s">
        <v>183</v>
      </c>
      <c r="H378" s="6" t="s">
        <v>183</v>
      </c>
      <c r="I378" s="26" t="s">
        <v>183</v>
      </c>
      <c r="J378" s="6" t="s">
        <v>183</v>
      </c>
      <c r="K378" s="6" t="s">
        <v>183</v>
      </c>
      <c r="L378" s="6" t="s">
        <v>183</v>
      </c>
      <c r="M378" s="6" t="s">
        <v>183</v>
      </c>
      <c r="N378" s="6" t="s">
        <v>183</v>
      </c>
      <c r="O378" s="6" t="s">
        <v>183</v>
      </c>
      <c r="P378" s="6" t="s">
        <v>183</v>
      </c>
      <c r="Q378" s="23" t="s">
        <v>183</v>
      </c>
      <c r="R378" s="23" t="s">
        <v>183</v>
      </c>
      <c r="S378" s="23" t="s">
        <v>183</v>
      </c>
      <c r="T378" s="23" t="s">
        <v>183</v>
      </c>
      <c r="U378" s="23" t="s">
        <v>183</v>
      </c>
      <c r="V378" s="23" t="s">
        <v>183</v>
      </c>
      <c r="W378" s="21" t="str">
        <f>CONCATENATE("{{coalesce(cell(BIG_TEST_9.result, ", $F378,", \""Text_Color_2\""), \""#FFFFFF\"").asString()}}")</f>
        <v>{{coalesce(cell(BIG_TEST_9.result, 26, \"Text_Color_2\"), \"#FFFFFF\").asString()}}</v>
      </c>
      <c r="X378" s="8" t="s">
        <v>62</v>
      </c>
      <c r="Y378" s="8" t="s">
        <v>202</v>
      </c>
      <c r="Z378" s="21" t="str">
        <f>CONCATENATE("As of {{coalesce(cell(BIG_TEST_9.result, ", $F378,", \""As_of_Date\""), \""Error\"").asString()}}")</f>
        <v>As of {{coalesce(cell(BIG_TEST_9.result, 26, \"As_of_Date\"), \"Error\").asString()}}</v>
      </c>
      <c r="AA378" s="23" t="s">
        <v>183</v>
      </c>
      <c r="AB378" s="23" t="s">
        <v>183</v>
      </c>
      <c r="AC378" s="9" t="s">
        <v>60</v>
      </c>
      <c r="AD378" s="9" t="s">
        <v>162</v>
      </c>
      <c r="AE378" s="9">
        <f>AG378+3</f>
        <v>160</v>
      </c>
      <c r="AF378" s="9" t="s">
        <v>44</v>
      </c>
      <c r="AG378" s="28">
        <f t="shared" si="363"/>
        <v>157</v>
      </c>
      <c r="AH378" s="16" t="s">
        <v>45</v>
      </c>
      <c r="AI378" s="10"/>
      <c r="AJ378" s="25" t="s">
        <v>183</v>
      </c>
      <c r="AK378" s="7" t="str">
        <f>CONCATENATE("As_Of_Date_Name",E378)</f>
        <v>As_Of_Date_Name_027</v>
      </c>
      <c r="AL378" s="10"/>
      <c r="AM378" s="24" t="s">
        <v>183</v>
      </c>
      <c r="AN378" s="24" t="s">
        <v>183</v>
      </c>
      <c r="AO378" s="13" t="str">
        <f t="shared" si="385"/>
        <v>PASS</v>
      </c>
      <c r="AP378" s="13"/>
      <c r="AQ378" s="12" t="str">
        <f>CONCATENATE("""",AK378,""": {""parameters"": {""fontSize"": ",X378,", ""text"": """, Z378, """, ""textAlignment"": """, Y378, """, ""textColor"": """, W378, """}, ""type"": ""text""},")</f>
        <v>"As_Of_Date_Name_027": {"parameters": {"fontSize": 12, "text": "As of {{coalesce(cell(BIG_TEST_9.result, 26, \"As_of_Date\"), \"Error\").asString()}}", "textAlignment": "right", "textColor": "{{coalesce(cell(BIG_TEST_9.result, 26, \"Text_Color_2\"), \"#FFFFFF\").asString()}}"}, "type": "text"},</v>
      </c>
      <c r="AR378" s="33" t="s">
        <v>209</v>
      </c>
      <c r="AS378" s="13" t="str">
        <f t="shared" si="391"/>
        <v>FAIL</v>
      </c>
      <c r="AT378" s="13"/>
      <c r="AU378" s="12" t="str">
        <f>CONCATENATE("{""colspan"": ",AC378,", ""column"": ",AD378,", ""name"": """,AK378,""", ""row"": ",AE378,", ""rowspan"": ",AF378,", ""widgetStyle"": ",AH378,"},")</f>
        <v>{"colspan": 6, "column": 9, "name": "As_Of_Date_Name_027", "row": 160, "rowspan": 2, "widgetStyle": {"borderEdges": []}},</v>
      </c>
      <c r="AV378" s="33" t="s">
        <v>225</v>
      </c>
      <c r="AW378" s="13" t="str">
        <f t="shared" si="388"/>
        <v>FAIL</v>
      </c>
    </row>
    <row r="379" spans="1:49" s="4" customFormat="1" ht="130.19999999999999" customHeight="1" thickBot="1" x14ac:dyDescent="0.35">
      <c r="A379" s="30">
        <v>13</v>
      </c>
      <c r="B379" s="14" t="s">
        <v>8</v>
      </c>
      <c r="C379" s="14" t="s">
        <v>47</v>
      </c>
      <c r="D379" s="14" t="s">
        <v>171</v>
      </c>
      <c r="E379" s="11" t="str">
        <f t="shared" si="381"/>
        <v>_027</v>
      </c>
      <c r="F379" s="28">
        <f t="shared" si="362"/>
        <v>26</v>
      </c>
      <c r="G379" s="6" t="s">
        <v>183</v>
      </c>
      <c r="H379" s="6" t="s">
        <v>183</v>
      </c>
      <c r="I379" s="26" t="s">
        <v>183</v>
      </c>
      <c r="J379" s="6" t="s">
        <v>183</v>
      </c>
      <c r="K379" s="6" t="s">
        <v>183</v>
      </c>
      <c r="L379" s="6" t="s">
        <v>183</v>
      </c>
      <c r="M379" s="6" t="s">
        <v>183</v>
      </c>
      <c r="N379" s="6" t="s">
        <v>183</v>
      </c>
      <c r="O379" s="6" t="s">
        <v>183</v>
      </c>
      <c r="P379" s="6" t="s">
        <v>183</v>
      </c>
      <c r="Q379" s="23" t="s">
        <v>183</v>
      </c>
      <c r="R379" s="21" t="str">
        <f>CONCATENATE("https://{{coalesce(cell(BIG_TEST_9.result, ", $F379,", \""CSG_Insights_Central_Link\""), \""sites.google.com/salesforce.com/fy18-csg-insights-central/home\"").asString()}}")</f>
        <v>https://{{coalesce(cell(BIG_TEST_9.result, 26, \"CSG_Insights_Central_Link\"), \"sites.google.com/salesforce.com/fy18-csg-insights-central/home\").asString()}}</v>
      </c>
      <c r="S379" s="21" t="s">
        <v>199</v>
      </c>
      <c r="T379" s="7" t="str">
        <f>"false"</f>
        <v>false</v>
      </c>
      <c r="U379" s="23" t="s">
        <v>183</v>
      </c>
      <c r="V379" s="23" t="s">
        <v>183</v>
      </c>
      <c r="W379" s="17" t="s">
        <v>207</v>
      </c>
      <c r="X379" s="8" t="s">
        <v>34</v>
      </c>
      <c r="Y379" s="8" t="s">
        <v>33</v>
      </c>
      <c r="Z379" s="8" t="s">
        <v>185</v>
      </c>
      <c r="AA379" s="23" t="s">
        <v>183</v>
      </c>
      <c r="AB379" s="23" t="s">
        <v>183</v>
      </c>
      <c r="AC379" s="9" t="s">
        <v>44</v>
      </c>
      <c r="AD379" s="9" t="s">
        <v>122</v>
      </c>
      <c r="AE379" s="9">
        <f>AG379</f>
        <v>157</v>
      </c>
      <c r="AF379" s="9" t="s">
        <v>40</v>
      </c>
      <c r="AG379" s="28">
        <f t="shared" si="363"/>
        <v>157</v>
      </c>
      <c r="AH379" s="16" t="s">
        <v>180</v>
      </c>
      <c r="AI379" s="10"/>
      <c r="AJ379" s="25" t="s">
        <v>183</v>
      </c>
      <c r="AK379" s="7" t="str">
        <f>CONCATENATE("Help_Link",E379)</f>
        <v>Help_Link_027</v>
      </c>
      <c r="AL379" s="10"/>
      <c r="AM379" s="24" t="s">
        <v>183</v>
      </c>
      <c r="AN379" s="24" t="s">
        <v>183</v>
      </c>
      <c r="AO379" s="13" t="str">
        <f t="shared" si="385"/>
        <v>PASS</v>
      </c>
      <c r="AP379" s="13"/>
      <c r="AQ379" s="12" t="str">
        <f>CONCATENATE("""",AK379,""": {""parameters"": {""destinationLink"": {""url"": """, R379, """, ""tooltip"": """, S379,"""}, ""destinationType"": ""url"", ""fontSize"": ",X379,", ""includeState"": ", T379, ", ""text"": """, Z379, """, ""textAlignment"": """, Y379, """, ""textColor"": """, W379, """}, ""type"": ""link""},")</f>
        <v>"Help_Link_027": {"parameters": {"destinationLink": {"url": "https://{{coalesce(cell(BIG_TEST_9.result, 26,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79" s="33" t="s">
        <v>208</v>
      </c>
      <c r="AS379" s="13" t="str">
        <f t="shared" si="391"/>
        <v>FAIL</v>
      </c>
      <c r="AT379" s="13"/>
      <c r="AU379" s="12" t="str">
        <f>CONCATENATE("{""colspan"": ",AC379,", ""column"": ",AD379,", ""name"": """,AK379,""", ""row"": ",AE379,", ""rowspan"": ",AF379,", ""widgetStyle"": ",AH379,"},")</f>
        <v>{"colspan": 2, "column": 13, "name": "Help_Link_027", "row": 157, "rowspan": 3, "widgetStyle": {"backgroundColor": "#FFFFFF", "borderColor": "#FFFFFF", "borderEdges": [], "borderRadius": 0, "borderWidth": 1}},</v>
      </c>
      <c r="AV379" s="33" t="s">
        <v>226</v>
      </c>
      <c r="AW379" s="13" t="str">
        <f t="shared" si="388"/>
        <v>FAIL</v>
      </c>
    </row>
    <row r="380" spans="1:49" s="4" customFormat="1" ht="87" thickBot="1" x14ac:dyDescent="0.35">
      <c r="A380" s="31">
        <v>14</v>
      </c>
      <c r="B380" s="14" t="s">
        <v>8</v>
      </c>
      <c r="C380" s="14" t="s">
        <v>47</v>
      </c>
      <c r="D380" s="14" t="s">
        <v>172</v>
      </c>
      <c r="E380" s="11" t="str">
        <f t="shared" si="381"/>
        <v>_027</v>
      </c>
      <c r="F380" s="28">
        <f t="shared" si="362"/>
        <v>26</v>
      </c>
      <c r="G380" s="6" t="s">
        <v>183</v>
      </c>
      <c r="H380" s="6" t="s">
        <v>183</v>
      </c>
      <c r="I380" s="26" t="s">
        <v>183</v>
      </c>
      <c r="J380" s="6" t="s">
        <v>183</v>
      </c>
      <c r="K380" s="6" t="s">
        <v>183</v>
      </c>
      <c r="L380" s="6" t="s">
        <v>183</v>
      </c>
      <c r="M380" s="6" t="s">
        <v>183</v>
      </c>
      <c r="N380" s="6" t="s">
        <v>183</v>
      </c>
      <c r="O380" s="6" t="s">
        <v>183</v>
      </c>
      <c r="P380" s="6" t="s">
        <v>183</v>
      </c>
      <c r="Q380" s="23" t="s">
        <v>183</v>
      </c>
      <c r="R380" s="21" t="str">
        <f>CONCATENATE("https://org62.my.salesforce.com/analytics/wave/wave.apexp#dashboard/{{coalesce(cell(BIG_TEST_9.result, ", $F380,", \""Detail_Dashboard_Name\""), \""0FK0M0000004J3fWAE\"").asString()}}")</f>
        <v>https://org62.my.salesforce.com/analytics/wave/wave.apexp#dashboard/{{coalesce(cell(BIG_TEST_9.result, 26, \"Detail_Dashboard_Name\"), \"0FK0M0000004J3fWAE\").asString()}}</v>
      </c>
      <c r="S380" s="21" t="s">
        <v>198</v>
      </c>
      <c r="T380" s="7" t="str">
        <f>"false"</f>
        <v>false</v>
      </c>
      <c r="U380" s="23" t="s">
        <v>183</v>
      </c>
      <c r="V380" s="23" t="s">
        <v>183</v>
      </c>
      <c r="W380" s="17" t="s">
        <v>207</v>
      </c>
      <c r="X380" s="8" t="s">
        <v>62</v>
      </c>
      <c r="Y380" s="8" t="s">
        <v>33</v>
      </c>
      <c r="Z380" s="8" t="s">
        <v>201</v>
      </c>
      <c r="AA380" s="23" t="s">
        <v>183</v>
      </c>
      <c r="AB380" s="23" t="s">
        <v>183</v>
      </c>
      <c r="AC380" s="9" t="s">
        <v>41</v>
      </c>
      <c r="AD380" s="9" t="s">
        <v>181</v>
      </c>
      <c r="AE380" s="32">
        <f>AG380+1</f>
        <v>158</v>
      </c>
      <c r="AF380" s="9" t="s">
        <v>40</v>
      </c>
      <c r="AG380" s="28">
        <f t="shared" si="363"/>
        <v>157</v>
      </c>
      <c r="AH380" s="16" t="s">
        <v>235</v>
      </c>
      <c r="AI380" s="10"/>
      <c r="AJ380" s="25" t="s">
        <v>183</v>
      </c>
      <c r="AK380" s="7" t="str">
        <f>CONCATENATE("Explore_Link",E380)</f>
        <v>Explore_Link_027</v>
      </c>
      <c r="AL380" s="10"/>
      <c r="AM380" s="24" t="s">
        <v>183</v>
      </c>
      <c r="AN380" s="24" t="s">
        <v>183</v>
      </c>
      <c r="AO380" s="13" t="str">
        <f t="shared" si="385"/>
        <v>PASS</v>
      </c>
      <c r="AP380" s="13"/>
      <c r="AQ380" s="12" t="str">
        <f>CONCATENATE("""",AK380,""": {""parameters"": {""destinationLink"": {""url"": """, R380, """, ""tooltip"": """, S380,"""}, ""destinationType"": ""url"", ""fontSize"": ",X380,", ""includeState"": ", T380, ", ""text"": """, Z380, """, ""textAlignment"": """, Y380, """, ""textColor"": """, W380, """}, ""type"": ""link""},")</f>
        <v>"Explore_Link_027": {"parameters": {"destinationLink": {"url": "https://org62.my.salesforce.com/analytics/wave/wave.apexp#dashboard/{{coalesce(cell(BIG_TEST_9.result, 26,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80" s="33" t="s">
        <v>249</v>
      </c>
      <c r="AS380" s="13" t="str">
        <f t="shared" si="391"/>
        <v>FAIL</v>
      </c>
      <c r="AT380" s="13"/>
      <c r="AU380" s="12" t="str">
        <f>CONCATENATE("{""colspan"": ",AC380,", ""column"": ",AD380,", ""name"": """,AK380,""", ""row"": ",AE380,", ""rowspan"": ",AF380,", ""widgetStyle"": ",AH380,"},")</f>
        <v>{"colspan": 4, "column": 43, "name": "Explore_Link_027", "row": 158, "rowspan": 3, "widgetStyle": {"backgroundColor": "#E3EBF3", "borderColor": "#FFFFFF", "borderEdges": ["all"], "borderRadius": 8, "borderWidth": 4}},</v>
      </c>
      <c r="AV380" s="33" t="s">
        <v>236</v>
      </c>
      <c r="AW380" s="13" t="str">
        <f t="shared" si="388"/>
        <v>FAIL</v>
      </c>
    </row>
    <row r="381" spans="1:49" s="4" customFormat="1" ht="72.599999999999994" thickBot="1" x14ac:dyDescent="0.35">
      <c r="A381" s="29">
        <v>1</v>
      </c>
      <c r="B381" s="14" t="s">
        <v>8</v>
      </c>
      <c r="C381" s="14" t="s">
        <v>47</v>
      </c>
      <c r="D381" s="14" t="s">
        <v>10</v>
      </c>
      <c r="E381" s="11" t="str">
        <f>CONCATENATE("_",TEXT(F381+1,"000"))</f>
        <v>_028</v>
      </c>
      <c r="F381" s="28">
        <f t="shared" si="362"/>
        <v>27</v>
      </c>
      <c r="G381" s="5" t="s">
        <v>173</v>
      </c>
      <c r="H381" s="20" t="str">
        <f>CONCATENATE("{{coalesce(cell(BIG_TEST_9.result, ", $F381,", \""Metric\""), \""Error\"").asString()}}")</f>
        <v>{{coalesce(cell(BIG_TEST_9.result, 27, \"Metric\"), \"Error\").asString()}}</v>
      </c>
      <c r="I381" s="26" t="s">
        <v>183</v>
      </c>
      <c r="J381" s="20" t="str">
        <f>CONCATENATE("{{coalesce(cell(BIG_TEST_9.result, ", $F381,", \""YTD_Dynamic\""), \""Error\"").asString()}}")</f>
        <v>{{coalesce(cell(BIG_TEST_9.result, 27, \"YTD_Dynamic\"), \"Error\").asString()}}</v>
      </c>
      <c r="K381" s="6" t="s">
        <v>16</v>
      </c>
      <c r="L381" s="5" t="s">
        <v>17</v>
      </c>
      <c r="M381" s="20" t="str">
        <f t="shared" ref="M381:M385" si="392">CONCATENATE("[""Metric"", [""{{coalesce(cell(BIG_TEST_9.result, ", $F381,", \""Metric\""), \""Error\"").asString()}}""], ""in""]")</f>
        <v>["Metric", ["{{coalesce(cell(BIG_TEST_9.result, 27, \"Metric\"), \"Error\").asString()}}"], "in"]</v>
      </c>
      <c r="N381" s="20" t="str">
        <f t="shared" ref="N381:N384" si="393">CONCATENATE("[""Region"", [""{{coalesce(cell(BIG_TEST_9.result, ", $F381,", \""Region\""), \""Error\"").asString()}}""], ""in""]")</f>
        <v>["Region", ["{{coalesce(cell(BIG_TEST_9.result, 27, \"Region\"), \"Error\").asString()}}"], "in"]</v>
      </c>
      <c r="O381" s="6" t="s">
        <v>210</v>
      </c>
      <c r="P381" s="6" t="s">
        <v>177</v>
      </c>
      <c r="Q381" s="23" t="s">
        <v>183</v>
      </c>
      <c r="R381" s="23" t="s">
        <v>183</v>
      </c>
      <c r="S381" s="23" t="s">
        <v>183</v>
      </c>
      <c r="T381" s="23" t="s">
        <v>183</v>
      </c>
      <c r="U381" s="23" t="s">
        <v>183</v>
      </c>
      <c r="V381" s="23" t="s">
        <v>183</v>
      </c>
      <c r="W381" s="21" t="str">
        <f>CONCATENATE("{{coalesce(cell(BIG_TEST_9.result, ", $F381,", \""Text_Color_1\""), \""#FFFFFF\"").asString()}}")</f>
        <v>{{coalesce(cell(BIG_TEST_9.result, 27, \"Text_Color_1\"), \"#FFFFFF\").asString()}}</v>
      </c>
      <c r="X381" s="8" t="s">
        <v>48</v>
      </c>
      <c r="Y381" s="8" t="s">
        <v>33</v>
      </c>
      <c r="Z381" s="21" t="str">
        <f>CONCATENATE("{{coalesce(cell(BIG_TEST_9.result, ", $F381,", \""number_YTD_Formatted\""), \""--\"").asString()}}")</f>
        <v>{{coalesce(cell(BIG_TEST_9.result, 27, \"number_YTD_Formatted\"), \"--\").asString()}}</v>
      </c>
      <c r="AA381" s="23" t="s">
        <v>183</v>
      </c>
      <c r="AB381" s="23" t="s">
        <v>183</v>
      </c>
      <c r="AC381" s="9" t="s">
        <v>59</v>
      </c>
      <c r="AD381" s="9" t="s">
        <v>160</v>
      </c>
      <c r="AE381" s="9">
        <f>AG381</f>
        <v>162</v>
      </c>
      <c r="AF381" s="9" t="s">
        <v>40</v>
      </c>
      <c r="AG381" s="28">
        <f t="shared" si="363"/>
        <v>162</v>
      </c>
      <c r="AH381" s="16" t="s">
        <v>227</v>
      </c>
      <c r="AI381" s="10"/>
      <c r="AJ381" s="25" t="s">
        <v>183</v>
      </c>
      <c r="AK381" s="7" t="str">
        <f>CONCATENATE("text_",L381,E381)</f>
        <v>text_YTD_028</v>
      </c>
      <c r="AL381" s="10"/>
      <c r="AM381" s="24" t="s">
        <v>183</v>
      </c>
      <c r="AN381" s="24" t="s">
        <v>183</v>
      </c>
      <c r="AO381" s="13" t="str">
        <f>IF(AM381=AN381,"PASS","FAIL")</f>
        <v>PASS</v>
      </c>
      <c r="AP381" s="13"/>
      <c r="AQ381" s="12" t="str">
        <f>CONCATENATE("""",AK381,""": {""type"": ""text"", ""parameters"": {""text"": """, Z381, """, ""textAlignment"": """, Y381, """, ""textColor"": """, W381, """, ""fontSize"": ",X381,"}},")</f>
        <v>"text_YTD_028": {"type": "text", "parameters": {"text": "{{coalesce(cell(BIG_TEST_9.result, 27, \"number_YTD_Formatted\"), \"--\").asString()}}", "textAlignment": "center", "textColor": "{{coalesce(cell(BIG_TEST_9.result, 27, \"Text_Color_1\"), \"#FFFFFF\").asString()}}", "fontSize": 18}},</v>
      </c>
      <c r="AR381" s="17" t="s">
        <v>218</v>
      </c>
      <c r="AS381" s="13" t="str">
        <f>IF(AQ381=AR381,"PASS","FAIL")</f>
        <v>FAIL</v>
      </c>
      <c r="AT381" s="13"/>
      <c r="AU381" s="12" t="str">
        <f t="shared" ref="AU381:AU388" si="394">CONCATENATE("{""colspan"": ",AC381,", ""column"": ",AD381,", ""name"": """,AK381,""", ""row"": ",AE381,", ""rowspan"": ",AF381,", ""widgetStyle"": ",AH381,"},")</f>
        <v>{"colspan": 5, "column": 22, "name": "text_YTD_028", "row": 162, "rowspan": 3, "widgetStyle": {"borderEdges": ["bottom"], "backgroundColor": "#FFFFFF", "borderColor": "#C5D3E0", "borderRadius": 0, "borderWidth": 1}},</v>
      </c>
      <c r="AV381" s="17" t="s">
        <v>231</v>
      </c>
      <c r="AW381" s="13" t="str">
        <f>IF(AU381=AV381,"PASS","FAIL")</f>
        <v>FAIL</v>
      </c>
    </row>
    <row r="382" spans="1:49" s="4" customFormat="1" ht="72.599999999999994" thickBot="1" x14ac:dyDescent="0.35">
      <c r="A382" s="30">
        <v>2</v>
      </c>
      <c r="B382" s="14" t="s">
        <v>8</v>
      </c>
      <c r="C382" s="14" t="s">
        <v>47</v>
      </c>
      <c r="D382" s="14" t="s">
        <v>10</v>
      </c>
      <c r="E382" s="11" t="str">
        <f t="shared" ref="E382:E394" si="395">CONCATENATE("_",TEXT(F382+1,"000"))</f>
        <v>_028</v>
      </c>
      <c r="F382" s="28">
        <f t="shared" si="362"/>
        <v>27</v>
      </c>
      <c r="G382" s="5" t="s">
        <v>173</v>
      </c>
      <c r="H382" s="20" t="str">
        <f t="shared" ref="H382:H385" si="396">CONCATENATE("{{coalesce(cell(BIG_TEST_9.result, ", $F382,", \""Metric\""), \""Error\"").asString()}}")</f>
        <v>{{coalesce(cell(BIG_TEST_9.result, 27, \"Metric\"), \"Error\").asString()}}</v>
      </c>
      <c r="I382" s="26" t="s">
        <v>183</v>
      </c>
      <c r="J382" s="20" t="s">
        <v>15</v>
      </c>
      <c r="K382" s="5" t="s">
        <v>15</v>
      </c>
      <c r="L382" s="5" t="s">
        <v>53</v>
      </c>
      <c r="M382" s="20" t="str">
        <f t="shared" si="392"/>
        <v>["Metric", ["{{coalesce(cell(BIG_TEST_9.result, 27, \"Metric\"), \"Error\").asString()}}"], "in"]</v>
      </c>
      <c r="N382" s="20" t="str">
        <f t="shared" si="393"/>
        <v>["Region", ["{{coalesce(cell(BIG_TEST_9.result, 27, \"Region\"), \"Error\").asString()}}"], "in"]</v>
      </c>
      <c r="O382" s="6" t="s">
        <v>210</v>
      </c>
      <c r="P382" s="6" t="s">
        <v>177</v>
      </c>
      <c r="Q382" s="23" t="s">
        <v>183</v>
      </c>
      <c r="R382" s="23" t="s">
        <v>183</v>
      </c>
      <c r="S382" s="23" t="s">
        <v>183</v>
      </c>
      <c r="T382" s="23" t="s">
        <v>183</v>
      </c>
      <c r="U382" s="23" t="s">
        <v>183</v>
      </c>
      <c r="V382" s="23" t="s">
        <v>183</v>
      </c>
      <c r="W382" s="21" t="str">
        <f t="shared" ref="W382:W383" si="397">CONCATENATE("{{coalesce(cell(BIG_TEST_9.result, ", $F382,", \""Text_Color_1\""), \""#FFFFFF\"").asString()}}")</f>
        <v>{{coalesce(cell(BIG_TEST_9.result, 27, \"Text_Color_1\"), \"#FFFFFF\").asString()}}</v>
      </c>
      <c r="X382" s="8" t="s">
        <v>48</v>
      </c>
      <c r="Y382" s="8" t="s">
        <v>33</v>
      </c>
      <c r="Z382" s="21" t="str">
        <f>CONCATENATE("{{coalesce(cell(BIG_TEST_9.result, ", $F382,", \""number_YTD_A_Formatted\""), \""--\"").asString()}}")</f>
        <v>{{coalesce(cell(BIG_TEST_9.result, 27, \"number_YTD_A_Formatted\"), \"--\").asString()}}</v>
      </c>
      <c r="AA382" s="23" t="s">
        <v>183</v>
      </c>
      <c r="AB382" s="23" t="s">
        <v>183</v>
      </c>
      <c r="AC382" s="9" t="s">
        <v>59</v>
      </c>
      <c r="AD382" s="9" t="s">
        <v>195</v>
      </c>
      <c r="AE382" s="9">
        <f>AG382</f>
        <v>162</v>
      </c>
      <c r="AF382" s="9" t="s">
        <v>40</v>
      </c>
      <c r="AG382" s="28">
        <f t="shared" si="363"/>
        <v>162</v>
      </c>
      <c r="AH382" s="16" t="s">
        <v>227</v>
      </c>
      <c r="AI382" s="10"/>
      <c r="AJ382" s="25" t="s">
        <v>183</v>
      </c>
      <c r="AK382" s="7" t="str">
        <f t="shared" ref="AK382:AK385" si="398">CONCATENATE("text_",L382,E382)</f>
        <v>text_YTD_A_028</v>
      </c>
      <c r="AL382" s="10"/>
      <c r="AM382" s="24" t="s">
        <v>183</v>
      </c>
      <c r="AN382" s="24" t="s">
        <v>183</v>
      </c>
      <c r="AO382" s="13" t="str">
        <f t="shared" ref="AO382:AO394" si="399">IF(AM382=AN382,"PASS","FAIL")</f>
        <v>PASS</v>
      </c>
      <c r="AP382" s="13"/>
      <c r="AQ382" s="12" t="str">
        <f t="shared" ref="AQ382:AQ387" si="400">CONCATENATE("""",AK382,""": {""type"": ""text"", ""parameters"": {""text"": """, Z382, """, ""textAlignment"": """, Y382, """, ""textColor"": """, W382, """, ""fontSize"": ",X382,"}},")</f>
        <v>"text_YTD_A_028": {"type": "text", "parameters": {"text": "{{coalesce(cell(BIG_TEST_9.result, 27, \"number_YTD_A_Formatted\"), \"--\").asString()}}", "textAlignment": "center", "textColor": "{{coalesce(cell(BIG_TEST_9.result, 27, \"Text_Color_1\"), \"#FFFFFF\").asString()}}", "fontSize": 18}},</v>
      </c>
      <c r="AR382" s="17" t="s">
        <v>213</v>
      </c>
      <c r="AS382" s="13" t="str">
        <f t="shared" ref="AS382:AS387" si="401">IF(AQ382=AR382,"PASS","FAIL")</f>
        <v>FAIL</v>
      </c>
      <c r="AT382" s="13"/>
      <c r="AU382" s="12" t="str">
        <f t="shared" si="394"/>
        <v>{"colspan": 5, "column": 29, "name": "text_YTD_A_028", "row": 162, "rowspan": 3, "widgetStyle": {"borderEdges": ["bottom"], "backgroundColor": "#FFFFFF", "borderColor": "#C5D3E0", "borderRadius": 0, "borderWidth": 1}},</v>
      </c>
      <c r="AV382" s="17" t="s">
        <v>228</v>
      </c>
      <c r="AW382" s="13" t="str">
        <f t="shared" ref="AW382:AW394" si="402">IF(AU382=AV382,"PASS","FAIL")</f>
        <v>FAIL</v>
      </c>
    </row>
    <row r="383" spans="1:49" s="4" customFormat="1" ht="72.599999999999994" thickBot="1" x14ac:dyDescent="0.35">
      <c r="A383" s="30">
        <v>3</v>
      </c>
      <c r="B383" s="14" t="s">
        <v>8</v>
      </c>
      <c r="C383" s="14" t="s">
        <v>47</v>
      </c>
      <c r="D383" s="14" t="s">
        <v>10</v>
      </c>
      <c r="E383" s="11" t="str">
        <f t="shared" si="395"/>
        <v>_028</v>
      </c>
      <c r="F383" s="28">
        <f t="shared" si="362"/>
        <v>27</v>
      </c>
      <c r="G383" s="5" t="s">
        <v>173</v>
      </c>
      <c r="H383" s="20" t="str">
        <f t="shared" si="396"/>
        <v>{{coalesce(cell(BIG_TEST_9.result, 27, \"Metric\"), \"Error\").asString()}}</v>
      </c>
      <c r="I383" s="26" t="s">
        <v>183</v>
      </c>
      <c r="J383" s="20" t="str">
        <f>CONCATENATE("{{coalesce(cell(BIG_TEST_9.result, ", $F383,", \""Annual_Target_Dynamic\""), \""Error\"").asString()}}")</f>
        <v>{{coalesce(cell(BIG_TEST_9.result, 27, \"Annual_Target_Dynamic\"), \"Error\").asString()}}</v>
      </c>
      <c r="K383" s="5" t="s">
        <v>50</v>
      </c>
      <c r="L383" s="5" t="s">
        <v>54</v>
      </c>
      <c r="M383" s="20" t="str">
        <f t="shared" si="392"/>
        <v>["Metric", ["{{coalesce(cell(BIG_TEST_9.result, 27, \"Metric\"), \"Error\").asString()}}"], "in"]</v>
      </c>
      <c r="N383" s="20" t="str">
        <f t="shared" si="393"/>
        <v>["Region", ["{{coalesce(cell(BIG_TEST_9.result, 27, \"Region\"), \"Error\").asString()}}"], "in"]</v>
      </c>
      <c r="O383" s="6" t="s">
        <v>210</v>
      </c>
      <c r="P383" s="6" t="s">
        <v>177</v>
      </c>
      <c r="Q383" s="23" t="s">
        <v>183</v>
      </c>
      <c r="R383" s="23" t="s">
        <v>183</v>
      </c>
      <c r="S383" s="23" t="s">
        <v>183</v>
      </c>
      <c r="T383" s="23" t="s">
        <v>183</v>
      </c>
      <c r="U383" s="23" t="s">
        <v>183</v>
      </c>
      <c r="V383" s="23" t="s">
        <v>183</v>
      </c>
      <c r="W383" s="21" t="str">
        <f t="shared" si="397"/>
        <v>{{coalesce(cell(BIG_TEST_9.result, 27, \"Text_Color_1\"), \"#FFFFFF\").asString()}}</v>
      </c>
      <c r="X383" s="8" t="s">
        <v>48</v>
      </c>
      <c r="Y383" s="8" t="s">
        <v>33</v>
      </c>
      <c r="Z383" s="21" t="str">
        <f t="shared" ref="Z383" si="403">CONCATENATE("{{coalesce(cell(BIG_TEST_9.result, ", $F383,", \""number_Target_Formatted\""), \""--\"").asString()}}")</f>
        <v>{{coalesce(cell(BIG_TEST_9.result, 27, \"number_Target_Formatted\"), \"--\").asString()}}</v>
      </c>
      <c r="AA383" s="23" t="s">
        <v>183</v>
      </c>
      <c r="AB383" s="23" t="s">
        <v>183</v>
      </c>
      <c r="AC383" s="9" t="s">
        <v>41</v>
      </c>
      <c r="AD383" s="9" t="s">
        <v>135</v>
      </c>
      <c r="AE383" s="9">
        <f>AG383</f>
        <v>162</v>
      </c>
      <c r="AF383" s="9" t="s">
        <v>40</v>
      </c>
      <c r="AG383" s="28">
        <f t="shared" si="363"/>
        <v>162</v>
      </c>
      <c r="AH383" s="16" t="s">
        <v>219</v>
      </c>
      <c r="AI383" s="10"/>
      <c r="AJ383" s="25" t="s">
        <v>183</v>
      </c>
      <c r="AK383" s="7" t="str">
        <f t="shared" si="398"/>
        <v>text_Target_028</v>
      </c>
      <c r="AL383" s="10"/>
      <c r="AM383" s="24" t="s">
        <v>183</v>
      </c>
      <c r="AN383" s="24" t="s">
        <v>183</v>
      </c>
      <c r="AO383" s="13" t="str">
        <f t="shared" si="399"/>
        <v>PASS</v>
      </c>
      <c r="AP383" s="13"/>
      <c r="AQ383" s="12" t="str">
        <f t="shared" si="400"/>
        <v>"text_Target_028": {"type": "text", "parameters": {"text": "{{coalesce(cell(BIG_TEST_9.result, 27, \"number_Target_Formatted\"), \"--\").asString()}}", "textAlignment": "center", "textColor": "{{coalesce(cell(BIG_TEST_9.result, 27, \"Text_Color_1\"), \"#FFFFFF\").asString()}}", "fontSize": 18}},</v>
      </c>
      <c r="AR383" s="17" t="s">
        <v>217</v>
      </c>
      <c r="AS383" s="13" t="str">
        <f t="shared" si="401"/>
        <v>FAIL</v>
      </c>
      <c r="AT383" s="13"/>
      <c r="AU383" s="12" t="str">
        <f t="shared" si="394"/>
        <v>{"colspan": 4, "column": 16, "name": "text_Target_028", "row": 162, "rowspan": 3, "widgetStyle": {"borderEdges": [], "backgroundColor": "#FFFFFF", "borderColor": "#FFFFFF", "borderRadius": 0, "borderWidth": 1}},</v>
      </c>
      <c r="AV383" s="17" t="s">
        <v>232</v>
      </c>
      <c r="AW383" s="13" t="str">
        <f t="shared" si="402"/>
        <v>FAIL</v>
      </c>
    </row>
    <row r="384" spans="1:49" s="4" customFormat="1" ht="72.599999999999994" thickBot="1" x14ac:dyDescent="0.35">
      <c r="A384" s="30">
        <v>4</v>
      </c>
      <c r="B384" s="14" t="s">
        <v>8</v>
      </c>
      <c r="C384" s="14" t="s">
        <v>47</v>
      </c>
      <c r="D384" s="14" t="s">
        <v>10</v>
      </c>
      <c r="E384" s="11" t="str">
        <f t="shared" si="395"/>
        <v>_028</v>
      </c>
      <c r="F384" s="28">
        <f t="shared" si="362"/>
        <v>27</v>
      </c>
      <c r="G384" s="5" t="s">
        <v>173</v>
      </c>
      <c r="H384" s="20" t="str">
        <f t="shared" si="396"/>
        <v>{{coalesce(cell(BIG_TEST_9.result, 27, \"Metric\"), \"Error\").asString()}}</v>
      </c>
      <c r="I384" s="26" t="s">
        <v>183</v>
      </c>
      <c r="J384" s="20" t="str">
        <f>CONCATENATE("{{coalesce(cell(BIG_TEST_9.result, ", $F384,", \""Change_in_YTD_MoM_Dynamic\""), \""Error\"").asString()}}")</f>
        <v>{{coalesce(cell(BIG_TEST_9.result, 27, \"Change_in_YTD_MoM_Dynamic\"), \"Error\").asString()}}</v>
      </c>
      <c r="K384" s="5" t="s">
        <v>51</v>
      </c>
      <c r="L384" s="5" t="s">
        <v>56</v>
      </c>
      <c r="M384" s="20" t="str">
        <f t="shared" si="392"/>
        <v>["Metric", ["{{coalesce(cell(BIG_TEST_9.result, 27, \"Metric\"), \"Error\").asString()}}"], "in"]</v>
      </c>
      <c r="N384" s="20" t="str">
        <f t="shared" si="393"/>
        <v>["Region", ["{{coalesce(cell(BIG_TEST_9.result, 27, \"Region\"), \"Error\").asString()}}"], "in"]</v>
      </c>
      <c r="O384" s="6" t="s">
        <v>210</v>
      </c>
      <c r="P384" s="6" t="s">
        <v>177</v>
      </c>
      <c r="Q384" s="23" t="s">
        <v>183</v>
      </c>
      <c r="R384" s="23" t="s">
        <v>183</v>
      </c>
      <c r="S384" s="23" t="s">
        <v>183</v>
      </c>
      <c r="T384" s="23" t="s">
        <v>183</v>
      </c>
      <c r="U384" s="23" t="s">
        <v>183</v>
      </c>
      <c r="V384" s="23" t="s">
        <v>183</v>
      </c>
      <c r="W384" s="21" t="str">
        <f>CONCATENATE("{{coalesce(cell(BIG_TEST_9.result, ", $F384,", \""Color_2\""), \""#FFFFFF\"").asString()}}")</f>
        <v>{{coalesce(cell(BIG_TEST_9.result, 27, \"Color_2\"), \"#FFFFFF\").asString()}}</v>
      </c>
      <c r="X384" s="8" t="s">
        <v>34</v>
      </c>
      <c r="Y384" s="8" t="s">
        <v>202</v>
      </c>
      <c r="Z384" s="21" t="str">
        <f>CONCATENATE("{{coalesce(cell(BIG_TEST_9.result, ", $F384,", \""number_YTD_MoM_Formatted\""), \""--\"").asString()}}")</f>
        <v>{{coalesce(cell(BIG_TEST_9.result, 27, \"number_YTD_MoM_Formatted\"), \"--\").asString()}}</v>
      </c>
      <c r="AA384" s="23" t="s">
        <v>183</v>
      </c>
      <c r="AB384" s="23" t="s">
        <v>183</v>
      </c>
      <c r="AC384" s="9" t="s">
        <v>40</v>
      </c>
      <c r="AD384" s="9" t="s">
        <v>32</v>
      </c>
      <c r="AE384" s="9">
        <f>AG384+3</f>
        <v>165</v>
      </c>
      <c r="AF384" s="9" t="s">
        <v>44</v>
      </c>
      <c r="AG384" s="28">
        <f t="shared" si="363"/>
        <v>162</v>
      </c>
      <c r="AH384" s="16" t="s">
        <v>219</v>
      </c>
      <c r="AI384" s="10"/>
      <c r="AJ384" s="25" t="s">
        <v>183</v>
      </c>
      <c r="AK384" s="7" t="str">
        <f t="shared" si="398"/>
        <v>text_YTD_MoM_028</v>
      </c>
      <c r="AL384" s="10"/>
      <c r="AM384" s="24" t="s">
        <v>183</v>
      </c>
      <c r="AN384" s="24" t="s">
        <v>183</v>
      </c>
      <c r="AO384" s="13" t="str">
        <f t="shared" si="399"/>
        <v>PASS</v>
      </c>
      <c r="AP384" s="13"/>
      <c r="AQ384" s="12" t="str">
        <f t="shared" si="400"/>
        <v>"text_YTD_MoM_028": {"type": "text", "parameters": {"text": "{{coalesce(cell(BIG_TEST_9.result, 27, \"number_YTD_MoM_Formatted\"), \"--\").asString()}}", "textAlignment": "right", "textColor": "{{coalesce(cell(BIG_TEST_9.result, 27, \"Color_2\"), \"#FFFFFF\").asString()}}", "fontSize": 14}},</v>
      </c>
      <c r="AR384" s="17" t="s">
        <v>211</v>
      </c>
      <c r="AS384" s="13" t="str">
        <f t="shared" si="401"/>
        <v>FAIL</v>
      </c>
      <c r="AT384" s="13"/>
      <c r="AU384" s="12" t="str">
        <f t="shared" si="394"/>
        <v>{"colspan": 3, "column": 24, "name": "text_YTD_MoM_028", "row": 165, "rowspan": 2, "widgetStyle": {"borderEdges": [], "backgroundColor": "#FFFFFF", "borderColor": "#FFFFFF", "borderRadius": 0, "borderWidth": 1}},</v>
      </c>
      <c r="AV384" s="17" t="s">
        <v>230</v>
      </c>
      <c r="AW384" s="13" t="str">
        <f t="shared" si="402"/>
        <v>FAIL</v>
      </c>
    </row>
    <row r="385" spans="1:49" s="4" customFormat="1" ht="72.599999999999994" thickBot="1" x14ac:dyDescent="0.35">
      <c r="A385" s="30">
        <v>5</v>
      </c>
      <c r="B385" s="14" t="s">
        <v>8</v>
      </c>
      <c r="C385" s="14" t="s">
        <v>47</v>
      </c>
      <c r="D385" s="14" t="s">
        <v>10</v>
      </c>
      <c r="E385" s="11" t="str">
        <f t="shared" si="395"/>
        <v>_028</v>
      </c>
      <c r="F385" s="28">
        <f t="shared" si="362"/>
        <v>27</v>
      </c>
      <c r="G385" s="5" t="s">
        <v>173</v>
      </c>
      <c r="H385" s="20" t="str">
        <f t="shared" si="396"/>
        <v>{{coalesce(cell(BIG_TEST_9.result, 27, \"Metric\"), \"Error\").asString()}}</v>
      </c>
      <c r="I385" s="26" t="s">
        <v>183</v>
      </c>
      <c r="J385" s="5" t="s">
        <v>52</v>
      </c>
      <c r="K385" s="5" t="s">
        <v>52</v>
      </c>
      <c r="L385" s="5" t="s">
        <v>55</v>
      </c>
      <c r="M385" s="20" t="str">
        <f t="shared" si="392"/>
        <v>["Metric", ["{{coalesce(cell(BIG_TEST_9.result, 27, \"Metric\"), \"Error\").asString()}}"], "in"]</v>
      </c>
      <c r="N385" s="20" t="str">
        <f>CONCATENATE("[""Region"", [""{{coalesce(cell(BIG_TEST_9.result, ", $F385,", \""Region\""), \""Error\"").asString()}}""], ""in""]")</f>
        <v>["Region", ["{{coalesce(cell(BIG_TEST_9.result, 27, \"Region\"), \"Error\").asString()}}"], "in"]</v>
      </c>
      <c r="O385" s="6" t="s">
        <v>210</v>
      </c>
      <c r="P385" s="6" t="s">
        <v>177</v>
      </c>
      <c r="Q385" s="23" t="s">
        <v>183</v>
      </c>
      <c r="R385" s="23" t="s">
        <v>183</v>
      </c>
      <c r="S385" s="23" t="s">
        <v>183</v>
      </c>
      <c r="T385" s="23" t="s">
        <v>183</v>
      </c>
      <c r="U385" s="23" t="s">
        <v>183</v>
      </c>
      <c r="V385" s="23" t="s">
        <v>183</v>
      </c>
      <c r="W385" s="21" t="str">
        <f>CONCATENATE("{{coalesce(cell(BIG_TEST_9.result, ", $F385,", \""Color\""), \""#FFFFFF\"").asString()}}")</f>
        <v>{{coalesce(cell(BIG_TEST_9.result, 27, \"Color\"), \"#FFFFFF\").asString()}}</v>
      </c>
      <c r="X385" s="8" t="s">
        <v>34</v>
      </c>
      <c r="Y385" s="8" t="s">
        <v>202</v>
      </c>
      <c r="Z385" s="21" t="str">
        <f>CONCATENATE("{{coalesce(cell(BIG_TEST_9.result, ", $F385,", \""number_YTD_A_MoM_Formatted\""), \""--\"").asString()}}")</f>
        <v>{{coalesce(cell(BIG_TEST_9.result, 27, \"number_YTD_A_MoM_Formatted\"), \"--\").asString()}}</v>
      </c>
      <c r="AA385" s="23" t="s">
        <v>183</v>
      </c>
      <c r="AB385" s="23" t="s">
        <v>183</v>
      </c>
      <c r="AC385" s="9" t="s">
        <v>40</v>
      </c>
      <c r="AD385" s="9" t="s">
        <v>237</v>
      </c>
      <c r="AE385" s="9">
        <f>AG385+3</f>
        <v>165</v>
      </c>
      <c r="AF385" s="9" t="s">
        <v>44</v>
      </c>
      <c r="AG385" s="28">
        <f t="shared" si="363"/>
        <v>162</v>
      </c>
      <c r="AH385" s="16" t="s">
        <v>219</v>
      </c>
      <c r="AI385" s="10"/>
      <c r="AJ385" s="25" t="s">
        <v>183</v>
      </c>
      <c r="AK385" s="7" t="str">
        <f t="shared" si="398"/>
        <v>text_YTD_A_MoM_028</v>
      </c>
      <c r="AL385" s="10"/>
      <c r="AM385" s="24" t="s">
        <v>183</v>
      </c>
      <c r="AN385" s="24" t="s">
        <v>183</v>
      </c>
      <c r="AO385" s="13" t="str">
        <f t="shared" si="399"/>
        <v>PASS</v>
      </c>
      <c r="AP385" s="13"/>
      <c r="AQ385" s="12" t="str">
        <f t="shared" si="400"/>
        <v>"text_YTD_A_MoM_028": {"type": "text", "parameters": {"text": "{{coalesce(cell(BIG_TEST_9.result, 27, \"number_YTD_A_MoM_Formatted\"), \"--\").asString()}}", "textAlignment": "right", "textColor": "{{coalesce(cell(BIG_TEST_9.result, 27, \"Color\"), \"#FFFFFF\").asString()}}", "fontSize": 14}},</v>
      </c>
      <c r="AR385" s="17" t="s">
        <v>214</v>
      </c>
      <c r="AS385" s="13" t="str">
        <f t="shared" si="401"/>
        <v>FAIL</v>
      </c>
      <c r="AT385" s="13"/>
      <c r="AU385" s="12" t="str">
        <f t="shared" si="394"/>
        <v>{"colspan": 3, "column": 31, "name": "text_YTD_A_MoM_028", "row": 165, "rowspan": 2, "widgetStyle": {"borderEdges": [], "backgroundColor": "#FFFFFF", "borderColor": "#FFFFFF", "borderRadius": 0, "borderWidth": 1}},</v>
      </c>
      <c r="AV385" s="17" t="s">
        <v>229</v>
      </c>
      <c r="AW385" s="13" t="str">
        <f t="shared" si="402"/>
        <v>FAIL</v>
      </c>
    </row>
    <row r="386" spans="1:49" s="4" customFormat="1" ht="72.599999999999994" thickBot="1" x14ac:dyDescent="0.35">
      <c r="A386" s="30">
        <v>6</v>
      </c>
      <c r="B386" s="14" t="s">
        <v>8</v>
      </c>
      <c r="C386" s="14" t="s">
        <v>47</v>
      </c>
      <c r="D386" s="14" t="s">
        <v>10</v>
      </c>
      <c r="E386" s="11" t="str">
        <f t="shared" si="395"/>
        <v>_028</v>
      </c>
      <c r="F386" s="28">
        <f t="shared" si="362"/>
        <v>27</v>
      </c>
      <c r="G386" s="6" t="s">
        <v>183</v>
      </c>
      <c r="H386" s="6" t="s">
        <v>183</v>
      </c>
      <c r="I386" s="6" t="s">
        <v>183</v>
      </c>
      <c r="J386" s="6" t="s">
        <v>183</v>
      </c>
      <c r="K386" s="6" t="s">
        <v>183</v>
      </c>
      <c r="L386" s="6" t="s">
        <v>183</v>
      </c>
      <c r="M386" s="6" t="s">
        <v>183</v>
      </c>
      <c r="N386" s="6" t="s">
        <v>183</v>
      </c>
      <c r="O386" s="6" t="s">
        <v>183</v>
      </c>
      <c r="P386" s="6" t="s">
        <v>183</v>
      </c>
      <c r="Q386" s="23" t="s">
        <v>183</v>
      </c>
      <c r="R386" s="23" t="s">
        <v>183</v>
      </c>
      <c r="S386" s="23" t="s">
        <v>183</v>
      </c>
      <c r="T386" s="23" t="s">
        <v>183</v>
      </c>
      <c r="U386" s="23" t="s">
        <v>183</v>
      </c>
      <c r="V386" s="23" t="s">
        <v>183</v>
      </c>
      <c r="W386" s="21" t="str">
        <f>CONCATENATE("{{coalesce(cell(BIG_TEST_9.result, ", $F384,", \""Text_Color_1\""), \""#FFFFFF\"").asString()}}")</f>
        <v>{{coalesce(cell(BIG_TEST_9.result, 27, \"Text_Color_1\"), \"#FFFFFF\").asString()}}</v>
      </c>
      <c r="X386" s="8" t="s">
        <v>49</v>
      </c>
      <c r="Y386" s="8" t="s">
        <v>202</v>
      </c>
      <c r="Z386" s="8" t="s">
        <v>212</v>
      </c>
      <c r="AA386" s="23"/>
      <c r="AB386" s="23"/>
      <c r="AC386" s="9" t="s">
        <v>40</v>
      </c>
      <c r="AD386" s="9" t="s">
        <v>158</v>
      </c>
      <c r="AE386" s="9">
        <f>AG386+3</f>
        <v>165</v>
      </c>
      <c r="AF386" s="9" t="s">
        <v>44</v>
      </c>
      <c r="AG386" s="28">
        <f t="shared" si="363"/>
        <v>162</v>
      </c>
      <c r="AH386" s="16" t="s">
        <v>219</v>
      </c>
      <c r="AI386" s="10"/>
      <c r="AJ386" s="25" t="s">
        <v>183</v>
      </c>
      <c r="AK386" s="7" t="str">
        <f>CONCATENATE("text_","cmom_a",E386)</f>
        <v>text_cmom_a_028</v>
      </c>
      <c r="AL386" s="10"/>
      <c r="AM386" s="24" t="s">
        <v>183</v>
      </c>
      <c r="AN386" s="24" t="s">
        <v>183</v>
      </c>
      <c r="AO386" s="13" t="str">
        <f t="shared" si="399"/>
        <v>PASS</v>
      </c>
      <c r="AP386" s="13"/>
      <c r="AQ386" s="12" t="str">
        <f t="shared" si="400"/>
        <v>"text_cmom_a_028": {"type": "text", "parameters": {"text": "Δ MoM", "textAlignment": "right", "textColor": "{{coalesce(cell(BIG_TEST_9.result, 27, \"Text_Color_1\"), \"#FFFFFF\").asString()}}", "fontSize": 10}},</v>
      </c>
      <c r="AR386" s="17" t="s">
        <v>215</v>
      </c>
      <c r="AS386" s="13" t="str">
        <f t="shared" si="401"/>
        <v>FAIL</v>
      </c>
      <c r="AT386" s="13"/>
      <c r="AU386" s="12" t="str">
        <f t="shared" si="394"/>
        <v>{"colspan": 3, "column": 21, "name": "text_cmom_a_028", "row": 165, "rowspan": 2, "widgetStyle": {"borderEdges": [], "backgroundColor": "#FFFFFF", "borderColor": "#FFFFFF", "borderRadius": 0, "borderWidth": 1}},</v>
      </c>
      <c r="AV386" s="17" t="s">
        <v>220</v>
      </c>
      <c r="AW386" s="13" t="str">
        <f t="shared" si="402"/>
        <v>FAIL</v>
      </c>
    </row>
    <row r="387" spans="1:49" s="4" customFormat="1" ht="72.599999999999994" thickBot="1" x14ac:dyDescent="0.35">
      <c r="A387" s="30">
        <v>7</v>
      </c>
      <c r="B387" s="14" t="s">
        <v>8</v>
      </c>
      <c r="C387" s="14" t="s">
        <v>47</v>
      </c>
      <c r="D387" s="14" t="s">
        <v>10</v>
      </c>
      <c r="E387" s="11" t="str">
        <f t="shared" si="395"/>
        <v>_028</v>
      </c>
      <c r="F387" s="28">
        <f t="shared" si="362"/>
        <v>27</v>
      </c>
      <c r="G387" s="6" t="s">
        <v>183</v>
      </c>
      <c r="H387" s="6" t="s">
        <v>183</v>
      </c>
      <c r="I387" s="6" t="s">
        <v>183</v>
      </c>
      <c r="J387" s="6" t="s">
        <v>183</v>
      </c>
      <c r="K387" s="6" t="s">
        <v>183</v>
      </c>
      <c r="L387" s="6" t="s">
        <v>183</v>
      </c>
      <c r="M387" s="6" t="s">
        <v>183</v>
      </c>
      <c r="N387" s="6" t="s">
        <v>183</v>
      </c>
      <c r="O387" s="6" t="s">
        <v>183</v>
      </c>
      <c r="P387" s="6" t="s">
        <v>183</v>
      </c>
      <c r="Q387" s="23" t="s">
        <v>183</v>
      </c>
      <c r="R387" s="23" t="s">
        <v>183</v>
      </c>
      <c r="S387" s="23" t="s">
        <v>183</v>
      </c>
      <c r="T387" s="23" t="s">
        <v>183</v>
      </c>
      <c r="U387" s="23" t="s">
        <v>183</v>
      </c>
      <c r="V387" s="23" t="s">
        <v>183</v>
      </c>
      <c r="W387" s="21" t="str">
        <f>CONCATENATE("{{coalesce(cell(BIG_TEST_9.result, ", $F385,", \""Text_Color_1\""), \""#FFFFFF\"").asString()}}")</f>
        <v>{{coalesce(cell(BIG_TEST_9.result, 27, \"Text_Color_1\"), \"#FFFFFF\").asString()}}</v>
      </c>
      <c r="X387" s="8" t="s">
        <v>49</v>
      </c>
      <c r="Y387" s="8" t="s">
        <v>202</v>
      </c>
      <c r="Z387" s="8" t="s">
        <v>212</v>
      </c>
      <c r="AA387" s="23"/>
      <c r="AB387" s="23"/>
      <c r="AC387" s="9" t="s">
        <v>40</v>
      </c>
      <c r="AD387" s="9" t="s">
        <v>194</v>
      </c>
      <c r="AE387" s="9">
        <f>AG387+3</f>
        <v>165</v>
      </c>
      <c r="AF387" s="9" t="s">
        <v>44</v>
      </c>
      <c r="AG387" s="28">
        <f t="shared" si="363"/>
        <v>162</v>
      </c>
      <c r="AH387" s="16" t="s">
        <v>219</v>
      </c>
      <c r="AI387" s="10"/>
      <c r="AJ387" s="25" t="s">
        <v>183</v>
      </c>
      <c r="AK387" s="7" t="str">
        <f>CONCATENATE("text_","cmom_b",E387)</f>
        <v>text_cmom_b_028</v>
      </c>
      <c r="AL387" s="10"/>
      <c r="AM387" s="24" t="s">
        <v>183</v>
      </c>
      <c r="AN387" s="24" t="s">
        <v>183</v>
      </c>
      <c r="AO387" s="13" t="str">
        <f t="shared" si="399"/>
        <v>PASS</v>
      </c>
      <c r="AP387" s="13"/>
      <c r="AQ387" s="12" t="str">
        <f t="shared" si="400"/>
        <v>"text_cmom_b_028": {"type": "text", "parameters": {"text": "Δ MoM", "textAlignment": "right", "textColor": "{{coalesce(cell(BIG_TEST_9.result, 27, \"Text_Color_1\"), \"#FFFFFF\").asString()}}", "fontSize": 10}},</v>
      </c>
      <c r="AR387" s="17" t="s">
        <v>216</v>
      </c>
      <c r="AS387" s="13" t="str">
        <f t="shared" si="401"/>
        <v>FAIL</v>
      </c>
      <c r="AT387" s="13"/>
      <c r="AU387" s="12" t="str">
        <f t="shared" si="394"/>
        <v>{"colspan": 3, "column": 28, "name": "text_cmom_b_028", "row": 165, "rowspan": 2, "widgetStyle": {"borderEdges": [], "backgroundColor": "#FFFFFF", "borderColor": "#FFFFFF", "borderRadius": 0, "borderWidth": 1}},</v>
      </c>
      <c r="AV387" s="17" t="s">
        <v>221</v>
      </c>
      <c r="AW387" s="13" t="str">
        <f t="shared" si="402"/>
        <v>FAIL</v>
      </c>
    </row>
    <row r="388" spans="1:49" s="4" customFormat="1" ht="216.6" thickBot="1" x14ac:dyDescent="0.35">
      <c r="A388" s="30">
        <v>8</v>
      </c>
      <c r="B388" s="14" t="s">
        <v>8</v>
      </c>
      <c r="C388" s="14" t="s">
        <v>47</v>
      </c>
      <c r="D388" s="14" t="s">
        <v>166</v>
      </c>
      <c r="E388" s="11" t="str">
        <f t="shared" si="395"/>
        <v>_028</v>
      </c>
      <c r="F388" s="28">
        <f t="shared" si="362"/>
        <v>27</v>
      </c>
      <c r="G388" s="5" t="s">
        <v>173</v>
      </c>
      <c r="H388" s="20" t="str">
        <f t="shared" ref="H388" si="404">CONCATENATE("{{coalesce(cell(BIG_TEST_9.result, ", $F388,", \""Metric\""), \""Error\"").asString()}}")</f>
        <v>{{coalesce(cell(BIG_TEST_9.result, 27, \"Metric\"), \"Error\").asString()}}</v>
      </c>
      <c r="I388" s="20" t="s">
        <v>191</v>
      </c>
      <c r="J388" s="20" t="s">
        <v>15</v>
      </c>
      <c r="K388" s="5" t="s">
        <v>15</v>
      </c>
      <c r="L388" s="5" t="s">
        <v>53</v>
      </c>
      <c r="M388" s="20" t="str">
        <f>CONCATENATE("[""Metric"", [""{{coalesce(cell(BIG_TEST_9.result, ", $F388,", \""Metric\""), \""Error\"").asString()}}""], ""in""]")</f>
        <v>["Metric", ["{{coalesce(cell(BIG_TEST_9.result, 27, \"Metric\"), \"Error\").asString()}}"], "in"]</v>
      </c>
      <c r="N388" s="20" t="str">
        <f>CONCATENATE("[""Region"", [""{{coalesce(cell(BIG_TEST_9.result, ", $F388,", \""Region\""), \""Error\"").asString()}}""], ""in""]")</f>
        <v>["Region", ["{{coalesce(cell(BIG_TEST_9.result, 27, \"Region\"), \"Error\").asString()}}"], "in"]</v>
      </c>
      <c r="O388" s="6" t="s">
        <v>183</v>
      </c>
      <c r="P388" s="6" t="s">
        <v>177</v>
      </c>
      <c r="Q388" s="21" t="s">
        <v>178</v>
      </c>
      <c r="R388" s="23" t="s">
        <v>183</v>
      </c>
      <c r="S388" s="23" t="s">
        <v>183</v>
      </c>
      <c r="T388" s="23" t="s">
        <v>183</v>
      </c>
      <c r="U388" s="21" t="str">
        <f>CONCATENATE("{{coalesce(cell(BIG_TEST_9.result, ", $F388,", \""Color\""), \""#FFFFFF\"").asString()}}")</f>
        <v>{{coalesce(cell(BIG_TEST_9.result, 27, \"Color\"), \"#FFFFFF\").asString()}}</v>
      </c>
      <c r="V388" s="8" t="s">
        <v>34</v>
      </c>
      <c r="W388" s="17" t="s">
        <v>31</v>
      </c>
      <c r="X388" s="8" t="s">
        <v>49</v>
      </c>
      <c r="Y388" s="8" t="s">
        <v>33</v>
      </c>
      <c r="Z388" s="8"/>
      <c r="AA388" s="17" t="s">
        <v>239</v>
      </c>
      <c r="AB388" s="17" t="s">
        <v>196</v>
      </c>
      <c r="AC388" s="9" t="s">
        <v>179</v>
      </c>
      <c r="AD388" s="9" t="s">
        <v>204</v>
      </c>
      <c r="AE388" s="9">
        <f>AG388</f>
        <v>162</v>
      </c>
      <c r="AF388" s="9" t="s">
        <v>59</v>
      </c>
      <c r="AG388" s="28">
        <f t="shared" si="363"/>
        <v>162</v>
      </c>
      <c r="AH388" s="16" t="s">
        <v>180</v>
      </c>
      <c r="AI388" s="10"/>
      <c r="AJ388" s="11" t="str">
        <f>CONCATENATE(G388,"Trend",E388)</f>
        <v>Step_Trend_028</v>
      </c>
      <c r="AK388" s="7" t="str">
        <f>CONCATENATE("chart_Trend",E388)</f>
        <v>chart_Trend_028</v>
      </c>
      <c r="AL388" s="10"/>
      <c r="AM388" s="12" t="str">
        <f>CONCATENATE("""",AJ388,""": {""broadcastFacet"": false, ", P388,  ", ""isGlobal"": false, ", """query"": {""measures"": [[""avg"", """,J388,"""]], ""groups"": ", I388,", ""filters"": [", M388,", ", N388,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"Step_Trend_028":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27, \"Metric\"), \"Error\").asString()}}"], "in"], ["Region", ["{{coalesce(cell(BIG_TEST_9.result, 27,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88" s="21" t="s">
        <v>233</v>
      </c>
      <c r="AO388" s="13" t="str">
        <f t="shared" si="399"/>
        <v>FAIL</v>
      </c>
      <c r="AP388" s="13"/>
      <c r="AQ388" s="12" t="str">
        <f>CONCATENATE("""", AK388, """: {""parameters"": {", AA388, " """, AJ388, """, ", AB388, "}, ""type"": ""chart""},")</f>
        <v>"chart_Trend_028":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"Step_Trend_028",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88" s="17" t="s">
        <v>238</v>
      </c>
      <c r="AS388" s="13" t="str">
        <f>IF(AQ388=AR388,"PASS","FAIL")</f>
        <v>FAIL</v>
      </c>
      <c r="AT388" s="13"/>
      <c r="AU388" s="12" t="str">
        <f t="shared" si="394"/>
        <v>{"colspan": 7, "column": 34, "name": "chart_Trend_028", "row": 162, "rowspan": 5, "widgetStyle": {"backgroundColor": "#FFFFFF", "borderColor": "#FFFFFF", "borderEdges": [], "borderRadius": 0, "borderWidth": 1}},</v>
      </c>
      <c r="AV388" s="17" t="s">
        <v>234</v>
      </c>
      <c r="AW388" s="13" t="str">
        <f t="shared" si="402"/>
        <v>FAIL</v>
      </c>
    </row>
    <row r="389" spans="1:49" s="4" customFormat="1" ht="115.8" thickBot="1" x14ac:dyDescent="0.35">
      <c r="A389" s="30">
        <v>9</v>
      </c>
      <c r="B389" s="14" t="s">
        <v>8</v>
      </c>
      <c r="C389" s="14" t="s">
        <v>47</v>
      </c>
      <c r="D389" s="14" t="s">
        <v>167</v>
      </c>
      <c r="E389" s="11" t="str">
        <f t="shared" si="395"/>
        <v>_028</v>
      </c>
      <c r="F389" s="28">
        <f t="shared" si="362"/>
        <v>27</v>
      </c>
      <c r="G389" s="6" t="s">
        <v>183</v>
      </c>
      <c r="H389" s="6" t="s">
        <v>183</v>
      </c>
      <c r="I389" s="26" t="s">
        <v>183</v>
      </c>
      <c r="J389" s="6" t="s">
        <v>183</v>
      </c>
      <c r="K389" s="6" t="s">
        <v>183</v>
      </c>
      <c r="L389" s="6" t="s">
        <v>183</v>
      </c>
      <c r="M389" s="6" t="s">
        <v>183</v>
      </c>
      <c r="N389" s="6" t="s">
        <v>183</v>
      </c>
      <c r="O389" s="6" t="s">
        <v>183</v>
      </c>
      <c r="P389" s="6" t="s">
        <v>183</v>
      </c>
      <c r="Q389" s="23" t="s">
        <v>183</v>
      </c>
      <c r="R389" s="23" t="s">
        <v>183</v>
      </c>
      <c r="S389" s="23" t="s">
        <v>183</v>
      </c>
      <c r="T389" s="23" t="s">
        <v>183</v>
      </c>
      <c r="U389" s="23" t="s">
        <v>183</v>
      </c>
      <c r="V389" s="23" t="s">
        <v>183</v>
      </c>
      <c r="W389" s="17" t="s">
        <v>187</v>
      </c>
      <c r="X389" s="8" t="s">
        <v>49</v>
      </c>
      <c r="Y389" s="8" t="s">
        <v>33</v>
      </c>
      <c r="Z389" s="8"/>
      <c r="AA389" s="23" t="s">
        <v>183</v>
      </c>
      <c r="AB389" s="23" t="s">
        <v>183</v>
      </c>
      <c r="AC389" s="9" t="s">
        <v>42</v>
      </c>
      <c r="AD389" s="9" t="s">
        <v>42</v>
      </c>
      <c r="AE389" s="9">
        <f>AG389</f>
        <v>162</v>
      </c>
      <c r="AF389" s="9" t="s">
        <v>59</v>
      </c>
      <c r="AG389" s="28">
        <f t="shared" si="363"/>
        <v>162</v>
      </c>
      <c r="AH389" s="22" t="str">
        <f>CONCATENATE("{""backgroundColor"": ""{{coalesce(cell(BIG_TEST_9.result, ",$F389,", \""Colorization_Hex_Code\""), \""#FFFFFF\"").asString()}}"", ""borderColor"": ""#FFFFFF"", ""borderEdges"": [""top"",""left"",""bottom""], ""borderRadius"": 0, ""borderWidth"": 4}")</f>
        <v>{"backgroundColor": "{{coalesce(cell(BIG_TEST_9.result, 27, \"Colorization_Hex_Code\"), \"#FFFFFF\").asString()}}", "borderColor": "#FFFFFF", "borderEdges": ["top","left","bottom"], "borderRadius": 0, "borderWidth": 4}</v>
      </c>
      <c r="AI389" s="10"/>
      <c r="AJ389" s="25" t="s">
        <v>183</v>
      </c>
      <c r="AK389" s="7" t="str">
        <f>CONCATENATE("Status_Box",E389)</f>
        <v>Status_Box_028</v>
      </c>
      <c r="AL389" s="10"/>
      <c r="AM389" s="24" t="s">
        <v>183</v>
      </c>
      <c r="AN389" s="24" t="s">
        <v>183</v>
      </c>
      <c r="AO389" s="13" t="str">
        <f t="shared" si="399"/>
        <v>PASS</v>
      </c>
      <c r="AP389" s="13"/>
      <c r="AQ389" s="12" t="str">
        <f>CONCATENATE("""",AK389,""": {""parameters"": {""fontSize"": ",X389,", ""text"": """, Z389, """, ""textAlignment"": """, Y389, """, ""textColor"": """, W389, """}, ""type"": ""text""},")</f>
        <v>"Status_Box_028": {"parameters": {"fontSize": 10, "text": "", "textAlignment": "center", "textColor": "#091A3E"}, "type": "text"},</v>
      </c>
      <c r="AR389" s="33" t="s">
        <v>203</v>
      </c>
      <c r="AS389" s="13" t="str">
        <f t="shared" ref="AS389:AS394" si="405">IF(AQ389=AR389,"PASS","FAIL")</f>
        <v>FAIL</v>
      </c>
      <c r="AT389" s="13"/>
      <c r="AU389" s="12" t="str">
        <f>CONCATENATE("{""colspan"": ",AC389,", ""column"": ",AD389,", ""name"": """,AK389,""", ""row"": ",AE389,", ""rowspan"": ",AF389, ", ""widgetStyle"": ",AH389,"},")</f>
        <v>{"colspan": 1, "column": 1, "name": "Status_Box_028", "row": 162, "rowspan": 5, "widgetStyle": {"backgroundColor": "{{coalesce(cell(BIG_TEST_9.result, 27, \"Colorization_Hex_Code\"), \"#FFFFFF\").asString()}}", "borderColor": "#FFFFFF", "borderEdges": ["top","left","bottom"], "borderRadius": 0, "borderWidth": 4}},</v>
      </c>
      <c r="AV389" s="33" t="s">
        <v>222</v>
      </c>
      <c r="AW389" s="13" t="str">
        <f t="shared" si="402"/>
        <v>FAIL</v>
      </c>
    </row>
    <row r="390" spans="1:49" s="4" customFormat="1" ht="130.19999999999999" customHeight="1" thickBot="1" x14ac:dyDescent="0.35">
      <c r="A390" s="30">
        <v>10</v>
      </c>
      <c r="B390" s="14" t="s">
        <v>8</v>
      </c>
      <c r="C390" s="14" t="s">
        <v>47</v>
      </c>
      <c r="D390" s="14" t="s">
        <v>168</v>
      </c>
      <c r="E390" s="11" t="str">
        <f t="shared" si="395"/>
        <v>_028</v>
      </c>
      <c r="F390" s="28">
        <f t="shared" si="362"/>
        <v>27</v>
      </c>
      <c r="G390" s="6" t="s">
        <v>183</v>
      </c>
      <c r="H390" s="6" t="s">
        <v>183</v>
      </c>
      <c r="I390" s="26" t="s">
        <v>183</v>
      </c>
      <c r="J390" s="6" t="s">
        <v>183</v>
      </c>
      <c r="K390" s="6" t="s">
        <v>183</v>
      </c>
      <c r="L390" s="6" t="s">
        <v>183</v>
      </c>
      <c r="M390" s="6" t="s">
        <v>183</v>
      </c>
      <c r="N390" s="6" t="s">
        <v>183</v>
      </c>
      <c r="O390" s="6" t="s">
        <v>183</v>
      </c>
      <c r="P390" s="6" t="s">
        <v>183</v>
      </c>
      <c r="Q390" s="23" t="s">
        <v>183</v>
      </c>
      <c r="R390" s="23" t="s">
        <v>183</v>
      </c>
      <c r="S390" s="23" t="s">
        <v>183</v>
      </c>
      <c r="T390" s="23" t="s">
        <v>183</v>
      </c>
      <c r="U390" s="23" t="s">
        <v>183</v>
      </c>
      <c r="V390" s="23" t="s">
        <v>183</v>
      </c>
      <c r="W390" s="21" t="str">
        <f>CONCATENATE("{{coalesce(cell(BIG_TEST_9.result, ", $F390,", \""Text_Color_1\""), \""#FFFFFF\"").asString()}}")</f>
        <v>{{coalesce(cell(BIG_TEST_9.result, 27, \"Text_Color_1\"), \"#FFFFFF\").asString()}}</v>
      </c>
      <c r="X390" s="8" t="s">
        <v>34</v>
      </c>
      <c r="Y390" s="8" t="s">
        <v>186</v>
      </c>
      <c r="Z390" s="21" t="str">
        <f>CONCATENATE("{{coalesce(cell(BIG_TEST_9.result, ", $F390,", \""Metric_Short\""), \""Error\"").asString()}}")</f>
        <v>{{coalesce(cell(BIG_TEST_9.result, 27, \"Metric_Short\"), \"Error\").asString()}}</v>
      </c>
      <c r="AA390" s="23" t="s">
        <v>183</v>
      </c>
      <c r="AB390" s="23" t="s">
        <v>183</v>
      </c>
      <c r="AC390" s="9" t="s">
        <v>61</v>
      </c>
      <c r="AD390" s="9" t="s">
        <v>44</v>
      </c>
      <c r="AE390" s="9">
        <f>AG390</f>
        <v>162</v>
      </c>
      <c r="AF390" s="9" t="s">
        <v>40</v>
      </c>
      <c r="AG390" s="28">
        <f t="shared" si="363"/>
        <v>162</v>
      </c>
      <c r="AH390" s="16" t="s">
        <v>205</v>
      </c>
      <c r="AI390" s="10"/>
      <c r="AJ390" s="25" t="s">
        <v>183</v>
      </c>
      <c r="AK390" s="7" t="str">
        <f>CONCATENATE("Metric_Name",E390)</f>
        <v>Metric_Name_028</v>
      </c>
      <c r="AL390" s="10"/>
      <c r="AM390" s="24" t="s">
        <v>183</v>
      </c>
      <c r="AN390" s="24" t="s">
        <v>183</v>
      </c>
      <c r="AO390" s="13" t="str">
        <f t="shared" si="399"/>
        <v>PASS</v>
      </c>
      <c r="AP390" s="13"/>
      <c r="AQ390" s="12" t="str">
        <f>CONCATENATE("""",AK390,""": {""parameters"": {""fontSize"": ",X390,", ""text"": """, Z390, """, ""textAlignment"": """, Y390, """, ""textColor"": """, W390, """}, ""type"": ""text""},")</f>
        <v>"Metric_Name_028": {"parameters": {"fontSize": 14, "text": "{{coalesce(cell(BIG_TEST_9.result, 27, \"Metric_Short\"), \"Error\").asString()}}", "textAlignment": "left", "textColor": "{{coalesce(cell(BIG_TEST_9.result, 27, \"Text_Color_1\"), \"#FFFFFF\").asString()}}"}, "type": "text"},</v>
      </c>
      <c r="AR390" s="33" t="s">
        <v>248</v>
      </c>
      <c r="AS390" s="13" t="str">
        <f t="shared" si="405"/>
        <v>FAIL</v>
      </c>
      <c r="AT390" s="13"/>
      <c r="AU390" s="12" t="str">
        <f>CONCATENATE("{""colspan"": ",AC390,", ""column"": ",AD390,", ""name"": """,AK390,""", ""row"": ",AE390,", ""rowspan"": ",AF390,", ""widgetStyle"": ",AH390,"},")</f>
        <v>{"colspan": 11, "column": 2, "name": "Metric_Name_028", "row": 162, "rowspan": 3, "widgetStyle": {"borderColor": "#FFFFFF", "borderEdges": [], "borderWidth": 1}},</v>
      </c>
      <c r="AV390" s="33" t="s">
        <v>223</v>
      </c>
      <c r="AW390" s="13" t="str">
        <f t="shared" si="402"/>
        <v>FAIL</v>
      </c>
    </row>
    <row r="391" spans="1:49" s="4" customFormat="1" ht="72.599999999999994" thickBot="1" x14ac:dyDescent="0.35">
      <c r="A391" s="30">
        <v>11</v>
      </c>
      <c r="B391" s="14" t="s">
        <v>8</v>
      </c>
      <c r="C391" s="14" t="s">
        <v>47</v>
      </c>
      <c r="D391" s="14" t="s">
        <v>169</v>
      </c>
      <c r="E391" s="11" t="str">
        <f t="shared" si="395"/>
        <v>_028</v>
      </c>
      <c r="F391" s="28">
        <f t="shared" si="362"/>
        <v>27</v>
      </c>
      <c r="G391" s="6" t="s">
        <v>183</v>
      </c>
      <c r="H391" s="6" t="s">
        <v>183</v>
      </c>
      <c r="I391" s="26" t="s">
        <v>183</v>
      </c>
      <c r="J391" s="6" t="s">
        <v>183</v>
      </c>
      <c r="K391" s="6" t="s">
        <v>183</v>
      </c>
      <c r="L391" s="6" t="s">
        <v>183</v>
      </c>
      <c r="M391" s="6" t="s">
        <v>183</v>
      </c>
      <c r="N391" s="6" t="s">
        <v>183</v>
      </c>
      <c r="O391" s="6" t="s">
        <v>183</v>
      </c>
      <c r="P391" s="6" t="s">
        <v>183</v>
      </c>
      <c r="Q391" s="23" t="s">
        <v>183</v>
      </c>
      <c r="R391" s="23" t="s">
        <v>183</v>
      </c>
      <c r="S391" s="23" t="s">
        <v>183</v>
      </c>
      <c r="T391" s="23" t="s">
        <v>183</v>
      </c>
      <c r="U391" s="23" t="s">
        <v>183</v>
      </c>
      <c r="V391" s="23" t="s">
        <v>183</v>
      </c>
      <c r="W391" s="21" t="str">
        <f>CONCATENATE("{{coalesce(cell(BIG_TEST_9.result, ", $F391,", \""Text_Color_2\""), \""#FFFFFF\"").asString()}}")</f>
        <v>{{coalesce(cell(BIG_TEST_9.result, 27, \"Text_Color_2\"), \"#FFFFFF\").asString()}}</v>
      </c>
      <c r="X391" s="8" t="s">
        <v>62</v>
      </c>
      <c r="Y391" s="8" t="s">
        <v>186</v>
      </c>
      <c r="Z391" s="21" t="str">
        <f>CONCATENATE("{{coalesce(cell(BIG_TEST_9.result, ", $F391,", \""Type\""), \""Error\"").asString()}} Metric")</f>
        <v>{{coalesce(cell(BIG_TEST_9.result, 27, \"Type\"), \"Error\").asString()}} Metric</v>
      </c>
      <c r="AA391" s="23" t="s">
        <v>183</v>
      </c>
      <c r="AB391" s="23" t="s">
        <v>183</v>
      </c>
      <c r="AC391" s="9" t="s">
        <v>179</v>
      </c>
      <c r="AD391" s="9" t="s">
        <v>44</v>
      </c>
      <c r="AE391" s="9">
        <f>AG391+3</f>
        <v>165</v>
      </c>
      <c r="AF391" s="9" t="s">
        <v>44</v>
      </c>
      <c r="AG391" s="28">
        <f t="shared" si="363"/>
        <v>162</v>
      </c>
      <c r="AH391" s="16" t="s">
        <v>180</v>
      </c>
      <c r="AI391" s="10"/>
      <c r="AJ391" s="25" t="s">
        <v>183</v>
      </c>
      <c r="AK391" s="7" t="str">
        <f>CONCATENATE("Type_Name",E391)</f>
        <v>Type_Name_028</v>
      </c>
      <c r="AL391" s="10"/>
      <c r="AM391" s="24" t="s">
        <v>183</v>
      </c>
      <c r="AN391" s="24" t="s">
        <v>183</v>
      </c>
      <c r="AO391" s="13" t="str">
        <f t="shared" si="399"/>
        <v>PASS</v>
      </c>
      <c r="AP391" s="13"/>
      <c r="AQ391" s="12" t="str">
        <f>CONCATENATE("""",AK391,""": {""parameters"": {""fontSize"": ",X391,", ""text"": """, Z391, """, ""textAlignment"": """, Y391, """, ""textColor"": """, W391, """}, ""type"": ""text""},")</f>
        <v>"Type_Name_028": {"parameters": {"fontSize": 12, "text": "{{coalesce(cell(BIG_TEST_9.result, 27, \"Type\"), \"Error\").asString()}} Metric", "textAlignment": "left", "textColor": "{{coalesce(cell(BIG_TEST_9.result, 27, \"Text_Color_2\"), \"#FFFFFF\").asString()}}"}, "type": "text"},</v>
      </c>
      <c r="AR391" s="33" t="s">
        <v>206</v>
      </c>
      <c r="AS391" s="13" t="str">
        <f t="shared" si="405"/>
        <v>FAIL</v>
      </c>
      <c r="AT391" s="13"/>
      <c r="AU391" s="12" t="str">
        <f>CONCATENATE("{""colspan"": ",AC391,", ""column"": ",AD391,", ""name"": """,AK391,""", ""row"": ",AE391,", ""rowspan"": ",AF391,", ""widgetStyle"": ",AH391,"},")</f>
        <v>{"colspan": 7, "column": 2, "name": "Type_Name_028", "row": 165, "rowspan": 2, "widgetStyle": {"backgroundColor": "#FFFFFF", "borderColor": "#FFFFFF", "borderEdges": [], "borderRadius": 0, "borderWidth": 1}},</v>
      </c>
      <c r="AV391" s="33" t="s">
        <v>224</v>
      </c>
      <c r="AW391" s="13" t="str">
        <f t="shared" si="402"/>
        <v>FAIL</v>
      </c>
    </row>
    <row r="392" spans="1:49" s="4" customFormat="1" ht="87" customHeight="1" thickBot="1" x14ac:dyDescent="0.35">
      <c r="A392" s="30">
        <v>12</v>
      </c>
      <c r="B392" s="14" t="s">
        <v>8</v>
      </c>
      <c r="C392" s="14" t="s">
        <v>47</v>
      </c>
      <c r="D392" s="14" t="s">
        <v>170</v>
      </c>
      <c r="E392" s="11" t="str">
        <f t="shared" si="395"/>
        <v>_028</v>
      </c>
      <c r="F392" s="28">
        <f t="shared" si="362"/>
        <v>27</v>
      </c>
      <c r="G392" s="6" t="s">
        <v>183</v>
      </c>
      <c r="H392" s="6" t="s">
        <v>183</v>
      </c>
      <c r="I392" s="26" t="s">
        <v>183</v>
      </c>
      <c r="J392" s="6" t="s">
        <v>183</v>
      </c>
      <c r="K392" s="6" t="s">
        <v>183</v>
      </c>
      <c r="L392" s="6" t="s">
        <v>183</v>
      </c>
      <c r="M392" s="6" t="s">
        <v>183</v>
      </c>
      <c r="N392" s="6" t="s">
        <v>183</v>
      </c>
      <c r="O392" s="6" t="s">
        <v>183</v>
      </c>
      <c r="P392" s="6" t="s">
        <v>183</v>
      </c>
      <c r="Q392" s="23" t="s">
        <v>183</v>
      </c>
      <c r="R392" s="23" t="s">
        <v>183</v>
      </c>
      <c r="S392" s="23" t="s">
        <v>183</v>
      </c>
      <c r="T392" s="23" t="s">
        <v>183</v>
      </c>
      <c r="U392" s="23" t="s">
        <v>183</v>
      </c>
      <c r="V392" s="23" t="s">
        <v>183</v>
      </c>
      <c r="W392" s="21" t="str">
        <f>CONCATENATE("{{coalesce(cell(BIG_TEST_9.result, ", $F392,", \""Text_Color_2\""), \""#FFFFFF\"").asString()}}")</f>
        <v>{{coalesce(cell(BIG_TEST_9.result, 27, \"Text_Color_2\"), \"#FFFFFF\").asString()}}</v>
      </c>
      <c r="X392" s="8" t="s">
        <v>62</v>
      </c>
      <c r="Y392" s="8" t="s">
        <v>202</v>
      </c>
      <c r="Z392" s="21" t="str">
        <f>CONCATENATE("As of {{coalesce(cell(BIG_TEST_9.result, ", $F392,", \""As_of_Date\""), \""Error\"").asString()}}")</f>
        <v>As of {{coalesce(cell(BIG_TEST_9.result, 27, \"As_of_Date\"), \"Error\").asString()}}</v>
      </c>
      <c r="AA392" s="23" t="s">
        <v>183</v>
      </c>
      <c r="AB392" s="23" t="s">
        <v>183</v>
      </c>
      <c r="AC392" s="9" t="s">
        <v>60</v>
      </c>
      <c r="AD392" s="9" t="s">
        <v>162</v>
      </c>
      <c r="AE392" s="9">
        <f>AG392+3</f>
        <v>165</v>
      </c>
      <c r="AF392" s="9" t="s">
        <v>44</v>
      </c>
      <c r="AG392" s="28">
        <f t="shared" si="363"/>
        <v>162</v>
      </c>
      <c r="AH392" s="16" t="s">
        <v>45</v>
      </c>
      <c r="AI392" s="10"/>
      <c r="AJ392" s="25" t="s">
        <v>183</v>
      </c>
      <c r="AK392" s="7" t="str">
        <f>CONCATENATE("As_Of_Date_Name",E392)</f>
        <v>As_Of_Date_Name_028</v>
      </c>
      <c r="AL392" s="10"/>
      <c r="AM392" s="24" t="s">
        <v>183</v>
      </c>
      <c r="AN392" s="24" t="s">
        <v>183</v>
      </c>
      <c r="AO392" s="13" t="str">
        <f t="shared" si="399"/>
        <v>PASS</v>
      </c>
      <c r="AP392" s="13"/>
      <c r="AQ392" s="12" t="str">
        <f>CONCATENATE("""",AK392,""": {""parameters"": {""fontSize"": ",X392,", ""text"": """, Z392, """, ""textAlignment"": """, Y392, """, ""textColor"": """, W392, """}, ""type"": ""text""},")</f>
        <v>"As_Of_Date_Name_028": {"parameters": {"fontSize": 12, "text": "As of {{coalesce(cell(BIG_TEST_9.result, 27, \"As_of_Date\"), \"Error\").asString()}}", "textAlignment": "right", "textColor": "{{coalesce(cell(BIG_TEST_9.result, 27, \"Text_Color_2\"), \"#FFFFFF\").asString()}}"}, "type": "text"},</v>
      </c>
      <c r="AR392" s="33" t="s">
        <v>209</v>
      </c>
      <c r="AS392" s="13" t="str">
        <f t="shared" si="405"/>
        <v>FAIL</v>
      </c>
      <c r="AT392" s="13"/>
      <c r="AU392" s="12" t="str">
        <f>CONCATENATE("{""colspan"": ",AC392,", ""column"": ",AD392,", ""name"": """,AK392,""", ""row"": ",AE392,", ""rowspan"": ",AF392,", ""widgetStyle"": ",AH392,"},")</f>
        <v>{"colspan": 6, "column": 9, "name": "As_Of_Date_Name_028", "row": 165, "rowspan": 2, "widgetStyle": {"borderEdges": []}},</v>
      </c>
      <c r="AV392" s="33" t="s">
        <v>225</v>
      </c>
      <c r="AW392" s="13" t="str">
        <f t="shared" si="402"/>
        <v>FAIL</v>
      </c>
    </row>
    <row r="393" spans="1:49" s="4" customFormat="1" ht="130.19999999999999" customHeight="1" thickBot="1" x14ac:dyDescent="0.35">
      <c r="A393" s="30">
        <v>13</v>
      </c>
      <c r="B393" s="14" t="s">
        <v>8</v>
      </c>
      <c r="C393" s="14" t="s">
        <v>47</v>
      </c>
      <c r="D393" s="14" t="s">
        <v>171</v>
      </c>
      <c r="E393" s="11" t="str">
        <f t="shared" si="395"/>
        <v>_028</v>
      </c>
      <c r="F393" s="28">
        <f t="shared" si="362"/>
        <v>27</v>
      </c>
      <c r="G393" s="6" t="s">
        <v>183</v>
      </c>
      <c r="H393" s="6" t="s">
        <v>183</v>
      </c>
      <c r="I393" s="26" t="s">
        <v>183</v>
      </c>
      <c r="J393" s="6" t="s">
        <v>183</v>
      </c>
      <c r="K393" s="6" t="s">
        <v>183</v>
      </c>
      <c r="L393" s="6" t="s">
        <v>183</v>
      </c>
      <c r="M393" s="6" t="s">
        <v>183</v>
      </c>
      <c r="N393" s="6" t="s">
        <v>183</v>
      </c>
      <c r="O393" s="6" t="s">
        <v>183</v>
      </c>
      <c r="P393" s="6" t="s">
        <v>183</v>
      </c>
      <c r="Q393" s="23" t="s">
        <v>183</v>
      </c>
      <c r="R393" s="21" t="str">
        <f>CONCATENATE("https://{{coalesce(cell(BIG_TEST_9.result, ", $F393,", \""CSG_Insights_Central_Link\""), \""sites.google.com/salesforce.com/fy18-csg-insights-central/home\"").asString()}}")</f>
        <v>https://{{coalesce(cell(BIG_TEST_9.result, 27, \"CSG_Insights_Central_Link\"), \"sites.google.com/salesforce.com/fy18-csg-insights-central/home\").asString()}}</v>
      </c>
      <c r="S393" s="21" t="s">
        <v>199</v>
      </c>
      <c r="T393" s="7" t="str">
        <f>"false"</f>
        <v>false</v>
      </c>
      <c r="U393" s="23" t="s">
        <v>183</v>
      </c>
      <c r="V393" s="23" t="s">
        <v>183</v>
      </c>
      <c r="W393" s="17" t="s">
        <v>207</v>
      </c>
      <c r="X393" s="8" t="s">
        <v>34</v>
      </c>
      <c r="Y393" s="8" t="s">
        <v>33</v>
      </c>
      <c r="Z393" s="8" t="s">
        <v>185</v>
      </c>
      <c r="AA393" s="23" t="s">
        <v>183</v>
      </c>
      <c r="AB393" s="23" t="s">
        <v>183</v>
      </c>
      <c r="AC393" s="9" t="s">
        <v>44</v>
      </c>
      <c r="AD393" s="9" t="s">
        <v>122</v>
      </c>
      <c r="AE393" s="9">
        <f>AG393</f>
        <v>162</v>
      </c>
      <c r="AF393" s="9" t="s">
        <v>40</v>
      </c>
      <c r="AG393" s="28">
        <f t="shared" si="363"/>
        <v>162</v>
      </c>
      <c r="AH393" s="16" t="s">
        <v>180</v>
      </c>
      <c r="AI393" s="10"/>
      <c r="AJ393" s="25" t="s">
        <v>183</v>
      </c>
      <c r="AK393" s="7" t="str">
        <f>CONCATENATE("Help_Link",E393)</f>
        <v>Help_Link_028</v>
      </c>
      <c r="AL393" s="10"/>
      <c r="AM393" s="24" t="s">
        <v>183</v>
      </c>
      <c r="AN393" s="24" t="s">
        <v>183</v>
      </c>
      <c r="AO393" s="13" t="str">
        <f t="shared" si="399"/>
        <v>PASS</v>
      </c>
      <c r="AP393" s="13"/>
      <c r="AQ393" s="12" t="str">
        <f>CONCATENATE("""",AK393,""": {""parameters"": {""destinationLink"": {""url"": """, R393, """, ""tooltip"": """, S393,"""}, ""destinationType"": ""url"", ""fontSize"": ",X393,", ""includeState"": ", T393, ", ""text"": """, Z393, """, ""textAlignment"": """, Y393, """, ""textColor"": """, W393, """}, ""type"": ""link""},")</f>
        <v>"Help_Link_028": {"parameters": {"destinationLink": {"url": "https://{{coalesce(cell(BIG_TEST_9.result, 27,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93" s="33" t="s">
        <v>208</v>
      </c>
      <c r="AS393" s="13" t="str">
        <f t="shared" si="405"/>
        <v>FAIL</v>
      </c>
      <c r="AT393" s="13"/>
      <c r="AU393" s="12" t="str">
        <f>CONCATENATE("{""colspan"": ",AC393,", ""column"": ",AD393,", ""name"": """,AK393,""", ""row"": ",AE393,", ""rowspan"": ",AF393,", ""widgetStyle"": ",AH393,"},")</f>
        <v>{"colspan": 2, "column": 13, "name": "Help_Link_028", "row": 162, "rowspan": 3, "widgetStyle": {"backgroundColor": "#FFFFFF", "borderColor": "#FFFFFF", "borderEdges": [], "borderRadius": 0, "borderWidth": 1}},</v>
      </c>
      <c r="AV393" s="33" t="s">
        <v>226</v>
      </c>
      <c r="AW393" s="13" t="str">
        <f t="shared" si="402"/>
        <v>FAIL</v>
      </c>
    </row>
    <row r="394" spans="1:49" s="4" customFormat="1" ht="87" thickBot="1" x14ac:dyDescent="0.35">
      <c r="A394" s="31">
        <v>14</v>
      </c>
      <c r="B394" s="14" t="s">
        <v>8</v>
      </c>
      <c r="C394" s="14" t="s">
        <v>47</v>
      </c>
      <c r="D394" s="14" t="s">
        <v>172</v>
      </c>
      <c r="E394" s="11" t="str">
        <f t="shared" si="395"/>
        <v>_028</v>
      </c>
      <c r="F394" s="28">
        <f t="shared" si="362"/>
        <v>27</v>
      </c>
      <c r="G394" s="6" t="s">
        <v>183</v>
      </c>
      <c r="H394" s="6" t="s">
        <v>183</v>
      </c>
      <c r="I394" s="26" t="s">
        <v>183</v>
      </c>
      <c r="J394" s="6" t="s">
        <v>183</v>
      </c>
      <c r="K394" s="6" t="s">
        <v>183</v>
      </c>
      <c r="L394" s="6" t="s">
        <v>183</v>
      </c>
      <c r="M394" s="6" t="s">
        <v>183</v>
      </c>
      <c r="N394" s="6" t="s">
        <v>183</v>
      </c>
      <c r="O394" s="6" t="s">
        <v>183</v>
      </c>
      <c r="P394" s="6" t="s">
        <v>183</v>
      </c>
      <c r="Q394" s="23" t="s">
        <v>183</v>
      </c>
      <c r="R394" s="21" t="str">
        <f>CONCATENATE("https://org62.my.salesforce.com/analytics/wave/wave.apexp#dashboard/{{coalesce(cell(BIG_TEST_9.result, ", $F394,", \""Detail_Dashboard_Name\""), \""0FK0M0000004J3fWAE\"").asString()}}")</f>
        <v>https://org62.my.salesforce.com/analytics/wave/wave.apexp#dashboard/{{coalesce(cell(BIG_TEST_9.result, 27, \"Detail_Dashboard_Name\"), \"0FK0M0000004J3fWAE\").asString()}}</v>
      </c>
      <c r="S394" s="21" t="s">
        <v>198</v>
      </c>
      <c r="T394" s="7" t="str">
        <f>"false"</f>
        <v>false</v>
      </c>
      <c r="U394" s="23" t="s">
        <v>183</v>
      </c>
      <c r="V394" s="23" t="s">
        <v>183</v>
      </c>
      <c r="W394" s="17" t="s">
        <v>207</v>
      </c>
      <c r="X394" s="8" t="s">
        <v>62</v>
      </c>
      <c r="Y394" s="8" t="s">
        <v>33</v>
      </c>
      <c r="Z394" s="8" t="s">
        <v>201</v>
      </c>
      <c r="AA394" s="23" t="s">
        <v>183</v>
      </c>
      <c r="AB394" s="23" t="s">
        <v>183</v>
      </c>
      <c r="AC394" s="9" t="s">
        <v>41</v>
      </c>
      <c r="AD394" s="9" t="s">
        <v>181</v>
      </c>
      <c r="AE394" s="32">
        <f>AG394+1</f>
        <v>163</v>
      </c>
      <c r="AF394" s="9" t="s">
        <v>40</v>
      </c>
      <c r="AG394" s="28">
        <f t="shared" si="363"/>
        <v>162</v>
      </c>
      <c r="AH394" s="16" t="s">
        <v>235</v>
      </c>
      <c r="AI394" s="10"/>
      <c r="AJ394" s="25" t="s">
        <v>183</v>
      </c>
      <c r="AK394" s="7" t="str">
        <f>CONCATENATE("Explore_Link",E394)</f>
        <v>Explore_Link_028</v>
      </c>
      <c r="AL394" s="10"/>
      <c r="AM394" s="24" t="s">
        <v>183</v>
      </c>
      <c r="AN394" s="24" t="s">
        <v>183</v>
      </c>
      <c r="AO394" s="13" t="str">
        <f t="shared" si="399"/>
        <v>PASS</v>
      </c>
      <c r="AP394" s="13"/>
      <c r="AQ394" s="12" t="str">
        <f>CONCATENATE("""",AK394,""": {""parameters"": {""destinationLink"": {""url"": """, R394, """, ""tooltip"": """, S394,"""}, ""destinationType"": ""url"", ""fontSize"": ",X394,", ""includeState"": ", T394, ", ""text"": """, Z394, """, ""textAlignment"": """, Y394, """, ""textColor"": """, W394, """}, ""type"": ""link""},")</f>
        <v>"Explore_Link_028": {"parameters": {"destinationLink": {"url": "https://org62.my.salesforce.com/analytics/wave/wave.apexp#dashboard/{{coalesce(cell(BIG_TEST_9.result, 27,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94" s="33" t="s">
        <v>249</v>
      </c>
      <c r="AS394" s="13" t="str">
        <f t="shared" si="405"/>
        <v>FAIL</v>
      </c>
      <c r="AT394" s="13"/>
      <c r="AU394" s="12" t="str">
        <f>CONCATENATE("{""colspan"": ",AC394,", ""column"": ",AD394,", ""name"": """,AK394,""", ""row"": ",AE394,", ""rowspan"": ",AF394,", ""widgetStyle"": ",AH394,"},")</f>
        <v>{"colspan": 4, "column": 43, "name": "Explore_Link_028", "row": 163, "rowspan": 3, "widgetStyle": {"backgroundColor": "#E3EBF3", "borderColor": "#FFFFFF", "borderEdges": ["all"], "borderRadius": 8, "borderWidth": 4}},</v>
      </c>
      <c r="AV394" s="33" t="s">
        <v>236</v>
      </c>
      <c r="AW394" s="13" t="str">
        <f t="shared" si="402"/>
        <v>FAIL</v>
      </c>
    </row>
    <row r="395" spans="1:49" s="4" customFormat="1" ht="72.599999999999994" thickBot="1" x14ac:dyDescent="0.35">
      <c r="A395" s="29">
        <v>1</v>
      </c>
      <c r="B395" s="14" t="s">
        <v>8</v>
      </c>
      <c r="C395" s="14" t="s">
        <v>47</v>
      </c>
      <c r="D395" s="14" t="s">
        <v>10</v>
      </c>
      <c r="E395" s="11" t="str">
        <f>CONCATENATE("_",TEXT(F395+1,"000"))</f>
        <v>_029</v>
      </c>
      <c r="F395" s="28">
        <f t="shared" si="362"/>
        <v>28</v>
      </c>
      <c r="G395" s="5" t="s">
        <v>173</v>
      </c>
      <c r="H395" s="20" t="str">
        <f>CONCATENATE("{{coalesce(cell(BIG_TEST_9.result, ", $F395,", \""Metric\""), \""Error\"").asString()}}")</f>
        <v>{{coalesce(cell(BIG_TEST_9.result, 28, \"Metric\"), \"Error\").asString()}}</v>
      </c>
      <c r="I395" s="26" t="s">
        <v>183</v>
      </c>
      <c r="J395" s="20" t="str">
        <f>CONCATENATE("{{coalesce(cell(BIG_TEST_9.result, ", $F395,", \""YTD_Dynamic\""), \""Error\"").asString()}}")</f>
        <v>{{coalesce(cell(BIG_TEST_9.result, 28, \"YTD_Dynamic\"), \"Error\").asString()}}</v>
      </c>
      <c r="K395" s="6" t="s">
        <v>16</v>
      </c>
      <c r="L395" s="5" t="s">
        <v>17</v>
      </c>
      <c r="M395" s="20" t="str">
        <f t="shared" ref="M395:M399" si="406">CONCATENATE("[""Metric"", [""{{coalesce(cell(BIG_TEST_9.result, ", $F395,", \""Metric\""), \""Error\"").asString()}}""], ""in""]")</f>
        <v>["Metric", ["{{coalesce(cell(BIG_TEST_9.result, 28, \"Metric\"), \"Error\").asString()}}"], "in"]</v>
      </c>
      <c r="N395" s="20" t="str">
        <f t="shared" ref="N395:N398" si="407">CONCATENATE("[""Region"", [""{{coalesce(cell(BIG_TEST_9.result, ", $F395,", \""Region\""), \""Error\"").asString()}}""], ""in""]")</f>
        <v>["Region", ["{{coalesce(cell(BIG_TEST_9.result, 28, \"Region\"), \"Error\").asString()}}"], "in"]</v>
      </c>
      <c r="O395" s="6" t="s">
        <v>210</v>
      </c>
      <c r="P395" s="6" t="s">
        <v>177</v>
      </c>
      <c r="Q395" s="23" t="s">
        <v>183</v>
      </c>
      <c r="R395" s="23" t="s">
        <v>183</v>
      </c>
      <c r="S395" s="23" t="s">
        <v>183</v>
      </c>
      <c r="T395" s="23" t="s">
        <v>183</v>
      </c>
      <c r="U395" s="23" t="s">
        <v>183</v>
      </c>
      <c r="V395" s="23" t="s">
        <v>183</v>
      </c>
      <c r="W395" s="21" t="str">
        <f>CONCATENATE("{{coalesce(cell(BIG_TEST_9.result, ", $F395,", \""Text_Color_1\""), \""#FFFFFF\"").asString()}}")</f>
        <v>{{coalesce(cell(BIG_TEST_9.result, 28, \"Text_Color_1\"), \"#FFFFFF\").asString()}}</v>
      </c>
      <c r="X395" s="8" t="s">
        <v>48</v>
      </c>
      <c r="Y395" s="8" t="s">
        <v>33</v>
      </c>
      <c r="Z395" s="21" t="str">
        <f>CONCATENATE("{{coalesce(cell(BIG_TEST_9.result, ", $F395,", \""number_YTD_Formatted\""), \""--\"").asString()}}")</f>
        <v>{{coalesce(cell(BIG_TEST_9.result, 28, \"number_YTD_Formatted\"), \"--\").asString()}}</v>
      </c>
      <c r="AA395" s="23" t="s">
        <v>183</v>
      </c>
      <c r="AB395" s="23" t="s">
        <v>183</v>
      </c>
      <c r="AC395" s="9" t="s">
        <v>59</v>
      </c>
      <c r="AD395" s="9" t="s">
        <v>160</v>
      </c>
      <c r="AE395" s="9">
        <f>AG395</f>
        <v>167</v>
      </c>
      <c r="AF395" s="9" t="s">
        <v>40</v>
      </c>
      <c r="AG395" s="28">
        <f t="shared" si="363"/>
        <v>167</v>
      </c>
      <c r="AH395" s="16" t="s">
        <v>227</v>
      </c>
      <c r="AI395" s="10"/>
      <c r="AJ395" s="25" t="s">
        <v>183</v>
      </c>
      <c r="AK395" s="7" t="str">
        <f>CONCATENATE("text_",L395,E395)</f>
        <v>text_YTD_029</v>
      </c>
      <c r="AL395" s="10"/>
      <c r="AM395" s="24" t="s">
        <v>183</v>
      </c>
      <c r="AN395" s="24" t="s">
        <v>183</v>
      </c>
      <c r="AO395" s="13" t="str">
        <f>IF(AM395=AN395,"PASS","FAIL")</f>
        <v>PASS</v>
      </c>
      <c r="AP395" s="13"/>
      <c r="AQ395" s="12" t="str">
        <f>CONCATENATE("""",AK395,""": {""type"": ""text"", ""parameters"": {""text"": """, Z395, """, ""textAlignment"": """, Y395, """, ""textColor"": """, W395, """, ""fontSize"": ",X395,"}},")</f>
        <v>"text_YTD_029": {"type": "text", "parameters": {"text": "{{coalesce(cell(BIG_TEST_9.result, 28, \"number_YTD_Formatted\"), \"--\").asString()}}", "textAlignment": "center", "textColor": "{{coalesce(cell(BIG_TEST_9.result, 28, \"Text_Color_1\"), \"#FFFFFF\").asString()}}", "fontSize": 18}},</v>
      </c>
      <c r="AR395" s="17" t="s">
        <v>218</v>
      </c>
      <c r="AS395" s="13" t="str">
        <f>IF(AQ395=AR395,"PASS","FAIL")</f>
        <v>FAIL</v>
      </c>
      <c r="AT395" s="13"/>
      <c r="AU395" s="12" t="str">
        <f t="shared" ref="AU395:AU402" si="408">CONCATENATE("{""colspan"": ",AC395,", ""column"": ",AD395,", ""name"": """,AK395,""", ""row"": ",AE395,", ""rowspan"": ",AF395,", ""widgetStyle"": ",AH395,"},")</f>
        <v>{"colspan": 5, "column": 22, "name": "text_YTD_029", "row": 167, "rowspan": 3, "widgetStyle": {"borderEdges": ["bottom"], "backgroundColor": "#FFFFFF", "borderColor": "#C5D3E0", "borderRadius": 0, "borderWidth": 1}},</v>
      </c>
      <c r="AV395" s="17" t="s">
        <v>231</v>
      </c>
      <c r="AW395" s="13" t="str">
        <f>IF(AU395=AV395,"PASS","FAIL")</f>
        <v>FAIL</v>
      </c>
    </row>
    <row r="396" spans="1:49" s="4" customFormat="1" ht="72.599999999999994" thickBot="1" x14ac:dyDescent="0.35">
      <c r="A396" s="30">
        <v>2</v>
      </c>
      <c r="B396" s="14" t="s">
        <v>8</v>
      </c>
      <c r="C396" s="14" t="s">
        <v>47</v>
      </c>
      <c r="D396" s="14" t="s">
        <v>10</v>
      </c>
      <c r="E396" s="11" t="str">
        <f t="shared" ref="E396:E408" si="409">CONCATENATE("_",TEXT(F396+1,"000"))</f>
        <v>_029</v>
      </c>
      <c r="F396" s="28">
        <f t="shared" si="362"/>
        <v>28</v>
      </c>
      <c r="G396" s="5" t="s">
        <v>173</v>
      </c>
      <c r="H396" s="20" t="str">
        <f t="shared" ref="H396:H399" si="410">CONCATENATE("{{coalesce(cell(BIG_TEST_9.result, ", $F396,", \""Metric\""), \""Error\"").asString()}}")</f>
        <v>{{coalesce(cell(BIG_TEST_9.result, 28, \"Metric\"), \"Error\").asString()}}</v>
      </c>
      <c r="I396" s="26" t="s">
        <v>183</v>
      </c>
      <c r="J396" s="20" t="s">
        <v>15</v>
      </c>
      <c r="K396" s="5" t="s">
        <v>15</v>
      </c>
      <c r="L396" s="5" t="s">
        <v>53</v>
      </c>
      <c r="M396" s="20" t="str">
        <f t="shared" si="406"/>
        <v>["Metric", ["{{coalesce(cell(BIG_TEST_9.result, 28, \"Metric\"), \"Error\").asString()}}"], "in"]</v>
      </c>
      <c r="N396" s="20" t="str">
        <f t="shared" si="407"/>
        <v>["Region", ["{{coalesce(cell(BIG_TEST_9.result, 28, \"Region\"), \"Error\").asString()}}"], "in"]</v>
      </c>
      <c r="O396" s="6" t="s">
        <v>210</v>
      </c>
      <c r="P396" s="6" t="s">
        <v>177</v>
      </c>
      <c r="Q396" s="23" t="s">
        <v>183</v>
      </c>
      <c r="R396" s="23" t="s">
        <v>183</v>
      </c>
      <c r="S396" s="23" t="s">
        <v>183</v>
      </c>
      <c r="T396" s="23" t="s">
        <v>183</v>
      </c>
      <c r="U396" s="23" t="s">
        <v>183</v>
      </c>
      <c r="V396" s="23" t="s">
        <v>183</v>
      </c>
      <c r="W396" s="21" t="str">
        <f t="shared" ref="W396:W397" si="411">CONCATENATE("{{coalesce(cell(BIG_TEST_9.result, ", $F396,", \""Text_Color_1\""), \""#FFFFFF\"").asString()}}")</f>
        <v>{{coalesce(cell(BIG_TEST_9.result, 28, \"Text_Color_1\"), \"#FFFFFF\").asString()}}</v>
      </c>
      <c r="X396" s="8" t="s">
        <v>48</v>
      </c>
      <c r="Y396" s="8" t="s">
        <v>33</v>
      </c>
      <c r="Z396" s="21" t="str">
        <f>CONCATENATE("{{coalesce(cell(BIG_TEST_9.result, ", $F396,", \""number_YTD_A_Formatted\""), \""--\"").asString()}}")</f>
        <v>{{coalesce(cell(BIG_TEST_9.result, 28, \"number_YTD_A_Formatted\"), \"--\").asString()}}</v>
      </c>
      <c r="AA396" s="23" t="s">
        <v>183</v>
      </c>
      <c r="AB396" s="23" t="s">
        <v>183</v>
      </c>
      <c r="AC396" s="9" t="s">
        <v>59</v>
      </c>
      <c r="AD396" s="9" t="s">
        <v>195</v>
      </c>
      <c r="AE396" s="9">
        <f>AG396</f>
        <v>167</v>
      </c>
      <c r="AF396" s="9" t="s">
        <v>40</v>
      </c>
      <c r="AG396" s="28">
        <f t="shared" si="363"/>
        <v>167</v>
      </c>
      <c r="AH396" s="16" t="s">
        <v>227</v>
      </c>
      <c r="AI396" s="10"/>
      <c r="AJ396" s="25" t="s">
        <v>183</v>
      </c>
      <c r="AK396" s="7" t="str">
        <f t="shared" ref="AK396:AK399" si="412">CONCATENATE("text_",L396,E396)</f>
        <v>text_YTD_A_029</v>
      </c>
      <c r="AL396" s="10"/>
      <c r="AM396" s="24" t="s">
        <v>183</v>
      </c>
      <c r="AN396" s="24" t="s">
        <v>183</v>
      </c>
      <c r="AO396" s="13" t="str">
        <f t="shared" ref="AO396:AO408" si="413">IF(AM396=AN396,"PASS","FAIL")</f>
        <v>PASS</v>
      </c>
      <c r="AP396" s="13"/>
      <c r="AQ396" s="12" t="str">
        <f t="shared" ref="AQ396:AQ401" si="414">CONCATENATE("""",AK396,""": {""type"": ""text"", ""parameters"": {""text"": """, Z396, """, ""textAlignment"": """, Y396, """, ""textColor"": """, W396, """, ""fontSize"": ",X396,"}},")</f>
        <v>"text_YTD_A_029": {"type": "text", "parameters": {"text": "{{coalesce(cell(BIG_TEST_9.result, 28, \"number_YTD_A_Formatted\"), \"--\").asString()}}", "textAlignment": "center", "textColor": "{{coalesce(cell(BIG_TEST_9.result, 28, \"Text_Color_1\"), \"#FFFFFF\").asString()}}", "fontSize": 18}},</v>
      </c>
      <c r="AR396" s="17" t="s">
        <v>213</v>
      </c>
      <c r="AS396" s="13" t="str">
        <f t="shared" ref="AS396:AS401" si="415">IF(AQ396=AR396,"PASS","FAIL")</f>
        <v>FAIL</v>
      </c>
      <c r="AT396" s="13"/>
      <c r="AU396" s="12" t="str">
        <f t="shared" si="408"/>
        <v>{"colspan": 5, "column": 29, "name": "text_YTD_A_029", "row": 167, "rowspan": 3, "widgetStyle": {"borderEdges": ["bottom"], "backgroundColor": "#FFFFFF", "borderColor": "#C5D3E0", "borderRadius": 0, "borderWidth": 1}},</v>
      </c>
      <c r="AV396" s="17" t="s">
        <v>228</v>
      </c>
      <c r="AW396" s="13" t="str">
        <f t="shared" ref="AW396:AW408" si="416">IF(AU396=AV396,"PASS","FAIL")</f>
        <v>FAIL</v>
      </c>
    </row>
    <row r="397" spans="1:49" s="4" customFormat="1" ht="72.599999999999994" thickBot="1" x14ac:dyDescent="0.35">
      <c r="A397" s="30">
        <v>3</v>
      </c>
      <c r="B397" s="14" t="s">
        <v>8</v>
      </c>
      <c r="C397" s="14" t="s">
        <v>47</v>
      </c>
      <c r="D397" s="14" t="s">
        <v>10</v>
      </c>
      <c r="E397" s="11" t="str">
        <f t="shared" si="409"/>
        <v>_029</v>
      </c>
      <c r="F397" s="28">
        <f t="shared" si="362"/>
        <v>28</v>
      </c>
      <c r="G397" s="5" t="s">
        <v>173</v>
      </c>
      <c r="H397" s="20" t="str">
        <f t="shared" si="410"/>
        <v>{{coalesce(cell(BIG_TEST_9.result, 28, \"Metric\"), \"Error\").asString()}}</v>
      </c>
      <c r="I397" s="26" t="s">
        <v>183</v>
      </c>
      <c r="J397" s="20" t="str">
        <f>CONCATENATE("{{coalesce(cell(BIG_TEST_9.result, ", $F397,", \""Annual_Target_Dynamic\""), \""Error\"").asString()}}")</f>
        <v>{{coalesce(cell(BIG_TEST_9.result, 28, \"Annual_Target_Dynamic\"), \"Error\").asString()}}</v>
      </c>
      <c r="K397" s="5" t="s">
        <v>50</v>
      </c>
      <c r="L397" s="5" t="s">
        <v>54</v>
      </c>
      <c r="M397" s="20" t="str">
        <f t="shared" si="406"/>
        <v>["Metric", ["{{coalesce(cell(BIG_TEST_9.result, 28, \"Metric\"), \"Error\").asString()}}"], "in"]</v>
      </c>
      <c r="N397" s="20" t="str">
        <f t="shared" si="407"/>
        <v>["Region", ["{{coalesce(cell(BIG_TEST_9.result, 28, \"Region\"), \"Error\").asString()}}"], "in"]</v>
      </c>
      <c r="O397" s="6" t="s">
        <v>210</v>
      </c>
      <c r="P397" s="6" t="s">
        <v>177</v>
      </c>
      <c r="Q397" s="23" t="s">
        <v>183</v>
      </c>
      <c r="R397" s="23" t="s">
        <v>183</v>
      </c>
      <c r="S397" s="23" t="s">
        <v>183</v>
      </c>
      <c r="T397" s="23" t="s">
        <v>183</v>
      </c>
      <c r="U397" s="23" t="s">
        <v>183</v>
      </c>
      <c r="V397" s="23" t="s">
        <v>183</v>
      </c>
      <c r="W397" s="21" t="str">
        <f t="shared" si="411"/>
        <v>{{coalesce(cell(BIG_TEST_9.result, 28, \"Text_Color_1\"), \"#FFFFFF\").asString()}}</v>
      </c>
      <c r="X397" s="8" t="s">
        <v>48</v>
      </c>
      <c r="Y397" s="8" t="s">
        <v>33</v>
      </c>
      <c r="Z397" s="21" t="str">
        <f t="shared" ref="Z397" si="417">CONCATENATE("{{coalesce(cell(BIG_TEST_9.result, ", $F397,", \""number_Target_Formatted\""), \""--\"").asString()}}")</f>
        <v>{{coalesce(cell(BIG_TEST_9.result, 28, \"number_Target_Formatted\"), \"--\").asString()}}</v>
      </c>
      <c r="AA397" s="23" t="s">
        <v>183</v>
      </c>
      <c r="AB397" s="23" t="s">
        <v>183</v>
      </c>
      <c r="AC397" s="9" t="s">
        <v>41</v>
      </c>
      <c r="AD397" s="9" t="s">
        <v>135</v>
      </c>
      <c r="AE397" s="9">
        <f>AG397</f>
        <v>167</v>
      </c>
      <c r="AF397" s="9" t="s">
        <v>40</v>
      </c>
      <c r="AG397" s="28">
        <f t="shared" si="363"/>
        <v>167</v>
      </c>
      <c r="AH397" s="16" t="s">
        <v>219</v>
      </c>
      <c r="AI397" s="10"/>
      <c r="AJ397" s="25" t="s">
        <v>183</v>
      </c>
      <c r="AK397" s="7" t="str">
        <f t="shared" si="412"/>
        <v>text_Target_029</v>
      </c>
      <c r="AL397" s="10"/>
      <c r="AM397" s="24" t="s">
        <v>183</v>
      </c>
      <c r="AN397" s="24" t="s">
        <v>183</v>
      </c>
      <c r="AO397" s="13" t="str">
        <f t="shared" si="413"/>
        <v>PASS</v>
      </c>
      <c r="AP397" s="13"/>
      <c r="AQ397" s="12" t="str">
        <f t="shared" si="414"/>
        <v>"text_Target_029": {"type": "text", "parameters": {"text": "{{coalesce(cell(BIG_TEST_9.result, 28, \"number_Target_Formatted\"), \"--\").asString()}}", "textAlignment": "center", "textColor": "{{coalesce(cell(BIG_TEST_9.result, 28, \"Text_Color_1\"), \"#FFFFFF\").asString()}}", "fontSize": 18}},</v>
      </c>
      <c r="AR397" s="17" t="s">
        <v>217</v>
      </c>
      <c r="AS397" s="13" t="str">
        <f t="shared" si="415"/>
        <v>FAIL</v>
      </c>
      <c r="AT397" s="13"/>
      <c r="AU397" s="12" t="str">
        <f t="shared" si="408"/>
        <v>{"colspan": 4, "column": 16, "name": "text_Target_029", "row": 167, "rowspan": 3, "widgetStyle": {"borderEdges": [], "backgroundColor": "#FFFFFF", "borderColor": "#FFFFFF", "borderRadius": 0, "borderWidth": 1}},</v>
      </c>
      <c r="AV397" s="17" t="s">
        <v>232</v>
      </c>
      <c r="AW397" s="13" t="str">
        <f t="shared" si="416"/>
        <v>FAIL</v>
      </c>
    </row>
    <row r="398" spans="1:49" s="4" customFormat="1" ht="72.599999999999994" thickBot="1" x14ac:dyDescent="0.35">
      <c r="A398" s="30">
        <v>4</v>
      </c>
      <c r="B398" s="14" t="s">
        <v>8</v>
      </c>
      <c r="C398" s="14" t="s">
        <v>47</v>
      </c>
      <c r="D398" s="14" t="s">
        <v>10</v>
      </c>
      <c r="E398" s="11" t="str">
        <f t="shared" si="409"/>
        <v>_029</v>
      </c>
      <c r="F398" s="28">
        <f t="shared" si="362"/>
        <v>28</v>
      </c>
      <c r="G398" s="5" t="s">
        <v>173</v>
      </c>
      <c r="H398" s="20" t="str">
        <f t="shared" si="410"/>
        <v>{{coalesce(cell(BIG_TEST_9.result, 28, \"Metric\"), \"Error\").asString()}}</v>
      </c>
      <c r="I398" s="26" t="s">
        <v>183</v>
      </c>
      <c r="J398" s="20" t="str">
        <f>CONCATENATE("{{coalesce(cell(BIG_TEST_9.result, ", $F398,", \""Change_in_YTD_MoM_Dynamic\""), \""Error\"").asString()}}")</f>
        <v>{{coalesce(cell(BIG_TEST_9.result, 28, \"Change_in_YTD_MoM_Dynamic\"), \"Error\").asString()}}</v>
      </c>
      <c r="K398" s="5" t="s">
        <v>51</v>
      </c>
      <c r="L398" s="5" t="s">
        <v>56</v>
      </c>
      <c r="M398" s="20" t="str">
        <f t="shared" si="406"/>
        <v>["Metric", ["{{coalesce(cell(BIG_TEST_9.result, 28, \"Metric\"), \"Error\").asString()}}"], "in"]</v>
      </c>
      <c r="N398" s="20" t="str">
        <f t="shared" si="407"/>
        <v>["Region", ["{{coalesce(cell(BIG_TEST_9.result, 28, \"Region\"), \"Error\").asString()}}"], "in"]</v>
      </c>
      <c r="O398" s="6" t="s">
        <v>210</v>
      </c>
      <c r="P398" s="6" t="s">
        <v>177</v>
      </c>
      <c r="Q398" s="23" t="s">
        <v>183</v>
      </c>
      <c r="R398" s="23" t="s">
        <v>183</v>
      </c>
      <c r="S398" s="23" t="s">
        <v>183</v>
      </c>
      <c r="T398" s="23" t="s">
        <v>183</v>
      </c>
      <c r="U398" s="23" t="s">
        <v>183</v>
      </c>
      <c r="V398" s="23" t="s">
        <v>183</v>
      </c>
      <c r="W398" s="21" t="str">
        <f>CONCATENATE("{{coalesce(cell(BIG_TEST_9.result, ", $F398,", \""Color_2\""), \""#FFFFFF\"").asString()}}")</f>
        <v>{{coalesce(cell(BIG_TEST_9.result, 28, \"Color_2\"), \"#FFFFFF\").asString()}}</v>
      </c>
      <c r="X398" s="8" t="s">
        <v>34</v>
      </c>
      <c r="Y398" s="8" t="s">
        <v>202</v>
      </c>
      <c r="Z398" s="21" t="str">
        <f>CONCATENATE("{{coalesce(cell(BIG_TEST_9.result, ", $F398,", \""number_YTD_MoM_Formatted\""), \""--\"").asString()}}")</f>
        <v>{{coalesce(cell(BIG_TEST_9.result, 28, \"number_YTD_MoM_Formatted\"), \"--\").asString()}}</v>
      </c>
      <c r="AA398" s="23" t="s">
        <v>183</v>
      </c>
      <c r="AB398" s="23" t="s">
        <v>183</v>
      </c>
      <c r="AC398" s="9" t="s">
        <v>40</v>
      </c>
      <c r="AD398" s="9" t="s">
        <v>32</v>
      </c>
      <c r="AE398" s="9">
        <f>AG398+3</f>
        <v>170</v>
      </c>
      <c r="AF398" s="9" t="s">
        <v>44</v>
      </c>
      <c r="AG398" s="28">
        <f t="shared" si="363"/>
        <v>167</v>
      </c>
      <c r="AH398" s="16" t="s">
        <v>219</v>
      </c>
      <c r="AI398" s="10"/>
      <c r="AJ398" s="25" t="s">
        <v>183</v>
      </c>
      <c r="AK398" s="7" t="str">
        <f t="shared" si="412"/>
        <v>text_YTD_MoM_029</v>
      </c>
      <c r="AL398" s="10"/>
      <c r="AM398" s="24" t="s">
        <v>183</v>
      </c>
      <c r="AN398" s="24" t="s">
        <v>183</v>
      </c>
      <c r="AO398" s="13" t="str">
        <f t="shared" si="413"/>
        <v>PASS</v>
      </c>
      <c r="AP398" s="13"/>
      <c r="AQ398" s="12" t="str">
        <f t="shared" si="414"/>
        <v>"text_YTD_MoM_029": {"type": "text", "parameters": {"text": "{{coalesce(cell(BIG_TEST_9.result, 28, \"number_YTD_MoM_Formatted\"), \"--\").asString()}}", "textAlignment": "right", "textColor": "{{coalesce(cell(BIG_TEST_9.result, 28, \"Color_2\"), \"#FFFFFF\").asString()}}", "fontSize": 14}},</v>
      </c>
      <c r="AR398" s="17" t="s">
        <v>211</v>
      </c>
      <c r="AS398" s="13" t="str">
        <f t="shared" si="415"/>
        <v>FAIL</v>
      </c>
      <c r="AT398" s="13"/>
      <c r="AU398" s="12" t="str">
        <f t="shared" si="408"/>
        <v>{"colspan": 3, "column": 24, "name": "text_YTD_MoM_029", "row": 170, "rowspan": 2, "widgetStyle": {"borderEdges": [], "backgroundColor": "#FFFFFF", "borderColor": "#FFFFFF", "borderRadius": 0, "borderWidth": 1}},</v>
      </c>
      <c r="AV398" s="17" t="s">
        <v>230</v>
      </c>
      <c r="AW398" s="13" t="str">
        <f t="shared" si="416"/>
        <v>FAIL</v>
      </c>
    </row>
    <row r="399" spans="1:49" s="4" customFormat="1" ht="72.599999999999994" thickBot="1" x14ac:dyDescent="0.35">
      <c r="A399" s="30">
        <v>5</v>
      </c>
      <c r="B399" s="14" t="s">
        <v>8</v>
      </c>
      <c r="C399" s="14" t="s">
        <v>47</v>
      </c>
      <c r="D399" s="14" t="s">
        <v>10</v>
      </c>
      <c r="E399" s="11" t="str">
        <f t="shared" si="409"/>
        <v>_029</v>
      </c>
      <c r="F399" s="28">
        <f t="shared" si="362"/>
        <v>28</v>
      </c>
      <c r="G399" s="5" t="s">
        <v>173</v>
      </c>
      <c r="H399" s="20" t="str">
        <f t="shared" si="410"/>
        <v>{{coalesce(cell(BIG_TEST_9.result, 28, \"Metric\"), \"Error\").asString()}}</v>
      </c>
      <c r="I399" s="26" t="s">
        <v>183</v>
      </c>
      <c r="J399" s="5" t="s">
        <v>52</v>
      </c>
      <c r="K399" s="5" t="s">
        <v>52</v>
      </c>
      <c r="L399" s="5" t="s">
        <v>55</v>
      </c>
      <c r="M399" s="20" t="str">
        <f t="shared" si="406"/>
        <v>["Metric", ["{{coalesce(cell(BIG_TEST_9.result, 28, \"Metric\"), \"Error\").asString()}}"], "in"]</v>
      </c>
      <c r="N399" s="20" t="str">
        <f>CONCATENATE("[""Region"", [""{{coalesce(cell(BIG_TEST_9.result, ", $F399,", \""Region\""), \""Error\"").asString()}}""], ""in""]")</f>
        <v>["Region", ["{{coalesce(cell(BIG_TEST_9.result, 28, \"Region\"), \"Error\").asString()}}"], "in"]</v>
      </c>
      <c r="O399" s="6" t="s">
        <v>210</v>
      </c>
      <c r="P399" s="6" t="s">
        <v>177</v>
      </c>
      <c r="Q399" s="23" t="s">
        <v>183</v>
      </c>
      <c r="R399" s="23" t="s">
        <v>183</v>
      </c>
      <c r="S399" s="23" t="s">
        <v>183</v>
      </c>
      <c r="T399" s="23" t="s">
        <v>183</v>
      </c>
      <c r="U399" s="23" t="s">
        <v>183</v>
      </c>
      <c r="V399" s="23" t="s">
        <v>183</v>
      </c>
      <c r="W399" s="21" t="str">
        <f>CONCATENATE("{{coalesce(cell(BIG_TEST_9.result, ", $F399,", \""Color\""), \""#FFFFFF\"").asString()}}")</f>
        <v>{{coalesce(cell(BIG_TEST_9.result, 28, \"Color\"), \"#FFFFFF\").asString()}}</v>
      </c>
      <c r="X399" s="8" t="s">
        <v>34</v>
      </c>
      <c r="Y399" s="8" t="s">
        <v>202</v>
      </c>
      <c r="Z399" s="21" t="str">
        <f>CONCATENATE("{{coalesce(cell(BIG_TEST_9.result, ", $F399,", \""number_YTD_A_MoM_Formatted\""), \""--\"").asString()}}")</f>
        <v>{{coalesce(cell(BIG_TEST_9.result, 28, \"number_YTD_A_MoM_Formatted\"), \"--\").asString()}}</v>
      </c>
      <c r="AA399" s="23" t="s">
        <v>183</v>
      </c>
      <c r="AB399" s="23" t="s">
        <v>183</v>
      </c>
      <c r="AC399" s="9" t="s">
        <v>40</v>
      </c>
      <c r="AD399" s="9" t="s">
        <v>237</v>
      </c>
      <c r="AE399" s="9">
        <f>AG399+3</f>
        <v>170</v>
      </c>
      <c r="AF399" s="9" t="s">
        <v>44</v>
      </c>
      <c r="AG399" s="28">
        <f t="shared" si="363"/>
        <v>167</v>
      </c>
      <c r="AH399" s="16" t="s">
        <v>219</v>
      </c>
      <c r="AI399" s="10"/>
      <c r="AJ399" s="25" t="s">
        <v>183</v>
      </c>
      <c r="AK399" s="7" t="str">
        <f t="shared" si="412"/>
        <v>text_YTD_A_MoM_029</v>
      </c>
      <c r="AL399" s="10"/>
      <c r="AM399" s="24" t="s">
        <v>183</v>
      </c>
      <c r="AN399" s="24" t="s">
        <v>183</v>
      </c>
      <c r="AO399" s="13" t="str">
        <f t="shared" si="413"/>
        <v>PASS</v>
      </c>
      <c r="AP399" s="13"/>
      <c r="AQ399" s="12" t="str">
        <f t="shared" si="414"/>
        <v>"text_YTD_A_MoM_029": {"type": "text", "parameters": {"text": "{{coalesce(cell(BIG_TEST_9.result, 28, \"number_YTD_A_MoM_Formatted\"), \"--\").asString()}}", "textAlignment": "right", "textColor": "{{coalesce(cell(BIG_TEST_9.result, 28, \"Color\"), \"#FFFFFF\").asString()}}", "fontSize": 14}},</v>
      </c>
      <c r="AR399" s="17" t="s">
        <v>214</v>
      </c>
      <c r="AS399" s="13" t="str">
        <f t="shared" si="415"/>
        <v>FAIL</v>
      </c>
      <c r="AT399" s="13"/>
      <c r="AU399" s="12" t="str">
        <f t="shared" si="408"/>
        <v>{"colspan": 3, "column": 31, "name": "text_YTD_A_MoM_029", "row": 170, "rowspan": 2, "widgetStyle": {"borderEdges": [], "backgroundColor": "#FFFFFF", "borderColor": "#FFFFFF", "borderRadius": 0, "borderWidth": 1}},</v>
      </c>
      <c r="AV399" s="17" t="s">
        <v>229</v>
      </c>
      <c r="AW399" s="13" t="str">
        <f t="shared" si="416"/>
        <v>FAIL</v>
      </c>
    </row>
    <row r="400" spans="1:49" s="4" customFormat="1" ht="72.599999999999994" thickBot="1" x14ac:dyDescent="0.35">
      <c r="A400" s="30">
        <v>6</v>
      </c>
      <c r="B400" s="14" t="s">
        <v>8</v>
      </c>
      <c r="C400" s="14" t="s">
        <v>47</v>
      </c>
      <c r="D400" s="14" t="s">
        <v>10</v>
      </c>
      <c r="E400" s="11" t="str">
        <f t="shared" si="409"/>
        <v>_029</v>
      </c>
      <c r="F400" s="28">
        <f t="shared" si="362"/>
        <v>28</v>
      </c>
      <c r="G400" s="6" t="s">
        <v>183</v>
      </c>
      <c r="H400" s="6" t="s">
        <v>183</v>
      </c>
      <c r="I400" s="6" t="s">
        <v>183</v>
      </c>
      <c r="J400" s="6" t="s">
        <v>183</v>
      </c>
      <c r="K400" s="6" t="s">
        <v>183</v>
      </c>
      <c r="L400" s="6" t="s">
        <v>183</v>
      </c>
      <c r="M400" s="6" t="s">
        <v>183</v>
      </c>
      <c r="N400" s="6" t="s">
        <v>183</v>
      </c>
      <c r="O400" s="6" t="s">
        <v>183</v>
      </c>
      <c r="P400" s="6" t="s">
        <v>183</v>
      </c>
      <c r="Q400" s="23" t="s">
        <v>183</v>
      </c>
      <c r="R400" s="23" t="s">
        <v>183</v>
      </c>
      <c r="S400" s="23" t="s">
        <v>183</v>
      </c>
      <c r="T400" s="23" t="s">
        <v>183</v>
      </c>
      <c r="U400" s="23" t="s">
        <v>183</v>
      </c>
      <c r="V400" s="23" t="s">
        <v>183</v>
      </c>
      <c r="W400" s="21" t="str">
        <f>CONCATENATE("{{coalesce(cell(BIG_TEST_9.result, ", $F398,", \""Text_Color_1\""), \""#FFFFFF\"").asString()}}")</f>
        <v>{{coalesce(cell(BIG_TEST_9.result, 28, \"Text_Color_1\"), \"#FFFFFF\").asString()}}</v>
      </c>
      <c r="X400" s="8" t="s">
        <v>49</v>
      </c>
      <c r="Y400" s="8" t="s">
        <v>202</v>
      </c>
      <c r="Z400" s="8" t="s">
        <v>212</v>
      </c>
      <c r="AA400" s="23"/>
      <c r="AB400" s="23"/>
      <c r="AC400" s="9" t="s">
        <v>40</v>
      </c>
      <c r="AD400" s="9" t="s">
        <v>158</v>
      </c>
      <c r="AE400" s="9">
        <f>AG400+3</f>
        <v>170</v>
      </c>
      <c r="AF400" s="9" t="s">
        <v>44</v>
      </c>
      <c r="AG400" s="28">
        <f t="shared" si="363"/>
        <v>167</v>
      </c>
      <c r="AH400" s="16" t="s">
        <v>219</v>
      </c>
      <c r="AI400" s="10"/>
      <c r="AJ400" s="25" t="s">
        <v>183</v>
      </c>
      <c r="AK400" s="7" t="str">
        <f>CONCATENATE("text_","cmom_a",E400)</f>
        <v>text_cmom_a_029</v>
      </c>
      <c r="AL400" s="10"/>
      <c r="AM400" s="24" t="s">
        <v>183</v>
      </c>
      <c r="AN400" s="24" t="s">
        <v>183</v>
      </c>
      <c r="AO400" s="13" t="str">
        <f t="shared" si="413"/>
        <v>PASS</v>
      </c>
      <c r="AP400" s="13"/>
      <c r="AQ400" s="12" t="str">
        <f t="shared" si="414"/>
        <v>"text_cmom_a_029": {"type": "text", "parameters": {"text": "Δ MoM", "textAlignment": "right", "textColor": "{{coalesce(cell(BIG_TEST_9.result, 28, \"Text_Color_1\"), \"#FFFFFF\").asString()}}", "fontSize": 10}},</v>
      </c>
      <c r="AR400" s="17" t="s">
        <v>215</v>
      </c>
      <c r="AS400" s="13" t="str">
        <f t="shared" si="415"/>
        <v>FAIL</v>
      </c>
      <c r="AT400" s="13"/>
      <c r="AU400" s="12" t="str">
        <f t="shared" si="408"/>
        <v>{"colspan": 3, "column": 21, "name": "text_cmom_a_029", "row": 170, "rowspan": 2, "widgetStyle": {"borderEdges": [], "backgroundColor": "#FFFFFF", "borderColor": "#FFFFFF", "borderRadius": 0, "borderWidth": 1}},</v>
      </c>
      <c r="AV400" s="17" t="s">
        <v>220</v>
      </c>
      <c r="AW400" s="13" t="str">
        <f t="shared" si="416"/>
        <v>FAIL</v>
      </c>
    </row>
    <row r="401" spans="1:49" s="4" customFormat="1" ht="72.599999999999994" thickBot="1" x14ac:dyDescent="0.35">
      <c r="A401" s="30">
        <v>7</v>
      </c>
      <c r="B401" s="14" t="s">
        <v>8</v>
      </c>
      <c r="C401" s="14" t="s">
        <v>47</v>
      </c>
      <c r="D401" s="14" t="s">
        <v>10</v>
      </c>
      <c r="E401" s="11" t="str">
        <f t="shared" si="409"/>
        <v>_029</v>
      </c>
      <c r="F401" s="28">
        <f t="shared" si="362"/>
        <v>28</v>
      </c>
      <c r="G401" s="6" t="s">
        <v>183</v>
      </c>
      <c r="H401" s="6" t="s">
        <v>183</v>
      </c>
      <c r="I401" s="6" t="s">
        <v>183</v>
      </c>
      <c r="J401" s="6" t="s">
        <v>183</v>
      </c>
      <c r="K401" s="6" t="s">
        <v>183</v>
      </c>
      <c r="L401" s="6" t="s">
        <v>183</v>
      </c>
      <c r="M401" s="6" t="s">
        <v>183</v>
      </c>
      <c r="N401" s="6" t="s">
        <v>183</v>
      </c>
      <c r="O401" s="6" t="s">
        <v>183</v>
      </c>
      <c r="P401" s="6" t="s">
        <v>183</v>
      </c>
      <c r="Q401" s="23" t="s">
        <v>183</v>
      </c>
      <c r="R401" s="23" t="s">
        <v>183</v>
      </c>
      <c r="S401" s="23" t="s">
        <v>183</v>
      </c>
      <c r="T401" s="23" t="s">
        <v>183</v>
      </c>
      <c r="U401" s="23" t="s">
        <v>183</v>
      </c>
      <c r="V401" s="23" t="s">
        <v>183</v>
      </c>
      <c r="W401" s="21" t="str">
        <f>CONCATENATE("{{coalesce(cell(BIG_TEST_9.result, ", $F399,", \""Text_Color_1\""), \""#FFFFFF\"").asString()}}")</f>
        <v>{{coalesce(cell(BIG_TEST_9.result, 28, \"Text_Color_1\"), \"#FFFFFF\").asString()}}</v>
      </c>
      <c r="X401" s="8" t="s">
        <v>49</v>
      </c>
      <c r="Y401" s="8" t="s">
        <v>202</v>
      </c>
      <c r="Z401" s="8" t="s">
        <v>212</v>
      </c>
      <c r="AA401" s="23"/>
      <c r="AB401" s="23"/>
      <c r="AC401" s="9" t="s">
        <v>40</v>
      </c>
      <c r="AD401" s="9" t="s">
        <v>194</v>
      </c>
      <c r="AE401" s="9">
        <f>AG401+3</f>
        <v>170</v>
      </c>
      <c r="AF401" s="9" t="s">
        <v>44</v>
      </c>
      <c r="AG401" s="28">
        <f t="shared" si="363"/>
        <v>167</v>
      </c>
      <c r="AH401" s="16" t="s">
        <v>219</v>
      </c>
      <c r="AI401" s="10"/>
      <c r="AJ401" s="25" t="s">
        <v>183</v>
      </c>
      <c r="AK401" s="7" t="str">
        <f>CONCATENATE("text_","cmom_b",E401)</f>
        <v>text_cmom_b_029</v>
      </c>
      <c r="AL401" s="10"/>
      <c r="AM401" s="24" t="s">
        <v>183</v>
      </c>
      <c r="AN401" s="24" t="s">
        <v>183</v>
      </c>
      <c r="AO401" s="13" t="str">
        <f t="shared" si="413"/>
        <v>PASS</v>
      </c>
      <c r="AP401" s="13"/>
      <c r="AQ401" s="12" t="str">
        <f t="shared" si="414"/>
        <v>"text_cmom_b_029": {"type": "text", "parameters": {"text": "Δ MoM", "textAlignment": "right", "textColor": "{{coalesce(cell(BIG_TEST_9.result, 28, \"Text_Color_1\"), \"#FFFFFF\").asString()}}", "fontSize": 10}},</v>
      </c>
      <c r="AR401" s="17" t="s">
        <v>216</v>
      </c>
      <c r="AS401" s="13" t="str">
        <f t="shared" si="415"/>
        <v>FAIL</v>
      </c>
      <c r="AT401" s="13"/>
      <c r="AU401" s="12" t="str">
        <f t="shared" si="408"/>
        <v>{"colspan": 3, "column": 28, "name": "text_cmom_b_029", "row": 170, "rowspan": 2, "widgetStyle": {"borderEdges": [], "backgroundColor": "#FFFFFF", "borderColor": "#FFFFFF", "borderRadius": 0, "borderWidth": 1}},</v>
      </c>
      <c r="AV401" s="17" t="s">
        <v>221</v>
      </c>
      <c r="AW401" s="13" t="str">
        <f t="shared" si="416"/>
        <v>FAIL</v>
      </c>
    </row>
    <row r="402" spans="1:49" s="4" customFormat="1" ht="216.6" thickBot="1" x14ac:dyDescent="0.35">
      <c r="A402" s="30">
        <v>8</v>
      </c>
      <c r="B402" s="14" t="s">
        <v>8</v>
      </c>
      <c r="C402" s="14" t="s">
        <v>47</v>
      </c>
      <c r="D402" s="14" t="s">
        <v>166</v>
      </c>
      <c r="E402" s="11" t="str">
        <f t="shared" si="409"/>
        <v>_029</v>
      </c>
      <c r="F402" s="28">
        <f t="shared" si="362"/>
        <v>28</v>
      </c>
      <c r="G402" s="5" t="s">
        <v>173</v>
      </c>
      <c r="H402" s="20" t="str">
        <f t="shared" ref="H402" si="418">CONCATENATE("{{coalesce(cell(BIG_TEST_9.result, ", $F402,", \""Metric\""), \""Error\"").asString()}}")</f>
        <v>{{coalesce(cell(BIG_TEST_9.result, 28, \"Metric\"), \"Error\").asString()}}</v>
      </c>
      <c r="I402" s="20" t="s">
        <v>191</v>
      </c>
      <c r="J402" s="20" t="s">
        <v>15</v>
      </c>
      <c r="K402" s="5" t="s">
        <v>15</v>
      </c>
      <c r="L402" s="5" t="s">
        <v>53</v>
      </c>
      <c r="M402" s="20" t="str">
        <f>CONCATENATE("[""Metric"", [""{{coalesce(cell(BIG_TEST_9.result, ", $F402,", \""Metric\""), \""Error\"").asString()}}""], ""in""]")</f>
        <v>["Metric", ["{{coalesce(cell(BIG_TEST_9.result, 28, \"Metric\"), \"Error\").asString()}}"], "in"]</v>
      </c>
      <c r="N402" s="20" t="str">
        <f>CONCATENATE("[""Region"", [""{{coalesce(cell(BIG_TEST_9.result, ", $F402,", \""Region\""), \""Error\"").asString()}}""], ""in""]")</f>
        <v>["Region", ["{{coalesce(cell(BIG_TEST_9.result, 28, \"Region\"), \"Error\").asString()}}"], "in"]</v>
      </c>
      <c r="O402" s="6" t="s">
        <v>183</v>
      </c>
      <c r="P402" s="6" t="s">
        <v>177</v>
      </c>
      <c r="Q402" s="21" t="s">
        <v>178</v>
      </c>
      <c r="R402" s="23" t="s">
        <v>183</v>
      </c>
      <c r="S402" s="23" t="s">
        <v>183</v>
      </c>
      <c r="T402" s="23" t="s">
        <v>183</v>
      </c>
      <c r="U402" s="21" t="str">
        <f>CONCATENATE("{{coalesce(cell(BIG_TEST_9.result, ", $F402,", \""Color\""), \""#FFFFFF\"").asString()}}")</f>
        <v>{{coalesce(cell(BIG_TEST_9.result, 28, \"Color\"), \"#FFFFFF\").asString()}}</v>
      </c>
      <c r="V402" s="8" t="s">
        <v>34</v>
      </c>
      <c r="W402" s="17" t="s">
        <v>31</v>
      </c>
      <c r="X402" s="8" t="s">
        <v>49</v>
      </c>
      <c r="Y402" s="8" t="s">
        <v>33</v>
      </c>
      <c r="Z402" s="8"/>
      <c r="AA402" s="17" t="s">
        <v>239</v>
      </c>
      <c r="AB402" s="17" t="s">
        <v>196</v>
      </c>
      <c r="AC402" s="9" t="s">
        <v>179</v>
      </c>
      <c r="AD402" s="9" t="s">
        <v>204</v>
      </c>
      <c r="AE402" s="9">
        <f>AG402</f>
        <v>167</v>
      </c>
      <c r="AF402" s="9" t="s">
        <v>59</v>
      </c>
      <c r="AG402" s="28">
        <f t="shared" si="363"/>
        <v>167</v>
      </c>
      <c r="AH402" s="16" t="s">
        <v>180</v>
      </c>
      <c r="AI402" s="10"/>
      <c r="AJ402" s="11" t="str">
        <f>CONCATENATE(G402,"Trend",E402)</f>
        <v>Step_Trend_029</v>
      </c>
      <c r="AK402" s="7" t="str">
        <f>CONCATENATE("chart_Trend",E402)</f>
        <v>chart_Trend_029</v>
      </c>
      <c r="AL402" s="10"/>
      <c r="AM402" s="12" t="str">
        <f>CONCATENATE("""",AJ402,""": {""broadcastFacet"": false, ", P402,  ", ""isGlobal"": false, ", """query"": {""measures"": [[""avg"", """,J402,"""]], ""groups"": ", I402,", ""filters"": [", M402,", ", N402,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"Step_Trend_029":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28, \"Metric\"), \"Error\").asString()}}"], "in"], ["Region", ["{{coalesce(cell(BIG_TEST_9.result, 28,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402" s="21" t="s">
        <v>233</v>
      </c>
      <c r="AO402" s="13" t="str">
        <f t="shared" si="413"/>
        <v>FAIL</v>
      </c>
      <c r="AP402" s="13"/>
      <c r="AQ402" s="12" t="str">
        <f>CONCATENATE("""", AK402, """: {""parameters"": {", AA402, " """, AJ402, """, ", AB402, "}, ""type"": ""chart""},")</f>
        <v>"chart_Trend_029":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"Step_Trend_029",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402" s="17" t="s">
        <v>238</v>
      </c>
      <c r="AS402" s="13" t="str">
        <f>IF(AQ402=AR402,"PASS","FAIL")</f>
        <v>FAIL</v>
      </c>
      <c r="AT402" s="13"/>
      <c r="AU402" s="12" t="str">
        <f t="shared" si="408"/>
        <v>{"colspan": 7, "column": 34, "name": "chart_Trend_029", "row": 167, "rowspan": 5, "widgetStyle": {"backgroundColor": "#FFFFFF", "borderColor": "#FFFFFF", "borderEdges": [], "borderRadius": 0, "borderWidth": 1}},</v>
      </c>
      <c r="AV402" s="17" t="s">
        <v>234</v>
      </c>
      <c r="AW402" s="13" t="str">
        <f t="shared" si="416"/>
        <v>FAIL</v>
      </c>
    </row>
    <row r="403" spans="1:49" s="4" customFormat="1" ht="115.8" thickBot="1" x14ac:dyDescent="0.35">
      <c r="A403" s="30">
        <v>9</v>
      </c>
      <c r="B403" s="14" t="s">
        <v>8</v>
      </c>
      <c r="C403" s="14" t="s">
        <v>47</v>
      </c>
      <c r="D403" s="14" t="s">
        <v>167</v>
      </c>
      <c r="E403" s="11" t="str">
        <f t="shared" si="409"/>
        <v>_029</v>
      </c>
      <c r="F403" s="28">
        <f t="shared" si="362"/>
        <v>28</v>
      </c>
      <c r="G403" s="6" t="s">
        <v>183</v>
      </c>
      <c r="H403" s="6" t="s">
        <v>183</v>
      </c>
      <c r="I403" s="26" t="s">
        <v>183</v>
      </c>
      <c r="J403" s="6" t="s">
        <v>183</v>
      </c>
      <c r="K403" s="6" t="s">
        <v>183</v>
      </c>
      <c r="L403" s="6" t="s">
        <v>183</v>
      </c>
      <c r="M403" s="6" t="s">
        <v>183</v>
      </c>
      <c r="N403" s="6" t="s">
        <v>183</v>
      </c>
      <c r="O403" s="6" t="s">
        <v>183</v>
      </c>
      <c r="P403" s="6" t="s">
        <v>183</v>
      </c>
      <c r="Q403" s="23" t="s">
        <v>183</v>
      </c>
      <c r="R403" s="23" t="s">
        <v>183</v>
      </c>
      <c r="S403" s="23" t="s">
        <v>183</v>
      </c>
      <c r="T403" s="23" t="s">
        <v>183</v>
      </c>
      <c r="U403" s="23" t="s">
        <v>183</v>
      </c>
      <c r="V403" s="23" t="s">
        <v>183</v>
      </c>
      <c r="W403" s="17" t="s">
        <v>187</v>
      </c>
      <c r="X403" s="8" t="s">
        <v>49</v>
      </c>
      <c r="Y403" s="8" t="s">
        <v>33</v>
      </c>
      <c r="Z403" s="8"/>
      <c r="AA403" s="23" t="s">
        <v>183</v>
      </c>
      <c r="AB403" s="23" t="s">
        <v>183</v>
      </c>
      <c r="AC403" s="9" t="s">
        <v>42</v>
      </c>
      <c r="AD403" s="9" t="s">
        <v>42</v>
      </c>
      <c r="AE403" s="9">
        <f>AG403</f>
        <v>167</v>
      </c>
      <c r="AF403" s="9" t="s">
        <v>59</v>
      </c>
      <c r="AG403" s="28">
        <f t="shared" si="363"/>
        <v>167</v>
      </c>
      <c r="AH403" s="22" t="str">
        <f>CONCATENATE("{""backgroundColor"": ""{{coalesce(cell(BIG_TEST_9.result, ",$F403,", \""Colorization_Hex_Code\""), \""#FFFFFF\"").asString()}}"", ""borderColor"": ""#FFFFFF"", ""borderEdges"": [""top"",""left"",""bottom""], ""borderRadius"": 0, ""borderWidth"": 4}")</f>
        <v>{"backgroundColor": "{{coalesce(cell(BIG_TEST_9.result, 28, \"Colorization_Hex_Code\"), \"#FFFFFF\").asString()}}", "borderColor": "#FFFFFF", "borderEdges": ["top","left","bottom"], "borderRadius": 0, "borderWidth": 4}</v>
      </c>
      <c r="AI403" s="10"/>
      <c r="AJ403" s="25" t="s">
        <v>183</v>
      </c>
      <c r="AK403" s="7" t="str">
        <f>CONCATENATE("Status_Box",E403)</f>
        <v>Status_Box_029</v>
      </c>
      <c r="AL403" s="10"/>
      <c r="AM403" s="24" t="s">
        <v>183</v>
      </c>
      <c r="AN403" s="24" t="s">
        <v>183</v>
      </c>
      <c r="AO403" s="13" t="str">
        <f t="shared" si="413"/>
        <v>PASS</v>
      </c>
      <c r="AP403" s="13"/>
      <c r="AQ403" s="12" t="str">
        <f>CONCATENATE("""",AK403,""": {""parameters"": {""fontSize"": ",X403,", ""text"": """, Z403, """, ""textAlignment"": """, Y403, """, ""textColor"": """, W403, """}, ""type"": ""text""},")</f>
        <v>"Status_Box_029": {"parameters": {"fontSize": 10, "text": "", "textAlignment": "center", "textColor": "#091A3E"}, "type": "text"},</v>
      </c>
      <c r="AR403" s="33" t="s">
        <v>203</v>
      </c>
      <c r="AS403" s="13" t="str">
        <f t="shared" ref="AS403:AS408" si="419">IF(AQ403=AR403,"PASS","FAIL")</f>
        <v>FAIL</v>
      </c>
      <c r="AT403" s="13"/>
      <c r="AU403" s="12" t="str">
        <f>CONCATENATE("{""colspan"": ",AC403,", ""column"": ",AD403,", ""name"": """,AK403,""", ""row"": ",AE403,", ""rowspan"": ",AF403, ", ""widgetStyle"": ",AH403,"},")</f>
        <v>{"colspan": 1, "column": 1, "name": "Status_Box_029", "row": 167, "rowspan": 5, "widgetStyle": {"backgroundColor": "{{coalesce(cell(BIG_TEST_9.result, 28, \"Colorization_Hex_Code\"), \"#FFFFFF\").asString()}}", "borderColor": "#FFFFFF", "borderEdges": ["top","left","bottom"], "borderRadius": 0, "borderWidth": 4}},</v>
      </c>
      <c r="AV403" s="33" t="s">
        <v>222</v>
      </c>
      <c r="AW403" s="13" t="str">
        <f t="shared" si="416"/>
        <v>FAIL</v>
      </c>
    </row>
    <row r="404" spans="1:49" s="4" customFormat="1" ht="130.19999999999999" customHeight="1" thickBot="1" x14ac:dyDescent="0.35">
      <c r="A404" s="30">
        <v>10</v>
      </c>
      <c r="B404" s="14" t="s">
        <v>8</v>
      </c>
      <c r="C404" s="14" t="s">
        <v>47</v>
      </c>
      <c r="D404" s="14" t="s">
        <v>168</v>
      </c>
      <c r="E404" s="11" t="str">
        <f t="shared" si="409"/>
        <v>_029</v>
      </c>
      <c r="F404" s="28">
        <f t="shared" si="362"/>
        <v>28</v>
      </c>
      <c r="G404" s="6" t="s">
        <v>183</v>
      </c>
      <c r="H404" s="6" t="s">
        <v>183</v>
      </c>
      <c r="I404" s="26" t="s">
        <v>183</v>
      </c>
      <c r="J404" s="6" t="s">
        <v>183</v>
      </c>
      <c r="K404" s="6" t="s">
        <v>183</v>
      </c>
      <c r="L404" s="6" t="s">
        <v>183</v>
      </c>
      <c r="M404" s="6" t="s">
        <v>183</v>
      </c>
      <c r="N404" s="6" t="s">
        <v>183</v>
      </c>
      <c r="O404" s="6" t="s">
        <v>183</v>
      </c>
      <c r="P404" s="6" t="s">
        <v>183</v>
      </c>
      <c r="Q404" s="23" t="s">
        <v>183</v>
      </c>
      <c r="R404" s="23" t="s">
        <v>183</v>
      </c>
      <c r="S404" s="23" t="s">
        <v>183</v>
      </c>
      <c r="T404" s="23" t="s">
        <v>183</v>
      </c>
      <c r="U404" s="23" t="s">
        <v>183</v>
      </c>
      <c r="V404" s="23" t="s">
        <v>183</v>
      </c>
      <c r="W404" s="21" t="str">
        <f>CONCATENATE("{{coalesce(cell(BIG_TEST_9.result, ", $F404,", \""Text_Color_1\""), \""#FFFFFF\"").asString()}}")</f>
        <v>{{coalesce(cell(BIG_TEST_9.result, 28, \"Text_Color_1\"), \"#FFFFFF\").asString()}}</v>
      </c>
      <c r="X404" s="8" t="s">
        <v>34</v>
      </c>
      <c r="Y404" s="8" t="s">
        <v>186</v>
      </c>
      <c r="Z404" s="21" t="str">
        <f>CONCATENATE("{{coalesce(cell(BIG_TEST_9.result, ", $F404,", \""Metric_Short\""), \""Error\"").asString()}}")</f>
        <v>{{coalesce(cell(BIG_TEST_9.result, 28, \"Metric_Short\"), \"Error\").asString()}}</v>
      </c>
      <c r="AA404" s="23" t="s">
        <v>183</v>
      </c>
      <c r="AB404" s="23" t="s">
        <v>183</v>
      </c>
      <c r="AC404" s="9" t="s">
        <v>61</v>
      </c>
      <c r="AD404" s="9" t="s">
        <v>44</v>
      </c>
      <c r="AE404" s="9">
        <f>AG404</f>
        <v>167</v>
      </c>
      <c r="AF404" s="9" t="s">
        <v>40</v>
      </c>
      <c r="AG404" s="28">
        <f t="shared" si="363"/>
        <v>167</v>
      </c>
      <c r="AH404" s="16" t="s">
        <v>205</v>
      </c>
      <c r="AI404" s="10"/>
      <c r="AJ404" s="25" t="s">
        <v>183</v>
      </c>
      <c r="AK404" s="7" t="str">
        <f>CONCATENATE("Metric_Name",E404)</f>
        <v>Metric_Name_029</v>
      </c>
      <c r="AL404" s="10"/>
      <c r="AM404" s="24" t="s">
        <v>183</v>
      </c>
      <c r="AN404" s="24" t="s">
        <v>183</v>
      </c>
      <c r="AO404" s="13" t="str">
        <f t="shared" si="413"/>
        <v>PASS</v>
      </c>
      <c r="AP404" s="13"/>
      <c r="AQ404" s="12" t="str">
        <f>CONCATENATE("""",AK404,""": {""parameters"": {""fontSize"": ",X404,", ""text"": """, Z404, """, ""textAlignment"": """, Y404, """, ""textColor"": """, W404, """}, ""type"": ""text""},")</f>
        <v>"Metric_Name_029": {"parameters": {"fontSize": 14, "text": "{{coalesce(cell(BIG_TEST_9.result, 28, \"Metric_Short\"), \"Error\").asString()}}", "textAlignment": "left", "textColor": "{{coalesce(cell(BIG_TEST_9.result, 28, \"Text_Color_1\"), \"#FFFFFF\").asString()}}"}, "type": "text"},</v>
      </c>
      <c r="AR404" s="33" t="s">
        <v>248</v>
      </c>
      <c r="AS404" s="13" t="str">
        <f t="shared" si="419"/>
        <v>FAIL</v>
      </c>
      <c r="AT404" s="13"/>
      <c r="AU404" s="12" t="str">
        <f>CONCATENATE("{""colspan"": ",AC404,", ""column"": ",AD404,", ""name"": """,AK404,""", ""row"": ",AE404,", ""rowspan"": ",AF404,", ""widgetStyle"": ",AH404,"},")</f>
        <v>{"colspan": 11, "column": 2, "name": "Metric_Name_029", "row": 167, "rowspan": 3, "widgetStyle": {"borderColor": "#FFFFFF", "borderEdges": [], "borderWidth": 1}},</v>
      </c>
      <c r="AV404" s="33" t="s">
        <v>223</v>
      </c>
      <c r="AW404" s="13" t="str">
        <f t="shared" si="416"/>
        <v>FAIL</v>
      </c>
    </row>
    <row r="405" spans="1:49" s="4" customFormat="1" ht="72.599999999999994" thickBot="1" x14ac:dyDescent="0.35">
      <c r="A405" s="30">
        <v>11</v>
      </c>
      <c r="B405" s="14" t="s">
        <v>8</v>
      </c>
      <c r="C405" s="14" t="s">
        <v>47</v>
      </c>
      <c r="D405" s="14" t="s">
        <v>169</v>
      </c>
      <c r="E405" s="11" t="str">
        <f t="shared" si="409"/>
        <v>_029</v>
      </c>
      <c r="F405" s="28">
        <f t="shared" si="362"/>
        <v>28</v>
      </c>
      <c r="G405" s="6" t="s">
        <v>183</v>
      </c>
      <c r="H405" s="6" t="s">
        <v>183</v>
      </c>
      <c r="I405" s="26" t="s">
        <v>183</v>
      </c>
      <c r="J405" s="6" t="s">
        <v>183</v>
      </c>
      <c r="K405" s="6" t="s">
        <v>183</v>
      </c>
      <c r="L405" s="6" t="s">
        <v>183</v>
      </c>
      <c r="M405" s="6" t="s">
        <v>183</v>
      </c>
      <c r="N405" s="6" t="s">
        <v>183</v>
      </c>
      <c r="O405" s="6" t="s">
        <v>183</v>
      </c>
      <c r="P405" s="6" t="s">
        <v>183</v>
      </c>
      <c r="Q405" s="23" t="s">
        <v>183</v>
      </c>
      <c r="R405" s="23" t="s">
        <v>183</v>
      </c>
      <c r="S405" s="23" t="s">
        <v>183</v>
      </c>
      <c r="T405" s="23" t="s">
        <v>183</v>
      </c>
      <c r="U405" s="23" t="s">
        <v>183</v>
      </c>
      <c r="V405" s="23" t="s">
        <v>183</v>
      </c>
      <c r="W405" s="21" t="str">
        <f>CONCATENATE("{{coalesce(cell(BIG_TEST_9.result, ", $F405,", \""Text_Color_2\""), \""#FFFFFF\"").asString()}}")</f>
        <v>{{coalesce(cell(BIG_TEST_9.result, 28, \"Text_Color_2\"), \"#FFFFFF\").asString()}}</v>
      </c>
      <c r="X405" s="8" t="s">
        <v>62</v>
      </c>
      <c r="Y405" s="8" t="s">
        <v>186</v>
      </c>
      <c r="Z405" s="21" t="str">
        <f>CONCATENATE("{{coalesce(cell(BIG_TEST_9.result, ", $F405,", \""Type\""), \""Error\"").asString()}} Metric")</f>
        <v>{{coalesce(cell(BIG_TEST_9.result, 28, \"Type\"), \"Error\").asString()}} Metric</v>
      </c>
      <c r="AA405" s="23" t="s">
        <v>183</v>
      </c>
      <c r="AB405" s="23" t="s">
        <v>183</v>
      </c>
      <c r="AC405" s="9" t="s">
        <v>179</v>
      </c>
      <c r="AD405" s="9" t="s">
        <v>44</v>
      </c>
      <c r="AE405" s="9">
        <f>AG405+3</f>
        <v>170</v>
      </c>
      <c r="AF405" s="9" t="s">
        <v>44</v>
      </c>
      <c r="AG405" s="28">
        <f t="shared" si="363"/>
        <v>167</v>
      </c>
      <c r="AH405" s="16" t="s">
        <v>180</v>
      </c>
      <c r="AI405" s="10"/>
      <c r="AJ405" s="25" t="s">
        <v>183</v>
      </c>
      <c r="AK405" s="7" t="str">
        <f>CONCATENATE("Type_Name",E405)</f>
        <v>Type_Name_029</v>
      </c>
      <c r="AL405" s="10"/>
      <c r="AM405" s="24" t="s">
        <v>183</v>
      </c>
      <c r="AN405" s="24" t="s">
        <v>183</v>
      </c>
      <c r="AO405" s="13" t="str">
        <f t="shared" si="413"/>
        <v>PASS</v>
      </c>
      <c r="AP405" s="13"/>
      <c r="AQ405" s="12" t="str">
        <f>CONCATENATE("""",AK405,""": {""parameters"": {""fontSize"": ",X405,", ""text"": """, Z405, """, ""textAlignment"": """, Y405, """, ""textColor"": """, W405, """}, ""type"": ""text""},")</f>
        <v>"Type_Name_029": {"parameters": {"fontSize": 12, "text": "{{coalesce(cell(BIG_TEST_9.result, 28, \"Type\"), \"Error\").asString()}} Metric", "textAlignment": "left", "textColor": "{{coalesce(cell(BIG_TEST_9.result, 28, \"Text_Color_2\"), \"#FFFFFF\").asString()}}"}, "type": "text"},</v>
      </c>
      <c r="AR405" s="33" t="s">
        <v>206</v>
      </c>
      <c r="AS405" s="13" t="str">
        <f t="shared" si="419"/>
        <v>FAIL</v>
      </c>
      <c r="AT405" s="13"/>
      <c r="AU405" s="12" t="str">
        <f>CONCATENATE("{""colspan"": ",AC405,", ""column"": ",AD405,", ""name"": """,AK405,""", ""row"": ",AE405,", ""rowspan"": ",AF405,", ""widgetStyle"": ",AH405,"},")</f>
        <v>{"colspan": 7, "column": 2, "name": "Type_Name_029", "row": 170, "rowspan": 2, "widgetStyle": {"backgroundColor": "#FFFFFF", "borderColor": "#FFFFFF", "borderEdges": [], "borderRadius": 0, "borderWidth": 1}},</v>
      </c>
      <c r="AV405" s="33" t="s">
        <v>224</v>
      </c>
      <c r="AW405" s="13" t="str">
        <f t="shared" si="416"/>
        <v>FAIL</v>
      </c>
    </row>
    <row r="406" spans="1:49" s="4" customFormat="1" ht="87" customHeight="1" thickBot="1" x14ac:dyDescent="0.35">
      <c r="A406" s="30">
        <v>12</v>
      </c>
      <c r="B406" s="14" t="s">
        <v>8</v>
      </c>
      <c r="C406" s="14" t="s">
        <v>47</v>
      </c>
      <c r="D406" s="14" t="s">
        <v>170</v>
      </c>
      <c r="E406" s="11" t="str">
        <f t="shared" si="409"/>
        <v>_029</v>
      </c>
      <c r="F406" s="28">
        <f t="shared" si="362"/>
        <v>28</v>
      </c>
      <c r="G406" s="6" t="s">
        <v>183</v>
      </c>
      <c r="H406" s="6" t="s">
        <v>183</v>
      </c>
      <c r="I406" s="26" t="s">
        <v>183</v>
      </c>
      <c r="J406" s="6" t="s">
        <v>183</v>
      </c>
      <c r="K406" s="6" t="s">
        <v>183</v>
      </c>
      <c r="L406" s="6" t="s">
        <v>183</v>
      </c>
      <c r="M406" s="6" t="s">
        <v>183</v>
      </c>
      <c r="N406" s="6" t="s">
        <v>183</v>
      </c>
      <c r="O406" s="6" t="s">
        <v>183</v>
      </c>
      <c r="P406" s="6" t="s">
        <v>183</v>
      </c>
      <c r="Q406" s="23" t="s">
        <v>183</v>
      </c>
      <c r="R406" s="23" t="s">
        <v>183</v>
      </c>
      <c r="S406" s="23" t="s">
        <v>183</v>
      </c>
      <c r="T406" s="23" t="s">
        <v>183</v>
      </c>
      <c r="U406" s="23" t="s">
        <v>183</v>
      </c>
      <c r="V406" s="23" t="s">
        <v>183</v>
      </c>
      <c r="W406" s="21" t="str">
        <f>CONCATENATE("{{coalesce(cell(BIG_TEST_9.result, ", $F406,", \""Text_Color_2\""), \""#FFFFFF\"").asString()}}")</f>
        <v>{{coalesce(cell(BIG_TEST_9.result, 28, \"Text_Color_2\"), \"#FFFFFF\").asString()}}</v>
      </c>
      <c r="X406" s="8" t="s">
        <v>62</v>
      </c>
      <c r="Y406" s="8" t="s">
        <v>202</v>
      </c>
      <c r="Z406" s="21" t="str">
        <f>CONCATENATE("As of {{coalesce(cell(BIG_TEST_9.result, ", $F406,", \""As_of_Date\""), \""Error\"").asString()}}")</f>
        <v>As of {{coalesce(cell(BIG_TEST_9.result, 28, \"As_of_Date\"), \"Error\").asString()}}</v>
      </c>
      <c r="AA406" s="23" t="s">
        <v>183</v>
      </c>
      <c r="AB406" s="23" t="s">
        <v>183</v>
      </c>
      <c r="AC406" s="9" t="s">
        <v>60</v>
      </c>
      <c r="AD406" s="9" t="s">
        <v>162</v>
      </c>
      <c r="AE406" s="9">
        <f>AG406+3</f>
        <v>170</v>
      </c>
      <c r="AF406" s="9" t="s">
        <v>44</v>
      </c>
      <c r="AG406" s="28">
        <f t="shared" si="363"/>
        <v>167</v>
      </c>
      <c r="AH406" s="16" t="s">
        <v>45</v>
      </c>
      <c r="AI406" s="10"/>
      <c r="AJ406" s="25" t="s">
        <v>183</v>
      </c>
      <c r="AK406" s="7" t="str">
        <f>CONCATENATE("As_Of_Date_Name",E406)</f>
        <v>As_Of_Date_Name_029</v>
      </c>
      <c r="AL406" s="10"/>
      <c r="AM406" s="24" t="s">
        <v>183</v>
      </c>
      <c r="AN406" s="24" t="s">
        <v>183</v>
      </c>
      <c r="AO406" s="13" t="str">
        <f t="shared" si="413"/>
        <v>PASS</v>
      </c>
      <c r="AP406" s="13"/>
      <c r="AQ406" s="12" t="str">
        <f>CONCATENATE("""",AK406,""": {""parameters"": {""fontSize"": ",X406,", ""text"": """, Z406, """, ""textAlignment"": """, Y406, """, ""textColor"": """, W406, """}, ""type"": ""text""},")</f>
        <v>"As_Of_Date_Name_029": {"parameters": {"fontSize": 12, "text": "As of {{coalesce(cell(BIG_TEST_9.result, 28, \"As_of_Date\"), \"Error\").asString()}}", "textAlignment": "right", "textColor": "{{coalesce(cell(BIG_TEST_9.result, 28, \"Text_Color_2\"), \"#FFFFFF\").asString()}}"}, "type": "text"},</v>
      </c>
      <c r="AR406" s="33" t="s">
        <v>209</v>
      </c>
      <c r="AS406" s="13" t="str">
        <f t="shared" si="419"/>
        <v>FAIL</v>
      </c>
      <c r="AT406" s="13"/>
      <c r="AU406" s="12" t="str">
        <f>CONCATENATE("{""colspan"": ",AC406,", ""column"": ",AD406,", ""name"": """,AK406,""", ""row"": ",AE406,", ""rowspan"": ",AF406,", ""widgetStyle"": ",AH406,"},")</f>
        <v>{"colspan": 6, "column": 9, "name": "As_Of_Date_Name_029", "row": 170, "rowspan": 2, "widgetStyle": {"borderEdges": []}},</v>
      </c>
      <c r="AV406" s="33" t="s">
        <v>225</v>
      </c>
      <c r="AW406" s="13" t="str">
        <f t="shared" si="416"/>
        <v>FAIL</v>
      </c>
    </row>
    <row r="407" spans="1:49" s="4" customFormat="1" ht="130.19999999999999" customHeight="1" thickBot="1" x14ac:dyDescent="0.35">
      <c r="A407" s="30">
        <v>13</v>
      </c>
      <c r="B407" s="14" t="s">
        <v>8</v>
      </c>
      <c r="C407" s="14" t="s">
        <v>47</v>
      </c>
      <c r="D407" s="14" t="s">
        <v>171</v>
      </c>
      <c r="E407" s="11" t="str">
        <f t="shared" si="409"/>
        <v>_029</v>
      </c>
      <c r="F407" s="28">
        <f t="shared" si="362"/>
        <v>28</v>
      </c>
      <c r="G407" s="6" t="s">
        <v>183</v>
      </c>
      <c r="H407" s="6" t="s">
        <v>183</v>
      </c>
      <c r="I407" s="26" t="s">
        <v>183</v>
      </c>
      <c r="J407" s="6" t="s">
        <v>183</v>
      </c>
      <c r="K407" s="6" t="s">
        <v>183</v>
      </c>
      <c r="L407" s="6" t="s">
        <v>183</v>
      </c>
      <c r="M407" s="6" t="s">
        <v>183</v>
      </c>
      <c r="N407" s="6" t="s">
        <v>183</v>
      </c>
      <c r="O407" s="6" t="s">
        <v>183</v>
      </c>
      <c r="P407" s="6" t="s">
        <v>183</v>
      </c>
      <c r="Q407" s="23" t="s">
        <v>183</v>
      </c>
      <c r="R407" s="21" t="str">
        <f>CONCATENATE("https://{{coalesce(cell(BIG_TEST_9.result, ", $F407,", \""CSG_Insights_Central_Link\""), \""sites.google.com/salesforce.com/fy18-csg-insights-central/home\"").asString()}}")</f>
        <v>https://{{coalesce(cell(BIG_TEST_9.result, 28, \"CSG_Insights_Central_Link\"), \"sites.google.com/salesforce.com/fy18-csg-insights-central/home\").asString()}}</v>
      </c>
      <c r="S407" s="21" t="s">
        <v>199</v>
      </c>
      <c r="T407" s="7" t="str">
        <f>"false"</f>
        <v>false</v>
      </c>
      <c r="U407" s="23" t="s">
        <v>183</v>
      </c>
      <c r="V407" s="23" t="s">
        <v>183</v>
      </c>
      <c r="W407" s="17" t="s">
        <v>207</v>
      </c>
      <c r="X407" s="8" t="s">
        <v>34</v>
      </c>
      <c r="Y407" s="8" t="s">
        <v>33</v>
      </c>
      <c r="Z407" s="8" t="s">
        <v>185</v>
      </c>
      <c r="AA407" s="23" t="s">
        <v>183</v>
      </c>
      <c r="AB407" s="23" t="s">
        <v>183</v>
      </c>
      <c r="AC407" s="9" t="s">
        <v>44</v>
      </c>
      <c r="AD407" s="9" t="s">
        <v>122</v>
      </c>
      <c r="AE407" s="9">
        <f>AG407</f>
        <v>167</v>
      </c>
      <c r="AF407" s="9" t="s">
        <v>40</v>
      </c>
      <c r="AG407" s="28">
        <f t="shared" si="363"/>
        <v>167</v>
      </c>
      <c r="AH407" s="16" t="s">
        <v>180</v>
      </c>
      <c r="AI407" s="10"/>
      <c r="AJ407" s="25" t="s">
        <v>183</v>
      </c>
      <c r="AK407" s="7" t="str">
        <f>CONCATENATE("Help_Link",E407)</f>
        <v>Help_Link_029</v>
      </c>
      <c r="AL407" s="10"/>
      <c r="AM407" s="24" t="s">
        <v>183</v>
      </c>
      <c r="AN407" s="24" t="s">
        <v>183</v>
      </c>
      <c r="AO407" s="13" t="str">
        <f t="shared" si="413"/>
        <v>PASS</v>
      </c>
      <c r="AP407" s="13"/>
      <c r="AQ407" s="12" t="str">
        <f>CONCATENATE("""",AK407,""": {""parameters"": {""destinationLink"": {""url"": """, R407, """, ""tooltip"": """, S407,"""}, ""destinationType"": ""url"", ""fontSize"": ",X407,", ""includeState"": ", T407, ", ""text"": """, Z407, """, ""textAlignment"": """, Y407, """, ""textColor"": """, W407, """}, ""type"": ""link""},")</f>
        <v>"Help_Link_029": {"parameters": {"destinationLink": {"url": "https://{{coalesce(cell(BIG_TEST_9.result, 28,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407" s="33" t="s">
        <v>208</v>
      </c>
      <c r="AS407" s="13" t="str">
        <f t="shared" si="419"/>
        <v>FAIL</v>
      </c>
      <c r="AT407" s="13"/>
      <c r="AU407" s="12" t="str">
        <f>CONCATENATE("{""colspan"": ",AC407,", ""column"": ",AD407,", ""name"": """,AK407,""", ""row"": ",AE407,", ""rowspan"": ",AF407,", ""widgetStyle"": ",AH407,"},")</f>
        <v>{"colspan": 2, "column": 13, "name": "Help_Link_029", "row": 167, "rowspan": 3, "widgetStyle": {"backgroundColor": "#FFFFFF", "borderColor": "#FFFFFF", "borderEdges": [], "borderRadius": 0, "borderWidth": 1}},</v>
      </c>
      <c r="AV407" s="33" t="s">
        <v>226</v>
      </c>
      <c r="AW407" s="13" t="str">
        <f t="shared" si="416"/>
        <v>FAIL</v>
      </c>
    </row>
    <row r="408" spans="1:49" s="4" customFormat="1" ht="87" thickBot="1" x14ac:dyDescent="0.35">
      <c r="A408" s="31">
        <v>14</v>
      </c>
      <c r="B408" s="14" t="s">
        <v>8</v>
      </c>
      <c r="C408" s="14" t="s">
        <v>47</v>
      </c>
      <c r="D408" s="14" t="s">
        <v>172</v>
      </c>
      <c r="E408" s="11" t="str">
        <f t="shared" si="409"/>
        <v>_029</v>
      </c>
      <c r="F408" s="28">
        <f t="shared" si="362"/>
        <v>28</v>
      </c>
      <c r="G408" s="6" t="s">
        <v>183</v>
      </c>
      <c r="H408" s="6" t="s">
        <v>183</v>
      </c>
      <c r="I408" s="26" t="s">
        <v>183</v>
      </c>
      <c r="J408" s="6" t="s">
        <v>183</v>
      </c>
      <c r="K408" s="6" t="s">
        <v>183</v>
      </c>
      <c r="L408" s="6" t="s">
        <v>183</v>
      </c>
      <c r="M408" s="6" t="s">
        <v>183</v>
      </c>
      <c r="N408" s="6" t="s">
        <v>183</v>
      </c>
      <c r="O408" s="6" t="s">
        <v>183</v>
      </c>
      <c r="P408" s="6" t="s">
        <v>183</v>
      </c>
      <c r="Q408" s="23" t="s">
        <v>183</v>
      </c>
      <c r="R408" s="21" t="str">
        <f>CONCATENATE("https://org62.my.salesforce.com/analytics/wave/wave.apexp#dashboard/{{coalesce(cell(BIG_TEST_9.result, ", $F408,", \""Detail_Dashboard_Name\""), \""0FK0M0000004J3fWAE\"").asString()}}")</f>
        <v>https://org62.my.salesforce.com/analytics/wave/wave.apexp#dashboard/{{coalesce(cell(BIG_TEST_9.result, 28, \"Detail_Dashboard_Name\"), \"0FK0M0000004J3fWAE\").asString()}}</v>
      </c>
      <c r="S408" s="21" t="s">
        <v>198</v>
      </c>
      <c r="T408" s="7" t="str">
        <f>"false"</f>
        <v>false</v>
      </c>
      <c r="U408" s="23" t="s">
        <v>183</v>
      </c>
      <c r="V408" s="23" t="s">
        <v>183</v>
      </c>
      <c r="W408" s="17" t="s">
        <v>207</v>
      </c>
      <c r="X408" s="8" t="s">
        <v>62</v>
      </c>
      <c r="Y408" s="8" t="s">
        <v>33</v>
      </c>
      <c r="Z408" s="8" t="s">
        <v>201</v>
      </c>
      <c r="AA408" s="23" t="s">
        <v>183</v>
      </c>
      <c r="AB408" s="23" t="s">
        <v>183</v>
      </c>
      <c r="AC408" s="9" t="s">
        <v>41</v>
      </c>
      <c r="AD408" s="9" t="s">
        <v>181</v>
      </c>
      <c r="AE408" s="32">
        <f>AG408+1</f>
        <v>168</v>
      </c>
      <c r="AF408" s="9" t="s">
        <v>40</v>
      </c>
      <c r="AG408" s="28">
        <f t="shared" si="363"/>
        <v>167</v>
      </c>
      <c r="AH408" s="16" t="s">
        <v>235</v>
      </c>
      <c r="AI408" s="10"/>
      <c r="AJ408" s="25" t="s">
        <v>183</v>
      </c>
      <c r="AK408" s="7" t="str">
        <f>CONCATENATE("Explore_Link",E408)</f>
        <v>Explore_Link_029</v>
      </c>
      <c r="AL408" s="10"/>
      <c r="AM408" s="24" t="s">
        <v>183</v>
      </c>
      <c r="AN408" s="24" t="s">
        <v>183</v>
      </c>
      <c r="AO408" s="13" t="str">
        <f t="shared" si="413"/>
        <v>PASS</v>
      </c>
      <c r="AP408" s="13"/>
      <c r="AQ408" s="12" t="str">
        <f>CONCATENATE("""",AK408,""": {""parameters"": {""destinationLink"": {""url"": """, R408, """, ""tooltip"": """, S408,"""}, ""destinationType"": ""url"", ""fontSize"": ",X408,", ""includeState"": ", T408, ", ""text"": """, Z408, """, ""textAlignment"": """, Y408, """, ""textColor"": """, W408, """}, ""type"": ""link""},")</f>
        <v>"Explore_Link_029": {"parameters": {"destinationLink": {"url": "https://org62.my.salesforce.com/analytics/wave/wave.apexp#dashboard/{{coalesce(cell(BIG_TEST_9.result, 28,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408" s="33" t="s">
        <v>249</v>
      </c>
      <c r="AS408" s="13" t="str">
        <f t="shared" si="419"/>
        <v>FAIL</v>
      </c>
      <c r="AT408" s="13"/>
      <c r="AU408" s="12" t="str">
        <f>CONCATENATE("{""colspan"": ",AC408,", ""column"": ",AD408,", ""name"": """,AK408,""", ""row"": ",AE408,", ""rowspan"": ",AF408,", ""widgetStyle"": ",AH408,"},")</f>
        <v>{"colspan": 4, "column": 43, "name": "Explore_Link_029", "row": 168, "rowspan": 3, "widgetStyle": {"backgroundColor": "#E3EBF3", "borderColor": "#FFFFFF", "borderEdges": ["all"], "borderRadius": 8, "borderWidth": 4}},</v>
      </c>
      <c r="AV408" s="33" t="s">
        <v>236</v>
      </c>
      <c r="AW408" s="13" t="str">
        <f t="shared" si="416"/>
        <v>FAIL</v>
      </c>
    </row>
    <row r="409" spans="1:49" s="4" customFormat="1" ht="72.599999999999994" thickBot="1" x14ac:dyDescent="0.35">
      <c r="A409" s="29">
        <v>1</v>
      </c>
      <c r="B409" s="14" t="s">
        <v>8</v>
      </c>
      <c r="C409" s="14" t="s">
        <v>47</v>
      </c>
      <c r="D409" s="14" t="s">
        <v>10</v>
      </c>
      <c r="E409" s="11" t="str">
        <f>CONCATENATE("_",TEXT(F409+1,"000"))</f>
        <v>_030</v>
      </c>
      <c r="F409" s="28">
        <f t="shared" si="362"/>
        <v>29</v>
      </c>
      <c r="G409" s="5" t="s">
        <v>173</v>
      </c>
      <c r="H409" s="20" t="str">
        <f>CONCATENATE("{{coalesce(cell(BIG_TEST_9.result, ", $F409,", \""Metric\""), \""Error\"").asString()}}")</f>
        <v>{{coalesce(cell(BIG_TEST_9.result, 29, \"Metric\"), \"Error\").asString()}}</v>
      </c>
      <c r="I409" s="26" t="s">
        <v>183</v>
      </c>
      <c r="J409" s="20" t="str">
        <f>CONCATENATE("{{coalesce(cell(BIG_TEST_9.result, ", $F409,", \""YTD_Dynamic\""), \""Error\"").asString()}}")</f>
        <v>{{coalesce(cell(BIG_TEST_9.result, 29, \"YTD_Dynamic\"), \"Error\").asString()}}</v>
      </c>
      <c r="K409" s="6" t="s">
        <v>16</v>
      </c>
      <c r="L409" s="5" t="s">
        <v>17</v>
      </c>
      <c r="M409" s="20" t="str">
        <f t="shared" ref="M409:M413" si="420">CONCATENATE("[""Metric"", [""{{coalesce(cell(BIG_TEST_9.result, ", $F409,", \""Metric\""), \""Error\"").asString()}}""], ""in""]")</f>
        <v>["Metric", ["{{coalesce(cell(BIG_TEST_9.result, 29, \"Metric\"), \"Error\").asString()}}"], "in"]</v>
      </c>
      <c r="N409" s="20" t="str">
        <f t="shared" ref="N409:N412" si="421">CONCATENATE("[""Region"", [""{{coalesce(cell(BIG_TEST_9.result, ", $F409,", \""Region\""), \""Error\"").asString()}}""], ""in""]")</f>
        <v>["Region", ["{{coalesce(cell(BIG_TEST_9.result, 29, \"Region\"), \"Error\").asString()}}"], "in"]</v>
      </c>
      <c r="O409" s="6" t="s">
        <v>210</v>
      </c>
      <c r="P409" s="6" t="s">
        <v>177</v>
      </c>
      <c r="Q409" s="23" t="s">
        <v>183</v>
      </c>
      <c r="R409" s="23" t="s">
        <v>183</v>
      </c>
      <c r="S409" s="23" t="s">
        <v>183</v>
      </c>
      <c r="T409" s="23" t="s">
        <v>183</v>
      </c>
      <c r="U409" s="23" t="s">
        <v>183</v>
      </c>
      <c r="V409" s="23" t="s">
        <v>183</v>
      </c>
      <c r="W409" s="21" t="str">
        <f>CONCATENATE("{{coalesce(cell(BIG_TEST_9.result, ", $F409,", \""Text_Color_1\""), \""#FFFFFF\"").asString()}}")</f>
        <v>{{coalesce(cell(BIG_TEST_9.result, 29, \"Text_Color_1\"), \"#FFFFFF\").asString()}}</v>
      </c>
      <c r="X409" s="8" t="s">
        <v>48</v>
      </c>
      <c r="Y409" s="8" t="s">
        <v>33</v>
      </c>
      <c r="Z409" s="21" t="str">
        <f>CONCATENATE("{{coalesce(cell(BIG_TEST_9.result, ", $F409,", \""number_YTD_Formatted\""), \""--\"").asString()}}")</f>
        <v>{{coalesce(cell(BIG_TEST_9.result, 29, \"number_YTD_Formatted\"), \"--\").asString()}}</v>
      </c>
      <c r="AA409" s="23" t="s">
        <v>183</v>
      </c>
      <c r="AB409" s="23" t="s">
        <v>183</v>
      </c>
      <c r="AC409" s="9" t="s">
        <v>59</v>
      </c>
      <c r="AD409" s="9" t="s">
        <v>160</v>
      </c>
      <c r="AE409" s="9">
        <f>AG409</f>
        <v>172</v>
      </c>
      <c r="AF409" s="9" t="s">
        <v>40</v>
      </c>
      <c r="AG409" s="28">
        <f t="shared" si="363"/>
        <v>172</v>
      </c>
      <c r="AH409" s="16" t="s">
        <v>227</v>
      </c>
      <c r="AI409" s="10"/>
      <c r="AJ409" s="25" t="s">
        <v>183</v>
      </c>
      <c r="AK409" s="7" t="str">
        <f>CONCATENATE("text_",L409,E409)</f>
        <v>text_YTD_030</v>
      </c>
      <c r="AL409" s="10"/>
      <c r="AM409" s="24" t="s">
        <v>183</v>
      </c>
      <c r="AN409" s="24" t="s">
        <v>183</v>
      </c>
      <c r="AO409" s="13" t="str">
        <f>IF(AM409=AN409,"PASS","FAIL")</f>
        <v>PASS</v>
      </c>
      <c r="AP409" s="13"/>
      <c r="AQ409" s="12" t="str">
        <f>CONCATENATE("""",AK409,""": {""type"": ""text"", ""parameters"": {""text"": """, Z409, """, ""textAlignment"": """, Y409, """, ""textColor"": """, W409, """, ""fontSize"": ",X409,"}},")</f>
        <v>"text_YTD_030": {"type": "text", "parameters": {"text": "{{coalesce(cell(BIG_TEST_9.result, 29, \"number_YTD_Formatted\"), \"--\").asString()}}", "textAlignment": "center", "textColor": "{{coalesce(cell(BIG_TEST_9.result, 29, \"Text_Color_1\"), \"#FFFFFF\").asString()}}", "fontSize": 18}},</v>
      </c>
      <c r="AR409" s="17" t="s">
        <v>218</v>
      </c>
      <c r="AS409" s="13" t="str">
        <f>IF(AQ409=AR409,"PASS","FAIL")</f>
        <v>FAIL</v>
      </c>
      <c r="AT409" s="13"/>
      <c r="AU409" s="12" t="str">
        <f t="shared" ref="AU409:AU416" si="422">CONCATENATE("{""colspan"": ",AC409,", ""column"": ",AD409,", ""name"": """,AK409,""", ""row"": ",AE409,", ""rowspan"": ",AF409,", ""widgetStyle"": ",AH409,"},")</f>
        <v>{"colspan": 5, "column": 22, "name": "text_YTD_030", "row": 172, "rowspan": 3, "widgetStyle": {"borderEdges": ["bottom"], "backgroundColor": "#FFFFFF", "borderColor": "#C5D3E0", "borderRadius": 0, "borderWidth": 1}},</v>
      </c>
      <c r="AV409" s="17" t="s">
        <v>231</v>
      </c>
      <c r="AW409" s="13" t="str">
        <f>IF(AU409=AV409,"PASS","FAIL")</f>
        <v>FAIL</v>
      </c>
    </row>
    <row r="410" spans="1:49" s="4" customFormat="1" ht="72.599999999999994" thickBot="1" x14ac:dyDescent="0.35">
      <c r="A410" s="30">
        <v>2</v>
      </c>
      <c r="B410" s="14" t="s">
        <v>8</v>
      </c>
      <c r="C410" s="14" t="s">
        <v>47</v>
      </c>
      <c r="D410" s="14" t="s">
        <v>10</v>
      </c>
      <c r="E410" s="11" t="str">
        <f t="shared" ref="E410:E422" si="423">CONCATENATE("_",TEXT(F410+1,"000"))</f>
        <v>_030</v>
      </c>
      <c r="F410" s="28">
        <f t="shared" si="362"/>
        <v>29</v>
      </c>
      <c r="G410" s="5" t="s">
        <v>173</v>
      </c>
      <c r="H410" s="20" t="str">
        <f t="shared" ref="H410:H413" si="424">CONCATENATE("{{coalesce(cell(BIG_TEST_9.result, ", $F410,", \""Metric\""), \""Error\"").asString()}}")</f>
        <v>{{coalesce(cell(BIG_TEST_9.result, 29, \"Metric\"), \"Error\").asString()}}</v>
      </c>
      <c r="I410" s="26" t="s">
        <v>183</v>
      </c>
      <c r="J410" s="20" t="s">
        <v>15</v>
      </c>
      <c r="K410" s="5" t="s">
        <v>15</v>
      </c>
      <c r="L410" s="5" t="s">
        <v>53</v>
      </c>
      <c r="M410" s="20" t="str">
        <f t="shared" si="420"/>
        <v>["Metric", ["{{coalesce(cell(BIG_TEST_9.result, 29, \"Metric\"), \"Error\").asString()}}"], "in"]</v>
      </c>
      <c r="N410" s="20" t="str">
        <f t="shared" si="421"/>
        <v>["Region", ["{{coalesce(cell(BIG_TEST_9.result, 29, \"Region\"), \"Error\").asString()}}"], "in"]</v>
      </c>
      <c r="O410" s="6" t="s">
        <v>210</v>
      </c>
      <c r="P410" s="6" t="s">
        <v>177</v>
      </c>
      <c r="Q410" s="23" t="s">
        <v>183</v>
      </c>
      <c r="R410" s="23" t="s">
        <v>183</v>
      </c>
      <c r="S410" s="23" t="s">
        <v>183</v>
      </c>
      <c r="T410" s="23" t="s">
        <v>183</v>
      </c>
      <c r="U410" s="23" t="s">
        <v>183</v>
      </c>
      <c r="V410" s="23" t="s">
        <v>183</v>
      </c>
      <c r="W410" s="21" t="str">
        <f t="shared" ref="W410:W411" si="425">CONCATENATE("{{coalesce(cell(BIG_TEST_9.result, ", $F410,", \""Text_Color_1\""), \""#FFFFFF\"").asString()}}")</f>
        <v>{{coalesce(cell(BIG_TEST_9.result, 29, \"Text_Color_1\"), \"#FFFFFF\").asString()}}</v>
      </c>
      <c r="X410" s="8" t="s">
        <v>48</v>
      </c>
      <c r="Y410" s="8" t="s">
        <v>33</v>
      </c>
      <c r="Z410" s="21" t="str">
        <f>CONCATENATE("{{coalesce(cell(BIG_TEST_9.result, ", $F410,", \""number_YTD_A_Formatted\""), \""--\"").asString()}}")</f>
        <v>{{coalesce(cell(BIG_TEST_9.result, 29, \"number_YTD_A_Formatted\"), \"--\").asString()}}</v>
      </c>
      <c r="AA410" s="23" t="s">
        <v>183</v>
      </c>
      <c r="AB410" s="23" t="s">
        <v>183</v>
      </c>
      <c r="AC410" s="9" t="s">
        <v>59</v>
      </c>
      <c r="AD410" s="9" t="s">
        <v>195</v>
      </c>
      <c r="AE410" s="9">
        <f>AG410</f>
        <v>172</v>
      </c>
      <c r="AF410" s="9" t="s">
        <v>40</v>
      </c>
      <c r="AG410" s="28">
        <f t="shared" si="363"/>
        <v>172</v>
      </c>
      <c r="AH410" s="16" t="s">
        <v>227</v>
      </c>
      <c r="AI410" s="10"/>
      <c r="AJ410" s="25" t="s">
        <v>183</v>
      </c>
      <c r="AK410" s="7" t="str">
        <f t="shared" ref="AK410:AK413" si="426">CONCATENATE("text_",L410,E410)</f>
        <v>text_YTD_A_030</v>
      </c>
      <c r="AL410" s="10"/>
      <c r="AM410" s="24" t="s">
        <v>183</v>
      </c>
      <c r="AN410" s="24" t="s">
        <v>183</v>
      </c>
      <c r="AO410" s="13" t="str">
        <f t="shared" ref="AO410:AO422" si="427">IF(AM410=AN410,"PASS","FAIL")</f>
        <v>PASS</v>
      </c>
      <c r="AP410" s="13"/>
      <c r="AQ410" s="12" t="str">
        <f t="shared" ref="AQ410:AQ415" si="428">CONCATENATE("""",AK410,""": {""type"": ""text"", ""parameters"": {""text"": """, Z410, """, ""textAlignment"": """, Y410, """, ""textColor"": """, W410, """, ""fontSize"": ",X410,"}},")</f>
        <v>"text_YTD_A_030": {"type": "text", "parameters": {"text": "{{coalesce(cell(BIG_TEST_9.result, 29, \"number_YTD_A_Formatted\"), \"--\").asString()}}", "textAlignment": "center", "textColor": "{{coalesce(cell(BIG_TEST_9.result, 29, \"Text_Color_1\"), \"#FFFFFF\").asString()}}", "fontSize": 18}},</v>
      </c>
      <c r="AR410" s="17" t="s">
        <v>213</v>
      </c>
      <c r="AS410" s="13" t="str">
        <f t="shared" ref="AS410:AS415" si="429">IF(AQ410=AR410,"PASS","FAIL")</f>
        <v>FAIL</v>
      </c>
      <c r="AT410" s="13"/>
      <c r="AU410" s="12" t="str">
        <f t="shared" si="422"/>
        <v>{"colspan": 5, "column": 29, "name": "text_YTD_A_030", "row": 172, "rowspan": 3, "widgetStyle": {"borderEdges": ["bottom"], "backgroundColor": "#FFFFFF", "borderColor": "#C5D3E0", "borderRadius": 0, "borderWidth": 1}},</v>
      </c>
      <c r="AV410" s="17" t="s">
        <v>228</v>
      </c>
      <c r="AW410" s="13" t="str">
        <f t="shared" ref="AW410:AW422" si="430">IF(AU410=AV410,"PASS","FAIL")</f>
        <v>FAIL</v>
      </c>
    </row>
    <row r="411" spans="1:49" s="4" customFormat="1" ht="72.599999999999994" thickBot="1" x14ac:dyDescent="0.35">
      <c r="A411" s="30">
        <v>3</v>
      </c>
      <c r="B411" s="14" t="s">
        <v>8</v>
      </c>
      <c r="C411" s="14" t="s">
        <v>47</v>
      </c>
      <c r="D411" s="14" t="s">
        <v>10</v>
      </c>
      <c r="E411" s="11" t="str">
        <f t="shared" si="423"/>
        <v>_030</v>
      </c>
      <c r="F411" s="28">
        <f t="shared" si="362"/>
        <v>29</v>
      </c>
      <c r="G411" s="5" t="s">
        <v>173</v>
      </c>
      <c r="H411" s="20" t="str">
        <f t="shared" si="424"/>
        <v>{{coalesce(cell(BIG_TEST_9.result, 29, \"Metric\"), \"Error\").asString()}}</v>
      </c>
      <c r="I411" s="26" t="s">
        <v>183</v>
      </c>
      <c r="J411" s="20" t="str">
        <f>CONCATENATE("{{coalesce(cell(BIG_TEST_9.result, ", $F411,", \""Annual_Target_Dynamic\""), \""Error\"").asString()}}")</f>
        <v>{{coalesce(cell(BIG_TEST_9.result, 29, \"Annual_Target_Dynamic\"), \"Error\").asString()}}</v>
      </c>
      <c r="K411" s="5" t="s">
        <v>50</v>
      </c>
      <c r="L411" s="5" t="s">
        <v>54</v>
      </c>
      <c r="M411" s="20" t="str">
        <f t="shared" si="420"/>
        <v>["Metric", ["{{coalesce(cell(BIG_TEST_9.result, 29, \"Metric\"), \"Error\").asString()}}"], "in"]</v>
      </c>
      <c r="N411" s="20" t="str">
        <f t="shared" si="421"/>
        <v>["Region", ["{{coalesce(cell(BIG_TEST_9.result, 29, \"Region\"), \"Error\").asString()}}"], "in"]</v>
      </c>
      <c r="O411" s="6" t="s">
        <v>210</v>
      </c>
      <c r="P411" s="6" t="s">
        <v>177</v>
      </c>
      <c r="Q411" s="23" t="s">
        <v>183</v>
      </c>
      <c r="R411" s="23" t="s">
        <v>183</v>
      </c>
      <c r="S411" s="23" t="s">
        <v>183</v>
      </c>
      <c r="T411" s="23" t="s">
        <v>183</v>
      </c>
      <c r="U411" s="23" t="s">
        <v>183</v>
      </c>
      <c r="V411" s="23" t="s">
        <v>183</v>
      </c>
      <c r="W411" s="21" t="str">
        <f t="shared" si="425"/>
        <v>{{coalesce(cell(BIG_TEST_9.result, 29, \"Text_Color_1\"), \"#FFFFFF\").asString()}}</v>
      </c>
      <c r="X411" s="8" t="s">
        <v>48</v>
      </c>
      <c r="Y411" s="8" t="s">
        <v>33</v>
      </c>
      <c r="Z411" s="21" t="str">
        <f t="shared" ref="Z411" si="431">CONCATENATE("{{coalesce(cell(BIG_TEST_9.result, ", $F411,", \""number_Target_Formatted\""), \""--\"").asString()}}")</f>
        <v>{{coalesce(cell(BIG_TEST_9.result, 29, \"number_Target_Formatted\"), \"--\").asString()}}</v>
      </c>
      <c r="AA411" s="23" t="s">
        <v>183</v>
      </c>
      <c r="AB411" s="23" t="s">
        <v>183</v>
      </c>
      <c r="AC411" s="9" t="s">
        <v>41</v>
      </c>
      <c r="AD411" s="9" t="s">
        <v>135</v>
      </c>
      <c r="AE411" s="9">
        <f>AG411</f>
        <v>172</v>
      </c>
      <c r="AF411" s="9" t="s">
        <v>40</v>
      </c>
      <c r="AG411" s="28">
        <f t="shared" si="363"/>
        <v>172</v>
      </c>
      <c r="AH411" s="16" t="s">
        <v>219</v>
      </c>
      <c r="AI411" s="10"/>
      <c r="AJ411" s="25" t="s">
        <v>183</v>
      </c>
      <c r="AK411" s="7" t="str">
        <f t="shared" si="426"/>
        <v>text_Target_030</v>
      </c>
      <c r="AL411" s="10"/>
      <c r="AM411" s="24" t="s">
        <v>183</v>
      </c>
      <c r="AN411" s="24" t="s">
        <v>183</v>
      </c>
      <c r="AO411" s="13" t="str">
        <f t="shared" si="427"/>
        <v>PASS</v>
      </c>
      <c r="AP411" s="13"/>
      <c r="AQ411" s="12" t="str">
        <f t="shared" si="428"/>
        <v>"text_Target_030": {"type": "text", "parameters": {"text": "{{coalesce(cell(BIG_TEST_9.result, 29, \"number_Target_Formatted\"), \"--\").asString()}}", "textAlignment": "center", "textColor": "{{coalesce(cell(BIG_TEST_9.result, 29, \"Text_Color_1\"), \"#FFFFFF\").asString()}}", "fontSize": 18}},</v>
      </c>
      <c r="AR411" s="17" t="s">
        <v>217</v>
      </c>
      <c r="AS411" s="13" t="str">
        <f t="shared" si="429"/>
        <v>FAIL</v>
      </c>
      <c r="AT411" s="13"/>
      <c r="AU411" s="12" t="str">
        <f t="shared" si="422"/>
        <v>{"colspan": 4, "column": 16, "name": "text_Target_030", "row": 172, "rowspan": 3, "widgetStyle": {"borderEdges": [], "backgroundColor": "#FFFFFF", "borderColor": "#FFFFFF", "borderRadius": 0, "borderWidth": 1}},</v>
      </c>
      <c r="AV411" s="17" t="s">
        <v>232</v>
      </c>
      <c r="AW411" s="13" t="str">
        <f t="shared" si="430"/>
        <v>FAIL</v>
      </c>
    </row>
    <row r="412" spans="1:49" s="4" customFormat="1" ht="72.599999999999994" thickBot="1" x14ac:dyDescent="0.35">
      <c r="A412" s="30">
        <v>4</v>
      </c>
      <c r="B412" s="14" t="s">
        <v>8</v>
      </c>
      <c r="C412" s="14" t="s">
        <v>47</v>
      </c>
      <c r="D412" s="14" t="s">
        <v>10</v>
      </c>
      <c r="E412" s="11" t="str">
        <f t="shared" si="423"/>
        <v>_030</v>
      </c>
      <c r="F412" s="28">
        <f t="shared" si="362"/>
        <v>29</v>
      </c>
      <c r="G412" s="5" t="s">
        <v>173</v>
      </c>
      <c r="H412" s="20" t="str">
        <f t="shared" si="424"/>
        <v>{{coalesce(cell(BIG_TEST_9.result, 29, \"Metric\"), \"Error\").asString()}}</v>
      </c>
      <c r="I412" s="26" t="s">
        <v>183</v>
      </c>
      <c r="J412" s="20" t="str">
        <f>CONCATENATE("{{coalesce(cell(BIG_TEST_9.result, ", $F412,", \""Change_in_YTD_MoM_Dynamic\""), \""Error\"").asString()}}")</f>
        <v>{{coalesce(cell(BIG_TEST_9.result, 29, \"Change_in_YTD_MoM_Dynamic\"), \"Error\").asString()}}</v>
      </c>
      <c r="K412" s="5" t="s">
        <v>51</v>
      </c>
      <c r="L412" s="5" t="s">
        <v>56</v>
      </c>
      <c r="M412" s="20" t="str">
        <f t="shared" si="420"/>
        <v>["Metric", ["{{coalesce(cell(BIG_TEST_9.result, 29, \"Metric\"), \"Error\").asString()}}"], "in"]</v>
      </c>
      <c r="N412" s="20" t="str">
        <f t="shared" si="421"/>
        <v>["Region", ["{{coalesce(cell(BIG_TEST_9.result, 29, \"Region\"), \"Error\").asString()}}"], "in"]</v>
      </c>
      <c r="O412" s="6" t="s">
        <v>210</v>
      </c>
      <c r="P412" s="6" t="s">
        <v>177</v>
      </c>
      <c r="Q412" s="23" t="s">
        <v>183</v>
      </c>
      <c r="R412" s="23" t="s">
        <v>183</v>
      </c>
      <c r="S412" s="23" t="s">
        <v>183</v>
      </c>
      <c r="T412" s="23" t="s">
        <v>183</v>
      </c>
      <c r="U412" s="23" t="s">
        <v>183</v>
      </c>
      <c r="V412" s="23" t="s">
        <v>183</v>
      </c>
      <c r="W412" s="21" t="str">
        <f>CONCATENATE("{{coalesce(cell(BIG_TEST_9.result, ", $F412,", \""Color_2\""), \""#FFFFFF\"").asString()}}")</f>
        <v>{{coalesce(cell(BIG_TEST_9.result, 29, \"Color_2\"), \"#FFFFFF\").asString()}}</v>
      </c>
      <c r="X412" s="8" t="s">
        <v>34</v>
      </c>
      <c r="Y412" s="8" t="s">
        <v>202</v>
      </c>
      <c r="Z412" s="21" t="str">
        <f>CONCATENATE("{{coalesce(cell(BIG_TEST_9.result, ", $F412,", \""number_YTD_MoM_Formatted\""), \""--\"").asString()}}")</f>
        <v>{{coalesce(cell(BIG_TEST_9.result, 29, \"number_YTD_MoM_Formatted\"), \"--\").asString()}}</v>
      </c>
      <c r="AA412" s="23" t="s">
        <v>183</v>
      </c>
      <c r="AB412" s="23" t="s">
        <v>183</v>
      </c>
      <c r="AC412" s="9" t="s">
        <v>40</v>
      </c>
      <c r="AD412" s="9" t="s">
        <v>32</v>
      </c>
      <c r="AE412" s="9">
        <f>AG412+3</f>
        <v>175</v>
      </c>
      <c r="AF412" s="9" t="s">
        <v>44</v>
      </c>
      <c r="AG412" s="28">
        <f t="shared" si="363"/>
        <v>172</v>
      </c>
      <c r="AH412" s="16" t="s">
        <v>219</v>
      </c>
      <c r="AI412" s="10"/>
      <c r="AJ412" s="25" t="s">
        <v>183</v>
      </c>
      <c r="AK412" s="7" t="str">
        <f t="shared" si="426"/>
        <v>text_YTD_MoM_030</v>
      </c>
      <c r="AL412" s="10"/>
      <c r="AM412" s="24" t="s">
        <v>183</v>
      </c>
      <c r="AN412" s="24" t="s">
        <v>183</v>
      </c>
      <c r="AO412" s="13" t="str">
        <f t="shared" si="427"/>
        <v>PASS</v>
      </c>
      <c r="AP412" s="13"/>
      <c r="AQ412" s="12" t="str">
        <f t="shared" si="428"/>
        <v>"text_YTD_MoM_030": {"type": "text", "parameters": {"text": "{{coalesce(cell(BIG_TEST_9.result, 29, \"number_YTD_MoM_Formatted\"), \"--\").asString()}}", "textAlignment": "right", "textColor": "{{coalesce(cell(BIG_TEST_9.result, 29, \"Color_2\"), \"#FFFFFF\").asString()}}", "fontSize": 14}},</v>
      </c>
      <c r="AR412" s="17" t="s">
        <v>211</v>
      </c>
      <c r="AS412" s="13" t="str">
        <f t="shared" si="429"/>
        <v>FAIL</v>
      </c>
      <c r="AT412" s="13"/>
      <c r="AU412" s="12" t="str">
        <f t="shared" si="422"/>
        <v>{"colspan": 3, "column": 24, "name": "text_YTD_MoM_030", "row": 175, "rowspan": 2, "widgetStyle": {"borderEdges": [], "backgroundColor": "#FFFFFF", "borderColor": "#FFFFFF", "borderRadius": 0, "borderWidth": 1}},</v>
      </c>
      <c r="AV412" s="17" t="s">
        <v>230</v>
      </c>
      <c r="AW412" s="13" t="str">
        <f t="shared" si="430"/>
        <v>FAIL</v>
      </c>
    </row>
    <row r="413" spans="1:49" s="4" customFormat="1" ht="72.599999999999994" thickBot="1" x14ac:dyDescent="0.35">
      <c r="A413" s="30">
        <v>5</v>
      </c>
      <c r="B413" s="14" t="s">
        <v>8</v>
      </c>
      <c r="C413" s="14" t="s">
        <v>47</v>
      </c>
      <c r="D413" s="14" t="s">
        <v>10</v>
      </c>
      <c r="E413" s="11" t="str">
        <f t="shared" si="423"/>
        <v>_030</v>
      </c>
      <c r="F413" s="28">
        <f t="shared" si="362"/>
        <v>29</v>
      </c>
      <c r="G413" s="5" t="s">
        <v>173</v>
      </c>
      <c r="H413" s="20" t="str">
        <f t="shared" si="424"/>
        <v>{{coalesce(cell(BIG_TEST_9.result, 29, \"Metric\"), \"Error\").asString()}}</v>
      </c>
      <c r="I413" s="26" t="s">
        <v>183</v>
      </c>
      <c r="J413" s="5" t="s">
        <v>52</v>
      </c>
      <c r="K413" s="5" t="s">
        <v>52</v>
      </c>
      <c r="L413" s="5" t="s">
        <v>55</v>
      </c>
      <c r="M413" s="20" t="str">
        <f t="shared" si="420"/>
        <v>["Metric", ["{{coalesce(cell(BIG_TEST_9.result, 29, \"Metric\"), \"Error\").asString()}}"], "in"]</v>
      </c>
      <c r="N413" s="20" t="str">
        <f>CONCATENATE("[""Region"", [""{{coalesce(cell(BIG_TEST_9.result, ", $F413,", \""Region\""), \""Error\"").asString()}}""], ""in""]")</f>
        <v>["Region", ["{{coalesce(cell(BIG_TEST_9.result, 29, \"Region\"), \"Error\").asString()}}"], "in"]</v>
      </c>
      <c r="O413" s="6" t="s">
        <v>210</v>
      </c>
      <c r="P413" s="6" t="s">
        <v>177</v>
      </c>
      <c r="Q413" s="23" t="s">
        <v>183</v>
      </c>
      <c r="R413" s="23" t="s">
        <v>183</v>
      </c>
      <c r="S413" s="23" t="s">
        <v>183</v>
      </c>
      <c r="T413" s="23" t="s">
        <v>183</v>
      </c>
      <c r="U413" s="23" t="s">
        <v>183</v>
      </c>
      <c r="V413" s="23" t="s">
        <v>183</v>
      </c>
      <c r="W413" s="21" t="str">
        <f>CONCATENATE("{{coalesce(cell(BIG_TEST_9.result, ", $F413,", \""Color\""), \""#FFFFFF\"").asString()}}")</f>
        <v>{{coalesce(cell(BIG_TEST_9.result, 29, \"Color\"), \"#FFFFFF\").asString()}}</v>
      </c>
      <c r="X413" s="8" t="s">
        <v>34</v>
      </c>
      <c r="Y413" s="8" t="s">
        <v>202</v>
      </c>
      <c r="Z413" s="21" t="str">
        <f>CONCATENATE("{{coalesce(cell(BIG_TEST_9.result, ", $F413,", \""number_YTD_A_MoM_Formatted\""), \""--\"").asString()}}")</f>
        <v>{{coalesce(cell(BIG_TEST_9.result, 29, \"number_YTD_A_MoM_Formatted\"), \"--\").asString()}}</v>
      </c>
      <c r="AA413" s="23" t="s">
        <v>183</v>
      </c>
      <c r="AB413" s="23" t="s">
        <v>183</v>
      </c>
      <c r="AC413" s="9" t="s">
        <v>40</v>
      </c>
      <c r="AD413" s="9" t="s">
        <v>237</v>
      </c>
      <c r="AE413" s="9">
        <f>AG413+3</f>
        <v>175</v>
      </c>
      <c r="AF413" s="9" t="s">
        <v>44</v>
      </c>
      <c r="AG413" s="28">
        <f t="shared" si="363"/>
        <v>172</v>
      </c>
      <c r="AH413" s="16" t="s">
        <v>219</v>
      </c>
      <c r="AI413" s="10"/>
      <c r="AJ413" s="25" t="s">
        <v>183</v>
      </c>
      <c r="AK413" s="7" t="str">
        <f t="shared" si="426"/>
        <v>text_YTD_A_MoM_030</v>
      </c>
      <c r="AL413" s="10"/>
      <c r="AM413" s="24" t="s">
        <v>183</v>
      </c>
      <c r="AN413" s="24" t="s">
        <v>183</v>
      </c>
      <c r="AO413" s="13" t="str">
        <f t="shared" si="427"/>
        <v>PASS</v>
      </c>
      <c r="AP413" s="13"/>
      <c r="AQ413" s="12" t="str">
        <f t="shared" si="428"/>
        <v>"text_YTD_A_MoM_030": {"type": "text", "parameters": {"text": "{{coalesce(cell(BIG_TEST_9.result, 29, \"number_YTD_A_MoM_Formatted\"), \"--\").asString()}}", "textAlignment": "right", "textColor": "{{coalesce(cell(BIG_TEST_9.result, 29, \"Color\"), \"#FFFFFF\").asString()}}", "fontSize": 14}},</v>
      </c>
      <c r="AR413" s="17" t="s">
        <v>214</v>
      </c>
      <c r="AS413" s="13" t="str">
        <f t="shared" si="429"/>
        <v>FAIL</v>
      </c>
      <c r="AT413" s="13"/>
      <c r="AU413" s="12" t="str">
        <f t="shared" si="422"/>
        <v>{"colspan": 3, "column": 31, "name": "text_YTD_A_MoM_030", "row": 175, "rowspan": 2, "widgetStyle": {"borderEdges": [], "backgroundColor": "#FFFFFF", "borderColor": "#FFFFFF", "borderRadius": 0, "borderWidth": 1}},</v>
      </c>
      <c r="AV413" s="17" t="s">
        <v>229</v>
      </c>
      <c r="AW413" s="13" t="str">
        <f t="shared" si="430"/>
        <v>FAIL</v>
      </c>
    </row>
    <row r="414" spans="1:49" s="4" customFormat="1" ht="72.599999999999994" thickBot="1" x14ac:dyDescent="0.35">
      <c r="A414" s="30">
        <v>6</v>
      </c>
      <c r="B414" s="14" t="s">
        <v>8</v>
      </c>
      <c r="C414" s="14" t="s">
        <v>47</v>
      </c>
      <c r="D414" s="14" t="s">
        <v>10</v>
      </c>
      <c r="E414" s="11" t="str">
        <f t="shared" si="423"/>
        <v>_030</v>
      </c>
      <c r="F414" s="28">
        <f t="shared" si="362"/>
        <v>29</v>
      </c>
      <c r="G414" s="6" t="s">
        <v>183</v>
      </c>
      <c r="H414" s="6" t="s">
        <v>183</v>
      </c>
      <c r="I414" s="6" t="s">
        <v>183</v>
      </c>
      <c r="J414" s="6" t="s">
        <v>183</v>
      </c>
      <c r="K414" s="6" t="s">
        <v>183</v>
      </c>
      <c r="L414" s="6" t="s">
        <v>183</v>
      </c>
      <c r="M414" s="6" t="s">
        <v>183</v>
      </c>
      <c r="N414" s="6" t="s">
        <v>183</v>
      </c>
      <c r="O414" s="6" t="s">
        <v>183</v>
      </c>
      <c r="P414" s="6" t="s">
        <v>183</v>
      </c>
      <c r="Q414" s="23" t="s">
        <v>183</v>
      </c>
      <c r="R414" s="23" t="s">
        <v>183</v>
      </c>
      <c r="S414" s="23" t="s">
        <v>183</v>
      </c>
      <c r="T414" s="23" t="s">
        <v>183</v>
      </c>
      <c r="U414" s="23" t="s">
        <v>183</v>
      </c>
      <c r="V414" s="23" t="s">
        <v>183</v>
      </c>
      <c r="W414" s="21" t="str">
        <f>CONCATENATE("{{coalesce(cell(BIG_TEST_9.result, ", $F412,", \""Text_Color_1\""), \""#FFFFFF\"").asString()}}")</f>
        <v>{{coalesce(cell(BIG_TEST_9.result, 29, \"Text_Color_1\"), \"#FFFFFF\").asString()}}</v>
      </c>
      <c r="X414" s="8" t="s">
        <v>49</v>
      </c>
      <c r="Y414" s="8" t="s">
        <v>202</v>
      </c>
      <c r="Z414" s="8" t="s">
        <v>212</v>
      </c>
      <c r="AA414" s="23"/>
      <c r="AB414" s="23"/>
      <c r="AC414" s="9" t="s">
        <v>40</v>
      </c>
      <c r="AD414" s="9" t="s">
        <v>158</v>
      </c>
      <c r="AE414" s="9">
        <f>AG414+3</f>
        <v>175</v>
      </c>
      <c r="AF414" s="9" t="s">
        <v>44</v>
      </c>
      <c r="AG414" s="28">
        <f t="shared" si="363"/>
        <v>172</v>
      </c>
      <c r="AH414" s="16" t="s">
        <v>219</v>
      </c>
      <c r="AI414" s="10"/>
      <c r="AJ414" s="25" t="s">
        <v>183</v>
      </c>
      <c r="AK414" s="7" t="str">
        <f>CONCATENATE("text_","cmom_a",E414)</f>
        <v>text_cmom_a_030</v>
      </c>
      <c r="AL414" s="10"/>
      <c r="AM414" s="24" t="s">
        <v>183</v>
      </c>
      <c r="AN414" s="24" t="s">
        <v>183</v>
      </c>
      <c r="AO414" s="13" t="str">
        <f t="shared" si="427"/>
        <v>PASS</v>
      </c>
      <c r="AP414" s="13"/>
      <c r="AQ414" s="12" t="str">
        <f t="shared" si="428"/>
        <v>"text_cmom_a_030": {"type": "text", "parameters": {"text": "Δ MoM", "textAlignment": "right", "textColor": "{{coalesce(cell(BIG_TEST_9.result, 29, \"Text_Color_1\"), \"#FFFFFF\").asString()}}", "fontSize": 10}},</v>
      </c>
      <c r="AR414" s="17" t="s">
        <v>215</v>
      </c>
      <c r="AS414" s="13" t="str">
        <f t="shared" si="429"/>
        <v>FAIL</v>
      </c>
      <c r="AT414" s="13"/>
      <c r="AU414" s="12" t="str">
        <f t="shared" si="422"/>
        <v>{"colspan": 3, "column": 21, "name": "text_cmom_a_030", "row": 175, "rowspan": 2, "widgetStyle": {"borderEdges": [], "backgroundColor": "#FFFFFF", "borderColor": "#FFFFFF", "borderRadius": 0, "borderWidth": 1}},</v>
      </c>
      <c r="AV414" s="17" t="s">
        <v>220</v>
      </c>
      <c r="AW414" s="13" t="str">
        <f t="shared" si="430"/>
        <v>FAIL</v>
      </c>
    </row>
    <row r="415" spans="1:49" s="4" customFormat="1" ht="72.599999999999994" thickBot="1" x14ac:dyDescent="0.35">
      <c r="A415" s="30">
        <v>7</v>
      </c>
      <c r="B415" s="14" t="s">
        <v>8</v>
      </c>
      <c r="C415" s="14" t="s">
        <v>47</v>
      </c>
      <c r="D415" s="14" t="s">
        <v>10</v>
      </c>
      <c r="E415" s="11" t="str">
        <f t="shared" si="423"/>
        <v>_030</v>
      </c>
      <c r="F415" s="28">
        <f t="shared" ref="F415:F422" si="432">IF($A414=14,F414+1,F414)</f>
        <v>29</v>
      </c>
      <c r="G415" s="6" t="s">
        <v>183</v>
      </c>
      <c r="H415" s="6" t="s">
        <v>183</v>
      </c>
      <c r="I415" s="6" t="s">
        <v>183</v>
      </c>
      <c r="J415" s="6" t="s">
        <v>183</v>
      </c>
      <c r="K415" s="6" t="s">
        <v>183</v>
      </c>
      <c r="L415" s="6" t="s">
        <v>183</v>
      </c>
      <c r="M415" s="6" t="s">
        <v>183</v>
      </c>
      <c r="N415" s="6" t="s">
        <v>183</v>
      </c>
      <c r="O415" s="6" t="s">
        <v>183</v>
      </c>
      <c r="P415" s="6" t="s">
        <v>183</v>
      </c>
      <c r="Q415" s="23" t="s">
        <v>183</v>
      </c>
      <c r="R415" s="23" t="s">
        <v>183</v>
      </c>
      <c r="S415" s="23" t="s">
        <v>183</v>
      </c>
      <c r="T415" s="23" t="s">
        <v>183</v>
      </c>
      <c r="U415" s="23" t="s">
        <v>183</v>
      </c>
      <c r="V415" s="23" t="s">
        <v>183</v>
      </c>
      <c r="W415" s="21" t="str">
        <f>CONCATENATE("{{coalesce(cell(BIG_TEST_9.result, ", $F413,", \""Text_Color_1\""), \""#FFFFFF\"").asString()}}")</f>
        <v>{{coalesce(cell(BIG_TEST_9.result, 29, \"Text_Color_1\"), \"#FFFFFF\").asString()}}</v>
      </c>
      <c r="X415" s="8" t="s">
        <v>49</v>
      </c>
      <c r="Y415" s="8" t="s">
        <v>202</v>
      </c>
      <c r="Z415" s="8" t="s">
        <v>212</v>
      </c>
      <c r="AA415" s="23"/>
      <c r="AB415" s="23"/>
      <c r="AC415" s="9" t="s">
        <v>40</v>
      </c>
      <c r="AD415" s="9" t="s">
        <v>194</v>
      </c>
      <c r="AE415" s="9">
        <f>AG415+3</f>
        <v>175</v>
      </c>
      <c r="AF415" s="9" t="s">
        <v>44</v>
      </c>
      <c r="AG415" s="28">
        <f t="shared" ref="AG415:AG422" si="433">IF($A414=14,AG414+5,AG414)</f>
        <v>172</v>
      </c>
      <c r="AH415" s="16" t="s">
        <v>219</v>
      </c>
      <c r="AI415" s="10"/>
      <c r="AJ415" s="25" t="s">
        <v>183</v>
      </c>
      <c r="AK415" s="7" t="str">
        <f>CONCATENATE("text_","cmom_b",E415)</f>
        <v>text_cmom_b_030</v>
      </c>
      <c r="AL415" s="10"/>
      <c r="AM415" s="24" t="s">
        <v>183</v>
      </c>
      <c r="AN415" s="24" t="s">
        <v>183</v>
      </c>
      <c r="AO415" s="13" t="str">
        <f t="shared" si="427"/>
        <v>PASS</v>
      </c>
      <c r="AP415" s="13"/>
      <c r="AQ415" s="12" t="str">
        <f t="shared" si="428"/>
        <v>"text_cmom_b_030": {"type": "text", "parameters": {"text": "Δ MoM", "textAlignment": "right", "textColor": "{{coalesce(cell(BIG_TEST_9.result, 29, \"Text_Color_1\"), \"#FFFFFF\").asString()}}", "fontSize": 10}},</v>
      </c>
      <c r="AR415" s="17" t="s">
        <v>216</v>
      </c>
      <c r="AS415" s="13" t="str">
        <f t="shared" si="429"/>
        <v>FAIL</v>
      </c>
      <c r="AT415" s="13"/>
      <c r="AU415" s="12" t="str">
        <f t="shared" si="422"/>
        <v>{"colspan": 3, "column": 28, "name": "text_cmom_b_030", "row": 175, "rowspan": 2, "widgetStyle": {"borderEdges": [], "backgroundColor": "#FFFFFF", "borderColor": "#FFFFFF", "borderRadius": 0, "borderWidth": 1}},</v>
      </c>
      <c r="AV415" s="17" t="s">
        <v>221</v>
      </c>
      <c r="AW415" s="13" t="str">
        <f t="shared" si="430"/>
        <v>FAIL</v>
      </c>
    </row>
    <row r="416" spans="1:49" s="4" customFormat="1" ht="216.6" thickBot="1" x14ac:dyDescent="0.35">
      <c r="A416" s="30">
        <v>8</v>
      </c>
      <c r="B416" s="14" t="s">
        <v>8</v>
      </c>
      <c r="C416" s="14" t="s">
        <v>47</v>
      </c>
      <c r="D416" s="14" t="s">
        <v>166</v>
      </c>
      <c r="E416" s="11" t="str">
        <f t="shared" si="423"/>
        <v>_030</v>
      </c>
      <c r="F416" s="28">
        <f t="shared" si="432"/>
        <v>29</v>
      </c>
      <c r="G416" s="5" t="s">
        <v>173</v>
      </c>
      <c r="H416" s="20" t="str">
        <f t="shared" ref="H416" si="434">CONCATENATE("{{coalesce(cell(BIG_TEST_9.result, ", $F416,", \""Metric\""), \""Error\"").asString()}}")</f>
        <v>{{coalesce(cell(BIG_TEST_9.result, 29, \"Metric\"), \"Error\").asString()}}</v>
      </c>
      <c r="I416" s="20" t="s">
        <v>191</v>
      </c>
      <c r="J416" s="20" t="s">
        <v>15</v>
      </c>
      <c r="K416" s="5" t="s">
        <v>15</v>
      </c>
      <c r="L416" s="5" t="s">
        <v>53</v>
      </c>
      <c r="M416" s="20" t="str">
        <f>CONCATENATE("[""Metric"", [""{{coalesce(cell(BIG_TEST_9.result, ", $F416,", \""Metric\""), \""Error\"").asString()}}""], ""in""]")</f>
        <v>["Metric", ["{{coalesce(cell(BIG_TEST_9.result, 29, \"Metric\"), \"Error\").asString()}}"], "in"]</v>
      </c>
      <c r="N416" s="20" t="str">
        <f>CONCATENATE("[""Region"", [""{{coalesce(cell(BIG_TEST_9.result, ", $F416,", \""Region\""), \""Error\"").asString()}}""], ""in""]")</f>
        <v>["Region", ["{{coalesce(cell(BIG_TEST_9.result, 29, \"Region\"), \"Error\").asString()}}"], "in"]</v>
      </c>
      <c r="O416" s="6" t="s">
        <v>183</v>
      </c>
      <c r="P416" s="6" t="s">
        <v>177</v>
      </c>
      <c r="Q416" s="21" t="s">
        <v>178</v>
      </c>
      <c r="R416" s="23" t="s">
        <v>183</v>
      </c>
      <c r="S416" s="23" t="s">
        <v>183</v>
      </c>
      <c r="T416" s="23" t="s">
        <v>183</v>
      </c>
      <c r="U416" s="21" t="str">
        <f>CONCATENATE("{{coalesce(cell(BIG_TEST_9.result, ", $F416,", \""Color\""), \""#FFFFFF\"").asString()}}")</f>
        <v>{{coalesce(cell(BIG_TEST_9.result, 29, \"Color\"), \"#FFFFFF\").asString()}}</v>
      </c>
      <c r="V416" s="8" t="s">
        <v>34</v>
      </c>
      <c r="W416" s="17" t="s">
        <v>31</v>
      </c>
      <c r="X416" s="8" t="s">
        <v>49</v>
      </c>
      <c r="Y416" s="8" t="s">
        <v>33</v>
      </c>
      <c r="Z416" s="8"/>
      <c r="AA416" s="17" t="s">
        <v>239</v>
      </c>
      <c r="AB416" s="17" t="s">
        <v>196</v>
      </c>
      <c r="AC416" s="9" t="s">
        <v>179</v>
      </c>
      <c r="AD416" s="9" t="s">
        <v>204</v>
      </c>
      <c r="AE416" s="9">
        <f>AG416</f>
        <v>172</v>
      </c>
      <c r="AF416" s="9" t="s">
        <v>59</v>
      </c>
      <c r="AG416" s="28">
        <f t="shared" si="433"/>
        <v>172</v>
      </c>
      <c r="AH416" s="16" t="s">
        <v>180</v>
      </c>
      <c r="AI416" s="10"/>
      <c r="AJ416" s="11" t="str">
        <f>CONCATENATE(G416,"Trend",E416)</f>
        <v>Step_Trend_030</v>
      </c>
      <c r="AK416" s="7" t="str">
        <f>CONCATENATE("chart_Trend",E416)</f>
        <v>chart_Trend_030</v>
      </c>
      <c r="AL416" s="10"/>
      <c r="AM416" s="12" t="str">
        <f>CONCATENATE("""",AJ416,""": {""broadcastFacet"": false, ", P416,  ", ""isGlobal"": false, ", """query"": {""measures"": [[""avg"", """,J416,"""]], ""groups"": ", I416,", ""filters"": [", M416,", ", N416,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"Step_Trend_030":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29, \"Metric\"), \"Error\").asString()}}"], "in"], ["Region", ["{{coalesce(cell(BIG_TEST_9.result, 29,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416" s="21" t="s">
        <v>233</v>
      </c>
      <c r="AO416" s="13" t="str">
        <f t="shared" si="427"/>
        <v>FAIL</v>
      </c>
      <c r="AP416" s="13"/>
      <c r="AQ416" s="12" t="str">
        <f>CONCATENATE("""", AK416, """: {""parameters"": {", AA416, " """, AJ416, """, ", AB416, "}, ""type"": ""chart""},")</f>
        <v>"chart_Trend_030":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"Step_Trend_030",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416" s="17" t="s">
        <v>238</v>
      </c>
      <c r="AS416" s="13" t="str">
        <f>IF(AQ416=AR416,"PASS","FAIL")</f>
        <v>FAIL</v>
      </c>
      <c r="AT416" s="13"/>
      <c r="AU416" s="12" t="str">
        <f t="shared" si="422"/>
        <v>{"colspan": 7, "column": 34, "name": "chart_Trend_030", "row": 172, "rowspan": 5, "widgetStyle": {"backgroundColor": "#FFFFFF", "borderColor": "#FFFFFF", "borderEdges": [], "borderRadius": 0, "borderWidth": 1}},</v>
      </c>
      <c r="AV416" s="17" t="s">
        <v>234</v>
      </c>
      <c r="AW416" s="13" t="str">
        <f t="shared" si="430"/>
        <v>FAIL</v>
      </c>
    </row>
    <row r="417" spans="1:49" s="4" customFormat="1" ht="115.8" thickBot="1" x14ac:dyDescent="0.35">
      <c r="A417" s="30">
        <v>9</v>
      </c>
      <c r="B417" s="14" t="s">
        <v>8</v>
      </c>
      <c r="C417" s="14" t="s">
        <v>47</v>
      </c>
      <c r="D417" s="14" t="s">
        <v>167</v>
      </c>
      <c r="E417" s="11" t="str">
        <f t="shared" si="423"/>
        <v>_030</v>
      </c>
      <c r="F417" s="28">
        <f t="shared" si="432"/>
        <v>29</v>
      </c>
      <c r="G417" s="6" t="s">
        <v>183</v>
      </c>
      <c r="H417" s="6" t="s">
        <v>183</v>
      </c>
      <c r="I417" s="26" t="s">
        <v>183</v>
      </c>
      <c r="J417" s="6" t="s">
        <v>183</v>
      </c>
      <c r="K417" s="6" t="s">
        <v>183</v>
      </c>
      <c r="L417" s="6" t="s">
        <v>183</v>
      </c>
      <c r="M417" s="6" t="s">
        <v>183</v>
      </c>
      <c r="N417" s="6" t="s">
        <v>183</v>
      </c>
      <c r="O417" s="6" t="s">
        <v>183</v>
      </c>
      <c r="P417" s="6" t="s">
        <v>183</v>
      </c>
      <c r="Q417" s="23" t="s">
        <v>183</v>
      </c>
      <c r="R417" s="23" t="s">
        <v>183</v>
      </c>
      <c r="S417" s="23" t="s">
        <v>183</v>
      </c>
      <c r="T417" s="23" t="s">
        <v>183</v>
      </c>
      <c r="U417" s="23" t="s">
        <v>183</v>
      </c>
      <c r="V417" s="23" t="s">
        <v>183</v>
      </c>
      <c r="W417" s="17" t="s">
        <v>187</v>
      </c>
      <c r="X417" s="8" t="s">
        <v>49</v>
      </c>
      <c r="Y417" s="8" t="s">
        <v>33</v>
      </c>
      <c r="Z417" s="8"/>
      <c r="AA417" s="23" t="s">
        <v>183</v>
      </c>
      <c r="AB417" s="23" t="s">
        <v>183</v>
      </c>
      <c r="AC417" s="9" t="s">
        <v>42</v>
      </c>
      <c r="AD417" s="9" t="s">
        <v>42</v>
      </c>
      <c r="AE417" s="9">
        <f>AG417</f>
        <v>172</v>
      </c>
      <c r="AF417" s="9" t="s">
        <v>59</v>
      </c>
      <c r="AG417" s="28">
        <f t="shared" si="433"/>
        <v>172</v>
      </c>
      <c r="AH417" s="22" t="str">
        <f>CONCATENATE("{""backgroundColor"": ""{{coalesce(cell(BIG_TEST_9.result, ",$F417,", \""Colorization_Hex_Code\""), \""#FFFFFF\"").asString()}}"", ""borderColor"": ""#FFFFFF"", ""borderEdges"": [""top"",""left"",""bottom""], ""borderRadius"": 0, ""borderWidth"": 4}")</f>
        <v>{"backgroundColor": "{{coalesce(cell(BIG_TEST_9.result, 29, \"Colorization_Hex_Code\"), \"#FFFFFF\").asString()}}", "borderColor": "#FFFFFF", "borderEdges": ["top","left","bottom"], "borderRadius": 0, "borderWidth": 4}</v>
      </c>
      <c r="AI417" s="10"/>
      <c r="AJ417" s="25" t="s">
        <v>183</v>
      </c>
      <c r="AK417" s="7" t="str">
        <f>CONCATENATE("Status_Box",E417)</f>
        <v>Status_Box_030</v>
      </c>
      <c r="AL417" s="10"/>
      <c r="AM417" s="24" t="s">
        <v>183</v>
      </c>
      <c r="AN417" s="24" t="s">
        <v>183</v>
      </c>
      <c r="AO417" s="13" t="str">
        <f t="shared" si="427"/>
        <v>PASS</v>
      </c>
      <c r="AP417" s="13"/>
      <c r="AQ417" s="12" t="str">
        <f>CONCATENATE("""",AK417,""": {""parameters"": {""fontSize"": ",X417,", ""text"": """, Z417, """, ""textAlignment"": """, Y417, """, ""textColor"": """, W417, """}, ""type"": ""text""},")</f>
        <v>"Status_Box_030": {"parameters": {"fontSize": 10, "text": "", "textAlignment": "center", "textColor": "#091A3E"}, "type": "text"},</v>
      </c>
      <c r="AR417" s="33" t="s">
        <v>203</v>
      </c>
      <c r="AS417" s="13" t="str">
        <f t="shared" ref="AS417:AS422" si="435">IF(AQ417=AR417,"PASS","FAIL")</f>
        <v>FAIL</v>
      </c>
      <c r="AT417" s="13"/>
      <c r="AU417" s="12" t="str">
        <f>CONCATENATE("{""colspan"": ",AC417,", ""column"": ",AD417,", ""name"": """,AK417,""", ""row"": ",AE417,", ""rowspan"": ",AF417, ", ""widgetStyle"": ",AH417,"},")</f>
        <v>{"colspan": 1, "column": 1, "name": "Status_Box_030", "row": 172, "rowspan": 5, "widgetStyle": {"backgroundColor": "{{coalesce(cell(BIG_TEST_9.result, 29, \"Colorization_Hex_Code\"), \"#FFFFFF\").asString()}}", "borderColor": "#FFFFFF", "borderEdges": ["top","left","bottom"], "borderRadius": 0, "borderWidth": 4}},</v>
      </c>
      <c r="AV417" s="33" t="s">
        <v>222</v>
      </c>
      <c r="AW417" s="13" t="str">
        <f t="shared" si="430"/>
        <v>FAIL</v>
      </c>
    </row>
    <row r="418" spans="1:49" s="4" customFormat="1" ht="130.19999999999999" customHeight="1" thickBot="1" x14ac:dyDescent="0.35">
      <c r="A418" s="30">
        <v>10</v>
      </c>
      <c r="B418" s="14" t="s">
        <v>8</v>
      </c>
      <c r="C418" s="14" t="s">
        <v>47</v>
      </c>
      <c r="D418" s="14" t="s">
        <v>168</v>
      </c>
      <c r="E418" s="11" t="str">
        <f t="shared" si="423"/>
        <v>_030</v>
      </c>
      <c r="F418" s="28">
        <f t="shared" si="432"/>
        <v>29</v>
      </c>
      <c r="G418" s="6" t="s">
        <v>183</v>
      </c>
      <c r="H418" s="6" t="s">
        <v>183</v>
      </c>
      <c r="I418" s="26" t="s">
        <v>183</v>
      </c>
      <c r="J418" s="6" t="s">
        <v>183</v>
      </c>
      <c r="K418" s="6" t="s">
        <v>183</v>
      </c>
      <c r="L418" s="6" t="s">
        <v>183</v>
      </c>
      <c r="M418" s="6" t="s">
        <v>183</v>
      </c>
      <c r="N418" s="6" t="s">
        <v>183</v>
      </c>
      <c r="O418" s="6" t="s">
        <v>183</v>
      </c>
      <c r="P418" s="6" t="s">
        <v>183</v>
      </c>
      <c r="Q418" s="23" t="s">
        <v>183</v>
      </c>
      <c r="R418" s="23" t="s">
        <v>183</v>
      </c>
      <c r="S418" s="23" t="s">
        <v>183</v>
      </c>
      <c r="T418" s="23" t="s">
        <v>183</v>
      </c>
      <c r="U418" s="23" t="s">
        <v>183</v>
      </c>
      <c r="V418" s="23" t="s">
        <v>183</v>
      </c>
      <c r="W418" s="21" t="str">
        <f>CONCATENATE("{{coalesce(cell(BIG_TEST_9.result, ", $F418,", \""Text_Color_1\""), \""#FFFFFF\"").asString()}}")</f>
        <v>{{coalesce(cell(BIG_TEST_9.result, 29, \"Text_Color_1\"), \"#FFFFFF\").asString()}}</v>
      </c>
      <c r="X418" s="8" t="s">
        <v>34</v>
      </c>
      <c r="Y418" s="8" t="s">
        <v>186</v>
      </c>
      <c r="Z418" s="21" t="str">
        <f>CONCATENATE("{{coalesce(cell(BIG_TEST_9.result, ", $F418,", \""Metric_Short\""), \""Error\"").asString()}}")</f>
        <v>{{coalesce(cell(BIG_TEST_9.result, 29, \"Metric_Short\"), \"Error\").asString()}}</v>
      </c>
      <c r="AA418" s="23" t="s">
        <v>183</v>
      </c>
      <c r="AB418" s="23" t="s">
        <v>183</v>
      </c>
      <c r="AC418" s="9" t="s">
        <v>61</v>
      </c>
      <c r="AD418" s="9" t="s">
        <v>44</v>
      </c>
      <c r="AE418" s="9">
        <f>AG418</f>
        <v>172</v>
      </c>
      <c r="AF418" s="9" t="s">
        <v>40</v>
      </c>
      <c r="AG418" s="28">
        <f t="shared" si="433"/>
        <v>172</v>
      </c>
      <c r="AH418" s="16" t="s">
        <v>205</v>
      </c>
      <c r="AI418" s="10"/>
      <c r="AJ418" s="25" t="s">
        <v>183</v>
      </c>
      <c r="AK418" s="7" t="str">
        <f>CONCATENATE("Metric_Name",E418)</f>
        <v>Metric_Name_030</v>
      </c>
      <c r="AL418" s="10"/>
      <c r="AM418" s="24" t="s">
        <v>183</v>
      </c>
      <c r="AN418" s="24" t="s">
        <v>183</v>
      </c>
      <c r="AO418" s="13" t="str">
        <f t="shared" si="427"/>
        <v>PASS</v>
      </c>
      <c r="AP418" s="13"/>
      <c r="AQ418" s="12" t="str">
        <f>CONCATENATE("""",AK418,""": {""parameters"": {""fontSize"": ",X418,", ""text"": """, Z418, """, ""textAlignment"": """, Y418, """, ""textColor"": """, W418, """}, ""type"": ""text""},")</f>
        <v>"Metric_Name_030": {"parameters": {"fontSize": 14, "text": "{{coalesce(cell(BIG_TEST_9.result, 29, \"Metric_Short\"), \"Error\").asString()}}", "textAlignment": "left", "textColor": "{{coalesce(cell(BIG_TEST_9.result, 29, \"Text_Color_1\"), \"#FFFFFF\").asString()}}"}, "type": "text"},</v>
      </c>
      <c r="AR418" s="33" t="s">
        <v>248</v>
      </c>
      <c r="AS418" s="13" t="str">
        <f t="shared" si="435"/>
        <v>FAIL</v>
      </c>
      <c r="AT418" s="13"/>
      <c r="AU418" s="12" t="str">
        <f>CONCATENATE("{""colspan"": ",AC418,", ""column"": ",AD418,", ""name"": """,AK418,""", ""row"": ",AE418,", ""rowspan"": ",AF418,", ""widgetStyle"": ",AH418,"},")</f>
        <v>{"colspan": 11, "column": 2, "name": "Metric_Name_030", "row": 172, "rowspan": 3, "widgetStyle": {"borderColor": "#FFFFFF", "borderEdges": [], "borderWidth": 1}},</v>
      </c>
      <c r="AV418" s="33" t="s">
        <v>223</v>
      </c>
      <c r="AW418" s="13" t="str">
        <f t="shared" si="430"/>
        <v>FAIL</v>
      </c>
    </row>
    <row r="419" spans="1:49" s="4" customFormat="1" ht="72.599999999999994" thickBot="1" x14ac:dyDescent="0.35">
      <c r="A419" s="30">
        <v>11</v>
      </c>
      <c r="B419" s="14" t="s">
        <v>8</v>
      </c>
      <c r="C419" s="14" t="s">
        <v>47</v>
      </c>
      <c r="D419" s="14" t="s">
        <v>169</v>
      </c>
      <c r="E419" s="11" t="str">
        <f t="shared" si="423"/>
        <v>_030</v>
      </c>
      <c r="F419" s="28">
        <f t="shared" si="432"/>
        <v>29</v>
      </c>
      <c r="G419" s="6" t="s">
        <v>183</v>
      </c>
      <c r="H419" s="6" t="s">
        <v>183</v>
      </c>
      <c r="I419" s="26" t="s">
        <v>183</v>
      </c>
      <c r="J419" s="6" t="s">
        <v>183</v>
      </c>
      <c r="K419" s="6" t="s">
        <v>183</v>
      </c>
      <c r="L419" s="6" t="s">
        <v>183</v>
      </c>
      <c r="M419" s="6" t="s">
        <v>183</v>
      </c>
      <c r="N419" s="6" t="s">
        <v>183</v>
      </c>
      <c r="O419" s="6" t="s">
        <v>183</v>
      </c>
      <c r="P419" s="6" t="s">
        <v>183</v>
      </c>
      <c r="Q419" s="23" t="s">
        <v>183</v>
      </c>
      <c r="R419" s="23" t="s">
        <v>183</v>
      </c>
      <c r="S419" s="23" t="s">
        <v>183</v>
      </c>
      <c r="T419" s="23" t="s">
        <v>183</v>
      </c>
      <c r="U419" s="23" t="s">
        <v>183</v>
      </c>
      <c r="V419" s="23" t="s">
        <v>183</v>
      </c>
      <c r="W419" s="21" t="str">
        <f>CONCATENATE("{{coalesce(cell(BIG_TEST_9.result, ", $F419,", \""Text_Color_2\""), \""#FFFFFF\"").asString()}}")</f>
        <v>{{coalesce(cell(BIG_TEST_9.result, 29, \"Text_Color_2\"), \"#FFFFFF\").asString()}}</v>
      </c>
      <c r="X419" s="8" t="s">
        <v>62</v>
      </c>
      <c r="Y419" s="8" t="s">
        <v>186</v>
      </c>
      <c r="Z419" s="21" t="str">
        <f>CONCATENATE("{{coalesce(cell(BIG_TEST_9.result, ", $F419,", \""Type\""), \""Error\"").asString()}} Metric")</f>
        <v>{{coalesce(cell(BIG_TEST_9.result, 29, \"Type\"), \"Error\").asString()}} Metric</v>
      </c>
      <c r="AA419" s="23" t="s">
        <v>183</v>
      </c>
      <c r="AB419" s="23" t="s">
        <v>183</v>
      </c>
      <c r="AC419" s="9" t="s">
        <v>179</v>
      </c>
      <c r="AD419" s="9" t="s">
        <v>44</v>
      </c>
      <c r="AE419" s="9">
        <f>AG419+3</f>
        <v>175</v>
      </c>
      <c r="AF419" s="9" t="s">
        <v>44</v>
      </c>
      <c r="AG419" s="28">
        <f t="shared" si="433"/>
        <v>172</v>
      </c>
      <c r="AH419" s="16" t="s">
        <v>180</v>
      </c>
      <c r="AI419" s="10"/>
      <c r="AJ419" s="25" t="s">
        <v>183</v>
      </c>
      <c r="AK419" s="7" t="str">
        <f>CONCATENATE("Type_Name",E419)</f>
        <v>Type_Name_030</v>
      </c>
      <c r="AL419" s="10"/>
      <c r="AM419" s="24" t="s">
        <v>183</v>
      </c>
      <c r="AN419" s="24" t="s">
        <v>183</v>
      </c>
      <c r="AO419" s="13" t="str">
        <f t="shared" si="427"/>
        <v>PASS</v>
      </c>
      <c r="AP419" s="13"/>
      <c r="AQ419" s="12" t="str">
        <f>CONCATENATE("""",AK419,""": {""parameters"": {""fontSize"": ",X419,", ""text"": """, Z419, """, ""textAlignment"": """, Y419, """, ""textColor"": """, W419, """}, ""type"": ""text""},")</f>
        <v>"Type_Name_030": {"parameters": {"fontSize": 12, "text": "{{coalesce(cell(BIG_TEST_9.result, 29, \"Type\"), \"Error\").asString()}} Metric", "textAlignment": "left", "textColor": "{{coalesce(cell(BIG_TEST_9.result, 29, \"Text_Color_2\"), \"#FFFFFF\").asString()}}"}, "type": "text"},</v>
      </c>
      <c r="AR419" s="33" t="s">
        <v>206</v>
      </c>
      <c r="AS419" s="13" t="str">
        <f t="shared" si="435"/>
        <v>FAIL</v>
      </c>
      <c r="AT419" s="13"/>
      <c r="AU419" s="12" t="str">
        <f>CONCATENATE("{""colspan"": ",AC419,", ""column"": ",AD419,", ""name"": """,AK419,""", ""row"": ",AE419,", ""rowspan"": ",AF419,", ""widgetStyle"": ",AH419,"},")</f>
        <v>{"colspan": 7, "column": 2, "name": "Type_Name_030", "row": 175, "rowspan": 2, "widgetStyle": {"backgroundColor": "#FFFFFF", "borderColor": "#FFFFFF", "borderEdges": [], "borderRadius": 0, "borderWidth": 1}},</v>
      </c>
      <c r="AV419" s="33" t="s">
        <v>224</v>
      </c>
      <c r="AW419" s="13" t="str">
        <f t="shared" si="430"/>
        <v>FAIL</v>
      </c>
    </row>
    <row r="420" spans="1:49" s="4" customFormat="1" ht="87" customHeight="1" thickBot="1" x14ac:dyDescent="0.35">
      <c r="A420" s="30">
        <v>12</v>
      </c>
      <c r="B420" s="14" t="s">
        <v>8</v>
      </c>
      <c r="C420" s="14" t="s">
        <v>47</v>
      </c>
      <c r="D420" s="14" t="s">
        <v>170</v>
      </c>
      <c r="E420" s="11" t="str">
        <f t="shared" si="423"/>
        <v>_030</v>
      </c>
      <c r="F420" s="28">
        <f t="shared" si="432"/>
        <v>29</v>
      </c>
      <c r="G420" s="6" t="s">
        <v>183</v>
      </c>
      <c r="H420" s="6" t="s">
        <v>183</v>
      </c>
      <c r="I420" s="26" t="s">
        <v>183</v>
      </c>
      <c r="J420" s="6" t="s">
        <v>183</v>
      </c>
      <c r="K420" s="6" t="s">
        <v>183</v>
      </c>
      <c r="L420" s="6" t="s">
        <v>183</v>
      </c>
      <c r="M420" s="6" t="s">
        <v>183</v>
      </c>
      <c r="N420" s="6" t="s">
        <v>183</v>
      </c>
      <c r="O420" s="6" t="s">
        <v>183</v>
      </c>
      <c r="P420" s="6" t="s">
        <v>183</v>
      </c>
      <c r="Q420" s="23" t="s">
        <v>183</v>
      </c>
      <c r="R420" s="23" t="s">
        <v>183</v>
      </c>
      <c r="S420" s="23" t="s">
        <v>183</v>
      </c>
      <c r="T420" s="23" t="s">
        <v>183</v>
      </c>
      <c r="U420" s="23" t="s">
        <v>183</v>
      </c>
      <c r="V420" s="23" t="s">
        <v>183</v>
      </c>
      <c r="W420" s="21" t="str">
        <f>CONCATENATE("{{coalesce(cell(BIG_TEST_9.result, ", $F420,", \""Text_Color_2\""), \""#FFFFFF\"").asString()}}")</f>
        <v>{{coalesce(cell(BIG_TEST_9.result, 29, \"Text_Color_2\"), \"#FFFFFF\").asString()}}</v>
      </c>
      <c r="X420" s="8" t="s">
        <v>62</v>
      </c>
      <c r="Y420" s="8" t="s">
        <v>202</v>
      </c>
      <c r="Z420" s="21" t="str">
        <f>CONCATENATE("As of {{coalesce(cell(BIG_TEST_9.result, ", $F420,", \""As_of_Date\""), \""Error\"").asString()}}")</f>
        <v>As of {{coalesce(cell(BIG_TEST_9.result, 29, \"As_of_Date\"), \"Error\").asString()}}</v>
      </c>
      <c r="AA420" s="23" t="s">
        <v>183</v>
      </c>
      <c r="AB420" s="23" t="s">
        <v>183</v>
      </c>
      <c r="AC420" s="9" t="s">
        <v>60</v>
      </c>
      <c r="AD420" s="9" t="s">
        <v>162</v>
      </c>
      <c r="AE420" s="9">
        <f>AG420+3</f>
        <v>175</v>
      </c>
      <c r="AF420" s="9" t="s">
        <v>44</v>
      </c>
      <c r="AG420" s="28">
        <f t="shared" si="433"/>
        <v>172</v>
      </c>
      <c r="AH420" s="16" t="s">
        <v>45</v>
      </c>
      <c r="AI420" s="10"/>
      <c r="AJ420" s="25" t="s">
        <v>183</v>
      </c>
      <c r="AK420" s="7" t="str">
        <f>CONCATENATE("As_Of_Date_Name",E420)</f>
        <v>As_Of_Date_Name_030</v>
      </c>
      <c r="AL420" s="10"/>
      <c r="AM420" s="24" t="s">
        <v>183</v>
      </c>
      <c r="AN420" s="24" t="s">
        <v>183</v>
      </c>
      <c r="AO420" s="13" t="str">
        <f t="shared" si="427"/>
        <v>PASS</v>
      </c>
      <c r="AP420" s="13"/>
      <c r="AQ420" s="12" t="str">
        <f>CONCATENATE("""",AK420,""": {""parameters"": {""fontSize"": ",X420,", ""text"": """, Z420, """, ""textAlignment"": """, Y420, """, ""textColor"": """, W420, """}, ""type"": ""text""},")</f>
        <v>"As_Of_Date_Name_030": {"parameters": {"fontSize": 12, "text": "As of {{coalesce(cell(BIG_TEST_9.result, 29, \"As_of_Date\"), \"Error\").asString()}}", "textAlignment": "right", "textColor": "{{coalesce(cell(BIG_TEST_9.result, 29, \"Text_Color_2\"), \"#FFFFFF\").asString()}}"}, "type": "text"},</v>
      </c>
      <c r="AR420" s="33" t="s">
        <v>209</v>
      </c>
      <c r="AS420" s="13" t="str">
        <f t="shared" si="435"/>
        <v>FAIL</v>
      </c>
      <c r="AT420" s="13"/>
      <c r="AU420" s="12" t="str">
        <f>CONCATENATE("{""colspan"": ",AC420,", ""column"": ",AD420,", ""name"": """,AK420,""", ""row"": ",AE420,", ""rowspan"": ",AF420,", ""widgetStyle"": ",AH420,"},")</f>
        <v>{"colspan": 6, "column": 9, "name": "As_Of_Date_Name_030", "row": 175, "rowspan": 2, "widgetStyle": {"borderEdges": []}},</v>
      </c>
      <c r="AV420" s="33" t="s">
        <v>225</v>
      </c>
      <c r="AW420" s="13" t="str">
        <f t="shared" si="430"/>
        <v>FAIL</v>
      </c>
    </row>
    <row r="421" spans="1:49" s="4" customFormat="1" ht="130.19999999999999" customHeight="1" thickBot="1" x14ac:dyDescent="0.35">
      <c r="A421" s="30">
        <v>13</v>
      </c>
      <c r="B421" s="14" t="s">
        <v>8</v>
      </c>
      <c r="C421" s="14" t="s">
        <v>47</v>
      </c>
      <c r="D421" s="14" t="s">
        <v>171</v>
      </c>
      <c r="E421" s="11" t="str">
        <f t="shared" si="423"/>
        <v>_030</v>
      </c>
      <c r="F421" s="28">
        <f t="shared" si="432"/>
        <v>29</v>
      </c>
      <c r="G421" s="6" t="s">
        <v>183</v>
      </c>
      <c r="H421" s="6" t="s">
        <v>183</v>
      </c>
      <c r="I421" s="26" t="s">
        <v>183</v>
      </c>
      <c r="J421" s="6" t="s">
        <v>183</v>
      </c>
      <c r="K421" s="6" t="s">
        <v>183</v>
      </c>
      <c r="L421" s="6" t="s">
        <v>183</v>
      </c>
      <c r="M421" s="6" t="s">
        <v>183</v>
      </c>
      <c r="N421" s="6" t="s">
        <v>183</v>
      </c>
      <c r="O421" s="6" t="s">
        <v>183</v>
      </c>
      <c r="P421" s="6" t="s">
        <v>183</v>
      </c>
      <c r="Q421" s="23" t="s">
        <v>183</v>
      </c>
      <c r="R421" s="21" t="str">
        <f>CONCATENATE("https://{{coalesce(cell(BIG_TEST_9.result, ", $F421,", \""CSG_Insights_Central_Link\""), \""sites.google.com/salesforce.com/fy18-csg-insights-central/home\"").asString()}}")</f>
        <v>https://{{coalesce(cell(BIG_TEST_9.result, 29, \"CSG_Insights_Central_Link\"), \"sites.google.com/salesforce.com/fy18-csg-insights-central/home\").asString()}}</v>
      </c>
      <c r="S421" s="21" t="s">
        <v>199</v>
      </c>
      <c r="T421" s="7" t="str">
        <f>"false"</f>
        <v>false</v>
      </c>
      <c r="U421" s="23" t="s">
        <v>183</v>
      </c>
      <c r="V421" s="23" t="s">
        <v>183</v>
      </c>
      <c r="W421" s="17" t="s">
        <v>207</v>
      </c>
      <c r="X421" s="8" t="s">
        <v>34</v>
      </c>
      <c r="Y421" s="8" t="s">
        <v>33</v>
      </c>
      <c r="Z421" s="8" t="s">
        <v>185</v>
      </c>
      <c r="AA421" s="23" t="s">
        <v>183</v>
      </c>
      <c r="AB421" s="23" t="s">
        <v>183</v>
      </c>
      <c r="AC421" s="9" t="s">
        <v>44</v>
      </c>
      <c r="AD421" s="9" t="s">
        <v>122</v>
      </c>
      <c r="AE421" s="9">
        <f>AG421</f>
        <v>172</v>
      </c>
      <c r="AF421" s="9" t="s">
        <v>40</v>
      </c>
      <c r="AG421" s="28">
        <f t="shared" si="433"/>
        <v>172</v>
      </c>
      <c r="AH421" s="16" t="s">
        <v>180</v>
      </c>
      <c r="AI421" s="10"/>
      <c r="AJ421" s="25" t="s">
        <v>183</v>
      </c>
      <c r="AK421" s="7" t="str">
        <f>CONCATENATE("Help_Link",E421)</f>
        <v>Help_Link_030</v>
      </c>
      <c r="AL421" s="10"/>
      <c r="AM421" s="24" t="s">
        <v>183</v>
      </c>
      <c r="AN421" s="24" t="s">
        <v>183</v>
      </c>
      <c r="AO421" s="13" t="str">
        <f t="shared" si="427"/>
        <v>PASS</v>
      </c>
      <c r="AP421" s="13"/>
      <c r="AQ421" s="12" t="str">
        <f>CONCATENATE("""",AK421,""": {""parameters"": {""destinationLink"": {""url"": """, R421, """, ""tooltip"": """, S421,"""}, ""destinationType"": ""url"", ""fontSize"": ",X421,", ""includeState"": ", T421, ", ""text"": """, Z421, """, ""textAlignment"": """, Y421, """, ""textColor"": """, W421, """}, ""type"": ""link""},")</f>
        <v>"Help_Link_030": {"parameters": {"destinationLink": {"url": "https://{{coalesce(cell(BIG_TEST_9.result, 29,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421" s="33" t="s">
        <v>208</v>
      </c>
      <c r="AS421" s="13" t="str">
        <f t="shared" si="435"/>
        <v>FAIL</v>
      </c>
      <c r="AT421" s="13"/>
      <c r="AU421" s="12" t="str">
        <f>CONCATENATE("{""colspan"": ",AC421,", ""column"": ",AD421,", ""name"": """,AK421,""", ""row"": ",AE421,", ""rowspan"": ",AF421,", ""widgetStyle"": ",AH421,"},")</f>
        <v>{"colspan": 2, "column": 13, "name": "Help_Link_030", "row": 172, "rowspan": 3, "widgetStyle": {"backgroundColor": "#FFFFFF", "borderColor": "#FFFFFF", "borderEdges": [], "borderRadius": 0, "borderWidth": 1}},</v>
      </c>
      <c r="AV421" s="33" t="s">
        <v>226</v>
      </c>
      <c r="AW421" s="13" t="str">
        <f t="shared" si="430"/>
        <v>FAIL</v>
      </c>
    </row>
    <row r="422" spans="1:49" s="4" customFormat="1" ht="87" thickBot="1" x14ac:dyDescent="0.35">
      <c r="A422" s="31">
        <v>14</v>
      </c>
      <c r="B422" s="14" t="s">
        <v>8</v>
      </c>
      <c r="C422" s="14" t="s">
        <v>47</v>
      </c>
      <c r="D422" s="14" t="s">
        <v>172</v>
      </c>
      <c r="E422" s="11" t="str">
        <f t="shared" si="423"/>
        <v>_030</v>
      </c>
      <c r="F422" s="28">
        <f t="shared" si="432"/>
        <v>29</v>
      </c>
      <c r="G422" s="6" t="s">
        <v>183</v>
      </c>
      <c r="H422" s="6" t="s">
        <v>183</v>
      </c>
      <c r="I422" s="26" t="s">
        <v>183</v>
      </c>
      <c r="J422" s="6" t="s">
        <v>183</v>
      </c>
      <c r="K422" s="6" t="s">
        <v>183</v>
      </c>
      <c r="L422" s="6" t="s">
        <v>183</v>
      </c>
      <c r="M422" s="6" t="s">
        <v>183</v>
      </c>
      <c r="N422" s="6" t="s">
        <v>183</v>
      </c>
      <c r="O422" s="6" t="s">
        <v>183</v>
      </c>
      <c r="P422" s="6" t="s">
        <v>183</v>
      </c>
      <c r="Q422" s="23" t="s">
        <v>183</v>
      </c>
      <c r="R422" s="21" t="str">
        <f>CONCATENATE("https://org62.my.salesforce.com/analytics/wave/wave.apexp#dashboard/{{coalesce(cell(BIG_TEST_9.result, ", $F422,", \""Detail_Dashboard_Name\""), \""0FK0M0000004J3fWAE\"").asString()}}")</f>
        <v>https://org62.my.salesforce.com/analytics/wave/wave.apexp#dashboard/{{coalesce(cell(BIG_TEST_9.result, 29, \"Detail_Dashboard_Name\"), \"0FK0M0000004J3fWAE\").asString()}}</v>
      </c>
      <c r="S422" s="21" t="s">
        <v>198</v>
      </c>
      <c r="T422" s="7" t="str">
        <f>"false"</f>
        <v>false</v>
      </c>
      <c r="U422" s="23" t="s">
        <v>183</v>
      </c>
      <c r="V422" s="23" t="s">
        <v>183</v>
      </c>
      <c r="W422" s="17" t="s">
        <v>207</v>
      </c>
      <c r="X422" s="8" t="s">
        <v>62</v>
      </c>
      <c r="Y422" s="8" t="s">
        <v>33</v>
      </c>
      <c r="Z422" s="8" t="s">
        <v>201</v>
      </c>
      <c r="AA422" s="23" t="s">
        <v>183</v>
      </c>
      <c r="AB422" s="23" t="s">
        <v>183</v>
      </c>
      <c r="AC422" s="9" t="s">
        <v>41</v>
      </c>
      <c r="AD422" s="9" t="s">
        <v>181</v>
      </c>
      <c r="AE422" s="32">
        <f>AG422+1</f>
        <v>173</v>
      </c>
      <c r="AF422" s="9" t="s">
        <v>40</v>
      </c>
      <c r="AG422" s="28">
        <f t="shared" si="433"/>
        <v>172</v>
      </c>
      <c r="AH422" s="16" t="s">
        <v>235</v>
      </c>
      <c r="AI422" s="10"/>
      <c r="AJ422" s="25" t="s">
        <v>183</v>
      </c>
      <c r="AK422" s="7" t="str">
        <f>CONCATENATE("Explore_Link",E422)</f>
        <v>Explore_Link_030</v>
      </c>
      <c r="AL422" s="10"/>
      <c r="AM422" s="24" t="s">
        <v>183</v>
      </c>
      <c r="AN422" s="24" t="s">
        <v>183</v>
      </c>
      <c r="AO422" s="13" t="str">
        <f t="shared" si="427"/>
        <v>PASS</v>
      </c>
      <c r="AP422" s="13"/>
      <c r="AQ422" s="12" t="str">
        <f>CONCATENATE("""",AK422,""": {""parameters"": {""destinationLink"": {""url"": """, R422, """, ""tooltip"": """, S422,"""}, ""destinationType"": ""url"", ""fontSize"": ",X422,", ""includeState"": ", T422, ", ""text"": """, Z422, """, ""textAlignment"": """, Y422, """, ""textColor"": """, W422, """}, ""type"": ""link""},")</f>
        <v>"Explore_Link_030": {"parameters": {"destinationLink": {"url": "https://org62.my.salesforce.com/analytics/wave/wave.apexp#dashboard/{{coalesce(cell(BIG_TEST_9.result, 29,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422" s="33" t="s">
        <v>249</v>
      </c>
      <c r="AS422" s="13" t="str">
        <f t="shared" si="435"/>
        <v>FAIL</v>
      </c>
      <c r="AT422" s="13"/>
      <c r="AU422" s="12" t="str">
        <f>CONCATENATE("{""colspan"": ",AC422,", ""column"": ",AD422,", ""name"": """,AK422,""", ""row"": ",AE422,", ""rowspan"": ",AF422,", ""widgetStyle"": ",AH422,"},")</f>
        <v>{"colspan": 4, "column": 43, "name": "Explore_Link_030", "row": 173, "rowspan": 3, "widgetStyle": {"backgroundColor": "#E3EBF3", "borderColor": "#FFFFFF", "borderEdges": ["all"], "borderRadius": 8, "borderWidth": 4}},</v>
      </c>
      <c r="AV422" s="33" t="s">
        <v>236</v>
      </c>
      <c r="AW422" s="13" t="str">
        <f t="shared" si="430"/>
        <v>FAIL</v>
      </c>
    </row>
  </sheetData>
  <mergeCells count="5">
    <mergeCell ref="E1:AH1"/>
    <mergeCell ref="AJ1:AK1"/>
    <mergeCell ref="AM1:AO1"/>
    <mergeCell ref="AQ1:AS1"/>
    <mergeCell ref="AU1:A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Smry Slim RLSL Template</vt:lpstr>
      <vt:lpstr>Metric List</vt:lpstr>
      <vt:lpstr>Test 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2018-01-11T23:40:52Z</dcterms:modified>
</cp:coreProperties>
</file>