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B2C82C5-B768-4265-8E8F-33FFA837C59A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Items" sheetId="1" r:id="rId1"/>
    <sheet name="Elements" sheetId="2" r:id="rId2"/>
    <sheet name="Skills" sheetId="3" r:id="rId3"/>
    <sheet name="SkillsTree" sheetId="4" r:id="rId4"/>
    <sheet name="Skills descriptions" sheetId="5" r:id="rId5"/>
    <sheet name="Builds" sheetId="7" r:id="rId6"/>
    <sheet name="Creatur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33" i="7" l="1"/>
  <c r="AN33" i="7"/>
  <c r="AO33" i="7"/>
  <c r="AP33" i="7"/>
  <c r="AQ33" i="7"/>
  <c r="AR33" i="7"/>
  <c r="AT33" i="7"/>
  <c r="AM32" i="7"/>
  <c r="AN32" i="7"/>
  <c r="AO32" i="7"/>
  <c r="AP32" i="7"/>
  <c r="AQ32" i="7"/>
  <c r="AR32" i="7"/>
  <c r="AT32" i="7"/>
  <c r="AM31" i="7"/>
  <c r="AN31" i="7"/>
  <c r="AO31" i="7"/>
  <c r="AP31" i="7"/>
  <c r="AQ31" i="7"/>
  <c r="AR31" i="7"/>
  <c r="AT31" i="7"/>
  <c r="AM30" i="7"/>
  <c r="AN30" i="7"/>
  <c r="AO30" i="7"/>
  <c r="AP30" i="7"/>
  <c r="AQ30" i="7"/>
  <c r="AR30" i="7"/>
  <c r="AT30" i="7"/>
  <c r="AM29" i="7"/>
  <c r="AN29" i="7"/>
  <c r="AO29" i="7"/>
  <c r="AP29" i="7"/>
  <c r="AQ29" i="7"/>
  <c r="AR29" i="7"/>
  <c r="AT29" i="7"/>
  <c r="AM28" i="7"/>
  <c r="AN28" i="7"/>
  <c r="AO28" i="7"/>
  <c r="AP28" i="7"/>
  <c r="AQ28" i="7"/>
  <c r="AR28" i="7"/>
  <c r="AT28" i="7"/>
  <c r="AM27" i="7"/>
  <c r="AN27" i="7"/>
  <c r="AO27" i="7"/>
  <c r="AP27" i="7"/>
  <c r="AQ27" i="7"/>
  <c r="AR27" i="7"/>
  <c r="AT27" i="7"/>
  <c r="AT26" i="7"/>
  <c r="AR26" i="7"/>
  <c r="AQ26" i="7"/>
  <c r="AP26" i="7"/>
  <c r="AO26" i="7"/>
  <c r="AN26" i="7"/>
  <c r="AM26" i="7"/>
  <c r="AM25" i="7"/>
  <c r="AN25" i="7"/>
  <c r="AO25" i="7"/>
  <c r="AP25" i="7"/>
  <c r="AQ25" i="7"/>
  <c r="AR25" i="7"/>
  <c r="AT25" i="7"/>
  <c r="AT24" i="7"/>
  <c r="AR24" i="7"/>
  <c r="AQ24" i="7"/>
  <c r="AP24" i="7"/>
  <c r="AO24" i="7"/>
  <c r="AN24" i="7"/>
  <c r="AM24" i="7"/>
  <c r="AM20" i="7"/>
  <c r="AN20" i="7"/>
  <c r="AO20" i="7"/>
  <c r="AP20" i="7"/>
  <c r="AQ20" i="7"/>
  <c r="AR20" i="7"/>
  <c r="AT20" i="7"/>
  <c r="AM21" i="7"/>
  <c r="AN21" i="7"/>
  <c r="AO21" i="7"/>
  <c r="AP21" i="7"/>
  <c r="AQ21" i="7"/>
  <c r="AR21" i="7"/>
  <c r="AT21" i="7"/>
  <c r="AM22" i="7"/>
  <c r="AN22" i="7"/>
  <c r="AO22" i="7"/>
  <c r="AP22" i="7"/>
  <c r="AQ22" i="7"/>
  <c r="AR22" i="7"/>
  <c r="AT22" i="7"/>
  <c r="AM23" i="7"/>
  <c r="AN23" i="7"/>
  <c r="AO23" i="7"/>
  <c r="AP23" i="7"/>
  <c r="AQ23" i="7"/>
  <c r="AR23" i="7"/>
  <c r="AT23" i="7"/>
  <c r="AN19" i="7"/>
  <c r="AO19" i="7"/>
  <c r="AP19" i="7"/>
  <c r="AQ19" i="7"/>
  <c r="AR19" i="7"/>
  <c r="AT19" i="7"/>
  <c r="AM19" i="7"/>
  <c r="Y32" i="7"/>
  <c r="AA34" i="7"/>
  <c r="AI24" i="7"/>
  <c r="AA36" i="7" s="1"/>
  <c r="AH24" i="7"/>
  <c r="Z36" i="7" s="1"/>
  <c r="AG24" i="7"/>
  <c r="Y35" i="7" s="1"/>
  <c r="AF24" i="7"/>
  <c r="AF35" i="7" s="1"/>
  <c r="AE24" i="7"/>
  <c r="W36" i="7" s="1"/>
  <c r="AD24" i="7"/>
  <c r="V36" i="7" s="1"/>
  <c r="AC24" i="7"/>
  <c r="U35" i="7" s="1"/>
  <c r="AB24" i="7"/>
  <c r="AB36" i="7" s="1"/>
  <c r="AI23" i="7"/>
  <c r="AA33" i="7" s="1"/>
  <c r="AH23" i="7"/>
  <c r="Z34" i="7" s="1"/>
  <c r="AG23" i="7"/>
  <c r="Y34" i="7" s="1"/>
  <c r="AF23" i="7"/>
  <c r="AF34" i="7" s="1"/>
  <c r="AE23" i="7"/>
  <c r="W33" i="7" s="1"/>
  <c r="AD23" i="7"/>
  <c r="V34" i="7" s="1"/>
  <c r="AC23" i="7"/>
  <c r="U34" i="7" s="1"/>
  <c r="AB23" i="7"/>
  <c r="AB34" i="7" s="1"/>
  <c r="AI22" i="7"/>
  <c r="AA32" i="7" s="1"/>
  <c r="AH22" i="7"/>
  <c r="Z32" i="7" s="1"/>
  <c r="AG22" i="7"/>
  <c r="Y31" i="7" s="1"/>
  <c r="AF22" i="7"/>
  <c r="AF32" i="7" s="1"/>
  <c r="AE22" i="7"/>
  <c r="W32" i="7" s="1"/>
  <c r="AD22" i="7"/>
  <c r="V32" i="7" s="1"/>
  <c r="AC22" i="7"/>
  <c r="U31" i="7" s="1"/>
  <c r="AB22" i="7"/>
  <c r="AB32" i="7" s="1"/>
  <c r="AI21" i="7"/>
  <c r="AA29" i="7" s="1"/>
  <c r="AH21" i="7"/>
  <c r="Z30" i="7" s="1"/>
  <c r="AG21" i="7"/>
  <c r="Y30" i="7" s="1"/>
  <c r="AF21" i="7"/>
  <c r="X30" i="7" s="1"/>
  <c r="AE21" i="7"/>
  <c r="W29" i="7" s="1"/>
  <c r="AD21" i="7"/>
  <c r="V30" i="7" s="1"/>
  <c r="AC21" i="7"/>
  <c r="U30" i="7" s="1"/>
  <c r="AB21" i="7"/>
  <c r="T30" i="7" s="1"/>
  <c r="AI20" i="7"/>
  <c r="AA28" i="7" s="1"/>
  <c r="AH20" i="7"/>
  <c r="Z28" i="7" s="1"/>
  <c r="AG20" i="7"/>
  <c r="Y27" i="7" s="1"/>
  <c r="AF20" i="7"/>
  <c r="X28" i="7" s="1"/>
  <c r="AE20" i="7"/>
  <c r="W28" i="7" s="1"/>
  <c r="AD20" i="7"/>
  <c r="V28" i="7" s="1"/>
  <c r="AC20" i="7"/>
  <c r="U27" i="7" s="1"/>
  <c r="AB20" i="7"/>
  <c r="AB27" i="7" s="1"/>
  <c r="AC28" i="7"/>
  <c r="AG28" i="7"/>
  <c r="AH28" i="7"/>
  <c r="AI28" i="7"/>
  <c r="AC30" i="7"/>
  <c r="AE30" i="7"/>
  <c r="AG30" i="7"/>
  <c r="AI30" i="7"/>
  <c r="AC31" i="7"/>
  <c r="AE32" i="7"/>
  <c r="AG31" i="7"/>
  <c r="AH32" i="7"/>
  <c r="AI32" i="7"/>
  <c r="AC34" i="7"/>
  <c r="AG34" i="7"/>
  <c r="AI33" i="7"/>
  <c r="AC35" i="7"/>
  <c r="AG35" i="7"/>
  <c r="AH36" i="7"/>
  <c r="AI36" i="7"/>
  <c r="AE33" i="7" l="1"/>
  <c r="AE36" i="7"/>
  <c r="AF27" i="7"/>
  <c r="AE28" i="7"/>
  <c r="AD28" i="7"/>
  <c r="Z29" i="7"/>
  <c r="AD34" i="7"/>
  <c r="AD30" i="7"/>
  <c r="W34" i="7"/>
  <c r="U32" i="7"/>
  <c r="V29" i="7"/>
  <c r="Y36" i="7"/>
  <c r="Z33" i="7"/>
  <c r="AA30" i="7"/>
  <c r="Y28" i="7"/>
  <c r="AH34" i="7"/>
  <c r="AH30" i="7"/>
  <c r="AD36" i="7"/>
  <c r="AD32" i="7"/>
  <c r="U36" i="7"/>
  <c r="V33" i="7"/>
  <c r="W30" i="7"/>
  <c r="U28" i="7"/>
  <c r="T35" i="7"/>
  <c r="X27" i="7"/>
  <c r="T28" i="7"/>
  <c r="T32" i="7"/>
  <c r="T36" i="7"/>
  <c r="X36" i="7"/>
  <c r="AA35" i="7"/>
  <c r="W35" i="7"/>
  <c r="Y33" i="7"/>
  <c r="U33" i="7"/>
  <c r="X32" i="7"/>
  <c r="AA31" i="7"/>
  <c r="W31" i="7"/>
  <c r="Y29" i="7"/>
  <c r="U29" i="7"/>
  <c r="AA27" i="7"/>
  <c r="W27" i="7"/>
  <c r="T27" i="7"/>
  <c r="X35" i="7"/>
  <c r="T29" i="7"/>
  <c r="T33" i="7"/>
  <c r="Z35" i="7"/>
  <c r="V35" i="7"/>
  <c r="X33" i="7"/>
  <c r="Z31" i="7"/>
  <c r="V31" i="7"/>
  <c r="X29" i="7"/>
  <c r="Z27" i="7"/>
  <c r="V27" i="7"/>
  <c r="T31" i="7"/>
  <c r="X31" i="7"/>
  <c r="AB29" i="7"/>
  <c r="T34" i="7"/>
  <c r="X34" i="7"/>
  <c r="AB35" i="7"/>
  <c r="AF29" i="7"/>
  <c r="AG36" i="7"/>
  <c r="AG32" i="7"/>
  <c r="AE27" i="7"/>
  <c r="AF30" i="7"/>
  <c r="AC36" i="7"/>
  <c r="AC32" i="7"/>
  <c r="AD33" i="7"/>
  <c r="AI27" i="7"/>
  <c r="AB31" i="7"/>
  <c r="AH33" i="7"/>
  <c r="AF31" i="7"/>
  <c r="AI34" i="7"/>
  <c r="AH27" i="7"/>
  <c r="AD27" i="7"/>
  <c r="AI29" i="7"/>
  <c r="AE29" i="7"/>
  <c r="AF36" i="7"/>
  <c r="AI35" i="7"/>
  <c r="AE35" i="7"/>
  <c r="AG33" i="7"/>
  <c r="AC33" i="7"/>
  <c r="AI31" i="7"/>
  <c r="AE31" i="7"/>
  <c r="AF28" i="7"/>
  <c r="AB30" i="7"/>
  <c r="AG27" i="7"/>
  <c r="AC27" i="7"/>
  <c r="AH29" i="7"/>
  <c r="AD29" i="7"/>
  <c r="AB33" i="7"/>
  <c r="AH35" i="7"/>
  <c r="AD35" i="7"/>
  <c r="AF33" i="7"/>
  <c r="AH31" i="7"/>
  <c r="AD31" i="7"/>
  <c r="AB28" i="7"/>
  <c r="AE34" i="7"/>
  <c r="AG29" i="7"/>
  <c r="AC29" i="7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AH18" i="3"/>
  <c r="AF18" i="3"/>
  <c r="AE18" i="3"/>
  <c r="AD18" i="3"/>
  <c r="AC18" i="3"/>
  <c r="AB18" i="3"/>
  <c r="AA18" i="3"/>
  <c r="G18" i="3"/>
  <c r="Z18" i="3"/>
  <c r="X18" i="3"/>
  <c r="W18" i="3"/>
  <c r="V18" i="3"/>
  <c r="U18" i="3"/>
  <c r="AQ18" i="3"/>
  <c r="AP18" i="3"/>
  <c r="AO18" i="3"/>
  <c r="AN18" i="3"/>
  <c r="AM18" i="3"/>
  <c r="AL18" i="3"/>
  <c r="AK18" i="3"/>
  <c r="AJ18" i="3"/>
  <c r="AI18" i="3"/>
  <c r="AW18" i="3"/>
  <c r="AV18" i="3"/>
  <c r="AU18" i="3"/>
  <c r="AT18" i="3"/>
  <c r="J18" i="3"/>
  <c r="I18" i="3"/>
  <c r="T18" i="3"/>
  <c r="R18" i="3"/>
  <c r="Q18" i="3"/>
  <c r="P18" i="3"/>
  <c r="O18" i="3"/>
  <c r="N18" i="3"/>
  <c r="M18" i="3"/>
  <c r="L18" i="3"/>
  <c r="K18" i="3"/>
  <c r="AH17" i="3"/>
  <c r="AF17" i="3"/>
  <c r="AE17" i="3"/>
  <c r="AD17" i="3"/>
  <c r="AC17" i="3"/>
  <c r="AB17" i="3"/>
  <c r="AA17" i="3"/>
  <c r="G17" i="3"/>
  <c r="Z17" i="3"/>
  <c r="X17" i="3"/>
  <c r="W17" i="3"/>
  <c r="V17" i="3"/>
  <c r="U17" i="3"/>
  <c r="AQ17" i="3"/>
  <c r="AP17" i="3"/>
  <c r="AO17" i="3"/>
  <c r="AN17" i="3"/>
  <c r="AM17" i="3"/>
  <c r="AL17" i="3"/>
  <c r="AK17" i="3"/>
  <c r="AI17" i="3"/>
  <c r="AW17" i="3"/>
  <c r="AV17" i="3"/>
  <c r="I17" i="3"/>
  <c r="T17" i="3"/>
  <c r="R17" i="3"/>
  <c r="Q17" i="3"/>
  <c r="P17" i="3"/>
  <c r="O17" i="3"/>
  <c r="N17" i="3"/>
  <c r="M17" i="3"/>
  <c r="L17" i="3"/>
  <c r="K17" i="3"/>
  <c r="AH16" i="3"/>
  <c r="AF16" i="3"/>
  <c r="AE16" i="3"/>
  <c r="AD16" i="3"/>
  <c r="AC16" i="3"/>
  <c r="AB16" i="3"/>
  <c r="AA16" i="3"/>
  <c r="G16" i="3"/>
  <c r="Z16" i="3"/>
  <c r="X16" i="3"/>
  <c r="W16" i="3"/>
  <c r="V16" i="3"/>
  <c r="U16" i="3"/>
  <c r="AQ16" i="3"/>
  <c r="AP16" i="3"/>
  <c r="AO16" i="3"/>
  <c r="AN16" i="3"/>
  <c r="AM16" i="3"/>
  <c r="AL16" i="3"/>
  <c r="AK16" i="3"/>
  <c r="AJ16" i="3"/>
  <c r="AI16" i="3"/>
  <c r="AW16" i="3"/>
  <c r="AV16" i="3"/>
  <c r="J16" i="3"/>
  <c r="I16" i="3"/>
  <c r="T16" i="3"/>
  <c r="R16" i="3"/>
  <c r="Q16" i="3"/>
  <c r="P16" i="3"/>
  <c r="O16" i="3"/>
  <c r="N16" i="3"/>
  <c r="M16" i="3"/>
  <c r="L16" i="3"/>
  <c r="K16" i="3"/>
  <c r="AH15" i="3"/>
  <c r="AF15" i="3"/>
  <c r="AE15" i="3"/>
  <c r="AD15" i="3"/>
  <c r="AC15" i="3"/>
  <c r="AB15" i="3"/>
  <c r="AA15" i="3"/>
  <c r="G15" i="3"/>
  <c r="Z15" i="3"/>
  <c r="X15" i="3"/>
  <c r="W15" i="3"/>
  <c r="V15" i="3"/>
  <c r="U15" i="3"/>
  <c r="AQ15" i="3"/>
  <c r="AP15" i="3"/>
  <c r="AO15" i="3"/>
  <c r="AN15" i="3"/>
  <c r="AM15" i="3"/>
  <c r="AL15" i="3"/>
  <c r="AK15" i="3"/>
  <c r="AI15" i="3"/>
  <c r="AW15" i="3"/>
  <c r="AV15" i="3"/>
  <c r="J15" i="3"/>
  <c r="I15" i="3"/>
  <c r="T15" i="3"/>
  <c r="R15" i="3"/>
  <c r="Q15" i="3"/>
  <c r="P15" i="3"/>
  <c r="O15" i="3"/>
  <c r="N15" i="3"/>
  <c r="M15" i="3"/>
  <c r="L15" i="3"/>
  <c r="K15" i="3"/>
  <c r="AH14" i="3"/>
  <c r="AF14" i="3"/>
  <c r="AE14" i="3"/>
  <c r="AD14" i="3"/>
  <c r="AC14" i="3"/>
  <c r="AB14" i="3"/>
  <c r="AA14" i="3"/>
  <c r="G14" i="3"/>
  <c r="Z14" i="3"/>
  <c r="X14" i="3"/>
  <c r="W14" i="3"/>
  <c r="V14" i="3"/>
  <c r="U14" i="3"/>
  <c r="AQ14" i="3"/>
  <c r="AP14" i="3"/>
  <c r="AO14" i="3"/>
  <c r="AN14" i="3"/>
  <c r="AM14" i="3"/>
  <c r="AL14" i="3"/>
  <c r="AK14" i="3"/>
  <c r="AI14" i="3"/>
  <c r="AW14" i="3"/>
  <c r="AV14" i="3"/>
  <c r="I14" i="3"/>
  <c r="T14" i="3"/>
  <c r="R14" i="3"/>
  <c r="Q14" i="3"/>
  <c r="P14" i="3"/>
  <c r="O14" i="3"/>
  <c r="N14" i="3"/>
  <c r="M14" i="3"/>
  <c r="L14" i="3"/>
  <c r="K14" i="3"/>
  <c r="AH13" i="3"/>
  <c r="AF13" i="3"/>
  <c r="AE13" i="3"/>
  <c r="AD13" i="3"/>
  <c r="AC13" i="3"/>
  <c r="AB13" i="3"/>
  <c r="AA13" i="3"/>
  <c r="G13" i="3"/>
  <c r="Z13" i="3"/>
  <c r="X13" i="3"/>
  <c r="W13" i="3"/>
  <c r="V13" i="3"/>
  <c r="U13" i="3"/>
  <c r="AQ13" i="3"/>
  <c r="AP13" i="3"/>
  <c r="AO13" i="3"/>
  <c r="AN13" i="3"/>
  <c r="AM13" i="3"/>
  <c r="AK13" i="3"/>
  <c r="AJ13" i="3"/>
  <c r="AI13" i="3"/>
  <c r="AW13" i="3"/>
  <c r="AV13" i="3"/>
  <c r="AU13" i="3"/>
  <c r="AT13" i="3"/>
  <c r="I13" i="3"/>
  <c r="T13" i="3"/>
  <c r="R13" i="3"/>
  <c r="Q13" i="3"/>
  <c r="P13" i="3"/>
  <c r="O13" i="3"/>
  <c r="N13" i="3"/>
  <c r="M13" i="3"/>
  <c r="L13" i="3"/>
  <c r="K13" i="3"/>
  <c r="AH12" i="3"/>
  <c r="AF12" i="3"/>
  <c r="AE12" i="3"/>
  <c r="AD12" i="3"/>
  <c r="AC12" i="3"/>
  <c r="AB12" i="3"/>
  <c r="AA12" i="3"/>
  <c r="G12" i="3"/>
  <c r="Z12" i="3"/>
  <c r="X12" i="3"/>
  <c r="W12" i="3"/>
  <c r="V12" i="3"/>
  <c r="U12" i="3"/>
  <c r="AQ12" i="3"/>
  <c r="AP12" i="3"/>
  <c r="AO12" i="3"/>
  <c r="AN12" i="3"/>
  <c r="AM12" i="3"/>
  <c r="AL12" i="3"/>
  <c r="AK12" i="3"/>
  <c r="AJ12" i="3"/>
  <c r="AI12" i="3"/>
  <c r="AW12" i="3"/>
  <c r="AV12" i="3"/>
  <c r="I12" i="3"/>
  <c r="T12" i="3"/>
  <c r="R12" i="3"/>
  <c r="Q12" i="3"/>
  <c r="P12" i="3"/>
  <c r="O12" i="3"/>
  <c r="N12" i="3"/>
  <c r="M12" i="3"/>
  <c r="L12" i="3"/>
  <c r="K12" i="3"/>
  <c r="AH11" i="3"/>
  <c r="AF11" i="3"/>
  <c r="AE11" i="3"/>
  <c r="AD11" i="3"/>
  <c r="AC11" i="3"/>
  <c r="AB11" i="3"/>
  <c r="AA11" i="3"/>
  <c r="G11" i="3"/>
  <c r="Z11" i="3"/>
  <c r="X11" i="3"/>
  <c r="W11" i="3"/>
  <c r="V11" i="3"/>
  <c r="U11" i="3"/>
  <c r="AQ11" i="3"/>
  <c r="AP11" i="3"/>
  <c r="AO11" i="3"/>
  <c r="AN11" i="3"/>
  <c r="AM11" i="3"/>
  <c r="AL11" i="3"/>
  <c r="AK11" i="3"/>
  <c r="AJ11" i="3"/>
  <c r="AI11" i="3"/>
  <c r="AW11" i="3"/>
  <c r="AV11" i="3"/>
  <c r="AU11" i="3"/>
  <c r="AT11" i="3"/>
  <c r="I11" i="3"/>
  <c r="R11" i="3"/>
  <c r="P11" i="3"/>
  <c r="N11" i="3"/>
  <c r="M11" i="3"/>
  <c r="L11" i="3"/>
  <c r="K11" i="3"/>
  <c r="AH10" i="3"/>
  <c r="AF10" i="3"/>
  <c r="AE10" i="3"/>
  <c r="AD10" i="3"/>
  <c r="AC10" i="3"/>
  <c r="AB10" i="3"/>
  <c r="AA10" i="3"/>
  <c r="G10" i="3"/>
  <c r="Z10" i="3"/>
  <c r="X10" i="3"/>
  <c r="W10" i="3"/>
  <c r="V10" i="3"/>
  <c r="U10" i="3"/>
  <c r="AQ10" i="3"/>
  <c r="AP10" i="3"/>
  <c r="AO10" i="3"/>
  <c r="AN10" i="3"/>
  <c r="AM10" i="3"/>
  <c r="AL10" i="3"/>
  <c r="AK10" i="3"/>
  <c r="AJ10" i="3"/>
  <c r="AW10" i="3"/>
  <c r="AV10" i="3"/>
  <c r="J10" i="3"/>
  <c r="I10" i="3"/>
  <c r="T10" i="3"/>
  <c r="R10" i="3"/>
  <c r="Q10" i="3"/>
  <c r="P10" i="3"/>
  <c r="O10" i="3"/>
  <c r="N10" i="3"/>
  <c r="M10" i="3"/>
  <c r="AH9" i="3"/>
  <c r="AF9" i="3"/>
  <c r="AE9" i="3"/>
  <c r="AD9" i="3"/>
  <c r="AC9" i="3"/>
  <c r="AB9" i="3"/>
  <c r="AA9" i="3"/>
  <c r="G9" i="3"/>
  <c r="Z9" i="3"/>
  <c r="X9" i="3"/>
  <c r="W9" i="3"/>
  <c r="V9" i="3"/>
  <c r="U9" i="3"/>
  <c r="AQ9" i="3"/>
  <c r="AP9" i="3"/>
  <c r="AO9" i="3"/>
  <c r="AN9" i="3"/>
  <c r="AM9" i="3"/>
  <c r="AL9" i="3"/>
  <c r="AK9" i="3"/>
  <c r="AJ9" i="3"/>
  <c r="AI9" i="3"/>
  <c r="AW9" i="3"/>
  <c r="AV9" i="3"/>
  <c r="AU9" i="3"/>
  <c r="AT9" i="3"/>
  <c r="J9" i="3"/>
  <c r="I9" i="3"/>
  <c r="T9" i="3"/>
  <c r="R9" i="3"/>
  <c r="Q9" i="3"/>
  <c r="P9" i="3"/>
  <c r="N9" i="3"/>
  <c r="M9" i="3"/>
  <c r="L9" i="3"/>
  <c r="K9" i="3"/>
  <c r="AH8" i="3"/>
  <c r="AF8" i="3"/>
  <c r="AE8" i="3"/>
  <c r="AD8" i="3"/>
  <c r="AC8" i="3"/>
  <c r="AB8" i="3"/>
  <c r="AA8" i="3"/>
  <c r="G8" i="3"/>
  <c r="Z8" i="3"/>
  <c r="X8" i="3"/>
  <c r="W8" i="3"/>
  <c r="V8" i="3"/>
  <c r="U8" i="3"/>
  <c r="AQ8" i="3"/>
  <c r="AP8" i="3"/>
  <c r="AO8" i="3"/>
  <c r="AN8" i="3"/>
  <c r="AM8" i="3"/>
  <c r="AL8" i="3"/>
  <c r="AK8" i="3"/>
  <c r="AJ8" i="3"/>
  <c r="AI8" i="3"/>
  <c r="AW8" i="3"/>
  <c r="AV8" i="3"/>
  <c r="AU8" i="3"/>
  <c r="AT8" i="3"/>
  <c r="I8" i="3"/>
  <c r="T8" i="3"/>
  <c r="R8" i="3"/>
  <c r="Q8" i="3"/>
  <c r="P8" i="3"/>
  <c r="O8" i="3"/>
  <c r="N8" i="3"/>
  <c r="M8" i="3"/>
  <c r="K8" i="3"/>
  <c r="AH7" i="3"/>
  <c r="AF7" i="3"/>
  <c r="AE7" i="3"/>
  <c r="AD7" i="3"/>
  <c r="AC7" i="3"/>
  <c r="AB7" i="3"/>
  <c r="AA7" i="3"/>
  <c r="G7" i="3"/>
  <c r="Z7" i="3"/>
  <c r="X7" i="3"/>
  <c r="W7" i="3"/>
  <c r="V7" i="3"/>
  <c r="U7" i="3"/>
  <c r="AQ7" i="3"/>
  <c r="AP7" i="3"/>
  <c r="AO7" i="3"/>
  <c r="AN7" i="3"/>
  <c r="AM7" i="3"/>
  <c r="AL7" i="3"/>
  <c r="AK7" i="3"/>
  <c r="AJ7" i="3"/>
  <c r="AI7" i="3"/>
  <c r="AW7" i="3"/>
  <c r="AV7" i="3"/>
  <c r="AU7" i="3"/>
  <c r="AT7" i="3"/>
  <c r="J7" i="3"/>
  <c r="I7" i="3"/>
  <c r="T7" i="3"/>
  <c r="R7" i="3"/>
  <c r="Q7" i="3"/>
  <c r="P7" i="3"/>
  <c r="O7" i="3"/>
  <c r="N7" i="3"/>
  <c r="M7" i="3"/>
  <c r="L7" i="3"/>
  <c r="K7" i="3"/>
  <c r="AH6" i="3"/>
  <c r="AF6" i="3"/>
  <c r="AE6" i="3"/>
  <c r="AD6" i="3"/>
  <c r="AC6" i="3"/>
  <c r="AB6" i="3"/>
  <c r="AA6" i="3"/>
  <c r="G6" i="3"/>
  <c r="Z6" i="3"/>
  <c r="X6" i="3"/>
  <c r="W6" i="3"/>
  <c r="V6" i="3"/>
  <c r="U6" i="3"/>
  <c r="AQ6" i="3"/>
  <c r="AP6" i="3"/>
  <c r="AO6" i="3"/>
  <c r="AN6" i="3"/>
  <c r="AM6" i="3"/>
  <c r="AL6" i="3"/>
  <c r="AK6" i="3"/>
  <c r="AJ6" i="3"/>
  <c r="AI6" i="3"/>
  <c r="AW6" i="3"/>
  <c r="AV6" i="3"/>
  <c r="AU6" i="3"/>
  <c r="AT6" i="3"/>
  <c r="J6" i="3"/>
  <c r="I6" i="3"/>
  <c r="T6" i="3"/>
  <c r="R6" i="3"/>
  <c r="Q6" i="3"/>
  <c r="P6" i="3"/>
  <c r="O6" i="3"/>
  <c r="N6" i="3"/>
  <c r="M6" i="3"/>
  <c r="L6" i="3"/>
  <c r="K6" i="3"/>
  <c r="J17" i="3"/>
  <c r="AH5" i="3"/>
  <c r="AF5" i="3"/>
  <c r="AE5" i="3"/>
  <c r="AD5" i="3"/>
  <c r="AC5" i="3"/>
  <c r="AB5" i="3"/>
  <c r="AA5" i="3"/>
  <c r="G5" i="3"/>
  <c r="Z5" i="3"/>
  <c r="X5" i="3"/>
  <c r="W5" i="3"/>
  <c r="V5" i="3"/>
  <c r="U5" i="3"/>
  <c r="AQ5" i="3"/>
  <c r="AP5" i="3"/>
  <c r="AO5" i="3"/>
  <c r="AN5" i="3"/>
  <c r="AM5" i="3"/>
  <c r="AL5" i="3"/>
  <c r="AK5" i="3"/>
  <c r="AJ5" i="3"/>
  <c r="AI5" i="3"/>
  <c r="AW5" i="3"/>
  <c r="AV5" i="3"/>
  <c r="AU5" i="3"/>
  <c r="AT5" i="3"/>
  <c r="J5" i="3"/>
  <c r="I5" i="3"/>
  <c r="T5" i="3"/>
  <c r="R5" i="3"/>
  <c r="Q5" i="3"/>
  <c r="P5" i="3"/>
  <c r="O5" i="3"/>
  <c r="N5" i="3"/>
  <c r="M5" i="3"/>
  <c r="L5" i="3"/>
  <c r="AH4" i="3"/>
  <c r="AF4" i="3"/>
  <c r="AE4" i="3"/>
  <c r="AD4" i="3"/>
  <c r="AC4" i="3"/>
  <c r="AB4" i="3"/>
  <c r="AA4" i="3"/>
  <c r="G4" i="3"/>
  <c r="Z4" i="3"/>
  <c r="X4" i="3"/>
  <c r="W4" i="3"/>
  <c r="V4" i="3"/>
  <c r="U4" i="3"/>
  <c r="AQ4" i="3"/>
  <c r="AP4" i="3"/>
  <c r="AO4" i="3"/>
  <c r="AN4" i="3"/>
  <c r="AM4" i="3"/>
  <c r="AL4" i="3"/>
  <c r="AK4" i="3"/>
  <c r="AJ4" i="3"/>
  <c r="AI4" i="3"/>
  <c r="AW4" i="3"/>
  <c r="AV4" i="3"/>
  <c r="I4" i="3"/>
  <c r="T4" i="3"/>
  <c r="R4" i="3"/>
  <c r="Q4" i="3"/>
  <c r="P4" i="3"/>
  <c r="O4" i="3"/>
  <c r="N4" i="3"/>
  <c r="M4" i="3"/>
  <c r="L4" i="3"/>
  <c r="K4" i="3"/>
  <c r="E1" i="3"/>
  <c r="AS19" i="7" l="1"/>
  <c r="AS26" i="7"/>
  <c r="AS33" i="7"/>
  <c r="AS24" i="7"/>
  <c r="AS32" i="7"/>
  <c r="AS31" i="7"/>
  <c r="AS30" i="7"/>
  <c r="AS29" i="7"/>
  <c r="AS28" i="7"/>
  <c r="AS27" i="7"/>
  <c r="AS25" i="7"/>
  <c r="AS20" i="7"/>
  <c r="AS21" i="7"/>
  <c r="AS22" i="7"/>
  <c r="AS23" i="7"/>
  <c r="AU4" i="3"/>
  <c r="AU14" i="3"/>
  <c r="AT4" i="3"/>
  <c r="J8" i="3"/>
  <c r="AI10" i="3"/>
  <c r="O11" i="3"/>
  <c r="T11" i="3"/>
  <c r="J14" i="3"/>
  <c r="AJ17" i="3"/>
  <c r="O9" i="3"/>
  <c r="J13" i="3"/>
  <c r="AL13" i="3"/>
  <c r="AJ15" i="3"/>
  <c r="L8" i="3"/>
  <c r="J4" i="3"/>
  <c r="K5" i="3"/>
  <c r="Q11" i="3"/>
  <c r="J11" i="3"/>
  <c r="J12" i="3"/>
  <c r="AJ14" i="3"/>
  <c r="AT14" i="3" l="1"/>
  <c r="AU16" i="3"/>
  <c r="AT16" i="3"/>
  <c r="AT17" i="3"/>
  <c r="AU17" i="3"/>
  <c r="AU15" i="3"/>
  <c r="AT15" i="3"/>
  <c r="AT12" i="3"/>
  <c r="AU12" i="3"/>
  <c r="AU10" i="3"/>
  <c r="L10" i="3" s="1"/>
  <c r="AT10" i="3"/>
  <c r="K10" i="3" s="1"/>
</calcChain>
</file>

<file path=xl/sharedStrings.xml><?xml version="1.0" encoding="utf-8"?>
<sst xmlns="http://schemas.openxmlformats.org/spreadsheetml/2006/main" count="14389" uniqueCount="1094">
  <si>
    <t>Big snow</t>
  </si>
  <si>
    <t>food</t>
  </si>
  <si>
    <t>wood equip</t>
  </si>
  <si>
    <t>wood weapon</t>
  </si>
  <si>
    <t>apple smoothie</t>
  </si>
  <si>
    <t>banana smoothie</t>
  </si>
  <si>
    <t>straw smoothie</t>
  </si>
  <si>
    <t>blackb smoothie</t>
  </si>
  <si>
    <t>pet exp</t>
  </si>
  <si>
    <t>atk train</t>
  </si>
  <si>
    <t>def train</t>
  </si>
  <si>
    <t>steel equip</t>
  </si>
  <si>
    <t>steel weapon</t>
  </si>
  <si>
    <t>hp medium pot</t>
  </si>
  <si>
    <t>mini coconut</t>
  </si>
  <si>
    <t>pet medium exp</t>
  </si>
  <si>
    <t>refresh water</t>
  </si>
  <si>
    <t>high hp pot</t>
  </si>
  <si>
    <t>high mp pot</t>
  </si>
  <si>
    <t>pet high exp</t>
  </si>
  <si>
    <t>special equip</t>
  </si>
  <si>
    <t>mp medium pot</t>
  </si>
  <si>
    <t>apple</t>
  </si>
  <si>
    <t>banana</t>
  </si>
  <si>
    <t>strawberry</t>
  </si>
  <si>
    <t>chilli peper</t>
  </si>
  <si>
    <t>blackberry</t>
  </si>
  <si>
    <t>mushroom</t>
  </si>
  <si>
    <t>fish</t>
  </si>
  <si>
    <t>raspberry</t>
  </si>
  <si>
    <t>lemon</t>
  </si>
  <si>
    <t>orange</t>
  </si>
  <si>
    <t>tomato</t>
  </si>
  <si>
    <t>carrot</t>
  </si>
  <si>
    <t>honey</t>
  </si>
  <si>
    <t>mango</t>
  </si>
  <si>
    <t>watermelon</t>
  </si>
  <si>
    <t>grapes</t>
  </si>
  <si>
    <t>fern</t>
  </si>
  <si>
    <t>meat</t>
  </si>
  <si>
    <t>bat</t>
  </si>
  <si>
    <t>cave rat</t>
  </si>
  <si>
    <t>coconut</t>
  </si>
  <si>
    <t>crab</t>
  </si>
  <si>
    <t>shrimp</t>
  </si>
  <si>
    <t>oyster</t>
  </si>
  <si>
    <t>Soup</t>
  </si>
  <si>
    <t>Hot beverage</t>
  </si>
  <si>
    <t>Coffee</t>
  </si>
  <si>
    <t>Boiling water</t>
  </si>
  <si>
    <t>Noodles</t>
  </si>
  <si>
    <t>Yakisoba</t>
  </si>
  <si>
    <t>Melted cheese</t>
  </si>
  <si>
    <t>Dragon's food</t>
  </si>
  <si>
    <t>Chocolate milk</t>
  </si>
  <si>
    <t>Milk</t>
  </si>
  <si>
    <t>Pizza</t>
  </si>
  <si>
    <t>Magic soup</t>
  </si>
  <si>
    <t>Ice Cream</t>
  </si>
  <si>
    <t>Iced tea</t>
  </si>
  <si>
    <t>Sweeties</t>
  </si>
  <si>
    <t>coconut water</t>
  </si>
  <si>
    <t>coconut meat</t>
  </si>
  <si>
    <t>arrow</t>
  </si>
  <si>
    <t>strong arrow</t>
  </si>
  <si>
    <t>fire arrow</t>
  </si>
  <si>
    <t>water arrow</t>
  </si>
  <si>
    <t>earth arrow</t>
  </si>
  <si>
    <t>grass arrow</t>
  </si>
  <si>
    <t>air arrow</t>
  </si>
  <si>
    <t>bolt arrow</t>
  </si>
  <si>
    <t>dark arrow</t>
  </si>
  <si>
    <t>light arrow</t>
  </si>
  <si>
    <t>snow arrow</t>
  </si>
  <si>
    <t>wood sword</t>
  </si>
  <si>
    <t>wood shield</t>
  </si>
  <si>
    <t>wood armor</t>
  </si>
  <si>
    <t>Copper sword</t>
  </si>
  <si>
    <t>Copper shield</t>
  </si>
  <si>
    <t>Copper armor</t>
  </si>
  <si>
    <t>light sword</t>
  </si>
  <si>
    <t>light shield</t>
  </si>
  <si>
    <t>light armor</t>
  </si>
  <si>
    <t>heavy sword</t>
  </si>
  <si>
    <t>heavy shield</t>
  </si>
  <si>
    <t>heavy armor</t>
  </si>
  <si>
    <t>knight sword</t>
  </si>
  <si>
    <t>knight shield</t>
  </si>
  <si>
    <t>knight armor</t>
  </si>
  <si>
    <t>super sword</t>
  </si>
  <si>
    <t>super shield</t>
  </si>
  <si>
    <t>super armor</t>
  </si>
  <si>
    <t>iron sword</t>
  </si>
  <si>
    <t>iron shield</t>
  </si>
  <si>
    <t>iron armor</t>
  </si>
  <si>
    <t>metal sword</t>
  </si>
  <si>
    <t>metal shield</t>
  </si>
  <si>
    <t>metal armor</t>
  </si>
  <si>
    <t>rare sword</t>
  </si>
  <si>
    <t>rare shield</t>
  </si>
  <si>
    <t>rare armor</t>
  </si>
  <si>
    <t>epic sword</t>
  </si>
  <si>
    <t>epic shield</t>
  </si>
  <si>
    <t>epic armor</t>
  </si>
  <si>
    <t>Toy sword</t>
  </si>
  <si>
    <t>Toy shield</t>
  </si>
  <si>
    <t>Toy armor</t>
  </si>
  <si>
    <t>rookie's sword</t>
  </si>
  <si>
    <t>rookie's shield</t>
  </si>
  <si>
    <t>rookie's armor</t>
  </si>
  <si>
    <t>Dreamer's sword</t>
  </si>
  <si>
    <t>Dreamer's shield</t>
  </si>
  <si>
    <t>Dreamer's armor</t>
  </si>
  <si>
    <t>mid sword</t>
  </si>
  <si>
    <t>mid shield</t>
  </si>
  <si>
    <t>mid armor</t>
  </si>
  <si>
    <t>courage sword</t>
  </si>
  <si>
    <t>courage shield</t>
  </si>
  <si>
    <t>courage armor</t>
  </si>
  <si>
    <t>partner's sword</t>
  </si>
  <si>
    <t>partner's shield</t>
  </si>
  <si>
    <t>partner's armor</t>
  </si>
  <si>
    <t>evo sword</t>
  </si>
  <si>
    <t>evo shield</t>
  </si>
  <si>
    <t>evo armor</t>
  </si>
  <si>
    <t>grow sword</t>
  </si>
  <si>
    <t>grow shield</t>
  </si>
  <si>
    <t>grow armor</t>
  </si>
  <si>
    <t>love sword</t>
  </si>
  <si>
    <t>love shield</t>
  </si>
  <si>
    <t>love armor</t>
  </si>
  <si>
    <t>Conquer's sword</t>
  </si>
  <si>
    <t>Conquer's shield</t>
  </si>
  <si>
    <t>Conquer's armor</t>
  </si>
  <si>
    <t>train staff</t>
  </si>
  <si>
    <t>train shield</t>
  </si>
  <si>
    <t>train robe</t>
  </si>
  <si>
    <t>great staff</t>
  </si>
  <si>
    <t>great shield</t>
  </si>
  <si>
    <t>great robe</t>
  </si>
  <si>
    <t>power staff</t>
  </si>
  <si>
    <t>power shield</t>
  </si>
  <si>
    <t>power robe</t>
  </si>
  <si>
    <t>Mystical staff</t>
  </si>
  <si>
    <t>Mystical shield</t>
  </si>
  <si>
    <t>Mystical robe</t>
  </si>
  <si>
    <t>mage staff</t>
  </si>
  <si>
    <t>mage shield</t>
  </si>
  <si>
    <t>mage robe</t>
  </si>
  <si>
    <t>arcane staff</t>
  </si>
  <si>
    <t>arcane shield</t>
  </si>
  <si>
    <t>arcane robe</t>
  </si>
  <si>
    <t>magic staff</t>
  </si>
  <si>
    <t>magic shield</t>
  </si>
  <si>
    <t>magic robe</t>
  </si>
  <si>
    <t>learn staff</t>
  </si>
  <si>
    <t>learn shield</t>
  </si>
  <si>
    <t>learn robe</t>
  </si>
  <si>
    <t>wise staff</t>
  </si>
  <si>
    <t>wise shield</t>
  </si>
  <si>
    <t>wise robe</t>
  </si>
  <si>
    <t>epic staff</t>
  </si>
  <si>
    <t>epic robe</t>
  </si>
  <si>
    <t>ID</t>
  </si>
  <si>
    <t>tiny hp</t>
  </si>
  <si>
    <t>tiny mp</t>
  </si>
  <si>
    <t>small hp</t>
  </si>
  <si>
    <t>small mp</t>
  </si>
  <si>
    <t>better hp</t>
  </si>
  <si>
    <t>better mp</t>
  </si>
  <si>
    <t>medium hp</t>
  </si>
  <si>
    <t>medium mp</t>
  </si>
  <si>
    <t>dense hp</t>
  </si>
  <si>
    <t>dense mp</t>
  </si>
  <si>
    <t>big hp</t>
  </si>
  <si>
    <t>big mp</t>
  </si>
  <si>
    <t>master hp</t>
  </si>
  <si>
    <t>master mp</t>
  </si>
  <si>
    <t>huge hp</t>
  </si>
  <si>
    <t>huge mp</t>
  </si>
  <si>
    <t>mighty hp</t>
  </si>
  <si>
    <t>mighty mp</t>
  </si>
  <si>
    <t>legend hp</t>
  </si>
  <si>
    <t>legend mp</t>
  </si>
  <si>
    <t>small fire</t>
  </si>
  <si>
    <t>small water</t>
  </si>
  <si>
    <t>small earth</t>
  </si>
  <si>
    <t>small grass</t>
  </si>
  <si>
    <t>small air</t>
  </si>
  <si>
    <t>small bolt</t>
  </si>
  <si>
    <t>Medium fire</t>
  </si>
  <si>
    <t>Medium water</t>
  </si>
  <si>
    <t>Medium earth</t>
  </si>
  <si>
    <t>Medium grass</t>
  </si>
  <si>
    <t>Medium air</t>
  </si>
  <si>
    <t>Medium bolt</t>
  </si>
  <si>
    <t>Big fire</t>
  </si>
  <si>
    <t>Big water</t>
  </si>
  <si>
    <t>Big earth</t>
  </si>
  <si>
    <t>Big grass</t>
  </si>
  <si>
    <t>Big air</t>
  </si>
  <si>
    <t>Big bolt</t>
  </si>
  <si>
    <t>Big dark</t>
  </si>
  <si>
    <t>Big light</t>
  </si>
  <si>
    <t>Small Dragon</t>
  </si>
  <si>
    <t>Medium Dragon</t>
  </si>
  <si>
    <t>Big Dragon</t>
  </si>
  <si>
    <t>-</t>
  </si>
  <si>
    <t>herb</t>
  </si>
  <si>
    <t>wood</t>
  </si>
  <si>
    <t>metal</t>
  </si>
  <si>
    <t>small atk rune</t>
  </si>
  <si>
    <t>small def rune</t>
  </si>
  <si>
    <t>medium atk rune</t>
  </si>
  <si>
    <t>medium def rune</t>
  </si>
  <si>
    <t>big atk rune</t>
  </si>
  <si>
    <t>big def rune</t>
  </si>
  <si>
    <t>rough atk rune</t>
  </si>
  <si>
    <t>rough def rune</t>
  </si>
  <si>
    <t>strong atk rune</t>
  </si>
  <si>
    <t>strong def rune</t>
  </si>
  <si>
    <t>Hot chocolate</t>
  </si>
  <si>
    <t>Toy staff</t>
  </si>
  <si>
    <t>Toy robe</t>
  </si>
  <si>
    <t>rookie's staff</t>
  </si>
  <si>
    <t>rookie's robe</t>
  </si>
  <si>
    <t>Dreamer's staff</t>
  </si>
  <si>
    <t>Dreamer's robe</t>
  </si>
  <si>
    <t>mid staff</t>
  </si>
  <si>
    <t>mid robe</t>
  </si>
  <si>
    <t>courage staff</t>
  </si>
  <si>
    <t>courage robe</t>
  </si>
  <si>
    <t>partner's staff</t>
  </si>
  <si>
    <t>partner's robe</t>
  </si>
  <si>
    <t>evo staff</t>
  </si>
  <si>
    <t>evo robe</t>
  </si>
  <si>
    <t>grow staff</t>
  </si>
  <si>
    <t>grow robe</t>
  </si>
  <si>
    <t>love staff</t>
  </si>
  <si>
    <t>love robe</t>
  </si>
  <si>
    <t>Conquer's staff</t>
  </si>
  <si>
    <t>Conquer's robe</t>
  </si>
  <si>
    <t>wood bow</t>
  </si>
  <si>
    <t>long bow</t>
  </si>
  <si>
    <t>long armor</t>
  </si>
  <si>
    <t>flexible bow</t>
  </si>
  <si>
    <t>flexible armor</t>
  </si>
  <si>
    <t>strong bow</t>
  </si>
  <si>
    <t>strong armor</t>
  </si>
  <si>
    <t>precise bow</t>
  </si>
  <si>
    <t>precise armor</t>
  </si>
  <si>
    <t>reflex bow</t>
  </si>
  <si>
    <t>reflex armor</t>
  </si>
  <si>
    <t>archer bow</t>
  </si>
  <si>
    <t>archer armor</t>
  </si>
  <si>
    <t>fibre bow</t>
  </si>
  <si>
    <t>fibre armor</t>
  </si>
  <si>
    <t>recursive bow</t>
  </si>
  <si>
    <t>recursive armor</t>
  </si>
  <si>
    <t>modern bow</t>
  </si>
  <si>
    <t>modern armor</t>
  </si>
  <si>
    <t>speedy bow</t>
  </si>
  <si>
    <t>speedy armor</t>
  </si>
  <si>
    <t>composite bow</t>
  </si>
  <si>
    <t>composite armor</t>
  </si>
  <si>
    <t>keen bow</t>
  </si>
  <si>
    <t>keen armor</t>
  </si>
  <si>
    <t>self bow</t>
  </si>
  <si>
    <t>self armor</t>
  </si>
  <si>
    <t>epic bow</t>
  </si>
  <si>
    <t>Toy bow</t>
  </si>
  <si>
    <t>simple bow</t>
  </si>
  <si>
    <t>simple armor</t>
  </si>
  <si>
    <t>rookie's bow</t>
  </si>
  <si>
    <t>Dreamer's bow</t>
  </si>
  <si>
    <t>fight bow</t>
  </si>
  <si>
    <t>fight armor</t>
  </si>
  <si>
    <t>mid bow</t>
  </si>
  <si>
    <t>courage bow</t>
  </si>
  <si>
    <t>partner's bow</t>
  </si>
  <si>
    <t>journey bow</t>
  </si>
  <si>
    <t>journey armor</t>
  </si>
  <si>
    <t>evo bow</t>
  </si>
  <si>
    <t>effort bow</t>
  </si>
  <si>
    <t>effort armor</t>
  </si>
  <si>
    <t>grow bow</t>
  </si>
  <si>
    <t>love bow</t>
  </si>
  <si>
    <t>happiness bow</t>
  </si>
  <si>
    <t>happiness armor</t>
  </si>
  <si>
    <t>Conquer's bow</t>
  </si>
  <si>
    <t>sharpier claws</t>
  </si>
  <si>
    <t>long claws</t>
  </si>
  <si>
    <t>fast claws</t>
  </si>
  <si>
    <t>iron claws</t>
  </si>
  <si>
    <t>animal claws</t>
  </si>
  <si>
    <t>animal shield</t>
  </si>
  <si>
    <t>animal armor</t>
  </si>
  <si>
    <t>deepy claws</t>
  </si>
  <si>
    <t>rigid shield</t>
  </si>
  <si>
    <t>rigid armor</t>
  </si>
  <si>
    <t>stiff claws</t>
  </si>
  <si>
    <t>stiff shield</t>
  </si>
  <si>
    <t>stiff armor</t>
  </si>
  <si>
    <t>mighty claws</t>
  </si>
  <si>
    <t>mighty shield</t>
  </si>
  <si>
    <t>mighty armor</t>
  </si>
  <si>
    <t>nature claws</t>
  </si>
  <si>
    <t>nature shield</t>
  </si>
  <si>
    <t>nature armor</t>
  </si>
  <si>
    <t>epic claws</t>
  </si>
  <si>
    <t>Toy claws</t>
  </si>
  <si>
    <t>rookie's claws</t>
  </si>
  <si>
    <t>Dreamer's claws</t>
  </si>
  <si>
    <t>mid claws</t>
  </si>
  <si>
    <t>courage claws</t>
  </si>
  <si>
    <t>partner's claws</t>
  </si>
  <si>
    <t>evo claws</t>
  </si>
  <si>
    <t>grow claws</t>
  </si>
  <si>
    <t>love claws</t>
  </si>
  <si>
    <t>Conquer's claws</t>
  </si>
  <si>
    <t>kitchen dagger</t>
  </si>
  <si>
    <t>Copper dagger</t>
  </si>
  <si>
    <t>light dagger</t>
  </si>
  <si>
    <t>iron dagger</t>
  </si>
  <si>
    <t>assassin dagger</t>
  </si>
  <si>
    <t>assassin shield</t>
  </si>
  <si>
    <t>assassin armor</t>
  </si>
  <si>
    <t>cutting dagger</t>
  </si>
  <si>
    <t>stiff dagger</t>
  </si>
  <si>
    <t>metal dagger</t>
  </si>
  <si>
    <t>thin dagger</t>
  </si>
  <si>
    <t>thick shield</t>
  </si>
  <si>
    <t>thick armor</t>
  </si>
  <si>
    <t>epic dagger</t>
  </si>
  <si>
    <t>Toy dagger</t>
  </si>
  <si>
    <t>rookie's dagger</t>
  </si>
  <si>
    <t>Dreamer's dagger</t>
  </si>
  <si>
    <t>courage dagger</t>
  </si>
  <si>
    <t>partner's dagger</t>
  </si>
  <si>
    <t>evo dagger</t>
  </si>
  <si>
    <t>mid dagger</t>
  </si>
  <si>
    <t>grow dagger</t>
  </si>
  <si>
    <t>love dagger</t>
  </si>
  <si>
    <t>Conquer's dagger</t>
  </si>
  <si>
    <t>fur</t>
  </si>
  <si>
    <t>wings</t>
  </si>
  <si>
    <t>nuts</t>
  </si>
  <si>
    <t>grass</t>
  </si>
  <si>
    <t>rocks</t>
  </si>
  <si>
    <t>pot</t>
  </si>
  <si>
    <t>spores</t>
  </si>
  <si>
    <t>slime</t>
  </si>
  <si>
    <t>feather</t>
  </si>
  <si>
    <t>shell</t>
  </si>
  <si>
    <t>ambrosia</t>
  </si>
  <si>
    <t>ferns</t>
  </si>
  <si>
    <t>ivy</t>
  </si>
  <si>
    <t>maple leaf</t>
  </si>
  <si>
    <t>tulsi</t>
  </si>
  <si>
    <t>orchid</t>
  </si>
  <si>
    <t>violet</t>
  </si>
  <si>
    <t>blackhaw</t>
  </si>
  <si>
    <t>dew</t>
  </si>
  <si>
    <t>lilac</t>
  </si>
  <si>
    <t>flower</t>
  </si>
  <si>
    <t>doll</t>
  </si>
  <si>
    <t>battery</t>
  </si>
  <si>
    <t>tail</t>
  </si>
  <si>
    <t>papyrus</t>
  </si>
  <si>
    <t>worms</t>
  </si>
  <si>
    <t>lit bottle</t>
  </si>
  <si>
    <t>med bottle</t>
  </si>
  <si>
    <t>big bottle</t>
  </si>
  <si>
    <t>lit w bottle</t>
  </si>
  <si>
    <t>med w bottle</t>
  </si>
  <si>
    <t>big w bottle</t>
  </si>
  <si>
    <t>wire</t>
  </si>
  <si>
    <t>heavy rock</t>
  </si>
  <si>
    <t>stiff wood</t>
  </si>
  <si>
    <t>humus</t>
  </si>
  <si>
    <t>shovel</t>
  </si>
  <si>
    <t>ladder</t>
  </si>
  <si>
    <t>String</t>
  </si>
  <si>
    <t>Rope</t>
  </si>
  <si>
    <t>fishing rod</t>
  </si>
  <si>
    <t>shelter</t>
  </si>
  <si>
    <t>teleport</t>
  </si>
  <si>
    <t>map</t>
  </si>
  <si>
    <t>book</t>
  </si>
  <si>
    <t>knife</t>
  </si>
  <si>
    <t>sphere of fire</t>
  </si>
  <si>
    <t>sphere of water</t>
  </si>
  <si>
    <t>sphere of grass</t>
  </si>
  <si>
    <t>sphere of earth</t>
  </si>
  <si>
    <t>sphere of air</t>
  </si>
  <si>
    <t>sphere of bolt</t>
  </si>
  <si>
    <t>stalactite</t>
  </si>
  <si>
    <t>stalagmite</t>
  </si>
  <si>
    <t>crystal</t>
  </si>
  <si>
    <t>subrock</t>
  </si>
  <si>
    <t>relic</t>
  </si>
  <si>
    <t>fossil</t>
  </si>
  <si>
    <t>bone</t>
  </si>
  <si>
    <t>lime</t>
  </si>
  <si>
    <t>mineral</t>
  </si>
  <si>
    <t>crystalwater</t>
  </si>
  <si>
    <t>crableg</t>
  </si>
  <si>
    <t>lei</t>
  </si>
  <si>
    <t>coconut shell</t>
  </si>
  <si>
    <t>sand</t>
  </si>
  <si>
    <t>beak</t>
  </si>
  <si>
    <t>palm leaf</t>
  </si>
  <si>
    <t>palm shell</t>
  </si>
  <si>
    <t>lobster</t>
  </si>
  <si>
    <t>magma</t>
  </si>
  <si>
    <t>ash</t>
  </si>
  <si>
    <t>igneous rock</t>
  </si>
  <si>
    <t>golem arm</t>
  </si>
  <si>
    <t>serpent tail</t>
  </si>
  <si>
    <t>square eye</t>
  </si>
  <si>
    <t>Platinum</t>
  </si>
  <si>
    <t>Sphere of dark</t>
  </si>
  <si>
    <t>Sphere of light</t>
  </si>
  <si>
    <t>Titanium</t>
  </si>
  <si>
    <t>Core</t>
  </si>
  <si>
    <t>Heart</t>
  </si>
  <si>
    <t>Dragon's eyes</t>
  </si>
  <si>
    <t>Dragon's ears</t>
  </si>
  <si>
    <t>Dragon's skin</t>
  </si>
  <si>
    <t>Dragon's head</t>
  </si>
  <si>
    <t>Sphere of snow</t>
  </si>
  <si>
    <t>ply</t>
  </si>
  <si>
    <t>yard</t>
  </si>
  <si>
    <t>copper ore</t>
  </si>
  <si>
    <t>iron ore</t>
  </si>
  <si>
    <t>flex wood</t>
  </si>
  <si>
    <t>leather</t>
  </si>
  <si>
    <t>cotton</t>
  </si>
  <si>
    <t>plastic</t>
  </si>
  <si>
    <t>latex</t>
  </si>
  <si>
    <t>ferky</t>
  </si>
  <si>
    <t>rigid shell</t>
  </si>
  <si>
    <t>rabbit fur</t>
  </si>
  <si>
    <t>polymer</t>
  </si>
  <si>
    <t>strap</t>
  </si>
  <si>
    <t>branches</t>
  </si>
  <si>
    <t>needle</t>
  </si>
  <si>
    <t>proof of courage</t>
  </si>
  <si>
    <t>proof of valor</t>
  </si>
  <si>
    <t>proof of force</t>
  </si>
  <si>
    <t>proof of honor</t>
  </si>
  <si>
    <t>proof of benignity</t>
  </si>
  <si>
    <t>proof of ambition</t>
  </si>
  <si>
    <t>proof of agility</t>
  </si>
  <si>
    <t>proof of crime</t>
  </si>
  <si>
    <t>proof of money</t>
  </si>
  <si>
    <t>proof of magic</t>
  </si>
  <si>
    <t>proof of wisdom</t>
  </si>
  <si>
    <t>proof of knowledge</t>
  </si>
  <si>
    <t>proof of power</t>
  </si>
  <si>
    <t>proof of dexterity</t>
  </si>
  <si>
    <t>proof of determination</t>
  </si>
  <si>
    <t>proof of peace</t>
  </si>
  <si>
    <t>proof of equilibrum</t>
  </si>
  <si>
    <t>proof of harmony</t>
  </si>
  <si>
    <t>proof of wild</t>
  </si>
  <si>
    <t>proof of nature</t>
  </si>
  <si>
    <t>proof of simplicity</t>
  </si>
  <si>
    <t>proof of loyalty</t>
  </si>
  <si>
    <t>sharp rocks</t>
  </si>
  <si>
    <t>stalk</t>
  </si>
  <si>
    <t>jackknife</t>
  </si>
  <si>
    <t>big leaf</t>
  </si>
  <si>
    <t>scroll</t>
  </si>
  <si>
    <t>ink</t>
  </si>
  <si>
    <t>plume</t>
  </si>
  <si>
    <t>long stick</t>
  </si>
  <si>
    <t>hook</t>
  </si>
  <si>
    <t>Elixir of life</t>
  </si>
  <si>
    <t>sphere of slime</t>
  </si>
  <si>
    <t>prayer</t>
  </si>
  <si>
    <t>iron sheet</t>
  </si>
  <si>
    <t>iron strip</t>
  </si>
  <si>
    <t>tracing paper</t>
  </si>
  <si>
    <t>sinew</t>
  </si>
  <si>
    <t>Item name</t>
  </si>
  <si>
    <t>Price</t>
  </si>
  <si>
    <t>Drop chance</t>
  </si>
  <si>
    <t>Bonus atk</t>
  </si>
  <si>
    <t>Bonus def</t>
  </si>
  <si>
    <t>Bonus mdef</t>
  </si>
  <si>
    <t>Bonus matk</t>
  </si>
  <si>
    <t>Bonus dex</t>
  </si>
  <si>
    <t>Bonus agi</t>
  </si>
  <si>
    <t>Atk</t>
  </si>
  <si>
    <t>Mult</t>
  </si>
  <si>
    <t>neutral</t>
  </si>
  <si>
    <t>water</t>
  </si>
  <si>
    <t>fire</t>
  </si>
  <si>
    <t>plant</t>
  </si>
  <si>
    <t>earth</t>
  </si>
  <si>
    <t>air</t>
  </si>
  <si>
    <t>bolt</t>
  </si>
  <si>
    <t>light</t>
  </si>
  <si>
    <t>dark</t>
  </si>
  <si>
    <t>snow</t>
  </si>
  <si>
    <t>Def</t>
  </si>
  <si>
    <t>Job</t>
  </si>
  <si>
    <t>Player</t>
  </si>
  <si>
    <t>Creature</t>
  </si>
  <si>
    <t>Life bônus</t>
  </si>
  <si>
    <t>Mp bônus</t>
  </si>
  <si>
    <t>Dano HP</t>
  </si>
  <si>
    <t>Dano MP</t>
  </si>
  <si>
    <t>Crítico</t>
  </si>
  <si>
    <t>Stun</t>
  </si>
  <si>
    <t>Block</t>
  </si>
  <si>
    <t>Blood</t>
  </si>
  <si>
    <t>Poison</t>
  </si>
  <si>
    <t>Elem</t>
  </si>
  <si>
    <t>Skill</t>
  </si>
  <si>
    <t>Mín</t>
  </si>
  <si>
    <t>Máx</t>
  </si>
  <si>
    <t>Atk Phy</t>
  </si>
  <si>
    <t>Atk Mag</t>
  </si>
  <si>
    <t>Def Phy</t>
  </si>
  <si>
    <t>Def Mag</t>
  </si>
  <si>
    <t>Agi</t>
  </si>
  <si>
    <t>Turns</t>
  </si>
  <si>
    <t>Mp custo</t>
  </si>
  <si>
    <t>Chance</t>
  </si>
  <si>
    <t>HP</t>
  </si>
  <si>
    <t>MP</t>
  </si>
  <si>
    <t>Level</t>
  </si>
  <si>
    <t>Skill level</t>
  </si>
  <si>
    <t>Def phy</t>
  </si>
  <si>
    <t>Life</t>
  </si>
  <si>
    <t>Mp</t>
  </si>
  <si>
    <t>Def mag</t>
  </si>
  <si>
    <t>Weapon elem</t>
  </si>
  <si>
    <t>Shield elem</t>
  </si>
  <si>
    <t>Armor elem</t>
  </si>
  <si>
    <t>Arrow</t>
  </si>
  <si>
    <t>Item</t>
  </si>
  <si>
    <t>f</t>
  </si>
  <si>
    <t>a</t>
  </si>
  <si>
    <t>s</t>
  </si>
  <si>
    <t>Dex</t>
  </si>
  <si>
    <t>Pro job</t>
  </si>
  <si>
    <t>Duração</t>
  </si>
  <si>
    <t>Atk elem</t>
  </si>
  <si>
    <t>Basic atk phy</t>
  </si>
  <si>
    <t>Total atk phy</t>
  </si>
  <si>
    <t>Basic def phy</t>
  </si>
  <si>
    <t>Total def phy</t>
  </si>
  <si>
    <t>Basic atk mag</t>
  </si>
  <si>
    <t>Total atk mag</t>
  </si>
  <si>
    <t>Basic def mag</t>
  </si>
  <si>
    <t>Total def mag</t>
  </si>
  <si>
    <t>Basic dex</t>
  </si>
  <si>
    <t>Total dex</t>
  </si>
  <si>
    <t>Basic agi</t>
  </si>
  <si>
    <t>Total agi</t>
  </si>
  <si>
    <t>Creature attributes</t>
  </si>
  <si>
    <t>Player attributes</t>
  </si>
  <si>
    <t>Pet attributes</t>
  </si>
  <si>
    <t>Descrição</t>
  </si>
  <si>
    <t>Perminte a fabricação de flechas elementais</t>
  </si>
  <si>
    <t>Ataque com chance de stun por 2 turnos = 10*skill. Dano = Ataque físico padrão + 10*skill</t>
  </si>
  <si>
    <t>Bônus para o pet: HP e MP = 50*skill, ataques e defesas físicos e mágicos = 5*skill, agi = skill</t>
  </si>
  <si>
    <t>Postura ofensiva</t>
  </si>
  <si>
    <t>Fire magic</t>
  </si>
  <si>
    <t>Water magic</t>
  </si>
  <si>
    <t>Air magic</t>
  </si>
  <si>
    <t>Earth magic</t>
  </si>
  <si>
    <t>Tornado</t>
  </si>
  <si>
    <t>Great Wave</t>
  </si>
  <si>
    <t>Heal MP</t>
  </si>
  <si>
    <t>Heal</t>
  </si>
  <si>
    <t>Earthquake</t>
  </si>
  <si>
    <t>Atk HP MP</t>
  </si>
  <si>
    <t>Strong shot</t>
  </si>
  <si>
    <t>Fire shot</t>
  </si>
  <si>
    <t>Inc agi</t>
  </si>
  <si>
    <t>Double shot</t>
  </si>
  <si>
    <t>Earth shot</t>
  </si>
  <si>
    <t>HP MP shot</t>
  </si>
  <si>
    <t>Deep shot</t>
  </si>
  <si>
    <t>Grass shot</t>
  </si>
  <si>
    <t>Bleed shot</t>
  </si>
  <si>
    <t>Elemental arrows</t>
  </si>
  <si>
    <t>Buff atk phy agi</t>
  </si>
  <si>
    <t>Target</t>
  </si>
  <si>
    <t>Magic shot</t>
  </si>
  <si>
    <t>Precise shot</t>
  </si>
  <si>
    <t>Sharp Claws</t>
  </si>
  <si>
    <t>Deep bit</t>
  </si>
  <si>
    <t>Crit atk</t>
  </si>
  <si>
    <t>Double collect</t>
  </si>
  <si>
    <t>Block atk</t>
  </si>
  <si>
    <t>Groar</t>
  </si>
  <si>
    <t>Inc Potions</t>
  </si>
  <si>
    <t>Paw atk</t>
  </si>
  <si>
    <t>Blood atk</t>
  </si>
  <si>
    <t>Collect pet</t>
  </si>
  <si>
    <t>Survivor instinct</t>
  </si>
  <si>
    <t>Pet atr</t>
  </si>
  <si>
    <t>Rapid atk</t>
  </si>
  <si>
    <t>Repeat atk</t>
  </si>
  <si>
    <t>Steal</t>
  </si>
  <si>
    <t>Back atk</t>
  </si>
  <si>
    <t>Inc atk</t>
  </si>
  <si>
    <t>Drain</t>
  </si>
  <si>
    <t>Slow creature</t>
  </si>
  <si>
    <t>Deep cut</t>
  </si>
  <si>
    <t>Poison pot</t>
  </si>
  <si>
    <t>Rapidez</t>
  </si>
  <si>
    <t>Impact</t>
  </si>
  <si>
    <t>Throw knife</t>
  </si>
  <si>
    <t>Slow poison</t>
  </si>
  <si>
    <t>Cavaleiro</t>
  </si>
  <si>
    <t>Mago</t>
  </si>
  <si>
    <t>Arqueiro</t>
  </si>
  <si>
    <t>Animal</t>
  </si>
  <si>
    <t>Assassino</t>
  </si>
  <si>
    <t>Inc Atkm</t>
  </si>
  <si>
    <t>Magic Atk</t>
  </si>
  <si>
    <t>Inc Defm</t>
  </si>
  <si>
    <t>Inc Atk Phy Mag</t>
  </si>
  <si>
    <t>Inspiração Mística</t>
  </si>
  <si>
    <t>Blaze</t>
  </si>
  <si>
    <t>Deep claws</t>
  </si>
  <si>
    <t>Nome</t>
  </si>
  <si>
    <t>Elem mult</t>
  </si>
  <si>
    <t>Map</t>
  </si>
  <si>
    <t>Phy atk</t>
  </si>
  <si>
    <t>Mag atk</t>
  </si>
  <si>
    <t>Phy def</t>
  </si>
  <si>
    <t>Mag def</t>
  </si>
  <si>
    <t>Element</t>
  </si>
  <si>
    <t>Exp</t>
  </si>
  <si>
    <t>Gold</t>
  </si>
  <si>
    <t>Items</t>
  </si>
  <si>
    <t>Lorde</t>
  </si>
  <si>
    <t>Escudeiro</t>
  </si>
  <si>
    <t>Arquimago</t>
  </si>
  <si>
    <t>Curandeiro</t>
  </si>
  <si>
    <t>Ranger</t>
  </si>
  <si>
    <t>Elementalista</t>
  </si>
  <si>
    <t>Rei da floresta</t>
  </si>
  <si>
    <t>Selvagem</t>
  </si>
  <si>
    <t>Mercenário</t>
  </si>
  <si>
    <t>Ágil</t>
  </si>
  <si>
    <t>Stun hit</t>
  </si>
  <si>
    <t>Warm up</t>
  </si>
  <si>
    <t>Regen</t>
  </si>
  <si>
    <t>Salvation</t>
  </si>
  <si>
    <t>Auto regen</t>
  </si>
  <si>
    <t>Goodness warrior</t>
  </si>
  <si>
    <t>Superior atk agi</t>
  </si>
  <si>
    <t>Evasion</t>
  </si>
  <si>
    <t>Arrow craft</t>
  </si>
  <si>
    <t>Double atk</t>
  </si>
  <si>
    <t>Range</t>
  </si>
  <si>
    <t>Deep blood arrow</t>
  </si>
  <si>
    <t>Precise atk</t>
  </si>
  <si>
    <t>Invisible</t>
  </si>
  <si>
    <t>Superior matk agi</t>
  </si>
  <si>
    <t>Choose elem atk</t>
  </si>
  <si>
    <t>Elem arrow make</t>
  </si>
  <si>
    <t>Elem intensifies</t>
  </si>
  <si>
    <t>Multi elem arrow</t>
  </si>
  <si>
    <t>Elemental vision</t>
  </si>
  <si>
    <t>Element change</t>
  </si>
  <si>
    <t>Create elem weapon</t>
  </si>
  <si>
    <t>Multi elem atk</t>
  </si>
  <si>
    <t>Superior life matk</t>
  </si>
  <si>
    <t>Inc potions</t>
  </si>
  <si>
    <t>Paralyse</t>
  </si>
  <si>
    <t>Pet life atk</t>
  </si>
  <si>
    <t>Plant matk</t>
  </si>
  <si>
    <t>Pet control</t>
  </si>
  <si>
    <t>Brado do rei</t>
  </si>
  <si>
    <t>Camuflagem</t>
  </si>
  <si>
    <t>Superior life agi</t>
  </si>
  <si>
    <t>Superior atk</t>
  </si>
  <si>
    <t>Multiclaws</t>
  </si>
  <si>
    <t>Wildness</t>
  </si>
  <si>
    <t>Natural poison</t>
  </si>
  <si>
    <t>Deep wound</t>
  </si>
  <si>
    <t>Intense atk</t>
  </si>
  <si>
    <t>Big survival instinct</t>
  </si>
  <si>
    <t>Natural atk</t>
  </si>
  <si>
    <t>Superior life atk</t>
  </si>
  <si>
    <t>Ambition</t>
  </si>
  <si>
    <t>Penetrating hit</t>
  </si>
  <si>
    <t>Poisoning atk</t>
  </si>
  <si>
    <t>Energetic atk</t>
  </si>
  <si>
    <t>Foul play</t>
  </si>
  <si>
    <t>Deadly poison</t>
  </si>
  <si>
    <t>Mercenary atk</t>
  </si>
  <si>
    <t>Rewarded atk</t>
  </si>
  <si>
    <t>Agility</t>
  </si>
  <si>
    <t>Faster atks</t>
  </si>
  <si>
    <t>Intense rate</t>
  </si>
  <si>
    <t>Armor penetration</t>
  </si>
  <si>
    <t>Agile atk</t>
  </si>
  <si>
    <t>Hiper fast</t>
  </si>
  <si>
    <t>Agile power</t>
  </si>
  <si>
    <t>Multiple atk</t>
  </si>
  <si>
    <t>Name</t>
  </si>
  <si>
    <t>Aquecimento</t>
  </si>
  <si>
    <t>Vitality</t>
  </si>
  <si>
    <t>Vitalidade</t>
  </si>
  <si>
    <t>Strength</t>
  </si>
  <si>
    <t>Força</t>
  </si>
  <si>
    <t>Resistance</t>
  </si>
  <si>
    <t>Resistência</t>
  </si>
  <si>
    <t>Endless life</t>
  </si>
  <si>
    <t>Vida eterna</t>
  </si>
  <si>
    <t>Offensive posture</t>
  </si>
  <si>
    <t>Ataque penetrante</t>
  </si>
  <si>
    <t>Ataque físico padrão que ignora até 20% da defesa física e possui destreza e chance de crítico até 5% maior</t>
  </si>
  <si>
    <t>Thick blood</t>
  </si>
  <si>
    <t>Sangue grosso</t>
  </si>
  <si>
    <t>Ataque físico com dano adicional de até 5 + 10%</t>
  </si>
  <si>
    <t>Pancada</t>
  </si>
  <si>
    <t>Stroke</t>
  </si>
  <si>
    <t>Powerful knock</t>
  </si>
  <si>
    <t>Batida poderosa</t>
  </si>
  <si>
    <t>Bloqueio</t>
  </si>
  <si>
    <t>Ataque físico com dano adicional de até 50 + 20%, chance de crítico até 5% maior e chance de atordoar de até 5%</t>
  </si>
  <si>
    <t>Diminui permanentemente o dano provocado por sangramento em até 25%</t>
  </si>
  <si>
    <t>Magical life</t>
  </si>
  <si>
    <t>Vida mágica</t>
  </si>
  <si>
    <t>Fitness</t>
  </si>
  <si>
    <t>Condição física</t>
  </si>
  <si>
    <t>Defensive posture</t>
  </si>
  <si>
    <t>Posture defensiva</t>
  </si>
  <si>
    <t>Sword technique</t>
  </si>
  <si>
    <t>Técnica de espada</t>
  </si>
  <si>
    <t>Efeito</t>
  </si>
  <si>
    <t>Treina a resistência física, aumentando a quantidade de dano que consegue surportar</t>
  </si>
  <si>
    <t>Concentra a energia vital, aumentando temporariamente a quantidade de vida</t>
  </si>
  <si>
    <t>Um ataque que penetra mais fundo na defesa do inimigo, ignorando parte da sua defesa e aumentando a chance de ataque crítico</t>
  </si>
  <si>
    <t>Através de uma alimentação e treino especiais, engrossa o sangue, diminuindo a quantidade de sangramento em feridas</t>
  </si>
  <si>
    <t>Concentra na defesa, aumentando temporariamente a defesa e a chance de bloquear golpes</t>
  </si>
  <si>
    <t>Técnica que permite utilizar a energia mágica como vida temporariamente</t>
  </si>
  <si>
    <t>Duro treinamento físico que aumenta permanentemente o ataque, destreza e agilidade</t>
  </si>
  <si>
    <t>Assume uma postura defensiva, aumentando temporariamente a defesa, porém causando menos dano</t>
  </si>
  <si>
    <t>Assume uma postura totalmente ofensiva, causando temporariamente mais dano porém cuidando menos de sua defesa</t>
  </si>
  <si>
    <t>Poderosa técnica que causa grande dano físico com boa chance de ser crítico e atordoar o inimigo ao mesmo tempo em que fortalece o cavaleiro fisicamente</t>
  </si>
  <si>
    <t>Um poderoso movimento que causa bastante dano físico, podendo até ser crítico e atordoar o inimigo</t>
  </si>
  <si>
    <t>Usa um movimento especial, causando mais dano físico que ataques normais</t>
  </si>
  <si>
    <t>Knight</t>
  </si>
  <si>
    <t>Mage</t>
  </si>
  <si>
    <t>Archer</t>
  </si>
  <si>
    <t>Assassin</t>
  </si>
  <si>
    <t>Postura defensiva</t>
  </si>
  <si>
    <t>Intenso treinamento físico que faz parte da preparação para se tornar um Lorde</t>
  </si>
  <si>
    <t>Lord training</t>
  </si>
  <si>
    <t>Treinamento de Lorde</t>
  </si>
  <si>
    <t>Bang on!</t>
  </si>
  <si>
    <t>Na mosca!</t>
  </si>
  <si>
    <t>Ataque com até 20% de dano adicional e com até 100% mais precisão. Diminui temporariamente a defesa em até 20%</t>
  </si>
  <si>
    <t>Ataque muito preciso, porém que força o Lorde a baixar sua guarda para executar</t>
  </si>
  <si>
    <t>Ataque com dano físico adicional de até 100 + 50% e chance de atordoar de até 70%</t>
  </si>
  <si>
    <t>Ataque atordoante</t>
  </si>
  <si>
    <t>Ataque especial com o objetivo de atordoar o alvo</t>
  </si>
  <si>
    <t>Aumenta temporariamente todos os atributos positivos em até 50%</t>
  </si>
  <si>
    <t>Preparação para a batalha que deixa o Lorde de sangue quente, aumentando suas habilidades</t>
  </si>
  <si>
    <t>Fatal hit</t>
  </si>
  <si>
    <t>Ataque fatal</t>
  </si>
  <si>
    <t>Stunning training</t>
  </si>
  <si>
    <t>Treinamento atordoante</t>
  </si>
  <si>
    <t>Treinamento específico para dar mais rapidez ao Lorde e focar nos pontos de atordoamento do inimigo</t>
  </si>
  <si>
    <t>Ataque físico extremamente poderoso que causa dano colossal, porém expõe o Lorde a ataques críticos</t>
  </si>
  <si>
    <t>Ataque físico com dano adicional de até 1000 + 500%, aumenta a chance de receber ataques críticos em até 50%</t>
  </si>
  <si>
    <t>Weapon mastery</t>
  </si>
  <si>
    <t>Maestria de arma</t>
  </si>
  <si>
    <t>Treinamento que permite ao Lorde utilizar melhor sua arma</t>
  </si>
  <si>
    <t>Nobility</t>
  </si>
  <si>
    <t>Nobreza</t>
  </si>
  <si>
    <t>Poupa a vida do inimigo se a sua vida está mais cheia que a dele quando ele está abaixo de até 50% da vida, ganhando a experiência</t>
  </si>
  <si>
    <t>Lorde poupa a vida de seu inimigo se estiver mais forte que ele, ganhando a experiência da batalha</t>
  </si>
  <si>
    <t>Shielder training</t>
  </si>
  <si>
    <t>Treinamento de Escudeiro</t>
  </si>
  <si>
    <t>Intenso treinamento físico que faz parte da preparação para se tornar um Escudeiro</t>
  </si>
  <si>
    <t>Shield attack</t>
  </si>
  <si>
    <t>Ataque de escudo</t>
  </si>
  <si>
    <t>Improved block</t>
  </si>
  <si>
    <t>Bloqueio melhorado</t>
  </si>
  <si>
    <t>Ataca usando até 150% da defesa física, ao invés do ataque físico, para o cálculo de dano físico</t>
  </si>
  <si>
    <t>Ataque que usa o escudo ao invés da espada, causando dano de acordo com a defesa física</t>
  </si>
  <si>
    <t>Chance permanente de até 30% de bloquear o ataque físico do inimigo</t>
  </si>
  <si>
    <t>Treinamento que melhora a técnica de bloqueio do Escudeiro</t>
  </si>
  <si>
    <t>Magic defense</t>
  </si>
  <si>
    <t>Defesa mágica</t>
  </si>
  <si>
    <t>Aumenta permanentemente a defesa física e vida máxima em até 50% e 100%</t>
  </si>
  <si>
    <t>Aumenta permanentemente o ataque físico e vida máxima em até 50% e 100%</t>
  </si>
  <si>
    <t>Aumenta permanentemente a destreza e agilidade em até 5 e a chance de ataques físicos normais atordoarem em até 20%</t>
  </si>
  <si>
    <t>Aumenta permanentemente o bônus de ataque físico da arma em até 50%</t>
  </si>
  <si>
    <t>Aumenta permanentemente a defesa mágica em até 50%</t>
  </si>
  <si>
    <t>Treinamento que aumenta a habilidade do Escudeiro de defender magia</t>
  </si>
  <si>
    <t>Poison resistance</t>
  </si>
  <si>
    <t>Resistência a veneno</t>
  </si>
  <si>
    <t>Preparação prévia que permite ao Escudeiro defender ataques venenosos com mais frequência</t>
  </si>
  <si>
    <t>Diminui permanentemente a chance de sofrer envenenamento em até 50%</t>
  </si>
  <si>
    <t>Salvação</t>
  </si>
  <si>
    <t>Closed defense</t>
  </si>
  <si>
    <t>Defesa fechada</t>
  </si>
  <si>
    <t>Diminui permanentemente a chance de receber ataque crítico em até 75%</t>
  </si>
  <si>
    <t>Fecha a defesa, diminuindo a chance do Escudeiro receber ataques críticos</t>
  </si>
  <si>
    <t>Aumenta a vida temporariamente em até 100% com chance de receber atordoamento de até 10%</t>
  </si>
  <si>
    <t>Aumenta temporariamente o ataque físico em até 50% e reduz temporariamente a defesa física em até 25%</t>
  </si>
  <si>
    <t>Aumenta permanente a vida máxima em até 50 + 25%</t>
  </si>
  <si>
    <t>Aumenta permanente o ataque físico em até 10 + 20%</t>
  </si>
  <si>
    <t>Aumenta permanente a defesa física em até 10 + 20%</t>
  </si>
  <si>
    <t>Aumenta temporariamente a defesa de até 20% e chance de bloqueio de até 80%</t>
  </si>
  <si>
    <t>Usa temporariamente até 80% do mp como vida</t>
  </si>
  <si>
    <t>Aumenta permanentemente o ataque físico em até 10, a destreza em até 5 e a agi em até 5</t>
  </si>
  <si>
    <t>Aumenta temporariamente a defesa física em até 50% e reduz o ataque físico em até 25%</t>
  </si>
  <si>
    <t>Ataque físico com dano adicional de até 50 + 25%, chance de crítico e atordoar de até 20% e aumento temporário de vida, ataque físico e defesa física em até 10%</t>
  </si>
  <si>
    <t>Spiky</t>
  </si>
  <si>
    <t>Espinhoso</t>
  </si>
  <si>
    <t>Prepara uma defesa espinhosa que faz o inimigo se machucar ao atacar. Manter a defesa requer atenção total do Escudeiro</t>
  </si>
  <si>
    <t>Chance de até 70% de bloquear temporariamente todos os ataques inimigos, devolvendo até 100% do dano bloqueado. Fica atordoado neste período</t>
  </si>
  <si>
    <t>Monta a defesa máxima sem impedir o Escudeiro de se movimentar. O esforço desta técnica pode machucar o Escudeiro após o seu término</t>
  </si>
  <si>
    <t>Reduz temporariamente todos os danos a 0. O Escudeiro pode atacar e usar itens neste período. Após seu término, chance de até 30% de reduzir a vida em até 30%</t>
  </si>
  <si>
    <t>Shielder</t>
  </si>
  <si>
    <t>Shield atack</t>
  </si>
  <si>
    <t>Magia básica de fogo</t>
  </si>
  <si>
    <t>Magia básica de água</t>
  </si>
  <si>
    <t>Aumenta permanente o ataque mágico em até 10 + 20%</t>
  </si>
  <si>
    <t>Treina o ataque físico, aumentando o dano físico causado a inimigos</t>
  </si>
  <si>
    <t>Magia básica de ar</t>
  </si>
  <si>
    <t>Magia básica de terra</t>
  </si>
  <si>
    <t>Poderoso ataque mágico não elemental</t>
  </si>
  <si>
    <t>Magia intermediária de ar</t>
  </si>
  <si>
    <t>Magia intermediária de água</t>
  </si>
  <si>
    <t>Aumenta permanente a defesa mágica em até 10 + 20%</t>
  </si>
  <si>
    <t>Treina a defesa mágica, reduzindo o dano mágico recebido de inimigos</t>
  </si>
  <si>
    <t>Treina o ataque mágico, aumentando o dano mágico causado a inimigos</t>
  </si>
  <si>
    <t>Treina a defesa física, reduzindo o dano físico recebido de inimigos</t>
  </si>
  <si>
    <t>Sopro</t>
  </si>
  <si>
    <t>Chama</t>
  </si>
  <si>
    <t>Flame</t>
  </si>
  <si>
    <t>Fogaréu</t>
  </si>
  <si>
    <t>Terremoto</t>
  </si>
  <si>
    <t>Cura</t>
  </si>
  <si>
    <t>Inspiração mística</t>
  </si>
  <si>
    <t>Mystic inspiration</t>
  </si>
  <si>
    <t>Onda</t>
  </si>
  <si>
    <t>Wave</t>
  </si>
  <si>
    <t>Magic</t>
  </si>
  <si>
    <t>Resistência mágica</t>
  </si>
  <si>
    <t>Magic resistance</t>
  </si>
  <si>
    <t>Tsunami</t>
  </si>
  <si>
    <t>Mystic atack</t>
  </si>
  <si>
    <t>Ataque místico</t>
  </si>
  <si>
    <t>Blow</t>
  </si>
  <si>
    <t>Shake</t>
  </si>
  <si>
    <t>Tremida</t>
  </si>
  <si>
    <t>Magic atk</t>
  </si>
  <si>
    <t>Ataque mágico</t>
  </si>
  <si>
    <t>Treinamento de Arquimago</t>
  </si>
  <si>
    <t>Archmage training</t>
  </si>
  <si>
    <t>Aumenta permanentemente o ataque mágico e vida máxima em até 50% e 100%</t>
  </si>
  <si>
    <t>Life flip</t>
  </si>
  <si>
    <t>Inversão de vida</t>
  </si>
  <si>
    <t>Magia que transforma a energia vital do inimigo em energia mística e vice-versa. O processo pode atordoar o inimigo</t>
  </si>
  <si>
    <t>Silence</t>
  </si>
  <si>
    <t>Inherent magic</t>
  </si>
  <si>
    <t>Magia inerente</t>
  </si>
  <si>
    <t>Ataque mágico com o elemento do cajado com dano adicional de até 50% do bônus de ataque mágico</t>
  </si>
  <si>
    <t>Training results</t>
  </si>
  <si>
    <t>Resultado do treino</t>
  </si>
  <si>
    <t>Aumenta o efeito do treinamento dos atributos em até 20%</t>
  </si>
  <si>
    <t>O resultado de todo o treinamento finalmente começa a aparecer</t>
  </si>
  <si>
    <t>Usa o poder mágico inerente do cajado para causar um ataque poderoso com o elemento dele</t>
  </si>
  <si>
    <t>Troca temporariamente a vida e mana do inimigo, chance de atordoar de até 10%</t>
  </si>
  <si>
    <t>Profissão</t>
  </si>
  <si>
    <t>Build at level 1</t>
  </si>
  <si>
    <t>Build at level 50</t>
  </si>
  <si>
    <t>Build at level 99</t>
  </si>
  <si>
    <t>Aumento</t>
  </si>
  <si>
    <t>Build at level 49</t>
  </si>
  <si>
    <t>Arqueiros são especializados no uso do arco e flecha, que aliado ao seu bom conhecimento dos elementos naturais, os fazem os melhores em combate à distância. Arqueiros bem treinados podem se tornar Rangers ou Elementalistas.</t>
  </si>
  <si>
    <t>Cavaleiros são guerreiros fortes e cheios de vitalidade, preparados para os mais ferrenhos combates corpo-a-corpo. Os cavaleiros mais experientes podem se tornar Lordes ou Escudeiros.</t>
  </si>
  <si>
    <t>Magos usam a energia mística do universo para conjurar magias dos mais diversos tipos. Os magos mais poderosos podem se tornar Arquimagos ou Curandeiros.</t>
  </si>
  <si>
    <t>Animais possuem forte conexão com a natureza, podendo usá-la a seu favor e sendo os mais adaptados a cada ambiente. Os animais mais evoluídos podem se tornar Reis da Floresta ou Selvagens.</t>
  </si>
  <si>
    <t>Assassinos são combatentes cruéis que se utilizam de grande furtividade e técnicas sujas para eliminar seus oponentes. Os assassinos mais renomados podem se tornar Mercenários ou Ágeis.</t>
  </si>
  <si>
    <t>Lordes possuem a maior força física imaginável, se utilizando de ataques potentes para vencer batalhas.</t>
  </si>
  <si>
    <t>Escudeiros são especialistas em técnicas de defesa, construindo barreiras por vezes impenetráveis e utilizando seus escudos também como ferramenta de ataque.</t>
  </si>
  <si>
    <t>Arquimagos possuem extraordinária força mística e tem alto domínio sobre ela, podendo usá-la para atacar ou enfeitiçar seu adversário.</t>
  </si>
  <si>
    <t>Curandeiros sabem usar como ninguém a grande força mística que tem para curar e restaurar a saúde, reparando facilmente os danos que sofrem em batalhas.</t>
  </si>
  <si>
    <t>Rangers são os melhores no uso do arco e conseguem acertar o alvo de grandes distâncias com precisão, o que permite a eles muitas vezes lutarem sem serem atingidos. Além da boa força física também sabem utilizar a energia mística.</t>
  </si>
  <si>
    <t>Elementalistas são especialistas no uso e manipulação dos elementos, conseguindo quase sempre virar a batalha a seu favor.</t>
  </si>
  <si>
    <t>Reis da Floresta são os melhores em usar a natureza a seu favor, usufruindo ao máximo do uso de suas ervas e lutando lado a lado com os outros seres vivos.</t>
  </si>
  <si>
    <t>Selvagens são guerreiros vorazes, fortes, ágeis e com grande instinto de sobrevivência. Eles abatem suas presas sem hesitar, muitas vezes causando ferimentos que as levam à morte mais rapidamente.</t>
  </si>
  <si>
    <t>Mercenários fazem de tudo por dinheiro, sabem extorquir suas vítimas e usar o ouro a seu favor. Além disso, possuem grande conhecimento de venenos que usam para enfraquecer seus inimigos.</t>
  </si>
  <si>
    <t>Ágeis são os combatentes mais rápidos, desviando de praticamente todos os ataques e infligindo dano várias vezes antes que o oponente possa reagir.</t>
  </si>
  <si>
    <t>Especialidades</t>
  </si>
  <si>
    <t>Vida, ataque e defesa físicos. Um pouco de atordoamento.</t>
  </si>
  <si>
    <t>Vida, ataque físico, atordoamento e equipamentos.</t>
  </si>
  <si>
    <t>Vida, defesa física, bloqueio e equipamentos.</t>
  </si>
  <si>
    <t>Mana, ataque e defesa mágicos. Um pouco de uso dos elementos.</t>
  </si>
  <si>
    <t>Mana e defesa mágica. Magias curativas e manipulação de vida.</t>
  </si>
  <si>
    <t>Mana e ataque mágico. Uso moderado dos elementos e manipulação de mana.</t>
  </si>
  <si>
    <t>Ataque físico à distância, destreza e crítico. Uso moderado dos elementos. Uso moderado dos efeitos de atordoar, sangramento e envenenamento.</t>
  </si>
  <si>
    <t>Destreza e agilidade. Ataque à distância e crítico. Um pouco de uso dos elementos.</t>
  </si>
  <si>
    <t>Ataque físico e mágico à distância. Uso avançado dos elementos. Uso moderado dos efeitos de sangramento e envenenamento.</t>
  </si>
  <si>
    <t>Vida, ataque físico e agilidade. Aumento dos efeitos naturais de ervas e experiência. Bônus leve para uso do pet.</t>
  </si>
  <si>
    <t>Vida e ataque mágico e agilidade moderados. Grandes vantagens no uso de ervas naturais e pet. Chance moderada de crítico, atordoamento, bloqueio e sangramento.</t>
  </si>
  <si>
    <t>Vida, ataque físico, agilidade e crítico. Vantagem moderada no uso de ervas naturais e pet. Uso avançado dos efeitos de atordoamento e sangramento.</t>
  </si>
  <si>
    <t>Ataque físico moderado, crítico e alta agilidade. Vantagens na obtenção e uso de itens. Uso básico de envenenamento.</t>
  </si>
  <si>
    <t>Ataque físico moderado, crítico e agilidade. Altas vantagens na obtenção de ouro e uso de itens. Técnicas avançadas de envenenamento.</t>
  </si>
  <si>
    <t>Crit</t>
  </si>
  <si>
    <t>Reduz temporariamente todos os danos mágicos em até 100%</t>
  </si>
  <si>
    <t>Ataque físico e alta agilidade. Uso de múltiplos ataques e técnicas de invisibilidade. Técnicas moderadas de sangramento e envenenamento.</t>
  </si>
  <si>
    <t>Chance permanente baseada nas agilidades do Curandeiro e do inimigo de converter até 100% de qualquer dano mágico recebido em vida</t>
  </si>
  <si>
    <t>Regeneração automática e permanente de até 10% da vida a cada turno. Consome mp cada vez que a vida é regenerada</t>
  </si>
  <si>
    <t>Treinamento de Curandeiro</t>
  </si>
  <si>
    <t>Healer training</t>
  </si>
  <si>
    <t>Aumenta permanentemente a defesa mágica e vida máxima em até 50% e 100%</t>
  </si>
  <si>
    <t>Intenso treinamento mágico que faz parte da preparação para se tornar um Arquimago</t>
  </si>
  <si>
    <t>Intenso treinamento mágico que faz parte da preparação para se tornar um Curandeiro</t>
  </si>
  <si>
    <t>Anjos celestes</t>
  </si>
  <si>
    <t>Celestial angels</t>
  </si>
  <si>
    <t>Health</t>
  </si>
  <si>
    <t>Saúde</t>
  </si>
  <si>
    <t>Elimina os efeitos negativos inflingidos no usuário. Cada nível adiciona um efeito</t>
  </si>
  <si>
    <t>Converte a energia mística em energia vital para o usuário e seus aliados</t>
  </si>
  <si>
    <t>Restaura a vida em até 20% (sem ultrapassar a vida máxima). Aliados recebem até 10% de restauração, suas manas também são consumidas</t>
  </si>
  <si>
    <t>Aumenta temporariamente o ataque e defesa mágicos em até 20%</t>
  </si>
  <si>
    <t>Inspiração vinda da energia mística do universo que permite ao mago amplificar seus poderes mágicos</t>
  </si>
  <si>
    <t>O Curandeiro cria um escudo mágico antes de cada ataque inimigo que o permite converter o dano mágico em vida. Para funcionar o escudo precisa ser preparado rapidamente, antes que o ataque o alcance</t>
  </si>
  <si>
    <t>O Curandeiro usa sua magia defensiva para recuperar sua saúde, eliminando qualquer mal-estar causado por inimigos</t>
  </si>
  <si>
    <t>O Curandeiro invoca uma aura mágica que permite que sua energia mística seja continuamente convertida em vida</t>
  </si>
  <si>
    <t>Anjos descem para ajudar o Curandeiro, formando ao seu redor uma barreira mágica impenetrável</t>
  </si>
  <si>
    <t>Ataque mágico de fogo com dano adicional de até 10</t>
  </si>
  <si>
    <t>Ataque mágico de água com dano adicional de até 10</t>
  </si>
  <si>
    <t>Ataque mágico de ar com dano adicional de até 10</t>
  </si>
  <si>
    <t>Ataque mágico de terra com dano adicional de até 10</t>
  </si>
  <si>
    <t>Ataque mágico neutro com dano adicional de até 25</t>
  </si>
  <si>
    <t>Ataque mágico de ar com dano adicional de até 25 + 10%</t>
  </si>
  <si>
    <t>Ataque mágico de água com dano adicional de até 25 + 10%</t>
  </si>
  <si>
    <t>Ataque mágico de fogo com dano adicional de até 25</t>
  </si>
  <si>
    <t>Ataque mágico de terra com dano adicional de até 25</t>
  </si>
  <si>
    <t>Ataca a vida e mana ao mesmo tempo</t>
  </si>
  <si>
    <t>Magia avançada de fogo</t>
  </si>
  <si>
    <t>Magia avançada de terra</t>
  </si>
  <si>
    <t>Ataque que não só reduz a vida do inimigo, mas também a sua energia mística</t>
  </si>
  <si>
    <t>Tiro forte</t>
  </si>
  <si>
    <t>Flecha flamejante</t>
  </si>
  <si>
    <t>Ataque físico e mágico de fogo com dano adicional de até 10</t>
  </si>
  <si>
    <t>Arco e flecha</t>
  </si>
  <si>
    <t>Aumento permanente na destreza de até 5 e na agilidade de até 2</t>
  </si>
  <si>
    <t>Treinamento de tiro a alvos móveis que permite ao arqueiro aumentar sua destreza e agilidade</t>
  </si>
  <si>
    <t>Archery</t>
  </si>
  <si>
    <t>neutro</t>
  </si>
  <si>
    <t>água</t>
  </si>
  <si>
    <t>fogo</t>
  </si>
  <si>
    <t>planta</t>
  </si>
  <si>
    <t>terra</t>
  </si>
  <si>
    <t>ar</t>
  </si>
  <si>
    <t>trovão</t>
  </si>
  <si>
    <t>luz</t>
  </si>
  <si>
    <t>trevas</t>
  </si>
  <si>
    <t>neve</t>
  </si>
  <si>
    <t>Snow shot</t>
  </si>
  <si>
    <t>Flecha de neve</t>
  </si>
  <si>
    <t>Ataque físico e mágico de neve com dano adicional de até 10</t>
  </si>
  <si>
    <t>Tiro penetrante</t>
  </si>
  <si>
    <t>Ataque físico com chance de até 50% de crítico e de até 30% de causar sangramento</t>
  </si>
  <si>
    <t>Poison shot</t>
  </si>
  <si>
    <t>Tiro venenoso</t>
  </si>
  <si>
    <t>Treinamento de Ranger</t>
  </si>
  <si>
    <t>Treinamento de Elementalista</t>
  </si>
  <si>
    <t>Tiro duplo</t>
  </si>
  <si>
    <t>Ataque físico duplo, porém com destreza reduzida em até 50%</t>
  </si>
  <si>
    <t>Flecha trovejante</t>
  </si>
  <si>
    <t>Ataque físico e mágico de trovão com dano adicional de até 10</t>
  </si>
  <si>
    <t>Bolt shot</t>
  </si>
  <si>
    <t>Flechas elementais</t>
  </si>
  <si>
    <t>Aumento permanente nos ataques físico e mágico em até 5 + 10% cada</t>
  </si>
  <si>
    <t>Treinamento físico-arcano que permite ao arqueiro aumentar seus ataques físico e mágico ao mesmo tempo</t>
  </si>
  <si>
    <t>Meditação</t>
  </si>
  <si>
    <t>Meditation</t>
  </si>
  <si>
    <t>Intensidade</t>
  </si>
  <si>
    <t>Intensity</t>
  </si>
  <si>
    <t>Ataque mágico com dano adicional de até 100% do ataque mágico do arqueiro</t>
  </si>
  <si>
    <t>Ataque físico com dano adicional de até 10</t>
  </si>
  <si>
    <t>Tiro mágico</t>
  </si>
  <si>
    <t>Garras afiadas</t>
  </si>
  <si>
    <t>Erva em dobro</t>
  </si>
  <si>
    <t>Chance permanente de coletar em dobro de até 70%</t>
  </si>
  <si>
    <t>Ataque crítico</t>
  </si>
  <si>
    <t>Aumenta permanentemente a chance de crítico em até 15%</t>
  </si>
  <si>
    <t>Roar!</t>
  </si>
  <si>
    <t>Aumento temporário de ataque físico e mágico de até 20% e de destreza e agilidade de até 10%</t>
  </si>
  <si>
    <t>Elementos naturais</t>
  </si>
  <si>
    <t>Natural elements</t>
  </si>
  <si>
    <t>Mordida profunda</t>
  </si>
  <si>
    <t>Deep bite</t>
  </si>
  <si>
    <t>Ataque físico com chance de até 30% de causar sangramento</t>
  </si>
  <si>
    <t>Patada</t>
  </si>
  <si>
    <t>Paw atack</t>
  </si>
  <si>
    <t>Ataque com dano físico adicional de até 5 + 10%</t>
  </si>
  <si>
    <t>Aumento permanente na destreza de até 2 e na agilidade de até 5</t>
  </si>
  <si>
    <t>Four paws</t>
  </si>
  <si>
    <t>Quatro patas</t>
  </si>
  <si>
    <t>Sharp claws</t>
  </si>
  <si>
    <t>Best friend</t>
  </si>
  <si>
    <t>Melhor amigo</t>
  </si>
  <si>
    <t>Ajudinha natural</t>
  </si>
  <si>
    <t>Natural help</t>
  </si>
  <si>
    <t>Bônus temporário de até 20% nos atributos pet a depender da coleta usada. Erva = vida e mana, madeira = defesas e agi, metal = ataques e destreza</t>
  </si>
  <si>
    <t>Aumenta permanentemente o efeito das poções em até 30%</t>
  </si>
  <si>
    <t>Instinto de sobrevivência</t>
  </si>
  <si>
    <t>Se a vida estiver abaixo de 20% todos os atributos do Animal aumentam automaticamente em até 50%</t>
  </si>
  <si>
    <t>Cabeçada</t>
  </si>
  <si>
    <t>Head hit</t>
  </si>
  <si>
    <t>Ataque com dano físico adicional de até 25% e chance de atordoar de até 20%</t>
  </si>
  <si>
    <t>Leap</t>
  </si>
  <si>
    <t>Salto</t>
  </si>
  <si>
    <t>Animal pula sobre o oponente, atacando vorazmente com maior destreza e chance de causar sangramento e crítico</t>
  </si>
  <si>
    <t>Robusto</t>
  </si>
  <si>
    <t>Sturdy</t>
  </si>
  <si>
    <t>Aumento permanente na vida do animal de até 15% e no ataque e defesa físicos do animal de até 10</t>
  </si>
  <si>
    <t>Rei da Floresta</t>
  </si>
  <si>
    <t>Treinamento de Rei</t>
  </si>
  <si>
    <t>Treinamento de Selvagem</t>
  </si>
  <si>
    <t>Treinamento de Mercenário</t>
  </si>
  <si>
    <t>Treinamento de Ágil</t>
  </si>
  <si>
    <t>Ataque com dano físico adicional de até 15%, destreza adicional de até 10, maior chance de crítico de até 15% e chance de causar sangramento de até 20%. Diminui temporariamente a defesa em até 10%</t>
  </si>
  <si>
    <t>Speed</t>
  </si>
  <si>
    <t>Ataque furtivo</t>
  </si>
  <si>
    <t>Stealthy atack</t>
  </si>
  <si>
    <t>Ataque físico com dano adicional de até 5 e destreza adicional de 2</t>
  </si>
  <si>
    <t>Aumento permanente na agilidade de até 5</t>
  </si>
  <si>
    <t>Roubo</t>
  </si>
  <si>
    <t>Rouba um item aleatório da criatura. Níveis mais altos aumentam a chance de roubar itens raros. Só pode ser usado uma vez em cada criatura</t>
  </si>
  <si>
    <t>Ataque pelas costas</t>
  </si>
  <si>
    <t>Back stab</t>
  </si>
  <si>
    <t>Ataque com destreza aumentada em até 5 e chance de crítico aumentada em até 25%</t>
  </si>
  <si>
    <t>Saboroso</t>
  </si>
  <si>
    <t>Tasty</t>
  </si>
  <si>
    <t>Ataque com chance de até 20% de causar sangramento. Se causar sangramento, o assassino recupera o dano causado como vida</t>
  </si>
  <si>
    <t>Um ataque com o objetivo de fazer a vítima sangrar para que o assassino beba seu sangue, recuperando sua vida</t>
  </si>
  <si>
    <t>Arranhão nos olhos</t>
  </si>
  <si>
    <t>Eye scratch</t>
  </si>
  <si>
    <t>O assassino arranha os olhos do inimigo, fazendo com que ele baixe a guarda e tenha dificuldade em se desviar dos ataques</t>
  </si>
  <si>
    <t>Ataque que reduz temporariamente a defesa física e agilidade do inimigo em até 15%</t>
  </si>
  <si>
    <t>Poção venenosa</t>
  </si>
  <si>
    <t>Permite a fabricação de poções venenosas. A chance de envenenamento depende das agilidades do assassino e da criatura. A letalidade da poção aumenta com o nível da habilidade</t>
  </si>
  <si>
    <t>Ataque surpresa</t>
  </si>
  <si>
    <t>Surprise atack</t>
  </si>
  <si>
    <t>Chance permanente de até 100% de contra-atacar automaticamente ao receber dano crítico, causando dano crítico de até 200% do dano básico</t>
  </si>
  <si>
    <t>Ao receber um ataque poderoso, o assassino surpreende o inimigo com um contra-ataque que fura suas defesas</t>
  </si>
  <si>
    <t>Armas cotidianas</t>
  </si>
  <si>
    <t>Daily weapons</t>
  </si>
  <si>
    <t>Permite o uso de certos itens (como facas) para causar dano físico adicional durante a batalha. Níveis maiores de habilidade permitem usar itens mais poderosos</t>
  </si>
  <si>
    <t>Reduz permanentemente a chance de ser atordoado em até 50%</t>
  </si>
  <si>
    <t>Assassinato</t>
  </si>
  <si>
    <t>Murder</t>
  </si>
  <si>
    <t>Duro de matar</t>
  </si>
  <si>
    <t>Hard to kill</t>
  </si>
  <si>
    <t>O assassino usa seus conhecimentos de veneno para canalizar sua energia mística de modo a reduzir os efeitos venenosos em seu corpo</t>
  </si>
  <si>
    <t>Permite o uso de itens cotidianos e até caseiros como armas</t>
  </si>
  <si>
    <t>Conhecimento sobre preparação e efeitos de venenos que permite ao assassino criar poções para envenenar seus inimigos</t>
  </si>
  <si>
    <t>Ataque com chance de até 10% de matar instantaneamente o inimigo. A chance aumenta com a destreza do assassino e diminui com a agilidade do inimigo.  Não funciona em chefes</t>
  </si>
  <si>
    <t>Ataque com o objetivo de finalizar a vítima de uma vez. Totalmente letal quando aplicado corretamente</t>
  </si>
  <si>
    <t>Reduz permanentemente o dano recebido por envenenamento em até 50%</t>
  </si>
  <si>
    <t>Aumento permanente no ataque físico de até 15 e na destreza de até 5</t>
  </si>
  <si>
    <t>Prática de combate</t>
  </si>
  <si>
    <t>Combat practice</t>
  </si>
  <si>
    <t>Golpe certeiro</t>
  </si>
  <si>
    <t>Precise hit</t>
  </si>
  <si>
    <t>Ataque físico com dano adicional de até 15%, destreza adicional de até 10 e chance de causar envenenamento de até 15%</t>
  </si>
  <si>
    <t>Esquiva</t>
  </si>
  <si>
    <t>Dodge</t>
  </si>
  <si>
    <t>Aumento temporário de agilidade de até 25% e de defesa física de até 15%</t>
  </si>
  <si>
    <t>O assassino foca em evitar os ataques ou defendê-los</t>
  </si>
  <si>
    <t>Elemental block</t>
  </si>
  <si>
    <t>Bloqueio elemental</t>
  </si>
  <si>
    <t>Faz com que temporariamente todos os ataques do inimigo sejam de elemento neutro</t>
  </si>
  <si>
    <t>Pantâno</t>
  </si>
  <si>
    <t>Reduz temporariamente a agilidade do oponente em até 20%</t>
  </si>
  <si>
    <t>Cria um pântano sob os pés do oponente, diminuindo a agilidade de seus movimentos</t>
  </si>
  <si>
    <t>Pântano</t>
  </si>
  <si>
    <t>Swamp</t>
  </si>
  <si>
    <t>Ataque físico com chance de até 25% de envenenar o inimigo. A chance aumenta com a destreza do arqueiro e diminui com a agilidade do inimigo</t>
  </si>
  <si>
    <t>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</si>
</sst>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6EA3A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6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2" borderId="1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7" borderId="1" xfId="0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6E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Vida</a:t>
            </a:r>
          </a:p>
        </c:rich>
      </c:tx>
      <c:layout>
        <c:manualLayout>
          <c:xMode val="edge"/>
          <c:yMode val="edge"/>
          <c:x val="0.45390072135163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681000757787"/>
          <c:y val="0.10689814814814817"/>
          <c:w val="0.80843829167785675"/>
          <c:h val="0.628534558180227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Builds!$S$27:$S$36</c:f>
              <c:strCache>
                <c:ptCount val="10"/>
                <c:pt idx="0">
                  <c:v>Lorde</c:v>
                </c:pt>
                <c:pt idx="1">
                  <c:v>Escudeiro</c:v>
                </c:pt>
                <c:pt idx="2">
                  <c:v>Arquimago</c:v>
                </c:pt>
                <c:pt idx="3">
                  <c:v>Curandeiro</c:v>
                </c:pt>
                <c:pt idx="4">
                  <c:v>Ranger</c:v>
                </c:pt>
                <c:pt idx="5">
                  <c:v>Elementalista</c:v>
                </c:pt>
                <c:pt idx="6">
                  <c:v>Rei da floresta</c:v>
                </c:pt>
                <c:pt idx="7">
                  <c:v>Selvagem</c:v>
                </c:pt>
                <c:pt idx="8">
                  <c:v>Mercenário</c:v>
                </c:pt>
                <c:pt idx="9">
                  <c:v>Ágil</c:v>
                </c:pt>
              </c:strCache>
            </c:strRef>
          </c:cat>
          <c:val>
            <c:numRef>
              <c:f>Builds!$AB$27:$AB$36</c:f>
              <c:numCache>
                <c:formatCode>General</c:formatCode>
                <c:ptCount val="10"/>
                <c:pt idx="0">
                  <c:v>1570</c:v>
                </c:pt>
                <c:pt idx="1">
                  <c:v>1423</c:v>
                </c:pt>
                <c:pt idx="2">
                  <c:v>540</c:v>
                </c:pt>
                <c:pt idx="3">
                  <c:v>785</c:v>
                </c:pt>
                <c:pt idx="4">
                  <c:v>893</c:v>
                </c:pt>
                <c:pt idx="5">
                  <c:v>893</c:v>
                </c:pt>
                <c:pt idx="6">
                  <c:v>1050</c:v>
                </c:pt>
                <c:pt idx="7">
                  <c:v>903</c:v>
                </c:pt>
                <c:pt idx="8">
                  <c:v>667</c:v>
                </c:pt>
                <c:pt idx="9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A-4B38-A826-6FCC73993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93992560"/>
        <c:axId val="1190439600"/>
      </c:barChart>
      <c:catAx>
        <c:axId val="11939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39600"/>
        <c:crosses val="autoZero"/>
        <c:auto val="1"/>
        <c:lblAlgn val="ctr"/>
        <c:lblOffset val="100"/>
        <c:noMultiLvlLbl val="0"/>
      </c:catAx>
      <c:valAx>
        <c:axId val="11904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Mago</a:t>
            </a:r>
          </a:p>
        </c:rich>
      </c:tx>
      <c:layout>
        <c:manualLayout>
          <c:xMode val="edge"/>
          <c:yMode val="edge"/>
          <c:x val="0.46281469595170832"/>
          <c:y val="6.21480650936324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1893525809273844"/>
          <c:h val="0.8815893846602508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Builds!$AM$18:$AZ$18</c:f>
              <c:strCache>
                <c:ptCount val="14"/>
                <c:pt idx="0">
                  <c:v>HP</c:v>
                </c:pt>
                <c:pt idx="1">
                  <c:v>MP</c:v>
                </c:pt>
                <c:pt idx="2">
                  <c:v>Phy atk</c:v>
                </c:pt>
                <c:pt idx="3">
                  <c:v>Phy def</c:v>
                </c:pt>
                <c:pt idx="4">
                  <c:v>Mag atk</c:v>
                </c:pt>
                <c:pt idx="5">
                  <c:v>Mag def</c:v>
                </c:pt>
                <c:pt idx="6">
                  <c:v>Dex</c:v>
                </c:pt>
                <c:pt idx="7">
                  <c:v>Agi</c:v>
                </c:pt>
                <c:pt idx="8">
                  <c:v>Crit</c:v>
                </c:pt>
                <c:pt idx="9">
                  <c:v>Stun</c:v>
                </c:pt>
                <c:pt idx="10">
                  <c:v>Block</c:v>
                </c:pt>
                <c:pt idx="11">
                  <c:v>Blood</c:v>
                </c:pt>
                <c:pt idx="12">
                  <c:v>Poison</c:v>
                </c:pt>
                <c:pt idx="13">
                  <c:v>Silence</c:v>
                </c:pt>
              </c:strCache>
            </c:strRef>
          </c:cat>
          <c:val>
            <c:numRef>
              <c:f>Builds!$AM$20:$AZ$20</c:f>
              <c:numCache>
                <c:formatCode>0%</c:formatCode>
                <c:ptCount val="14"/>
                <c:pt idx="0">
                  <c:v>0.18789808917197454</c:v>
                </c:pt>
                <c:pt idx="1">
                  <c:v>0.37579617834394907</c:v>
                </c:pt>
                <c:pt idx="2">
                  <c:v>0.15189873417721522</c:v>
                </c:pt>
                <c:pt idx="3">
                  <c:v>0.15189873417721522</c:v>
                </c:pt>
                <c:pt idx="4">
                  <c:v>0.31082981715893115</c:v>
                </c:pt>
                <c:pt idx="5">
                  <c:v>0.37553101104502973</c:v>
                </c:pt>
                <c:pt idx="6">
                  <c:v>0.14814814814814814</c:v>
                </c:pt>
                <c:pt idx="7">
                  <c:v>0.11226611226611229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E3A-9458-CD2AC3A0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05344"/>
        <c:axId val="1190425456"/>
      </c:radarChart>
      <c:catAx>
        <c:axId val="17046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25456"/>
        <c:crosses val="autoZero"/>
        <c:auto val="1"/>
        <c:lblAlgn val="ctr"/>
        <c:lblOffset val="100"/>
        <c:noMultiLvlLbl val="0"/>
      </c:catAx>
      <c:valAx>
        <c:axId val="11904254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04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Arqueiro</a:t>
            </a:r>
          </a:p>
        </c:rich>
      </c:tx>
      <c:layout>
        <c:manualLayout>
          <c:xMode val="edge"/>
          <c:yMode val="edge"/>
          <c:x val="0.36958424573802107"/>
          <c:y val="6.21480650936324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1893525809273844"/>
          <c:h val="0.8815893846602508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Builds!$AM$18:$AZ$18</c:f>
              <c:strCache>
                <c:ptCount val="14"/>
                <c:pt idx="0">
                  <c:v>HP</c:v>
                </c:pt>
                <c:pt idx="1">
                  <c:v>MP</c:v>
                </c:pt>
                <c:pt idx="2">
                  <c:v>Phy atk</c:v>
                </c:pt>
                <c:pt idx="3">
                  <c:v>Phy def</c:v>
                </c:pt>
                <c:pt idx="4">
                  <c:v>Mag atk</c:v>
                </c:pt>
                <c:pt idx="5">
                  <c:v>Mag def</c:v>
                </c:pt>
                <c:pt idx="6">
                  <c:v>Dex</c:v>
                </c:pt>
                <c:pt idx="7">
                  <c:v>Agi</c:v>
                </c:pt>
                <c:pt idx="8">
                  <c:v>Crit</c:v>
                </c:pt>
                <c:pt idx="9">
                  <c:v>Stun</c:v>
                </c:pt>
                <c:pt idx="10">
                  <c:v>Block</c:v>
                </c:pt>
                <c:pt idx="11">
                  <c:v>Blood</c:v>
                </c:pt>
                <c:pt idx="12">
                  <c:v>Poison</c:v>
                </c:pt>
                <c:pt idx="13">
                  <c:v>Silence</c:v>
                </c:pt>
              </c:strCache>
            </c:strRef>
          </c:cat>
          <c:val>
            <c:numRef>
              <c:f>Builds!$AM$21:$AZ$21</c:f>
              <c:numCache>
                <c:formatCode>0%</c:formatCode>
                <c:ptCount val="14"/>
                <c:pt idx="0">
                  <c:v>0.25668789808917197</c:v>
                </c:pt>
                <c:pt idx="1">
                  <c:v>0.26942675159235668</c:v>
                </c:pt>
                <c:pt idx="2">
                  <c:v>0.22784810126582281</c:v>
                </c:pt>
                <c:pt idx="3">
                  <c:v>0.22784810126582281</c:v>
                </c:pt>
                <c:pt idx="4">
                  <c:v>0.22784810126582281</c:v>
                </c:pt>
                <c:pt idx="5">
                  <c:v>0.27527612574341542</c:v>
                </c:pt>
                <c:pt idx="6">
                  <c:v>0.31944444444444442</c:v>
                </c:pt>
                <c:pt idx="7">
                  <c:v>0.183991683991684</c:v>
                </c:pt>
                <c:pt idx="8">
                  <c:v>0.5</c:v>
                </c:pt>
                <c:pt idx="9">
                  <c:v>0.1</c:v>
                </c:pt>
                <c:pt idx="10">
                  <c:v>0.1</c:v>
                </c:pt>
                <c:pt idx="11">
                  <c:v>0.3</c:v>
                </c:pt>
                <c:pt idx="12">
                  <c:v>0.2</c:v>
                </c:pt>
                <c:pt idx="1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F-4284-B674-E9B11C72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05344"/>
        <c:axId val="1190425456"/>
      </c:radarChart>
      <c:catAx>
        <c:axId val="17046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25456"/>
        <c:crosses val="autoZero"/>
        <c:auto val="1"/>
        <c:lblAlgn val="ctr"/>
        <c:lblOffset val="100"/>
        <c:noMultiLvlLbl val="0"/>
      </c:catAx>
      <c:valAx>
        <c:axId val="11904254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04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Animal</a:t>
            </a:r>
          </a:p>
        </c:rich>
      </c:tx>
      <c:layout>
        <c:manualLayout>
          <c:xMode val="edge"/>
          <c:yMode val="edge"/>
          <c:x val="0.40248911051932251"/>
          <c:y val="6.21480650936324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1893525809273844"/>
          <c:h val="0.8815893846602508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Builds!$AM$18:$AZ$18</c:f>
              <c:strCache>
                <c:ptCount val="14"/>
                <c:pt idx="0">
                  <c:v>HP</c:v>
                </c:pt>
                <c:pt idx="1">
                  <c:v>MP</c:v>
                </c:pt>
                <c:pt idx="2">
                  <c:v>Phy atk</c:v>
                </c:pt>
                <c:pt idx="3">
                  <c:v>Phy def</c:v>
                </c:pt>
                <c:pt idx="4">
                  <c:v>Mag atk</c:v>
                </c:pt>
                <c:pt idx="5">
                  <c:v>Mag def</c:v>
                </c:pt>
                <c:pt idx="6">
                  <c:v>Dex</c:v>
                </c:pt>
                <c:pt idx="7">
                  <c:v>Agi</c:v>
                </c:pt>
                <c:pt idx="8">
                  <c:v>Crit</c:v>
                </c:pt>
                <c:pt idx="9">
                  <c:v>Stun</c:v>
                </c:pt>
                <c:pt idx="10">
                  <c:v>Block</c:v>
                </c:pt>
                <c:pt idx="11">
                  <c:v>Blood</c:v>
                </c:pt>
                <c:pt idx="12">
                  <c:v>Poison</c:v>
                </c:pt>
                <c:pt idx="13">
                  <c:v>Silence</c:v>
                </c:pt>
              </c:strCache>
            </c:strRef>
          </c:cat>
          <c:val>
            <c:numRef>
              <c:f>Builds!$AM$22:$AZ$22</c:f>
              <c:numCache>
                <c:formatCode>0%</c:formatCode>
                <c:ptCount val="14"/>
                <c:pt idx="0">
                  <c:v>0.26305732484076433</c:v>
                </c:pt>
                <c:pt idx="1">
                  <c:v>0.26305732484076433</c:v>
                </c:pt>
                <c:pt idx="2">
                  <c:v>0.26933895921237694</c:v>
                </c:pt>
                <c:pt idx="3">
                  <c:v>0.26933895921237694</c:v>
                </c:pt>
                <c:pt idx="4">
                  <c:v>0.22784810126582281</c:v>
                </c:pt>
                <c:pt idx="5">
                  <c:v>0.27527612574341542</c:v>
                </c:pt>
                <c:pt idx="6">
                  <c:v>0.21643518518518517</c:v>
                </c:pt>
                <c:pt idx="7">
                  <c:v>0.26611226611226618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  <c:pt idx="11">
                  <c:v>0.4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C-4009-850D-C41DFE9F7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05344"/>
        <c:axId val="1190425456"/>
      </c:radarChart>
      <c:catAx>
        <c:axId val="17046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25456"/>
        <c:crosses val="autoZero"/>
        <c:auto val="1"/>
        <c:lblAlgn val="ctr"/>
        <c:lblOffset val="100"/>
        <c:noMultiLvlLbl val="0"/>
      </c:catAx>
      <c:valAx>
        <c:axId val="11904254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04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Assassino</a:t>
            </a:r>
          </a:p>
        </c:rich>
      </c:tx>
      <c:layout>
        <c:manualLayout>
          <c:xMode val="edge"/>
          <c:yMode val="edge"/>
          <c:x val="0.36958424573802107"/>
          <c:y val="6.21480650936324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1893525809273844"/>
          <c:h val="0.8815893846602508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Builds!$AM$18:$AZ$18</c:f>
              <c:strCache>
                <c:ptCount val="14"/>
                <c:pt idx="0">
                  <c:v>HP</c:v>
                </c:pt>
                <c:pt idx="1">
                  <c:v>MP</c:v>
                </c:pt>
                <c:pt idx="2">
                  <c:v>Phy atk</c:v>
                </c:pt>
                <c:pt idx="3">
                  <c:v>Phy def</c:v>
                </c:pt>
                <c:pt idx="4">
                  <c:v>Mag atk</c:v>
                </c:pt>
                <c:pt idx="5">
                  <c:v>Mag def</c:v>
                </c:pt>
                <c:pt idx="6">
                  <c:v>Dex</c:v>
                </c:pt>
                <c:pt idx="7">
                  <c:v>Agi</c:v>
                </c:pt>
                <c:pt idx="8">
                  <c:v>Crit</c:v>
                </c:pt>
                <c:pt idx="9">
                  <c:v>Stun</c:v>
                </c:pt>
                <c:pt idx="10">
                  <c:v>Block</c:v>
                </c:pt>
                <c:pt idx="11">
                  <c:v>Blood</c:v>
                </c:pt>
                <c:pt idx="12">
                  <c:v>Poison</c:v>
                </c:pt>
                <c:pt idx="13">
                  <c:v>Silence</c:v>
                </c:pt>
              </c:strCache>
            </c:strRef>
          </c:cat>
          <c:val>
            <c:numRef>
              <c:f>Builds!$AM$23:$AZ$23</c:f>
              <c:numCache>
                <c:formatCode>0%</c:formatCode>
                <c:ptCount val="14"/>
                <c:pt idx="0">
                  <c:v>0.1751592356687898</c:v>
                </c:pt>
                <c:pt idx="1">
                  <c:v>0.18789808917197454</c:v>
                </c:pt>
                <c:pt idx="2">
                  <c:v>0.19338959212376935</c:v>
                </c:pt>
                <c:pt idx="3">
                  <c:v>0.19338959212376935</c:v>
                </c:pt>
                <c:pt idx="4">
                  <c:v>0.15189873417721522</c:v>
                </c:pt>
                <c:pt idx="5">
                  <c:v>0.18351741716227699</c:v>
                </c:pt>
                <c:pt idx="6">
                  <c:v>0.21643518518518517</c:v>
                </c:pt>
                <c:pt idx="7">
                  <c:v>0.38877338877338879</c:v>
                </c:pt>
                <c:pt idx="8">
                  <c:v>0.5</c:v>
                </c:pt>
                <c:pt idx="9">
                  <c:v>0.1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4-4EBF-ABE7-9D967252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05344"/>
        <c:axId val="1190425456"/>
      </c:radarChart>
      <c:catAx>
        <c:axId val="17046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25456"/>
        <c:crosses val="autoZero"/>
        <c:auto val="1"/>
        <c:lblAlgn val="ctr"/>
        <c:lblOffset val="100"/>
        <c:noMultiLvlLbl val="0"/>
      </c:catAx>
      <c:valAx>
        <c:axId val="11904254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04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Lorde</a:t>
            </a:r>
          </a:p>
        </c:rich>
      </c:tx>
      <c:layout>
        <c:manualLayout>
          <c:xMode val="edge"/>
          <c:yMode val="edge"/>
          <c:x val="0.44087811943084082"/>
          <c:y val="6.21480650936324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1893525809273844"/>
          <c:h val="0.8815893846602508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Builds!$AM$18:$AZ$18</c:f>
              <c:strCache>
                <c:ptCount val="14"/>
                <c:pt idx="0">
                  <c:v>HP</c:v>
                </c:pt>
                <c:pt idx="1">
                  <c:v>MP</c:v>
                </c:pt>
                <c:pt idx="2">
                  <c:v>Phy atk</c:v>
                </c:pt>
                <c:pt idx="3">
                  <c:v>Phy def</c:v>
                </c:pt>
                <c:pt idx="4">
                  <c:v>Mag atk</c:v>
                </c:pt>
                <c:pt idx="5">
                  <c:v>Mag def</c:v>
                </c:pt>
                <c:pt idx="6">
                  <c:v>Dex</c:v>
                </c:pt>
                <c:pt idx="7">
                  <c:v>Agi</c:v>
                </c:pt>
                <c:pt idx="8">
                  <c:v>Crit</c:v>
                </c:pt>
                <c:pt idx="9">
                  <c:v>Stun</c:v>
                </c:pt>
                <c:pt idx="10">
                  <c:v>Block</c:v>
                </c:pt>
                <c:pt idx="11">
                  <c:v>Blood</c:v>
                </c:pt>
                <c:pt idx="12">
                  <c:v>Poison</c:v>
                </c:pt>
                <c:pt idx="13">
                  <c:v>Silence</c:v>
                </c:pt>
              </c:strCache>
            </c:strRef>
          </c:cat>
          <c:val>
            <c:numRef>
              <c:f>Builds!$AM$24:$AZ$24</c:f>
              <c:numCache>
                <c:formatCode>0%</c:formatCode>
                <c:ptCount val="14"/>
                <c:pt idx="0">
                  <c:v>1</c:v>
                </c:pt>
                <c:pt idx="1">
                  <c:v>0.34394904458598724</c:v>
                </c:pt>
                <c:pt idx="2">
                  <c:v>1</c:v>
                </c:pt>
                <c:pt idx="3">
                  <c:v>0.6554149085794656</c:v>
                </c:pt>
                <c:pt idx="4">
                  <c:v>0.35864978902953587</c:v>
                </c:pt>
                <c:pt idx="5">
                  <c:v>0.43330501274426508</c:v>
                </c:pt>
                <c:pt idx="6">
                  <c:v>0.36342592592592593</c:v>
                </c:pt>
                <c:pt idx="7">
                  <c:v>0.22453222453222457</c:v>
                </c:pt>
                <c:pt idx="8">
                  <c:v>0.5</c:v>
                </c:pt>
                <c:pt idx="9">
                  <c:v>1</c:v>
                </c:pt>
                <c:pt idx="10">
                  <c:v>0.4</c:v>
                </c:pt>
                <c:pt idx="11">
                  <c:v>0.4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6-4E5D-AC71-140CB5C4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05344"/>
        <c:axId val="1190425456"/>
      </c:radarChart>
      <c:catAx>
        <c:axId val="17046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25456"/>
        <c:crosses val="autoZero"/>
        <c:auto val="1"/>
        <c:lblAlgn val="ctr"/>
        <c:lblOffset val="100"/>
        <c:noMultiLvlLbl val="0"/>
      </c:catAx>
      <c:valAx>
        <c:axId val="11904254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04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Escudeiro</a:t>
            </a:r>
          </a:p>
        </c:rich>
      </c:tx>
      <c:layout>
        <c:manualLayout>
          <c:xMode val="edge"/>
          <c:yMode val="edge"/>
          <c:x val="0.36958424573802107"/>
          <c:y val="6.21480650936324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1893525809273844"/>
          <c:h val="0.8815893846602508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Builds!$AM$18:$AZ$18</c:f>
              <c:strCache>
                <c:ptCount val="14"/>
                <c:pt idx="0">
                  <c:v>HP</c:v>
                </c:pt>
                <c:pt idx="1">
                  <c:v>MP</c:v>
                </c:pt>
                <c:pt idx="2">
                  <c:v>Phy atk</c:v>
                </c:pt>
                <c:pt idx="3">
                  <c:v>Phy def</c:v>
                </c:pt>
                <c:pt idx="4">
                  <c:v>Mag atk</c:v>
                </c:pt>
                <c:pt idx="5">
                  <c:v>Mag def</c:v>
                </c:pt>
                <c:pt idx="6">
                  <c:v>Dex</c:v>
                </c:pt>
                <c:pt idx="7">
                  <c:v>Agi</c:v>
                </c:pt>
                <c:pt idx="8">
                  <c:v>Crit</c:v>
                </c:pt>
                <c:pt idx="9">
                  <c:v>Stun</c:v>
                </c:pt>
                <c:pt idx="10">
                  <c:v>Block</c:v>
                </c:pt>
                <c:pt idx="11">
                  <c:v>Blood</c:v>
                </c:pt>
                <c:pt idx="12">
                  <c:v>Poison</c:v>
                </c:pt>
                <c:pt idx="13">
                  <c:v>Silence</c:v>
                </c:pt>
              </c:strCache>
            </c:strRef>
          </c:cat>
          <c:val>
            <c:numRef>
              <c:f>Builds!$AM$25:$AZ$25</c:f>
              <c:numCache>
                <c:formatCode>0%</c:formatCode>
                <c:ptCount val="14"/>
                <c:pt idx="0">
                  <c:v>0.90636942675159238</c:v>
                </c:pt>
                <c:pt idx="1">
                  <c:v>0.43757961783439492</c:v>
                </c:pt>
                <c:pt idx="2">
                  <c:v>0.6554149085794656</c:v>
                </c:pt>
                <c:pt idx="3">
                  <c:v>1</c:v>
                </c:pt>
                <c:pt idx="4">
                  <c:v>0.42756680731364283</c:v>
                </c:pt>
                <c:pt idx="5">
                  <c:v>0.68309260832625318</c:v>
                </c:pt>
                <c:pt idx="6">
                  <c:v>0.25</c:v>
                </c:pt>
                <c:pt idx="7">
                  <c:v>0.22453222453222457</c:v>
                </c:pt>
                <c:pt idx="8">
                  <c:v>0.3</c:v>
                </c:pt>
                <c:pt idx="9">
                  <c:v>0.8</c:v>
                </c:pt>
                <c:pt idx="10">
                  <c:v>1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9B0-B907-4EDD7634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05344"/>
        <c:axId val="1190425456"/>
      </c:radarChart>
      <c:catAx>
        <c:axId val="17046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25456"/>
        <c:crosses val="autoZero"/>
        <c:auto val="1"/>
        <c:lblAlgn val="ctr"/>
        <c:lblOffset val="100"/>
        <c:noMultiLvlLbl val="0"/>
      </c:catAx>
      <c:valAx>
        <c:axId val="11904254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04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Arquimago</a:t>
            </a:r>
          </a:p>
        </c:rich>
      </c:tx>
      <c:layout>
        <c:manualLayout>
          <c:xMode val="edge"/>
          <c:yMode val="edge"/>
          <c:x val="0.36958424573802107"/>
          <c:y val="6.21480650936324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1893525809273844"/>
          <c:h val="0.8815893846602508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Builds!$AM$18:$AZ$18</c:f>
              <c:strCache>
                <c:ptCount val="14"/>
                <c:pt idx="0">
                  <c:v>HP</c:v>
                </c:pt>
                <c:pt idx="1">
                  <c:v>MP</c:v>
                </c:pt>
                <c:pt idx="2">
                  <c:v>Phy atk</c:v>
                </c:pt>
                <c:pt idx="3">
                  <c:v>Phy def</c:v>
                </c:pt>
                <c:pt idx="4">
                  <c:v>Mag atk</c:v>
                </c:pt>
                <c:pt idx="5">
                  <c:v>Mag def</c:v>
                </c:pt>
                <c:pt idx="6">
                  <c:v>Dex</c:v>
                </c:pt>
                <c:pt idx="7">
                  <c:v>Agi</c:v>
                </c:pt>
                <c:pt idx="8">
                  <c:v>Crit</c:v>
                </c:pt>
                <c:pt idx="9">
                  <c:v>Stun</c:v>
                </c:pt>
                <c:pt idx="10">
                  <c:v>Block</c:v>
                </c:pt>
                <c:pt idx="11">
                  <c:v>Blood</c:v>
                </c:pt>
                <c:pt idx="12">
                  <c:v>Poison</c:v>
                </c:pt>
                <c:pt idx="13">
                  <c:v>Silence</c:v>
                </c:pt>
              </c:strCache>
            </c:strRef>
          </c:cat>
          <c:val>
            <c:numRef>
              <c:f>Builds!$AM$26:$AZ$26</c:f>
              <c:numCache>
                <c:formatCode>0%</c:formatCode>
                <c:ptCount val="14"/>
                <c:pt idx="0">
                  <c:v>0.34394904458598724</c:v>
                </c:pt>
                <c:pt idx="1">
                  <c:v>1</c:v>
                </c:pt>
                <c:pt idx="2">
                  <c:v>0.35864978902953587</c:v>
                </c:pt>
                <c:pt idx="3">
                  <c:v>0.35864978902953587</c:v>
                </c:pt>
                <c:pt idx="4">
                  <c:v>1</c:v>
                </c:pt>
                <c:pt idx="5">
                  <c:v>0.87510620220900592</c:v>
                </c:pt>
                <c:pt idx="6">
                  <c:v>0.20486111111111113</c:v>
                </c:pt>
                <c:pt idx="7">
                  <c:v>0.16320166320166324</c:v>
                </c:pt>
                <c:pt idx="8">
                  <c:v>0.1</c:v>
                </c:pt>
                <c:pt idx="9">
                  <c:v>0.4</c:v>
                </c:pt>
                <c:pt idx="10">
                  <c:v>0.1</c:v>
                </c:pt>
                <c:pt idx="11">
                  <c:v>0.3</c:v>
                </c:pt>
                <c:pt idx="12">
                  <c:v>0.1</c:v>
                </c:pt>
                <c:pt idx="1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B-4DF3-81EF-05DAAB7C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05344"/>
        <c:axId val="1190425456"/>
      </c:radarChart>
      <c:catAx>
        <c:axId val="17046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25456"/>
        <c:crosses val="autoZero"/>
        <c:auto val="1"/>
        <c:lblAlgn val="ctr"/>
        <c:lblOffset val="100"/>
        <c:noMultiLvlLbl val="0"/>
      </c:catAx>
      <c:valAx>
        <c:axId val="11904254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04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Curandeiro</a:t>
            </a:r>
          </a:p>
        </c:rich>
      </c:tx>
      <c:layout>
        <c:manualLayout>
          <c:xMode val="edge"/>
          <c:yMode val="edge"/>
          <c:x val="0.3805525339984549"/>
          <c:y val="6.21480650936324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1893525809273844"/>
          <c:h val="0.8815893846602508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Builds!$AM$18:$AZ$18</c:f>
              <c:strCache>
                <c:ptCount val="14"/>
                <c:pt idx="0">
                  <c:v>HP</c:v>
                </c:pt>
                <c:pt idx="1">
                  <c:v>MP</c:v>
                </c:pt>
                <c:pt idx="2">
                  <c:v>Phy atk</c:v>
                </c:pt>
                <c:pt idx="3">
                  <c:v>Phy def</c:v>
                </c:pt>
                <c:pt idx="4">
                  <c:v>Mag atk</c:v>
                </c:pt>
                <c:pt idx="5">
                  <c:v>Mag def</c:v>
                </c:pt>
                <c:pt idx="6">
                  <c:v>Dex</c:v>
                </c:pt>
                <c:pt idx="7">
                  <c:v>Agi</c:v>
                </c:pt>
                <c:pt idx="8">
                  <c:v>Crit</c:v>
                </c:pt>
                <c:pt idx="9">
                  <c:v>Stun</c:v>
                </c:pt>
                <c:pt idx="10">
                  <c:v>Block</c:v>
                </c:pt>
                <c:pt idx="11">
                  <c:v>Blood</c:v>
                </c:pt>
                <c:pt idx="12">
                  <c:v>Poison</c:v>
                </c:pt>
                <c:pt idx="13">
                  <c:v>Silence</c:v>
                </c:pt>
              </c:strCache>
            </c:strRef>
          </c:cat>
          <c:val>
            <c:numRef>
              <c:f>Builds!$AM$27:$AZ$27</c:f>
              <c:numCache>
                <c:formatCode>0%</c:formatCode>
                <c:ptCount val="14"/>
                <c:pt idx="0">
                  <c:v>0.5</c:v>
                </c:pt>
                <c:pt idx="1">
                  <c:v>0.8439490445859873</c:v>
                </c:pt>
                <c:pt idx="2">
                  <c:v>0.42756680731364283</c:v>
                </c:pt>
                <c:pt idx="3">
                  <c:v>0.42756680731364283</c:v>
                </c:pt>
                <c:pt idx="4">
                  <c:v>0.8277074542897328</c:v>
                </c:pt>
                <c:pt idx="5">
                  <c:v>1</c:v>
                </c:pt>
                <c:pt idx="6">
                  <c:v>0.20486111111111113</c:v>
                </c:pt>
                <c:pt idx="7">
                  <c:v>0.16320166320166324</c:v>
                </c:pt>
                <c:pt idx="8">
                  <c:v>0.1</c:v>
                </c:pt>
                <c:pt idx="9">
                  <c:v>0.1</c:v>
                </c:pt>
                <c:pt idx="10">
                  <c:v>0.3</c:v>
                </c:pt>
                <c:pt idx="11">
                  <c:v>0.1</c:v>
                </c:pt>
                <c:pt idx="12">
                  <c:v>0.2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0-49C5-A991-CFEE816B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05344"/>
        <c:axId val="1190425456"/>
      </c:radarChart>
      <c:catAx>
        <c:axId val="17046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25456"/>
        <c:crosses val="autoZero"/>
        <c:auto val="1"/>
        <c:lblAlgn val="ctr"/>
        <c:lblOffset val="100"/>
        <c:noMultiLvlLbl val="0"/>
      </c:catAx>
      <c:valAx>
        <c:axId val="11904254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04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Ranger</a:t>
            </a:r>
          </a:p>
        </c:rich>
      </c:tx>
      <c:layout>
        <c:manualLayout>
          <c:xMode val="edge"/>
          <c:yMode val="edge"/>
          <c:x val="0.42990983117040699"/>
          <c:y val="6.21480650936324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1893525809273844"/>
          <c:h val="0.8815893846602508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Builds!$AM$18:$AZ$18</c:f>
              <c:strCache>
                <c:ptCount val="14"/>
                <c:pt idx="0">
                  <c:v>HP</c:v>
                </c:pt>
                <c:pt idx="1">
                  <c:v>MP</c:v>
                </c:pt>
                <c:pt idx="2">
                  <c:v>Phy atk</c:v>
                </c:pt>
                <c:pt idx="3">
                  <c:v>Phy def</c:v>
                </c:pt>
                <c:pt idx="4">
                  <c:v>Mag atk</c:v>
                </c:pt>
                <c:pt idx="5">
                  <c:v>Mag def</c:v>
                </c:pt>
                <c:pt idx="6">
                  <c:v>Dex</c:v>
                </c:pt>
                <c:pt idx="7">
                  <c:v>Agi</c:v>
                </c:pt>
                <c:pt idx="8">
                  <c:v>Crit</c:v>
                </c:pt>
                <c:pt idx="9">
                  <c:v>Stun</c:v>
                </c:pt>
                <c:pt idx="10">
                  <c:v>Block</c:v>
                </c:pt>
                <c:pt idx="11">
                  <c:v>Blood</c:v>
                </c:pt>
                <c:pt idx="12">
                  <c:v>Poison</c:v>
                </c:pt>
                <c:pt idx="13">
                  <c:v>Silence</c:v>
                </c:pt>
              </c:strCache>
            </c:strRef>
          </c:cat>
          <c:val>
            <c:numRef>
              <c:f>Builds!$AM$28:$AZ$28</c:f>
              <c:numCache>
                <c:formatCode>0%</c:formatCode>
                <c:ptCount val="14"/>
                <c:pt idx="0">
                  <c:v>0.56878980891719744</c:v>
                </c:pt>
                <c:pt idx="1">
                  <c:v>0.58152866242038215</c:v>
                </c:pt>
                <c:pt idx="2">
                  <c:v>0.84810126582278489</c:v>
                </c:pt>
                <c:pt idx="3">
                  <c:v>0.43459915611814348</c:v>
                </c:pt>
                <c:pt idx="4">
                  <c:v>0.64135021097046407</c:v>
                </c:pt>
                <c:pt idx="5">
                  <c:v>0.52506372132540358</c:v>
                </c:pt>
                <c:pt idx="6">
                  <c:v>1</c:v>
                </c:pt>
                <c:pt idx="7">
                  <c:v>0.59147609147609159</c:v>
                </c:pt>
                <c:pt idx="8">
                  <c:v>1</c:v>
                </c:pt>
                <c:pt idx="9">
                  <c:v>0.3</c:v>
                </c:pt>
                <c:pt idx="10">
                  <c:v>0.1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1-4FB8-8C80-03FB08A3C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05344"/>
        <c:axId val="1190425456"/>
      </c:radarChart>
      <c:catAx>
        <c:axId val="17046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25456"/>
        <c:crosses val="autoZero"/>
        <c:auto val="1"/>
        <c:lblAlgn val="ctr"/>
        <c:lblOffset val="100"/>
        <c:noMultiLvlLbl val="0"/>
      </c:catAx>
      <c:valAx>
        <c:axId val="11904254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04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Elementalista</a:t>
            </a:r>
          </a:p>
        </c:rich>
      </c:tx>
      <c:layout>
        <c:manualLayout>
          <c:xMode val="edge"/>
          <c:yMode val="edge"/>
          <c:x val="0.3092586603056352"/>
          <c:y val="6.21480650936324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1893525809273844"/>
          <c:h val="0.8815893846602508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Builds!$AM$18:$AZ$18</c:f>
              <c:strCache>
                <c:ptCount val="14"/>
                <c:pt idx="0">
                  <c:v>HP</c:v>
                </c:pt>
                <c:pt idx="1">
                  <c:v>MP</c:v>
                </c:pt>
                <c:pt idx="2">
                  <c:v>Phy atk</c:v>
                </c:pt>
                <c:pt idx="3">
                  <c:v>Phy def</c:v>
                </c:pt>
                <c:pt idx="4">
                  <c:v>Mag atk</c:v>
                </c:pt>
                <c:pt idx="5">
                  <c:v>Mag def</c:v>
                </c:pt>
                <c:pt idx="6">
                  <c:v>Dex</c:v>
                </c:pt>
                <c:pt idx="7">
                  <c:v>Agi</c:v>
                </c:pt>
                <c:pt idx="8">
                  <c:v>Crit</c:v>
                </c:pt>
                <c:pt idx="9">
                  <c:v>Stun</c:v>
                </c:pt>
                <c:pt idx="10">
                  <c:v>Block</c:v>
                </c:pt>
                <c:pt idx="11">
                  <c:v>Blood</c:v>
                </c:pt>
                <c:pt idx="12">
                  <c:v>Poison</c:v>
                </c:pt>
                <c:pt idx="13">
                  <c:v>Silence</c:v>
                </c:pt>
              </c:strCache>
            </c:strRef>
          </c:cat>
          <c:val>
            <c:numRef>
              <c:f>Builds!$AM$29:$AZ$29</c:f>
              <c:numCache>
                <c:formatCode>0%</c:formatCode>
                <c:ptCount val="14"/>
                <c:pt idx="0">
                  <c:v>0.56878980891719744</c:v>
                </c:pt>
                <c:pt idx="1">
                  <c:v>0.64394904458598723</c:v>
                </c:pt>
                <c:pt idx="2">
                  <c:v>0.64135021097046407</c:v>
                </c:pt>
                <c:pt idx="3">
                  <c:v>0.43459915611814348</c:v>
                </c:pt>
                <c:pt idx="4">
                  <c:v>0.74472573839662459</c:v>
                </c:pt>
                <c:pt idx="5">
                  <c:v>0.52506372132540358</c:v>
                </c:pt>
                <c:pt idx="6">
                  <c:v>0.77314814814814825</c:v>
                </c:pt>
                <c:pt idx="7">
                  <c:v>0.4896049896049896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A-4369-92CA-F945BB3A3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05344"/>
        <c:axId val="1190425456"/>
      </c:radarChart>
      <c:catAx>
        <c:axId val="17046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25456"/>
        <c:crosses val="autoZero"/>
        <c:auto val="1"/>
        <c:lblAlgn val="ctr"/>
        <c:lblOffset val="100"/>
        <c:noMultiLvlLbl val="0"/>
      </c:catAx>
      <c:valAx>
        <c:axId val="11904254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04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</a:t>
            </a:r>
          </a:p>
        </c:rich>
      </c:tx>
      <c:layout>
        <c:manualLayout>
          <c:xMode val="edge"/>
          <c:yMode val="edge"/>
          <c:x val="0.45390072135163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681000757787"/>
          <c:y val="0.10689814814814817"/>
          <c:w val="0.80843829167785675"/>
          <c:h val="0.628534558180227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Builds!$S$27:$S$36</c:f>
              <c:strCache>
                <c:ptCount val="10"/>
                <c:pt idx="0">
                  <c:v>Lorde</c:v>
                </c:pt>
                <c:pt idx="1">
                  <c:v>Escudeiro</c:v>
                </c:pt>
                <c:pt idx="2">
                  <c:v>Arquimago</c:v>
                </c:pt>
                <c:pt idx="3">
                  <c:v>Curandeiro</c:v>
                </c:pt>
                <c:pt idx="4">
                  <c:v>Ranger</c:v>
                </c:pt>
                <c:pt idx="5">
                  <c:v>Elementalista</c:v>
                </c:pt>
                <c:pt idx="6">
                  <c:v>Rei da floresta</c:v>
                </c:pt>
                <c:pt idx="7">
                  <c:v>Selvagem</c:v>
                </c:pt>
                <c:pt idx="8">
                  <c:v>Mercenário</c:v>
                </c:pt>
                <c:pt idx="9">
                  <c:v>Ágil</c:v>
                </c:pt>
              </c:strCache>
            </c:strRef>
          </c:cat>
          <c:val>
            <c:numRef>
              <c:f>Builds!$AC$27:$AC$36</c:f>
              <c:numCache>
                <c:formatCode>General</c:formatCode>
                <c:ptCount val="10"/>
                <c:pt idx="0">
                  <c:v>540</c:v>
                </c:pt>
                <c:pt idx="1">
                  <c:v>687</c:v>
                </c:pt>
                <c:pt idx="2">
                  <c:v>1570</c:v>
                </c:pt>
                <c:pt idx="3">
                  <c:v>1325</c:v>
                </c:pt>
                <c:pt idx="4">
                  <c:v>913</c:v>
                </c:pt>
                <c:pt idx="5">
                  <c:v>1011</c:v>
                </c:pt>
                <c:pt idx="6">
                  <c:v>805</c:v>
                </c:pt>
                <c:pt idx="7">
                  <c:v>903</c:v>
                </c:pt>
                <c:pt idx="8">
                  <c:v>687</c:v>
                </c:pt>
                <c:pt idx="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F-4015-8F7D-C73D4823C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93992560"/>
        <c:axId val="1190439600"/>
      </c:barChart>
      <c:catAx>
        <c:axId val="11939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39600"/>
        <c:crosses val="autoZero"/>
        <c:auto val="1"/>
        <c:lblAlgn val="ctr"/>
        <c:lblOffset val="100"/>
        <c:noMultiLvlLbl val="0"/>
      </c:catAx>
      <c:valAx>
        <c:axId val="11904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Rei da floresta</a:t>
            </a:r>
          </a:p>
        </c:rich>
      </c:tx>
      <c:layout>
        <c:manualLayout>
          <c:xMode val="edge"/>
          <c:yMode val="edge"/>
          <c:x val="0.32571109269628595"/>
          <c:y val="6.21480650936324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1893525809273844"/>
          <c:h val="0.8815893846602508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Builds!$AM$18:$AZ$18</c:f>
              <c:strCache>
                <c:ptCount val="14"/>
                <c:pt idx="0">
                  <c:v>HP</c:v>
                </c:pt>
                <c:pt idx="1">
                  <c:v>MP</c:v>
                </c:pt>
                <c:pt idx="2">
                  <c:v>Phy atk</c:v>
                </c:pt>
                <c:pt idx="3">
                  <c:v>Phy def</c:v>
                </c:pt>
                <c:pt idx="4">
                  <c:v>Mag atk</c:v>
                </c:pt>
                <c:pt idx="5">
                  <c:v>Mag def</c:v>
                </c:pt>
                <c:pt idx="6">
                  <c:v>Dex</c:v>
                </c:pt>
                <c:pt idx="7">
                  <c:v>Agi</c:v>
                </c:pt>
                <c:pt idx="8">
                  <c:v>Crit</c:v>
                </c:pt>
                <c:pt idx="9">
                  <c:v>Stun</c:v>
                </c:pt>
                <c:pt idx="10">
                  <c:v>Block</c:v>
                </c:pt>
                <c:pt idx="11">
                  <c:v>Blood</c:v>
                </c:pt>
                <c:pt idx="12">
                  <c:v>Poison</c:v>
                </c:pt>
                <c:pt idx="13">
                  <c:v>Silence</c:v>
                </c:pt>
              </c:strCache>
            </c:strRef>
          </c:cat>
          <c:val>
            <c:numRef>
              <c:f>Builds!$AM$30:$AZ$30</c:f>
              <c:numCache>
                <c:formatCode>0%</c:formatCode>
                <c:ptCount val="14"/>
                <c:pt idx="0">
                  <c:v>0.66878980891719741</c:v>
                </c:pt>
                <c:pt idx="1">
                  <c:v>0.51273885350318471</c:v>
                </c:pt>
                <c:pt idx="2">
                  <c:v>0.68284106891701835</c:v>
                </c:pt>
                <c:pt idx="3">
                  <c:v>0.68284106891701835</c:v>
                </c:pt>
                <c:pt idx="4">
                  <c:v>0.64135021097046407</c:v>
                </c:pt>
                <c:pt idx="5">
                  <c:v>0.69158878504672905</c:v>
                </c:pt>
                <c:pt idx="6">
                  <c:v>0.55671296296296291</c:v>
                </c:pt>
                <c:pt idx="7">
                  <c:v>0.67359667359667375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0.5</c:v>
                </c:pt>
                <c:pt idx="12">
                  <c:v>0.1</c:v>
                </c:pt>
                <c:pt idx="1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9-4473-ACBA-641A64D48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05344"/>
        <c:axId val="1190425456"/>
      </c:radarChart>
      <c:catAx>
        <c:axId val="17046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25456"/>
        <c:crosses val="autoZero"/>
        <c:auto val="1"/>
        <c:lblAlgn val="ctr"/>
        <c:lblOffset val="100"/>
        <c:noMultiLvlLbl val="0"/>
      </c:catAx>
      <c:valAx>
        <c:axId val="11904254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04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Selvagem</a:t>
            </a:r>
          </a:p>
        </c:rich>
      </c:tx>
      <c:layout>
        <c:manualLayout>
          <c:xMode val="edge"/>
          <c:yMode val="edge"/>
          <c:x val="0.40248911051932257"/>
          <c:y val="6.21480650936324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1893525809273844"/>
          <c:h val="0.8815893846602508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Builds!$AM$18:$AZ$18</c:f>
              <c:strCache>
                <c:ptCount val="14"/>
                <c:pt idx="0">
                  <c:v>HP</c:v>
                </c:pt>
                <c:pt idx="1">
                  <c:v>MP</c:v>
                </c:pt>
                <c:pt idx="2">
                  <c:v>Phy atk</c:v>
                </c:pt>
                <c:pt idx="3">
                  <c:v>Phy def</c:v>
                </c:pt>
                <c:pt idx="4">
                  <c:v>Mag atk</c:v>
                </c:pt>
                <c:pt idx="5">
                  <c:v>Mag def</c:v>
                </c:pt>
                <c:pt idx="6">
                  <c:v>Dex</c:v>
                </c:pt>
                <c:pt idx="7">
                  <c:v>Agi</c:v>
                </c:pt>
                <c:pt idx="8">
                  <c:v>Crit</c:v>
                </c:pt>
                <c:pt idx="9">
                  <c:v>Stun</c:v>
                </c:pt>
                <c:pt idx="10">
                  <c:v>Block</c:v>
                </c:pt>
                <c:pt idx="11">
                  <c:v>Blood</c:v>
                </c:pt>
                <c:pt idx="12">
                  <c:v>Poison</c:v>
                </c:pt>
                <c:pt idx="13">
                  <c:v>Silence</c:v>
                </c:pt>
              </c:strCache>
            </c:strRef>
          </c:cat>
          <c:val>
            <c:numRef>
              <c:f>Builds!$AM$31:$AZ$31</c:f>
              <c:numCache>
                <c:formatCode>0%</c:formatCode>
                <c:ptCount val="14"/>
                <c:pt idx="0">
                  <c:v>0.57515923566878979</c:v>
                </c:pt>
                <c:pt idx="1">
                  <c:v>0.57515923566878979</c:v>
                </c:pt>
                <c:pt idx="2">
                  <c:v>0.88959212376933905</c:v>
                </c:pt>
                <c:pt idx="3">
                  <c:v>0.88959212376933905</c:v>
                </c:pt>
                <c:pt idx="4">
                  <c:v>0.43459915611814348</c:v>
                </c:pt>
                <c:pt idx="5">
                  <c:v>0.52506372132540358</c:v>
                </c:pt>
                <c:pt idx="6">
                  <c:v>0.72685185185185175</c:v>
                </c:pt>
                <c:pt idx="7">
                  <c:v>0.8773388773388775</c:v>
                </c:pt>
                <c:pt idx="8">
                  <c:v>0.7</c:v>
                </c:pt>
                <c:pt idx="9">
                  <c:v>0.5</c:v>
                </c:pt>
                <c:pt idx="10">
                  <c:v>0.2</c:v>
                </c:pt>
                <c:pt idx="11">
                  <c:v>1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7-47C2-8D19-0C69529B5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05344"/>
        <c:axId val="1190425456"/>
      </c:radarChart>
      <c:catAx>
        <c:axId val="17046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25456"/>
        <c:crosses val="autoZero"/>
        <c:auto val="1"/>
        <c:lblAlgn val="ctr"/>
        <c:lblOffset val="100"/>
        <c:noMultiLvlLbl val="0"/>
      </c:catAx>
      <c:valAx>
        <c:axId val="11904254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04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Mercenário</a:t>
            </a:r>
          </a:p>
        </c:rich>
      </c:tx>
      <c:layout>
        <c:manualLayout>
          <c:xMode val="edge"/>
          <c:yMode val="edge"/>
          <c:x val="0.34216352508693659"/>
          <c:y val="6.21480650936324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1893525809273844"/>
          <c:h val="0.8815893846602508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Builds!$AM$18:$AZ$18</c:f>
              <c:strCache>
                <c:ptCount val="14"/>
                <c:pt idx="0">
                  <c:v>HP</c:v>
                </c:pt>
                <c:pt idx="1">
                  <c:v>MP</c:v>
                </c:pt>
                <c:pt idx="2">
                  <c:v>Phy atk</c:v>
                </c:pt>
                <c:pt idx="3">
                  <c:v>Phy def</c:v>
                </c:pt>
                <c:pt idx="4">
                  <c:v>Mag atk</c:v>
                </c:pt>
                <c:pt idx="5">
                  <c:v>Mag def</c:v>
                </c:pt>
                <c:pt idx="6">
                  <c:v>Dex</c:v>
                </c:pt>
                <c:pt idx="7">
                  <c:v>Agi</c:v>
                </c:pt>
                <c:pt idx="8">
                  <c:v>Crit</c:v>
                </c:pt>
                <c:pt idx="9">
                  <c:v>Stun</c:v>
                </c:pt>
                <c:pt idx="10">
                  <c:v>Block</c:v>
                </c:pt>
                <c:pt idx="11">
                  <c:v>Blood</c:v>
                </c:pt>
                <c:pt idx="12">
                  <c:v>Poison</c:v>
                </c:pt>
                <c:pt idx="13">
                  <c:v>Silence</c:v>
                </c:pt>
              </c:strCache>
            </c:strRef>
          </c:cat>
          <c:val>
            <c:numRef>
              <c:f>Builds!$AM$32:$AZ$32</c:f>
              <c:numCache>
                <c:formatCode>0%</c:formatCode>
                <c:ptCount val="14"/>
                <c:pt idx="0">
                  <c:v>0.42484076433121021</c:v>
                </c:pt>
                <c:pt idx="1">
                  <c:v>0.43757961783439492</c:v>
                </c:pt>
                <c:pt idx="2">
                  <c:v>0.53797468354430389</c:v>
                </c:pt>
                <c:pt idx="3">
                  <c:v>0.53797468354430389</c:v>
                </c:pt>
                <c:pt idx="4">
                  <c:v>0.28973277074542902</c:v>
                </c:pt>
                <c:pt idx="5">
                  <c:v>0.3500424808836024</c:v>
                </c:pt>
                <c:pt idx="6">
                  <c:v>0.72685185185185175</c:v>
                </c:pt>
                <c:pt idx="7">
                  <c:v>0.84719334719334727</c:v>
                </c:pt>
                <c:pt idx="8">
                  <c:v>0.8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1</c:v>
                </c:pt>
                <c:pt idx="1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E-43DF-BD76-6096676C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05344"/>
        <c:axId val="1190425456"/>
      </c:radarChart>
      <c:catAx>
        <c:axId val="17046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25456"/>
        <c:crosses val="autoZero"/>
        <c:auto val="1"/>
        <c:lblAlgn val="ctr"/>
        <c:lblOffset val="100"/>
        <c:noMultiLvlLbl val="0"/>
      </c:catAx>
      <c:valAx>
        <c:axId val="11904254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04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Ágil</a:t>
            </a:r>
          </a:p>
        </c:rich>
      </c:tx>
      <c:layout>
        <c:manualLayout>
          <c:xMode val="edge"/>
          <c:yMode val="edge"/>
          <c:x val="0.47378298421214232"/>
          <c:y val="6.21480650936324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1893525809273844"/>
          <c:h val="0.8815893846602508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Builds!$AM$18:$AZ$18</c:f>
              <c:strCache>
                <c:ptCount val="14"/>
                <c:pt idx="0">
                  <c:v>HP</c:v>
                </c:pt>
                <c:pt idx="1">
                  <c:v>MP</c:v>
                </c:pt>
                <c:pt idx="2">
                  <c:v>Phy atk</c:v>
                </c:pt>
                <c:pt idx="3">
                  <c:v>Phy def</c:v>
                </c:pt>
                <c:pt idx="4">
                  <c:v>Mag atk</c:v>
                </c:pt>
                <c:pt idx="5">
                  <c:v>Mag def</c:v>
                </c:pt>
                <c:pt idx="6">
                  <c:v>Dex</c:v>
                </c:pt>
                <c:pt idx="7">
                  <c:v>Agi</c:v>
                </c:pt>
                <c:pt idx="8">
                  <c:v>Crit</c:v>
                </c:pt>
                <c:pt idx="9">
                  <c:v>Stun</c:v>
                </c:pt>
                <c:pt idx="10">
                  <c:v>Block</c:v>
                </c:pt>
                <c:pt idx="11">
                  <c:v>Blood</c:v>
                </c:pt>
                <c:pt idx="12">
                  <c:v>Poison</c:v>
                </c:pt>
                <c:pt idx="13">
                  <c:v>Silence</c:v>
                </c:pt>
              </c:strCache>
            </c:strRef>
          </c:cat>
          <c:val>
            <c:numRef>
              <c:f>Builds!$AM$33:$AZ$33</c:f>
              <c:numCache>
                <c:formatCode>0%</c:formatCode>
                <c:ptCount val="14"/>
                <c:pt idx="0">
                  <c:v>0.33121019108280253</c:v>
                </c:pt>
                <c:pt idx="1">
                  <c:v>0.34394904458598724</c:v>
                </c:pt>
                <c:pt idx="2">
                  <c:v>0.36568213783403658</c:v>
                </c:pt>
                <c:pt idx="3">
                  <c:v>0.36568213783403658</c:v>
                </c:pt>
                <c:pt idx="4">
                  <c:v>0.42756680731364283</c:v>
                </c:pt>
                <c:pt idx="5">
                  <c:v>0.3500424808836024</c:v>
                </c:pt>
                <c:pt idx="6">
                  <c:v>0.55671296296296291</c:v>
                </c:pt>
                <c:pt idx="7">
                  <c:v>1</c:v>
                </c:pt>
                <c:pt idx="8">
                  <c:v>0.5</c:v>
                </c:pt>
                <c:pt idx="9">
                  <c:v>0.1</c:v>
                </c:pt>
                <c:pt idx="10">
                  <c:v>0.1</c:v>
                </c:pt>
                <c:pt idx="11">
                  <c:v>0.5</c:v>
                </c:pt>
                <c:pt idx="12">
                  <c:v>0.6</c:v>
                </c:pt>
                <c:pt idx="1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6-4A8D-AD56-FD8C6902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05344"/>
        <c:axId val="1190425456"/>
      </c:radarChart>
      <c:catAx>
        <c:axId val="17046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25456"/>
        <c:crosses val="autoZero"/>
        <c:auto val="1"/>
        <c:lblAlgn val="ctr"/>
        <c:lblOffset val="100"/>
        <c:noMultiLvlLbl val="0"/>
      </c:catAx>
      <c:valAx>
        <c:axId val="11904254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04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</a:t>
            </a:r>
            <a:r>
              <a:rPr lang="en-US" baseline="0"/>
              <a:t> atk</a:t>
            </a:r>
            <a:endParaRPr lang="en-US"/>
          </a:p>
        </c:rich>
      </c:tx>
      <c:layout>
        <c:manualLayout>
          <c:xMode val="edge"/>
          <c:yMode val="edge"/>
          <c:x val="0.45390072135163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681000757787"/>
          <c:y val="0.10689814814814817"/>
          <c:w val="0.80843829167785675"/>
          <c:h val="0.628534558180227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Builds!$S$27:$S$36</c:f>
              <c:strCache>
                <c:ptCount val="10"/>
                <c:pt idx="0">
                  <c:v>Lorde</c:v>
                </c:pt>
                <c:pt idx="1">
                  <c:v>Escudeiro</c:v>
                </c:pt>
                <c:pt idx="2">
                  <c:v>Arquimago</c:v>
                </c:pt>
                <c:pt idx="3">
                  <c:v>Curandeiro</c:v>
                </c:pt>
                <c:pt idx="4">
                  <c:v>Ranger</c:v>
                </c:pt>
                <c:pt idx="5">
                  <c:v>Elementalista</c:v>
                </c:pt>
                <c:pt idx="6">
                  <c:v>Rei da floresta</c:v>
                </c:pt>
                <c:pt idx="7">
                  <c:v>Selvagem</c:v>
                </c:pt>
                <c:pt idx="8">
                  <c:v>Mercenário</c:v>
                </c:pt>
                <c:pt idx="9">
                  <c:v>Ágil</c:v>
                </c:pt>
              </c:strCache>
            </c:strRef>
          </c:cat>
          <c:val>
            <c:numRef>
              <c:f>Builds!$AD$27:$AD$36</c:f>
              <c:numCache>
                <c:formatCode>General</c:formatCode>
                <c:ptCount val="10"/>
                <c:pt idx="0">
                  <c:v>142.19999999999999</c:v>
                </c:pt>
                <c:pt idx="1">
                  <c:v>93.2</c:v>
                </c:pt>
                <c:pt idx="2">
                  <c:v>51</c:v>
                </c:pt>
                <c:pt idx="3">
                  <c:v>60.800000000000004</c:v>
                </c:pt>
                <c:pt idx="4">
                  <c:v>120.6</c:v>
                </c:pt>
                <c:pt idx="5">
                  <c:v>91.199999999999989</c:v>
                </c:pt>
                <c:pt idx="6">
                  <c:v>97.1</c:v>
                </c:pt>
                <c:pt idx="7">
                  <c:v>126.5</c:v>
                </c:pt>
                <c:pt idx="8">
                  <c:v>76.5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1-4F2E-B171-34A2EC23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93992560"/>
        <c:axId val="1190439600"/>
      </c:barChart>
      <c:catAx>
        <c:axId val="11939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39600"/>
        <c:crosses val="autoZero"/>
        <c:auto val="1"/>
        <c:lblAlgn val="ctr"/>
        <c:lblOffset val="100"/>
        <c:noMultiLvlLbl val="0"/>
      </c:catAx>
      <c:valAx>
        <c:axId val="11904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 def</a:t>
            </a:r>
          </a:p>
        </c:rich>
      </c:tx>
      <c:layout>
        <c:manualLayout>
          <c:xMode val="edge"/>
          <c:yMode val="edge"/>
          <c:x val="0.45390072135163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681000757787"/>
          <c:y val="0.10689814814814817"/>
          <c:w val="0.80843829167785675"/>
          <c:h val="0.628534558180227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Builds!$S$27:$S$36</c:f>
              <c:strCache>
                <c:ptCount val="10"/>
                <c:pt idx="0">
                  <c:v>Lorde</c:v>
                </c:pt>
                <c:pt idx="1">
                  <c:v>Escudeiro</c:v>
                </c:pt>
                <c:pt idx="2">
                  <c:v>Arquimago</c:v>
                </c:pt>
                <c:pt idx="3">
                  <c:v>Curandeiro</c:v>
                </c:pt>
                <c:pt idx="4">
                  <c:v>Ranger</c:v>
                </c:pt>
                <c:pt idx="5">
                  <c:v>Elementalista</c:v>
                </c:pt>
                <c:pt idx="6">
                  <c:v>Rei da floresta</c:v>
                </c:pt>
                <c:pt idx="7">
                  <c:v>Selvagem</c:v>
                </c:pt>
                <c:pt idx="8">
                  <c:v>Mercenário</c:v>
                </c:pt>
                <c:pt idx="9">
                  <c:v>Ágil</c:v>
                </c:pt>
              </c:strCache>
            </c:strRef>
          </c:cat>
          <c:val>
            <c:numRef>
              <c:f>Builds!$AE$27:$AE$36</c:f>
              <c:numCache>
                <c:formatCode>General</c:formatCode>
                <c:ptCount val="10"/>
                <c:pt idx="0">
                  <c:v>93.2</c:v>
                </c:pt>
                <c:pt idx="1">
                  <c:v>142.19999999999999</c:v>
                </c:pt>
                <c:pt idx="2">
                  <c:v>51</c:v>
                </c:pt>
                <c:pt idx="3">
                  <c:v>60.800000000000004</c:v>
                </c:pt>
                <c:pt idx="4">
                  <c:v>61.8</c:v>
                </c:pt>
                <c:pt idx="5">
                  <c:v>61.8</c:v>
                </c:pt>
                <c:pt idx="6">
                  <c:v>97.1</c:v>
                </c:pt>
                <c:pt idx="7">
                  <c:v>126.5</c:v>
                </c:pt>
                <c:pt idx="8">
                  <c:v>76.5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5-40DF-A529-BD6774488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93992560"/>
        <c:axId val="1190439600"/>
      </c:barChart>
      <c:catAx>
        <c:axId val="11939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39600"/>
        <c:crosses val="autoZero"/>
        <c:auto val="1"/>
        <c:lblAlgn val="ctr"/>
        <c:lblOffset val="100"/>
        <c:noMultiLvlLbl val="0"/>
      </c:catAx>
      <c:valAx>
        <c:axId val="11904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Dex</a:t>
            </a:r>
          </a:p>
        </c:rich>
      </c:tx>
      <c:layout>
        <c:manualLayout>
          <c:xMode val="edge"/>
          <c:yMode val="edge"/>
          <c:x val="0.45390072135163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681000757787"/>
          <c:y val="0.10689814814814817"/>
          <c:w val="0.80843829167785675"/>
          <c:h val="0.628534558180227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Builds!$S$27:$S$36</c:f>
              <c:strCache>
                <c:ptCount val="10"/>
                <c:pt idx="0">
                  <c:v>Lorde</c:v>
                </c:pt>
                <c:pt idx="1">
                  <c:v>Escudeiro</c:v>
                </c:pt>
                <c:pt idx="2">
                  <c:v>Arquimago</c:v>
                </c:pt>
                <c:pt idx="3">
                  <c:v>Curandeiro</c:v>
                </c:pt>
                <c:pt idx="4">
                  <c:v>Ranger</c:v>
                </c:pt>
                <c:pt idx="5">
                  <c:v>Elementalista</c:v>
                </c:pt>
                <c:pt idx="6">
                  <c:v>Rei da floresta</c:v>
                </c:pt>
                <c:pt idx="7">
                  <c:v>Selvagem</c:v>
                </c:pt>
                <c:pt idx="8">
                  <c:v>Mercenário</c:v>
                </c:pt>
                <c:pt idx="9">
                  <c:v>Ágil</c:v>
                </c:pt>
              </c:strCache>
            </c:strRef>
          </c:cat>
          <c:val>
            <c:numRef>
              <c:f>Builds!$AH$27:$AH$36</c:f>
              <c:numCache>
                <c:formatCode>General</c:formatCode>
                <c:ptCount val="10"/>
                <c:pt idx="0">
                  <c:v>31.400000000000002</c:v>
                </c:pt>
                <c:pt idx="1">
                  <c:v>21.6</c:v>
                </c:pt>
                <c:pt idx="2">
                  <c:v>17.700000000000003</c:v>
                </c:pt>
                <c:pt idx="3">
                  <c:v>17.700000000000003</c:v>
                </c:pt>
                <c:pt idx="4">
                  <c:v>86.4</c:v>
                </c:pt>
                <c:pt idx="5">
                  <c:v>66.800000000000011</c:v>
                </c:pt>
                <c:pt idx="6">
                  <c:v>48.099999999999994</c:v>
                </c:pt>
                <c:pt idx="7">
                  <c:v>62.8</c:v>
                </c:pt>
                <c:pt idx="8">
                  <c:v>62.8</c:v>
                </c:pt>
                <c:pt idx="9">
                  <c:v>48.099999999999994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F-406B-90F2-754292AE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93992560"/>
        <c:axId val="1190439600"/>
      </c:barChart>
      <c:catAx>
        <c:axId val="11939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39600"/>
        <c:crosses val="autoZero"/>
        <c:auto val="1"/>
        <c:lblAlgn val="ctr"/>
        <c:lblOffset val="100"/>
        <c:noMultiLvlLbl val="0"/>
      </c:catAx>
      <c:valAx>
        <c:axId val="11904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Agi</a:t>
            </a:r>
          </a:p>
        </c:rich>
      </c:tx>
      <c:layout>
        <c:manualLayout>
          <c:xMode val="edge"/>
          <c:yMode val="edge"/>
          <c:x val="0.45390072135163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681000757787"/>
          <c:y val="0.10689814814814817"/>
          <c:w val="0.80843829167785675"/>
          <c:h val="0.628534558180227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Builds!$S$27:$S$36</c:f>
              <c:strCache>
                <c:ptCount val="10"/>
                <c:pt idx="0">
                  <c:v>Lorde</c:v>
                </c:pt>
                <c:pt idx="1">
                  <c:v>Escudeiro</c:v>
                </c:pt>
                <c:pt idx="2">
                  <c:v>Arquimago</c:v>
                </c:pt>
                <c:pt idx="3">
                  <c:v>Curandeiro</c:v>
                </c:pt>
                <c:pt idx="4">
                  <c:v>Ranger</c:v>
                </c:pt>
                <c:pt idx="5">
                  <c:v>Elementalista</c:v>
                </c:pt>
                <c:pt idx="6">
                  <c:v>Rei da floresta</c:v>
                </c:pt>
                <c:pt idx="7">
                  <c:v>Selvagem</c:v>
                </c:pt>
                <c:pt idx="8">
                  <c:v>Mercenário</c:v>
                </c:pt>
                <c:pt idx="9">
                  <c:v>Ágil</c:v>
                </c:pt>
              </c:strCache>
            </c:strRef>
          </c:cat>
          <c:val>
            <c:numRef>
              <c:f>Builds!$AI$27:$AI$36</c:f>
              <c:numCache>
                <c:formatCode>General</c:formatCode>
                <c:ptCount val="10"/>
                <c:pt idx="0">
                  <c:v>21.6</c:v>
                </c:pt>
                <c:pt idx="1">
                  <c:v>21.6</c:v>
                </c:pt>
                <c:pt idx="2">
                  <c:v>15.700000000000001</c:v>
                </c:pt>
                <c:pt idx="3">
                  <c:v>15.700000000000001</c:v>
                </c:pt>
                <c:pt idx="4">
                  <c:v>56.900000000000006</c:v>
                </c:pt>
                <c:pt idx="5">
                  <c:v>47.099999999999994</c:v>
                </c:pt>
                <c:pt idx="6">
                  <c:v>64.800000000000011</c:v>
                </c:pt>
                <c:pt idx="7">
                  <c:v>84.4</c:v>
                </c:pt>
                <c:pt idx="8">
                  <c:v>81.5</c:v>
                </c:pt>
                <c:pt idx="9">
                  <c:v>96.199999999999989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4-482A-B411-204C31A7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93992560"/>
        <c:axId val="1190439600"/>
      </c:barChart>
      <c:catAx>
        <c:axId val="11939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39600"/>
        <c:crosses val="autoZero"/>
        <c:auto val="1"/>
        <c:lblAlgn val="ctr"/>
        <c:lblOffset val="100"/>
        <c:noMultiLvlLbl val="0"/>
      </c:catAx>
      <c:valAx>
        <c:axId val="11904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</a:t>
            </a:r>
            <a:r>
              <a:rPr lang="en-US" baseline="0"/>
              <a:t> atk</a:t>
            </a:r>
            <a:endParaRPr lang="en-US"/>
          </a:p>
        </c:rich>
      </c:tx>
      <c:layout>
        <c:manualLayout>
          <c:xMode val="edge"/>
          <c:yMode val="edge"/>
          <c:x val="0.45390072135163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681000757787"/>
          <c:y val="0.10689814814814817"/>
          <c:w val="0.80843829167785675"/>
          <c:h val="0.628534558180227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Builds!$S$27:$S$36</c:f>
              <c:strCache>
                <c:ptCount val="10"/>
                <c:pt idx="0">
                  <c:v>Lorde</c:v>
                </c:pt>
                <c:pt idx="1">
                  <c:v>Escudeiro</c:v>
                </c:pt>
                <c:pt idx="2">
                  <c:v>Arquimago</c:v>
                </c:pt>
                <c:pt idx="3">
                  <c:v>Curandeiro</c:v>
                </c:pt>
                <c:pt idx="4">
                  <c:v>Ranger</c:v>
                </c:pt>
                <c:pt idx="5">
                  <c:v>Elementalista</c:v>
                </c:pt>
                <c:pt idx="6">
                  <c:v>Rei da floresta</c:v>
                </c:pt>
                <c:pt idx="7">
                  <c:v>Selvagem</c:v>
                </c:pt>
                <c:pt idx="8">
                  <c:v>Mercenário</c:v>
                </c:pt>
                <c:pt idx="9">
                  <c:v>Ágil</c:v>
                </c:pt>
              </c:strCache>
            </c:strRef>
          </c:cat>
          <c:val>
            <c:numRef>
              <c:f>Builds!$AF$27:$AF$36</c:f>
              <c:numCache>
                <c:formatCode>General</c:formatCode>
                <c:ptCount val="10"/>
                <c:pt idx="0">
                  <c:v>51</c:v>
                </c:pt>
                <c:pt idx="1">
                  <c:v>60.800000000000004</c:v>
                </c:pt>
                <c:pt idx="2">
                  <c:v>142.19999999999999</c:v>
                </c:pt>
                <c:pt idx="3">
                  <c:v>117.7</c:v>
                </c:pt>
                <c:pt idx="4">
                  <c:v>91.199999999999989</c:v>
                </c:pt>
                <c:pt idx="5">
                  <c:v>105.9</c:v>
                </c:pt>
                <c:pt idx="6">
                  <c:v>91.199999999999989</c:v>
                </c:pt>
                <c:pt idx="7">
                  <c:v>61.8</c:v>
                </c:pt>
                <c:pt idx="8">
                  <c:v>41.2</c:v>
                </c:pt>
                <c:pt idx="9">
                  <c:v>60.800000000000004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6-4FF0-80E8-994B0AC2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93992560"/>
        <c:axId val="1190439600"/>
      </c:barChart>
      <c:catAx>
        <c:axId val="11939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39600"/>
        <c:crosses val="autoZero"/>
        <c:auto val="1"/>
        <c:lblAlgn val="ctr"/>
        <c:lblOffset val="100"/>
        <c:noMultiLvlLbl val="0"/>
      </c:catAx>
      <c:valAx>
        <c:axId val="11904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 def</a:t>
            </a:r>
          </a:p>
        </c:rich>
      </c:tx>
      <c:layout>
        <c:manualLayout>
          <c:xMode val="edge"/>
          <c:yMode val="edge"/>
          <c:x val="0.45390072135163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681000757787"/>
          <c:y val="0.10689814814814817"/>
          <c:w val="0.80843829167785675"/>
          <c:h val="0.628534558180227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Builds!$S$27:$S$36</c:f>
              <c:strCache>
                <c:ptCount val="10"/>
                <c:pt idx="0">
                  <c:v>Lorde</c:v>
                </c:pt>
                <c:pt idx="1">
                  <c:v>Escudeiro</c:v>
                </c:pt>
                <c:pt idx="2">
                  <c:v>Arquimago</c:v>
                </c:pt>
                <c:pt idx="3">
                  <c:v>Curandeiro</c:v>
                </c:pt>
                <c:pt idx="4">
                  <c:v>Ranger</c:v>
                </c:pt>
                <c:pt idx="5">
                  <c:v>Elementalista</c:v>
                </c:pt>
                <c:pt idx="6">
                  <c:v>Rei da floresta</c:v>
                </c:pt>
                <c:pt idx="7">
                  <c:v>Selvagem</c:v>
                </c:pt>
                <c:pt idx="8">
                  <c:v>Mercenário</c:v>
                </c:pt>
                <c:pt idx="9">
                  <c:v>Ágil</c:v>
                </c:pt>
              </c:strCache>
            </c:strRef>
          </c:cat>
          <c:val>
            <c:numRef>
              <c:f>Builds!$AG$27:$AG$36</c:f>
              <c:numCache>
                <c:formatCode>General</c:formatCode>
                <c:ptCount val="10"/>
                <c:pt idx="0">
                  <c:v>51</c:v>
                </c:pt>
                <c:pt idx="1">
                  <c:v>80.400000000000006</c:v>
                </c:pt>
                <c:pt idx="2">
                  <c:v>103</c:v>
                </c:pt>
                <c:pt idx="3">
                  <c:v>117.7</c:v>
                </c:pt>
                <c:pt idx="4">
                  <c:v>61.8</c:v>
                </c:pt>
                <c:pt idx="5">
                  <c:v>61.8</c:v>
                </c:pt>
                <c:pt idx="6">
                  <c:v>81.400000000000006</c:v>
                </c:pt>
                <c:pt idx="7">
                  <c:v>61.8</c:v>
                </c:pt>
                <c:pt idx="8">
                  <c:v>41.2</c:v>
                </c:pt>
                <c:pt idx="9">
                  <c:v>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E-4223-ADD2-4D3FE191B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93992560"/>
        <c:axId val="1190439600"/>
      </c:barChart>
      <c:catAx>
        <c:axId val="11939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39600"/>
        <c:crosses val="autoZero"/>
        <c:auto val="1"/>
        <c:lblAlgn val="ctr"/>
        <c:lblOffset val="100"/>
        <c:noMultiLvlLbl val="0"/>
      </c:catAx>
      <c:valAx>
        <c:axId val="11904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Cavaleiro</a:t>
            </a:r>
          </a:p>
        </c:rich>
      </c:tx>
      <c:layout>
        <c:manualLayout>
          <c:xMode val="edge"/>
          <c:yMode val="edge"/>
          <c:x val="0.36958424573802107"/>
          <c:y val="6.21480650936324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1893525809273844"/>
          <c:h val="0.8815893846602508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Builds!$AM$18:$AZ$18</c:f>
              <c:strCache>
                <c:ptCount val="14"/>
                <c:pt idx="0">
                  <c:v>HP</c:v>
                </c:pt>
                <c:pt idx="1">
                  <c:v>MP</c:v>
                </c:pt>
                <c:pt idx="2">
                  <c:v>Phy atk</c:v>
                </c:pt>
                <c:pt idx="3">
                  <c:v>Phy def</c:v>
                </c:pt>
                <c:pt idx="4">
                  <c:v>Mag atk</c:v>
                </c:pt>
                <c:pt idx="5">
                  <c:v>Mag def</c:v>
                </c:pt>
                <c:pt idx="6">
                  <c:v>Dex</c:v>
                </c:pt>
                <c:pt idx="7">
                  <c:v>Agi</c:v>
                </c:pt>
                <c:pt idx="8">
                  <c:v>Crit</c:v>
                </c:pt>
                <c:pt idx="9">
                  <c:v>Stun</c:v>
                </c:pt>
                <c:pt idx="10">
                  <c:v>Block</c:v>
                </c:pt>
                <c:pt idx="11">
                  <c:v>Blood</c:v>
                </c:pt>
                <c:pt idx="12">
                  <c:v>Poison</c:v>
                </c:pt>
                <c:pt idx="13">
                  <c:v>Silence</c:v>
                </c:pt>
              </c:strCache>
            </c:strRef>
          </c:cat>
          <c:val>
            <c:numRef>
              <c:f>Builds!$AM$19:$AZ$19</c:f>
              <c:numCache>
                <c:formatCode>0%</c:formatCode>
                <c:ptCount val="14"/>
                <c:pt idx="0">
                  <c:v>0.37579617834394907</c:v>
                </c:pt>
                <c:pt idx="1">
                  <c:v>0.18789808917197454</c:v>
                </c:pt>
                <c:pt idx="2">
                  <c:v>0.31082981715893115</c:v>
                </c:pt>
                <c:pt idx="3">
                  <c:v>0.31082981715893115</c:v>
                </c:pt>
                <c:pt idx="4">
                  <c:v>0.15189873417721522</c:v>
                </c:pt>
                <c:pt idx="5">
                  <c:v>0.18351741716227699</c:v>
                </c:pt>
                <c:pt idx="6">
                  <c:v>0.13657407407407407</c:v>
                </c:pt>
                <c:pt idx="7">
                  <c:v>0.12266112266112268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8-4F6D-9C4B-FED36540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05344"/>
        <c:axId val="1190425456"/>
      </c:radarChart>
      <c:catAx>
        <c:axId val="17046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25456"/>
        <c:crosses val="autoZero"/>
        <c:auto val="1"/>
        <c:lblAlgn val="ctr"/>
        <c:lblOffset val="100"/>
        <c:noMultiLvlLbl val="0"/>
      </c:catAx>
      <c:valAx>
        <c:axId val="11904254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04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5</xdr:row>
      <xdr:rowOff>0</xdr:rowOff>
    </xdr:from>
    <xdr:to>
      <xdr:col>6</xdr:col>
      <xdr:colOff>196949</xdr:colOff>
      <xdr:row>5</xdr:row>
      <xdr:rowOff>0</xdr:rowOff>
    </xdr:to>
    <xdr:cxnSp macro="">
      <xdr:nvCxnSpPr>
        <xdr:cNvPr id="2" name="Conector de seta reta 2">
          <a:extLst>
            <a:ext uri="{FF2B5EF4-FFF2-40B4-BE49-F238E27FC236}">
              <a16:creationId xmlns:a16="http://schemas.microsoft.com/office/drawing/2014/main" id="{DB358AEE-E731-4DE5-B424-387D6081B28F}"/>
            </a:ext>
          </a:extLst>
        </xdr:cNvPr>
        <xdr:cNvCxnSpPr/>
      </xdr:nvCxnSpPr>
      <xdr:spPr>
        <a:xfrm flipH="1">
          <a:off x="3333749" y="1057275"/>
          <a:ext cx="11304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400051</xdr:colOff>
      <xdr:row>5</xdr:row>
      <xdr:rowOff>0</xdr:rowOff>
    </xdr:from>
    <xdr:to>
      <xdr:col>12</xdr:col>
      <xdr:colOff>311251</xdr:colOff>
      <xdr:row>5</xdr:row>
      <xdr:rowOff>0</xdr:rowOff>
    </xdr:to>
    <xdr:cxnSp macro="">
      <xdr:nvCxnSpPr>
        <xdr:cNvPr id="3" name="Conector de seta reta 3">
          <a:extLst>
            <a:ext uri="{FF2B5EF4-FFF2-40B4-BE49-F238E27FC236}">
              <a16:creationId xmlns:a16="http://schemas.microsoft.com/office/drawing/2014/main" id="{10C7AEC8-12CF-477B-AB3A-8617EE340F95}"/>
            </a:ext>
          </a:extLst>
        </xdr:cNvPr>
        <xdr:cNvCxnSpPr/>
      </xdr:nvCxnSpPr>
      <xdr:spPr>
        <a:xfrm>
          <a:off x="7105651" y="1057275"/>
          <a:ext cx="11304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5</xdr:row>
      <xdr:rowOff>0</xdr:rowOff>
    </xdr:from>
    <xdr:to>
      <xdr:col>4</xdr:col>
      <xdr:colOff>285750</xdr:colOff>
      <xdr:row>6</xdr:row>
      <xdr:rowOff>169500</xdr:rowOff>
    </xdr:to>
    <xdr:cxnSp macro="">
      <xdr:nvCxnSpPr>
        <xdr:cNvPr id="4" name="Conector de seta reta 13">
          <a:extLst>
            <a:ext uri="{FF2B5EF4-FFF2-40B4-BE49-F238E27FC236}">
              <a16:creationId xmlns:a16="http://schemas.microsoft.com/office/drawing/2014/main" id="{A5DB0C4F-5807-4FC0-AEAF-8A04E7EE21AC}"/>
            </a:ext>
          </a:extLst>
        </xdr:cNvPr>
        <xdr:cNvCxnSpPr/>
      </xdr:nvCxnSpPr>
      <xdr:spPr>
        <a:xfrm>
          <a:off x="3333750" y="1057275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5</xdr:row>
      <xdr:rowOff>0</xdr:rowOff>
    </xdr:from>
    <xdr:to>
      <xdr:col>12</xdr:col>
      <xdr:colOff>304800</xdr:colOff>
      <xdr:row>6</xdr:row>
      <xdr:rowOff>169500</xdr:rowOff>
    </xdr:to>
    <xdr:cxnSp macro="">
      <xdr:nvCxnSpPr>
        <xdr:cNvPr id="5" name="Conector de seta reta 14">
          <a:extLst>
            <a:ext uri="{FF2B5EF4-FFF2-40B4-BE49-F238E27FC236}">
              <a16:creationId xmlns:a16="http://schemas.microsoft.com/office/drawing/2014/main" id="{42B76162-5637-4CA7-9C28-D9F693DBED80}"/>
            </a:ext>
          </a:extLst>
        </xdr:cNvPr>
        <xdr:cNvCxnSpPr/>
      </xdr:nvCxnSpPr>
      <xdr:spPr>
        <a:xfrm>
          <a:off x="8229600" y="1057275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6</xdr:row>
      <xdr:rowOff>9525</xdr:rowOff>
    </xdr:from>
    <xdr:to>
      <xdr:col>8</xdr:col>
      <xdr:colOff>304800</xdr:colOff>
      <xdr:row>6</xdr:row>
      <xdr:rowOff>189525</xdr:rowOff>
    </xdr:to>
    <xdr:cxnSp macro="">
      <xdr:nvCxnSpPr>
        <xdr:cNvPr id="6" name="Conector de seta reta 18">
          <a:extLst>
            <a:ext uri="{FF2B5EF4-FFF2-40B4-BE49-F238E27FC236}">
              <a16:creationId xmlns:a16="http://schemas.microsoft.com/office/drawing/2014/main" id="{C45E011C-6A8A-437D-9F7D-7C662E0971A0}"/>
            </a:ext>
          </a:extLst>
        </xdr:cNvPr>
        <xdr:cNvCxnSpPr/>
      </xdr:nvCxnSpPr>
      <xdr:spPr>
        <a:xfrm>
          <a:off x="5791200" y="1257300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22</xdr:row>
      <xdr:rowOff>9525</xdr:rowOff>
    </xdr:from>
    <xdr:to>
      <xdr:col>8</xdr:col>
      <xdr:colOff>304800</xdr:colOff>
      <xdr:row>22</xdr:row>
      <xdr:rowOff>189525</xdr:rowOff>
    </xdr:to>
    <xdr:cxnSp macro="">
      <xdr:nvCxnSpPr>
        <xdr:cNvPr id="7" name="Conector de seta reta 22">
          <a:extLst>
            <a:ext uri="{FF2B5EF4-FFF2-40B4-BE49-F238E27FC236}">
              <a16:creationId xmlns:a16="http://schemas.microsoft.com/office/drawing/2014/main" id="{6B8582EA-FFC8-4B86-BB26-C56BC620649B}"/>
            </a:ext>
          </a:extLst>
        </xdr:cNvPr>
        <xdr:cNvCxnSpPr/>
      </xdr:nvCxnSpPr>
      <xdr:spPr>
        <a:xfrm>
          <a:off x="5791200" y="4305300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10</xdr:row>
      <xdr:rowOff>9525</xdr:rowOff>
    </xdr:from>
    <xdr:to>
      <xdr:col>12</xdr:col>
      <xdr:colOff>304800</xdr:colOff>
      <xdr:row>11</xdr:row>
      <xdr:rowOff>8550</xdr:rowOff>
    </xdr:to>
    <xdr:grpSp>
      <xdr:nvGrpSpPr>
        <xdr:cNvPr id="8" name="Grupo 30">
          <a:extLst>
            <a:ext uri="{FF2B5EF4-FFF2-40B4-BE49-F238E27FC236}">
              <a16:creationId xmlns:a16="http://schemas.microsoft.com/office/drawing/2014/main" id="{06B1711A-440E-4B78-81B3-956906C5FBCE}"/>
            </a:ext>
          </a:extLst>
        </xdr:cNvPr>
        <xdr:cNvGrpSpPr/>
      </xdr:nvGrpSpPr>
      <xdr:grpSpPr>
        <a:xfrm>
          <a:off x="2735036" y="1914525"/>
          <a:ext cx="4917621" cy="189525"/>
          <a:chOff x="3333750" y="2019300"/>
          <a:chExt cx="4895850" cy="189525"/>
        </a:xfrm>
      </xdr:grpSpPr>
      <xdr:cxnSp macro="">
        <xdr:nvCxnSpPr>
          <xdr:cNvPr id="9" name="Conector de seta reta 15">
            <a:extLst>
              <a:ext uri="{FF2B5EF4-FFF2-40B4-BE49-F238E27FC236}">
                <a16:creationId xmlns:a16="http://schemas.microsoft.com/office/drawing/2014/main" id="{698FF2F8-F25B-4727-85C1-1749E7F02675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ector de seta reta 19">
            <a:extLst>
              <a:ext uri="{FF2B5EF4-FFF2-40B4-BE49-F238E27FC236}">
                <a16:creationId xmlns:a16="http://schemas.microsoft.com/office/drawing/2014/main" id="{C83E4F61-C73D-4A98-AA21-E1C707E3502D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Conector de seta reta 23">
            <a:extLst>
              <a:ext uri="{FF2B5EF4-FFF2-40B4-BE49-F238E27FC236}">
                <a16:creationId xmlns:a16="http://schemas.microsoft.com/office/drawing/2014/main" id="{1596E074-7D2D-4EEC-9EB8-FF0A9B5EF18C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314325</xdr:colOff>
      <xdr:row>25</xdr:row>
      <xdr:rowOff>0</xdr:rowOff>
    </xdr:from>
    <xdr:to>
      <xdr:col>6</xdr:col>
      <xdr:colOff>225525</xdr:colOff>
      <xdr:row>25</xdr:row>
      <xdr:rowOff>0</xdr:rowOff>
    </xdr:to>
    <xdr:cxnSp macro="">
      <xdr:nvCxnSpPr>
        <xdr:cNvPr id="12" name="Conector de seta reta 26">
          <a:extLst>
            <a:ext uri="{FF2B5EF4-FFF2-40B4-BE49-F238E27FC236}">
              <a16:creationId xmlns:a16="http://schemas.microsoft.com/office/drawing/2014/main" id="{050665DF-2181-4A2F-A449-DACB80CE15F7}"/>
            </a:ext>
          </a:extLst>
        </xdr:cNvPr>
        <xdr:cNvCxnSpPr/>
      </xdr:nvCxnSpPr>
      <xdr:spPr>
        <a:xfrm>
          <a:off x="3362325" y="4867275"/>
          <a:ext cx="11304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25</xdr:row>
      <xdr:rowOff>0</xdr:rowOff>
    </xdr:from>
    <xdr:to>
      <xdr:col>12</xdr:col>
      <xdr:colOff>311250</xdr:colOff>
      <xdr:row>25</xdr:row>
      <xdr:rowOff>0</xdr:rowOff>
    </xdr:to>
    <xdr:cxnSp macro="">
      <xdr:nvCxnSpPr>
        <xdr:cNvPr id="13" name="Conector de seta reta 27">
          <a:extLst>
            <a:ext uri="{FF2B5EF4-FFF2-40B4-BE49-F238E27FC236}">
              <a16:creationId xmlns:a16="http://schemas.microsoft.com/office/drawing/2014/main" id="{2F5DB759-0BDB-4490-A39A-673878390500}"/>
            </a:ext>
          </a:extLst>
        </xdr:cNvPr>
        <xdr:cNvCxnSpPr/>
      </xdr:nvCxnSpPr>
      <xdr:spPr>
        <a:xfrm flipH="1">
          <a:off x="7105650" y="4867275"/>
          <a:ext cx="11304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22</xdr:row>
      <xdr:rowOff>38100</xdr:rowOff>
    </xdr:from>
    <xdr:to>
      <xdr:col>4</xdr:col>
      <xdr:colOff>304800</xdr:colOff>
      <xdr:row>25</xdr:row>
      <xdr:rowOff>6600</xdr:rowOff>
    </xdr:to>
    <xdr:cxnSp macro="">
      <xdr:nvCxnSpPr>
        <xdr:cNvPr id="14" name="Conector de seta reta 28">
          <a:extLst>
            <a:ext uri="{FF2B5EF4-FFF2-40B4-BE49-F238E27FC236}">
              <a16:creationId xmlns:a16="http://schemas.microsoft.com/office/drawing/2014/main" id="{87D8F327-9A7A-4CCD-A1F3-EAA0919FD3BB}"/>
            </a:ext>
          </a:extLst>
        </xdr:cNvPr>
        <xdr:cNvCxnSpPr/>
      </xdr:nvCxnSpPr>
      <xdr:spPr>
        <a:xfrm>
          <a:off x="3352800" y="4333875"/>
          <a:ext cx="0" cy="54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314325</xdr:colOff>
      <xdr:row>22</xdr:row>
      <xdr:rowOff>38100</xdr:rowOff>
    </xdr:from>
    <xdr:to>
      <xdr:col>12</xdr:col>
      <xdr:colOff>314325</xdr:colOff>
      <xdr:row>25</xdr:row>
      <xdr:rowOff>6600</xdr:rowOff>
    </xdr:to>
    <xdr:cxnSp macro="">
      <xdr:nvCxnSpPr>
        <xdr:cNvPr id="15" name="Conector de seta reta 29">
          <a:extLst>
            <a:ext uri="{FF2B5EF4-FFF2-40B4-BE49-F238E27FC236}">
              <a16:creationId xmlns:a16="http://schemas.microsoft.com/office/drawing/2014/main" id="{80413F62-B9F3-448A-BF94-B3F6CD1FE7C0}"/>
            </a:ext>
          </a:extLst>
        </xdr:cNvPr>
        <xdr:cNvCxnSpPr/>
      </xdr:nvCxnSpPr>
      <xdr:spPr>
        <a:xfrm>
          <a:off x="8239125" y="4333875"/>
          <a:ext cx="0" cy="54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13</xdr:row>
      <xdr:rowOff>180975</xdr:rowOff>
    </xdr:from>
    <xdr:to>
      <xdr:col>12</xdr:col>
      <xdr:colOff>323850</xdr:colOff>
      <xdr:row>14</xdr:row>
      <xdr:rowOff>180000</xdr:rowOff>
    </xdr:to>
    <xdr:grpSp>
      <xdr:nvGrpSpPr>
        <xdr:cNvPr id="16" name="Grupo 31">
          <a:extLst>
            <a:ext uri="{FF2B5EF4-FFF2-40B4-BE49-F238E27FC236}">
              <a16:creationId xmlns:a16="http://schemas.microsoft.com/office/drawing/2014/main" id="{D50B5A29-5F8F-461A-90AD-5C5D4C552241}"/>
            </a:ext>
          </a:extLst>
        </xdr:cNvPr>
        <xdr:cNvGrpSpPr/>
      </xdr:nvGrpSpPr>
      <xdr:grpSpPr>
        <a:xfrm>
          <a:off x="2754086" y="2657475"/>
          <a:ext cx="4917621" cy="189525"/>
          <a:chOff x="3333750" y="2019300"/>
          <a:chExt cx="4895850" cy="189525"/>
        </a:xfrm>
      </xdr:grpSpPr>
      <xdr:cxnSp macro="">
        <xdr:nvCxnSpPr>
          <xdr:cNvPr id="17" name="Conector de seta reta 32">
            <a:extLst>
              <a:ext uri="{FF2B5EF4-FFF2-40B4-BE49-F238E27FC236}">
                <a16:creationId xmlns:a16="http://schemas.microsoft.com/office/drawing/2014/main" id="{E5A4E0C2-6BB6-46FF-8A59-931BE413101B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de seta reta 33">
            <a:extLst>
              <a:ext uri="{FF2B5EF4-FFF2-40B4-BE49-F238E27FC236}">
                <a16:creationId xmlns:a16="http://schemas.microsoft.com/office/drawing/2014/main" id="{0F6EEC5B-3B83-44D8-9734-C74AB64271EF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ector de seta reta 34">
            <a:extLst>
              <a:ext uri="{FF2B5EF4-FFF2-40B4-BE49-F238E27FC236}">
                <a16:creationId xmlns:a16="http://schemas.microsoft.com/office/drawing/2014/main" id="{D44F942D-81E9-4A0C-871A-8DB6976B4E0A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314325</xdr:colOff>
      <xdr:row>18</xdr:row>
      <xdr:rowOff>0</xdr:rowOff>
    </xdr:from>
    <xdr:to>
      <xdr:col>12</xdr:col>
      <xdr:colOff>333375</xdr:colOff>
      <xdr:row>18</xdr:row>
      <xdr:rowOff>189525</xdr:rowOff>
    </xdr:to>
    <xdr:grpSp>
      <xdr:nvGrpSpPr>
        <xdr:cNvPr id="20" name="Grupo 35">
          <a:extLst>
            <a:ext uri="{FF2B5EF4-FFF2-40B4-BE49-F238E27FC236}">
              <a16:creationId xmlns:a16="http://schemas.microsoft.com/office/drawing/2014/main" id="{A2FB07E4-2E95-485D-9D16-DC69CA9331C5}"/>
            </a:ext>
          </a:extLst>
        </xdr:cNvPr>
        <xdr:cNvGrpSpPr/>
      </xdr:nvGrpSpPr>
      <xdr:grpSpPr>
        <a:xfrm>
          <a:off x="2763611" y="3429000"/>
          <a:ext cx="4917621" cy="189525"/>
          <a:chOff x="3333750" y="2019300"/>
          <a:chExt cx="4895850" cy="189525"/>
        </a:xfrm>
      </xdr:grpSpPr>
      <xdr:cxnSp macro="">
        <xdr:nvCxnSpPr>
          <xdr:cNvPr id="21" name="Conector de seta reta 36">
            <a:extLst>
              <a:ext uri="{FF2B5EF4-FFF2-40B4-BE49-F238E27FC236}">
                <a16:creationId xmlns:a16="http://schemas.microsoft.com/office/drawing/2014/main" id="{E820A678-91BE-4C86-A3FA-5A0EC1F326AA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de seta reta 37">
            <a:extLst>
              <a:ext uri="{FF2B5EF4-FFF2-40B4-BE49-F238E27FC236}">
                <a16:creationId xmlns:a16="http://schemas.microsoft.com/office/drawing/2014/main" id="{9D40C7E8-159C-439C-91D0-57CD8C417397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de seta reta 38">
            <a:extLst>
              <a:ext uri="{FF2B5EF4-FFF2-40B4-BE49-F238E27FC236}">
                <a16:creationId xmlns:a16="http://schemas.microsoft.com/office/drawing/2014/main" id="{D74AF416-CD66-4AD2-81AE-8DE435EB72C0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304800</xdr:colOff>
      <xdr:row>6</xdr:row>
      <xdr:rowOff>9525</xdr:rowOff>
    </xdr:from>
    <xdr:to>
      <xdr:col>28</xdr:col>
      <xdr:colOff>323850</xdr:colOff>
      <xdr:row>7</xdr:row>
      <xdr:rowOff>8550</xdr:rowOff>
    </xdr:to>
    <xdr:grpSp>
      <xdr:nvGrpSpPr>
        <xdr:cNvPr id="24" name="Grupo 39">
          <a:extLst>
            <a:ext uri="{FF2B5EF4-FFF2-40B4-BE49-F238E27FC236}">
              <a16:creationId xmlns:a16="http://schemas.microsoft.com/office/drawing/2014/main" id="{E091D680-E534-44E2-9576-0BFA5673D233}"/>
            </a:ext>
          </a:extLst>
        </xdr:cNvPr>
        <xdr:cNvGrpSpPr/>
      </xdr:nvGrpSpPr>
      <xdr:grpSpPr>
        <a:xfrm>
          <a:off x="12551229" y="1152525"/>
          <a:ext cx="4917621" cy="189525"/>
          <a:chOff x="3333750" y="2019300"/>
          <a:chExt cx="4895850" cy="189525"/>
        </a:xfrm>
      </xdr:grpSpPr>
      <xdr:cxnSp macro="">
        <xdr:nvCxnSpPr>
          <xdr:cNvPr id="25" name="Conector de seta reta 40">
            <a:extLst>
              <a:ext uri="{FF2B5EF4-FFF2-40B4-BE49-F238E27FC236}">
                <a16:creationId xmlns:a16="http://schemas.microsoft.com/office/drawing/2014/main" id="{51CD1B97-D33C-47AC-90D1-90D0FDDCCE2F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Conector de seta reta 41">
            <a:extLst>
              <a:ext uri="{FF2B5EF4-FFF2-40B4-BE49-F238E27FC236}">
                <a16:creationId xmlns:a16="http://schemas.microsoft.com/office/drawing/2014/main" id="{8999DEFA-380E-4485-B0C5-C3601BA1DAEA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ector de seta reta 42">
            <a:extLst>
              <a:ext uri="{FF2B5EF4-FFF2-40B4-BE49-F238E27FC236}">
                <a16:creationId xmlns:a16="http://schemas.microsoft.com/office/drawing/2014/main" id="{CF5B2786-0495-4FFC-A01C-63819A14D8A0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304800</xdr:colOff>
      <xdr:row>10</xdr:row>
      <xdr:rowOff>0</xdr:rowOff>
    </xdr:from>
    <xdr:to>
      <xdr:col>28</xdr:col>
      <xdr:colOff>323850</xdr:colOff>
      <xdr:row>10</xdr:row>
      <xdr:rowOff>189525</xdr:rowOff>
    </xdr:to>
    <xdr:grpSp>
      <xdr:nvGrpSpPr>
        <xdr:cNvPr id="28" name="Grupo 43">
          <a:extLst>
            <a:ext uri="{FF2B5EF4-FFF2-40B4-BE49-F238E27FC236}">
              <a16:creationId xmlns:a16="http://schemas.microsoft.com/office/drawing/2014/main" id="{53B186B2-F1AE-4F96-A083-A5F18C1809E2}"/>
            </a:ext>
          </a:extLst>
        </xdr:cNvPr>
        <xdr:cNvGrpSpPr/>
      </xdr:nvGrpSpPr>
      <xdr:grpSpPr>
        <a:xfrm>
          <a:off x="12551229" y="1905000"/>
          <a:ext cx="4917621" cy="189525"/>
          <a:chOff x="3333750" y="2019300"/>
          <a:chExt cx="4895850" cy="189525"/>
        </a:xfrm>
      </xdr:grpSpPr>
      <xdr:cxnSp macro="">
        <xdr:nvCxnSpPr>
          <xdr:cNvPr id="29" name="Conector de seta reta 44">
            <a:extLst>
              <a:ext uri="{FF2B5EF4-FFF2-40B4-BE49-F238E27FC236}">
                <a16:creationId xmlns:a16="http://schemas.microsoft.com/office/drawing/2014/main" id="{749F9327-6122-42CC-87B5-199B4212AB92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Conector de seta reta 45">
            <a:extLst>
              <a:ext uri="{FF2B5EF4-FFF2-40B4-BE49-F238E27FC236}">
                <a16:creationId xmlns:a16="http://schemas.microsoft.com/office/drawing/2014/main" id="{2916393D-7202-4A95-BB37-F0198F2DED97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Conector de seta reta 46">
            <a:extLst>
              <a:ext uri="{FF2B5EF4-FFF2-40B4-BE49-F238E27FC236}">
                <a16:creationId xmlns:a16="http://schemas.microsoft.com/office/drawing/2014/main" id="{4C3022B3-9C9F-4379-A64D-FA9859BE109D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295275</xdr:colOff>
      <xdr:row>14</xdr:row>
      <xdr:rowOff>0</xdr:rowOff>
    </xdr:from>
    <xdr:to>
      <xdr:col>28</xdr:col>
      <xdr:colOff>314325</xdr:colOff>
      <xdr:row>14</xdr:row>
      <xdr:rowOff>189525</xdr:rowOff>
    </xdr:to>
    <xdr:grpSp>
      <xdr:nvGrpSpPr>
        <xdr:cNvPr id="32" name="Grupo 47">
          <a:extLst>
            <a:ext uri="{FF2B5EF4-FFF2-40B4-BE49-F238E27FC236}">
              <a16:creationId xmlns:a16="http://schemas.microsoft.com/office/drawing/2014/main" id="{F0DC484D-CC8A-4DD8-A8DC-40E2FCF86EF0}"/>
            </a:ext>
          </a:extLst>
        </xdr:cNvPr>
        <xdr:cNvGrpSpPr/>
      </xdr:nvGrpSpPr>
      <xdr:grpSpPr>
        <a:xfrm>
          <a:off x="12541704" y="2667000"/>
          <a:ext cx="4917621" cy="189525"/>
          <a:chOff x="3333750" y="2019300"/>
          <a:chExt cx="4895850" cy="189525"/>
        </a:xfrm>
      </xdr:grpSpPr>
      <xdr:cxnSp macro="">
        <xdr:nvCxnSpPr>
          <xdr:cNvPr id="33" name="Conector de seta reta 48">
            <a:extLst>
              <a:ext uri="{FF2B5EF4-FFF2-40B4-BE49-F238E27FC236}">
                <a16:creationId xmlns:a16="http://schemas.microsoft.com/office/drawing/2014/main" id="{0DB223F8-5C4E-456D-8133-356C24EFF7BC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ector de seta reta 49">
            <a:extLst>
              <a:ext uri="{FF2B5EF4-FFF2-40B4-BE49-F238E27FC236}">
                <a16:creationId xmlns:a16="http://schemas.microsoft.com/office/drawing/2014/main" id="{A112818B-B60A-4A9E-95E0-964D0A02CD29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ector de seta reta 50">
            <a:extLst>
              <a:ext uri="{FF2B5EF4-FFF2-40B4-BE49-F238E27FC236}">
                <a16:creationId xmlns:a16="http://schemas.microsoft.com/office/drawing/2014/main" id="{37324AE0-C3D8-4E6F-A36B-5E8DC17F9280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295275</xdr:colOff>
      <xdr:row>18</xdr:row>
      <xdr:rowOff>0</xdr:rowOff>
    </xdr:from>
    <xdr:to>
      <xdr:col>28</xdr:col>
      <xdr:colOff>314325</xdr:colOff>
      <xdr:row>18</xdr:row>
      <xdr:rowOff>189525</xdr:rowOff>
    </xdr:to>
    <xdr:grpSp>
      <xdr:nvGrpSpPr>
        <xdr:cNvPr id="36" name="Grupo 51">
          <a:extLst>
            <a:ext uri="{FF2B5EF4-FFF2-40B4-BE49-F238E27FC236}">
              <a16:creationId xmlns:a16="http://schemas.microsoft.com/office/drawing/2014/main" id="{41929F75-A445-41A1-B831-4F02E1E3FE56}"/>
            </a:ext>
          </a:extLst>
        </xdr:cNvPr>
        <xdr:cNvGrpSpPr/>
      </xdr:nvGrpSpPr>
      <xdr:grpSpPr>
        <a:xfrm>
          <a:off x="12541704" y="3429000"/>
          <a:ext cx="4917621" cy="189525"/>
          <a:chOff x="3333750" y="2019300"/>
          <a:chExt cx="4895850" cy="189525"/>
        </a:xfrm>
      </xdr:grpSpPr>
      <xdr:cxnSp macro="">
        <xdr:nvCxnSpPr>
          <xdr:cNvPr id="37" name="Conector de seta reta 52">
            <a:extLst>
              <a:ext uri="{FF2B5EF4-FFF2-40B4-BE49-F238E27FC236}">
                <a16:creationId xmlns:a16="http://schemas.microsoft.com/office/drawing/2014/main" id="{F6A2F248-4ADC-457A-9EF4-3E2FCEE78D0D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Conector de seta reta 53">
            <a:extLst>
              <a:ext uri="{FF2B5EF4-FFF2-40B4-BE49-F238E27FC236}">
                <a16:creationId xmlns:a16="http://schemas.microsoft.com/office/drawing/2014/main" id="{473E3849-8CCE-4DD1-BC5F-73C40E872FCD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Conector de seta reta 54">
            <a:extLst>
              <a:ext uri="{FF2B5EF4-FFF2-40B4-BE49-F238E27FC236}">
                <a16:creationId xmlns:a16="http://schemas.microsoft.com/office/drawing/2014/main" id="{78F4DFC4-39CD-4FDF-AB19-04A5EDBE5413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103</xdr:col>
      <xdr:colOff>314325</xdr:colOff>
      <xdr:row>29</xdr:row>
      <xdr:rowOff>0</xdr:rowOff>
    </xdr:from>
    <xdr:to>
      <xdr:col>111</xdr:col>
      <xdr:colOff>333375</xdr:colOff>
      <xdr:row>29</xdr:row>
      <xdr:rowOff>189525</xdr:rowOff>
    </xdr:to>
    <xdr:grpSp>
      <xdr:nvGrpSpPr>
        <xdr:cNvPr id="40" name="Grupo 55">
          <a:extLst>
            <a:ext uri="{FF2B5EF4-FFF2-40B4-BE49-F238E27FC236}">
              <a16:creationId xmlns:a16="http://schemas.microsoft.com/office/drawing/2014/main" id="{2E7182A6-BF4E-482E-A322-8B48F290BCB7}"/>
            </a:ext>
          </a:extLst>
        </xdr:cNvPr>
        <xdr:cNvGrpSpPr/>
      </xdr:nvGrpSpPr>
      <xdr:grpSpPr>
        <a:xfrm>
          <a:off x="63383432" y="5524500"/>
          <a:ext cx="4917622" cy="189525"/>
          <a:chOff x="3333750" y="2019300"/>
          <a:chExt cx="4895850" cy="189525"/>
        </a:xfrm>
      </xdr:grpSpPr>
      <xdr:cxnSp macro="">
        <xdr:nvCxnSpPr>
          <xdr:cNvPr id="41" name="Conector de seta reta 56">
            <a:extLst>
              <a:ext uri="{FF2B5EF4-FFF2-40B4-BE49-F238E27FC236}">
                <a16:creationId xmlns:a16="http://schemas.microsoft.com/office/drawing/2014/main" id="{4807993E-3B20-49F5-881B-5A3840D56C5A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Conector de seta reta 57">
            <a:extLst>
              <a:ext uri="{FF2B5EF4-FFF2-40B4-BE49-F238E27FC236}">
                <a16:creationId xmlns:a16="http://schemas.microsoft.com/office/drawing/2014/main" id="{FDF33282-F8ED-4A47-A9EA-40BE6F1BBC86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Conector de seta reta 58">
            <a:extLst>
              <a:ext uri="{FF2B5EF4-FFF2-40B4-BE49-F238E27FC236}">
                <a16:creationId xmlns:a16="http://schemas.microsoft.com/office/drawing/2014/main" id="{516DC6F9-AF9D-46A0-8825-F0B65A9CF213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103</xdr:col>
      <xdr:colOff>314325</xdr:colOff>
      <xdr:row>33</xdr:row>
      <xdr:rowOff>0</xdr:rowOff>
    </xdr:from>
    <xdr:to>
      <xdr:col>111</xdr:col>
      <xdr:colOff>333375</xdr:colOff>
      <xdr:row>33</xdr:row>
      <xdr:rowOff>189525</xdr:rowOff>
    </xdr:to>
    <xdr:grpSp>
      <xdr:nvGrpSpPr>
        <xdr:cNvPr id="44" name="Grupo 59">
          <a:extLst>
            <a:ext uri="{FF2B5EF4-FFF2-40B4-BE49-F238E27FC236}">
              <a16:creationId xmlns:a16="http://schemas.microsoft.com/office/drawing/2014/main" id="{C862EDE8-DE32-40D0-8D73-3F4795DA61F9}"/>
            </a:ext>
          </a:extLst>
        </xdr:cNvPr>
        <xdr:cNvGrpSpPr/>
      </xdr:nvGrpSpPr>
      <xdr:grpSpPr>
        <a:xfrm>
          <a:off x="63383432" y="6286500"/>
          <a:ext cx="4917622" cy="189525"/>
          <a:chOff x="3333750" y="2019300"/>
          <a:chExt cx="4895850" cy="189525"/>
        </a:xfrm>
      </xdr:grpSpPr>
      <xdr:cxnSp macro="">
        <xdr:nvCxnSpPr>
          <xdr:cNvPr id="45" name="Conector de seta reta 60">
            <a:extLst>
              <a:ext uri="{FF2B5EF4-FFF2-40B4-BE49-F238E27FC236}">
                <a16:creationId xmlns:a16="http://schemas.microsoft.com/office/drawing/2014/main" id="{02CA2513-4E86-4253-BE79-EBE4BE56D740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Conector de seta reta 61">
            <a:extLst>
              <a:ext uri="{FF2B5EF4-FFF2-40B4-BE49-F238E27FC236}">
                <a16:creationId xmlns:a16="http://schemas.microsoft.com/office/drawing/2014/main" id="{398A0669-3961-4B2A-AAB8-60D2537A4397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Conector de seta reta 62">
            <a:extLst>
              <a:ext uri="{FF2B5EF4-FFF2-40B4-BE49-F238E27FC236}">
                <a16:creationId xmlns:a16="http://schemas.microsoft.com/office/drawing/2014/main" id="{C2518FC9-EF07-4F1B-AB8E-2BEAC5A458A4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103</xdr:col>
      <xdr:colOff>314325</xdr:colOff>
      <xdr:row>37</xdr:row>
      <xdr:rowOff>0</xdr:rowOff>
    </xdr:from>
    <xdr:to>
      <xdr:col>111</xdr:col>
      <xdr:colOff>333375</xdr:colOff>
      <xdr:row>37</xdr:row>
      <xdr:rowOff>189525</xdr:rowOff>
    </xdr:to>
    <xdr:grpSp>
      <xdr:nvGrpSpPr>
        <xdr:cNvPr id="48" name="Grupo 63">
          <a:extLst>
            <a:ext uri="{FF2B5EF4-FFF2-40B4-BE49-F238E27FC236}">
              <a16:creationId xmlns:a16="http://schemas.microsoft.com/office/drawing/2014/main" id="{B4B5D12A-2D24-426D-B1FF-CF52976CCD21}"/>
            </a:ext>
          </a:extLst>
        </xdr:cNvPr>
        <xdr:cNvGrpSpPr/>
      </xdr:nvGrpSpPr>
      <xdr:grpSpPr>
        <a:xfrm>
          <a:off x="63383432" y="7048500"/>
          <a:ext cx="4917622" cy="189525"/>
          <a:chOff x="3333750" y="2019300"/>
          <a:chExt cx="4895850" cy="189525"/>
        </a:xfrm>
      </xdr:grpSpPr>
      <xdr:cxnSp macro="">
        <xdr:nvCxnSpPr>
          <xdr:cNvPr id="49" name="Conector de seta reta 64">
            <a:extLst>
              <a:ext uri="{FF2B5EF4-FFF2-40B4-BE49-F238E27FC236}">
                <a16:creationId xmlns:a16="http://schemas.microsoft.com/office/drawing/2014/main" id="{7D8F1747-15F1-4D8F-A57F-546DD8A46659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Conector de seta reta 65">
            <a:extLst>
              <a:ext uri="{FF2B5EF4-FFF2-40B4-BE49-F238E27FC236}">
                <a16:creationId xmlns:a16="http://schemas.microsoft.com/office/drawing/2014/main" id="{C45C7F13-62EB-4363-B58C-1E8CA3E6B7FC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Conector de seta reta 66">
            <a:extLst>
              <a:ext uri="{FF2B5EF4-FFF2-40B4-BE49-F238E27FC236}">
                <a16:creationId xmlns:a16="http://schemas.microsoft.com/office/drawing/2014/main" id="{F85B283B-3372-4D5F-B6D2-E71A573F68DE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103</xdr:col>
      <xdr:colOff>323850</xdr:colOff>
      <xdr:row>41</xdr:row>
      <xdr:rowOff>0</xdr:rowOff>
    </xdr:from>
    <xdr:to>
      <xdr:col>111</xdr:col>
      <xdr:colOff>342900</xdr:colOff>
      <xdr:row>41</xdr:row>
      <xdr:rowOff>189525</xdr:rowOff>
    </xdr:to>
    <xdr:grpSp>
      <xdr:nvGrpSpPr>
        <xdr:cNvPr id="52" name="Grupo 67">
          <a:extLst>
            <a:ext uri="{FF2B5EF4-FFF2-40B4-BE49-F238E27FC236}">
              <a16:creationId xmlns:a16="http://schemas.microsoft.com/office/drawing/2014/main" id="{0A229D0D-A361-4A08-9C9B-398A8907F625}"/>
            </a:ext>
          </a:extLst>
        </xdr:cNvPr>
        <xdr:cNvGrpSpPr/>
      </xdr:nvGrpSpPr>
      <xdr:grpSpPr>
        <a:xfrm>
          <a:off x="63392957" y="7810500"/>
          <a:ext cx="4917622" cy="189525"/>
          <a:chOff x="3333750" y="2019300"/>
          <a:chExt cx="4895850" cy="189525"/>
        </a:xfrm>
      </xdr:grpSpPr>
      <xdr:cxnSp macro="">
        <xdr:nvCxnSpPr>
          <xdr:cNvPr id="53" name="Conector de seta reta 68">
            <a:extLst>
              <a:ext uri="{FF2B5EF4-FFF2-40B4-BE49-F238E27FC236}">
                <a16:creationId xmlns:a16="http://schemas.microsoft.com/office/drawing/2014/main" id="{1A0C46E7-B23E-484B-B961-8E56AA8DC11E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Conector de seta reta 69">
            <a:extLst>
              <a:ext uri="{FF2B5EF4-FFF2-40B4-BE49-F238E27FC236}">
                <a16:creationId xmlns:a16="http://schemas.microsoft.com/office/drawing/2014/main" id="{160BA7F6-7177-47D4-800C-528FDF96EF39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ector de seta reta 70">
            <a:extLst>
              <a:ext uri="{FF2B5EF4-FFF2-40B4-BE49-F238E27FC236}">
                <a16:creationId xmlns:a16="http://schemas.microsoft.com/office/drawing/2014/main" id="{17035886-58C5-45DF-8436-B136D12D8830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115</xdr:col>
      <xdr:colOff>314325</xdr:colOff>
      <xdr:row>33</xdr:row>
      <xdr:rowOff>0</xdr:rowOff>
    </xdr:from>
    <xdr:to>
      <xdr:col>123</xdr:col>
      <xdr:colOff>333375</xdr:colOff>
      <xdr:row>33</xdr:row>
      <xdr:rowOff>189525</xdr:rowOff>
    </xdr:to>
    <xdr:grpSp>
      <xdr:nvGrpSpPr>
        <xdr:cNvPr id="56" name="Grupo 75">
          <a:extLst>
            <a:ext uri="{FF2B5EF4-FFF2-40B4-BE49-F238E27FC236}">
              <a16:creationId xmlns:a16="http://schemas.microsoft.com/office/drawing/2014/main" id="{9DB3BB8D-76C5-4434-99BD-157038BCB787}"/>
            </a:ext>
          </a:extLst>
        </xdr:cNvPr>
        <xdr:cNvGrpSpPr/>
      </xdr:nvGrpSpPr>
      <xdr:grpSpPr>
        <a:xfrm>
          <a:off x="70731289" y="6286500"/>
          <a:ext cx="4917622" cy="189525"/>
          <a:chOff x="3333750" y="2019300"/>
          <a:chExt cx="4895850" cy="189525"/>
        </a:xfrm>
      </xdr:grpSpPr>
      <xdr:cxnSp macro="">
        <xdr:nvCxnSpPr>
          <xdr:cNvPr id="57" name="Conector de seta reta 76">
            <a:extLst>
              <a:ext uri="{FF2B5EF4-FFF2-40B4-BE49-F238E27FC236}">
                <a16:creationId xmlns:a16="http://schemas.microsoft.com/office/drawing/2014/main" id="{53B52F35-A05C-4C81-8885-D89634B45D0C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Conector de seta reta 77">
            <a:extLst>
              <a:ext uri="{FF2B5EF4-FFF2-40B4-BE49-F238E27FC236}">
                <a16:creationId xmlns:a16="http://schemas.microsoft.com/office/drawing/2014/main" id="{71B913E9-94AA-423F-8011-EF8724C2A3E6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Conector de seta reta 78">
            <a:extLst>
              <a:ext uri="{FF2B5EF4-FFF2-40B4-BE49-F238E27FC236}">
                <a16:creationId xmlns:a16="http://schemas.microsoft.com/office/drawing/2014/main" id="{0420423D-4B26-484A-B512-42DC63B67ED5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115</xdr:col>
      <xdr:colOff>314325</xdr:colOff>
      <xdr:row>37</xdr:row>
      <xdr:rowOff>0</xdr:rowOff>
    </xdr:from>
    <xdr:to>
      <xdr:col>123</xdr:col>
      <xdr:colOff>333375</xdr:colOff>
      <xdr:row>37</xdr:row>
      <xdr:rowOff>189525</xdr:rowOff>
    </xdr:to>
    <xdr:grpSp>
      <xdr:nvGrpSpPr>
        <xdr:cNvPr id="60" name="Grupo 79">
          <a:extLst>
            <a:ext uri="{FF2B5EF4-FFF2-40B4-BE49-F238E27FC236}">
              <a16:creationId xmlns:a16="http://schemas.microsoft.com/office/drawing/2014/main" id="{98635856-0068-4753-915E-84D9DAA06B6A}"/>
            </a:ext>
          </a:extLst>
        </xdr:cNvPr>
        <xdr:cNvGrpSpPr/>
      </xdr:nvGrpSpPr>
      <xdr:grpSpPr>
        <a:xfrm>
          <a:off x="70731289" y="7048500"/>
          <a:ext cx="4917622" cy="189525"/>
          <a:chOff x="3333750" y="2019300"/>
          <a:chExt cx="4895850" cy="189525"/>
        </a:xfrm>
      </xdr:grpSpPr>
      <xdr:cxnSp macro="">
        <xdr:nvCxnSpPr>
          <xdr:cNvPr id="61" name="Conector de seta reta 80">
            <a:extLst>
              <a:ext uri="{FF2B5EF4-FFF2-40B4-BE49-F238E27FC236}">
                <a16:creationId xmlns:a16="http://schemas.microsoft.com/office/drawing/2014/main" id="{BAE43736-6E8B-4783-9034-E0AD5F2D79B1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ector de seta reta 81">
            <a:extLst>
              <a:ext uri="{FF2B5EF4-FFF2-40B4-BE49-F238E27FC236}">
                <a16:creationId xmlns:a16="http://schemas.microsoft.com/office/drawing/2014/main" id="{BE5108B0-4F77-4C78-87CA-FBCC7C506D63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Conector de seta reta 82">
            <a:extLst>
              <a:ext uri="{FF2B5EF4-FFF2-40B4-BE49-F238E27FC236}">
                <a16:creationId xmlns:a16="http://schemas.microsoft.com/office/drawing/2014/main" id="{4AA47B82-B289-4F63-8AFB-407A242732E7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115</xdr:col>
      <xdr:colOff>323850</xdr:colOff>
      <xdr:row>41</xdr:row>
      <xdr:rowOff>0</xdr:rowOff>
    </xdr:from>
    <xdr:to>
      <xdr:col>123</xdr:col>
      <xdr:colOff>342900</xdr:colOff>
      <xdr:row>41</xdr:row>
      <xdr:rowOff>189525</xdr:rowOff>
    </xdr:to>
    <xdr:grpSp>
      <xdr:nvGrpSpPr>
        <xdr:cNvPr id="64" name="Grupo 83">
          <a:extLst>
            <a:ext uri="{FF2B5EF4-FFF2-40B4-BE49-F238E27FC236}">
              <a16:creationId xmlns:a16="http://schemas.microsoft.com/office/drawing/2014/main" id="{6B21A5A0-2433-4DAC-8902-1BDBCB2A9699}"/>
            </a:ext>
          </a:extLst>
        </xdr:cNvPr>
        <xdr:cNvGrpSpPr/>
      </xdr:nvGrpSpPr>
      <xdr:grpSpPr>
        <a:xfrm>
          <a:off x="70740814" y="7810500"/>
          <a:ext cx="4917622" cy="189525"/>
          <a:chOff x="3333750" y="2019300"/>
          <a:chExt cx="4895850" cy="189525"/>
        </a:xfrm>
      </xdr:grpSpPr>
      <xdr:cxnSp macro="">
        <xdr:nvCxnSpPr>
          <xdr:cNvPr id="65" name="Conector de seta reta 84">
            <a:extLst>
              <a:ext uri="{FF2B5EF4-FFF2-40B4-BE49-F238E27FC236}">
                <a16:creationId xmlns:a16="http://schemas.microsoft.com/office/drawing/2014/main" id="{948F4287-B2E1-4473-AC4B-3C00D839DACF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Conector de seta reta 85">
            <a:extLst>
              <a:ext uri="{FF2B5EF4-FFF2-40B4-BE49-F238E27FC236}">
                <a16:creationId xmlns:a16="http://schemas.microsoft.com/office/drawing/2014/main" id="{E540C87F-A2F7-45C7-A81D-B4AB8017DA71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Conector de seta reta 86">
            <a:extLst>
              <a:ext uri="{FF2B5EF4-FFF2-40B4-BE49-F238E27FC236}">
                <a16:creationId xmlns:a16="http://schemas.microsoft.com/office/drawing/2014/main" id="{475703A9-1E0F-4A0D-BC4A-599AB247C959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115</xdr:col>
      <xdr:colOff>314325</xdr:colOff>
      <xdr:row>27</xdr:row>
      <xdr:rowOff>180974</xdr:rowOff>
    </xdr:from>
    <xdr:to>
      <xdr:col>123</xdr:col>
      <xdr:colOff>333375</xdr:colOff>
      <xdr:row>30</xdr:row>
      <xdr:rowOff>15680</xdr:rowOff>
    </xdr:to>
    <xdr:grpSp>
      <xdr:nvGrpSpPr>
        <xdr:cNvPr id="68" name="Grupo 89">
          <a:extLst>
            <a:ext uri="{FF2B5EF4-FFF2-40B4-BE49-F238E27FC236}">
              <a16:creationId xmlns:a16="http://schemas.microsoft.com/office/drawing/2014/main" id="{26867812-CC8F-4758-B172-0BCAF3007387}"/>
            </a:ext>
          </a:extLst>
        </xdr:cNvPr>
        <xdr:cNvGrpSpPr/>
      </xdr:nvGrpSpPr>
      <xdr:grpSpPr>
        <a:xfrm>
          <a:off x="70731289" y="5324474"/>
          <a:ext cx="4917622" cy="406206"/>
          <a:chOff x="3333750" y="2019301"/>
          <a:chExt cx="4895850" cy="379049"/>
        </a:xfrm>
      </xdr:grpSpPr>
      <xdr:cxnSp macro="">
        <xdr:nvCxnSpPr>
          <xdr:cNvPr id="69" name="Conector de seta reta 90">
            <a:extLst>
              <a:ext uri="{FF2B5EF4-FFF2-40B4-BE49-F238E27FC236}">
                <a16:creationId xmlns:a16="http://schemas.microsoft.com/office/drawing/2014/main" id="{85281CAF-28BB-4EA2-B0F5-66DB84CA9720}"/>
              </a:ext>
            </a:extLst>
          </xdr:cNvPr>
          <xdr:cNvCxnSpPr/>
        </xdr:nvCxnSpPr>
        <xdr:spPr>
          <a:xfrm>
            <a:off x="3333750" y="2028825"/>
            <a:ext cx="0" cy="36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Conector de seta reta 91">
            <a:extLst>
              <a:ext uri="{FF2B5EF4-FFF2-40B4-BE49-F238E27FC236}">
                <a16:creationId xmlns:a16="http://schemas.microsoft.com/office/drawing/2014/main" id="{71D4962B-21E5-478E-95FB-BFCD27134B25}"/>
              </a:ext>
            </a:extLst>
          </xdr:cNvPr>
          <xdr:cNvCxnSpPr/>
        </xdr:nvCxnSpPr>
        <xdr:spPr>
          <a:xfrm>
            <a:off x="5800725" y="2028825"/>
            <a:ext cx="0" cy="36952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Conector de seta reta 92">
            <a:extLst>
              <a:ext uri="{FF2B5EF4-FFF2-40B4-BE49-F238E27FC236}">
                <a16:creationId xmlns:a16="http://schemas.microsoft.com/office/drawing/2014/main" id="{7C6D9717-68EA-465A-8337-353D2D77C958}"/>
              </a:ext>
            </a:extLst>
          </xdr:cNvPr>
          <xdr:cNvCxnSpPr/>
        </xdr:nvCxnSpPr>
        <xdr:spPr>
          <a:xfrm>
            <a:off x="8229600" y="2019301"/>
            <a:ext cx="0" cy="36952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115</xdr:col>
      <xdr:colOff>304800</xdr:colOff>
      <xdr:row>28</xdr:row>
      <xdr:rowOff>0</xdr:rowOff>
    </xdr:from>
    <xdr:to>
      <xdr:col>115</xdr:col>
      <xdr:colOff>552450</xdr:colOff>
      <xdr:row>28</xdr:row>
      <xdr:rowOff>0</xdr:rowOff>
    </xdr:to>
    <xdr:cxnSp macro="">
      <xdr:nvCxnSpPr>
        <xdr:cNvPr id="72" name="Conector de seta reta 94">
          <a:extLst>
            <a:ext uri="{FF2B5EF4-FFF2-40B4-BE49-F238E27FC236}">
              <a16:creationId xmlns:a16="http://schemas.microsoft.com/office/drawing/2014/main" id="{78F87980-A97E-4EA3-83AA-E686987AA94A}"/>
            </a:ext>
          </a:extLst>
        </xdr:cNvPr>
        <xdr:cNvCxnSpPr/>
      </xdr:nvCxnSpPr>
      <xdr:spPr>
        <a:xfrm flipH="1">
          <a:off x="25298400" y="1057275"/>
          <a:ext cx="2476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333375</xdr:colOff>
      <xdr:row>28</xdr:row>
      <xdr:rowOff>0</xdr:rowOff>
    </xdr:from>
    <xdr:to>
      <xdr:col>119</xdr:col>
      <xdr:colOff>581025</xdr:colOff>
      <xdr:row>28</xdr:row>
      <xdr:rowOff>0</xdr:rowOff>
    </xdr:to>
    <xdr:cxnSp macro="">
      <xdr:nvCxnSpPr>
        <xdr:cNvPr id="73" name="Conector de seta reta 95">
          <a:extLst>
            <a:ext uri="{FF2B5EF4-FFF2-40B4-BE49-F238E27FC236}">
              <a16:creationId xmlns:a16="http://schemas.microsoft.com/office/drawing/2014/main" id="{C4830DDF-BA77-4E56-AEBB-67E6B256B40B}"/>
            </a:ext>
          </a:extLst>
        </xdr:cNvPr>
        <xdr:cNvCxnSpPr/>
      </xdr:nvCxnSpPr>
      <xdr:spPr>
        <a:xfrm flipH="1">
          <a:off x="27765375" y="1057275"/>
          <a:ext cx="2476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104774</xdr:colOff>
      <xdr:row>28</xdr:row>
      <xdr:rowOff>0</xdr:rowOff>
    </xdr:from>
    <xdr:to>
      <xdr:col>119</xdr:col>
      <xdr:colOff>353174</xdr:colOff>
      <xdr:row>28</xdr:row>
      <xdr:rowOff>0</xdr:rowOff>
    </xdr:to>
    <xdr:cxnSp macro="">
      <xdr:nvCxnSpPr>
        <xdr:cNvPr id="74" name="Conector de seta reta 99">
          <a:extLst>
            <a:ext uri="{FF2B5EF4-FFF2-40B4-BE49-F238E27FC236}">
              <a16:creationId xmlns:a16="http://schemas.microsoft.com/office/drawing/2014/main" id="{E779C7D5-D286-445C-AC96-DC078A505FE6}"/>
            </a:ext>
          </a:extLst>
        </xdr:cNvPr>
        <xdr:cNvCxnSpPr/>
      </xdr:nvCxnSpPr>
      <xdr:spPr>
        <a:xfrm>
          <a:off x="27536774" y="1057275"/>
          <a:ext cx="2484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95250</xdr:colOff>
      <xdr:row>28</xdr:row>
      <xdr:rowOff>0</xdr:rowOff>
    </xdr:from>
    <xdr:to>
      <xdr:col>123</xdr:col>
      <xdr:colOff>343650</xdr:colOff>
      <xdr:row>28</xdr:row>
      <xdr:rowOff>0</xdr:rowOff>
    </xdr:to>
    <xdr:cxnSp macro="">
      <xdr:nvCxnSpPr>
        <xdr:cNvPr id="75" name="Conector de seta reta 100">
          <a:extLst>
            <a:ext uri="{FF2B5EF4-FFF2-40B4-BE49-F238E27FC236}">
              <a16:creationId xmlns:a16="http://schemas.microsoft.com/office/drawing/2014/main" id="{CEF9187D-5DB8-4908-9EAD-86D8BAE7D18D}"/>
            </a:ext>
          </a:extLst>
        </xdr:cNvPr>
        <xdr:cNvCxnSpPr/>
      </xdr:nvCxnSpPr>
      <xdr:spPr>
        <a:xfrm>
          <a:off x="29965650" y="1057275"/>
          <a:ext cx="2484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314325</xdr:colOff>
      <xdr:row>33</xdr:row>
      <xdr:rowOff>0</xdr:rowOff>
    </xdr:from>
    <xdr:to>
      <xdr:col>135</xdr:col>
      <xdr:colOff>333375</xdr:colOff>
      <xdr:row>33</xdr:row>
      <xdr:rowOff>189525</xdr:rowOff>
    </xdr:to>
    <xdr:grpSp>
      <xdr:nvGrpSpPr>
        <xdr:cNvPr id="76" name="Grupo 101">
          <a:extLst>
            <a:ext uri="{FF2B5EF4-FFF2-40B4-BE49-F238E27FC236}">
              <a16:creationId xmlns:a16="http://schemas.microsoft.com/office/drawing/2014/main" id="{4BEDE6F4-40FC-4FAF-97E3-415A9F61E090}"/>
            </a:ext>
          </a:extLst>
        </xdr:cNvPr>
        <xdr:cNvGrpSpPr/>
      </xdr:nvGrpSpPr>
      <xdr:grpSpPr>
        <a:xfrm>
          <a:off x="78079146" y="6286500"/>
          <a:ext cx="4917622" cy="189525"/>
          <a:chOff x="3333750" y="2019300"/>
          <a:chExt cx="4895850" cy="189525"/>
        </a:xfrm>
      </xdr:grpSpPr>
      <xdr:cxnSp macro="">
        <xdr:nvCxnSpPr>
          <xdr:cNvPr id="77" name="Conector de seta reta 102">
            <a:extLst>
              <a:ext uri="{FF2B5EF4-FFF2-40B4-BE49-F238E27FC236}">
                <a16:creationId xmlns:a16="http://schemas.microsoft.com/office/drawing/2014/main" id="{B9567B96-DE0E-4FED-B9B5-B11836C7322F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Conector de seta reta 103">
            <a:extLst>
              <a:ext uri="{FF2B5EF4-FFF2-40B4-BE49-F238E27FC236}">
                <a16:creationId xmlns:a16="http://schemas.microsoft.com/office/drawing/2014/main" id="{D85F1B4B-BBC8-49C7-9B83-369742B9D888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Conector de seta reta 104">
            <a:extLst>
              <a:ext uri="{FF2B5EF4-FFF2-40B4-BE49-F238E27FC236}">
                <a16:creationId xmlns:a16="http://schemas.microsoft.com/office/drawing/2014/main" id="{6F6C4ADB-C049-4D41-8EA7-42594B1B557D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127</xdr:col>
      <xdr:colOff>314325</xdr:colOff>
      <xdr:row>37</xdr:row>
      <xdr:rowOff>0</xdr:rowOff>
    </xdr:from>
    <xdr:to>
      <xdr:col>135</xdr:col>
      <xdr:colOff>333375</xdr:colOff>
      <xdr:row>37</xdr:row>
      <xdr:rowOff>189525</xdr:rowOff>
    </xdr:to>
    <xdr:grpSp>
      <xdr:nvGrpSpPr>
        <xdr:cNvPr id="80" name="Grupo 105">
          <a:extLst>
            <a:ext uri="{FF2B5EF4-FFF2-40B4-BE49-F238E27FC236}">
              <a16:creationId xmlns:a16="http://schemas.microsoft.com/office/drawing/2014/main" id="{717C2FCE-4EE1-4C81-BA21-1755B72FCC4D}"/>
            </a:ext>
          </a:extLst>
        </xdr:cNvPr>
        <xdr:cNvGrpSpPr/>
      </xdr:nvGrpSpPr>
      <xdr:grpSpPr>
        <a:xfrm>
          <a:off x="78079146" y="7048500"/>
          <a:ext cx="4917622" cy="189525"/>
          <a:chOff x="3333750" y="2019300"/>
          <a:chExt cx="4895850" cy="189525"/>
        </a:xfrm>
      </xdr:grpSpPr>
      <xdr:cxnSp macro="">
        <xdr:nvCxnSpPr>
          <xdr:cNvPr id="81" name="Conector de seta reta 106">
            <a:extLst>
              <a:ext uri="{FF2B5EF4-FFF2-40B4-BE49-F238E27FC236}">
                <a16:creationId xmlns:a16="http://schemas.microsoft.com/office/drawing/2014/main" id="{93D2D699-96F7-48B7-875E-4E48641A6459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Conector de seta reta 107">
            <a:extLst>
              <a:ext uri="{FF2B5EF4-FFF2-40B4-BE49-F238E27FC236}">
                <a16:creationId xmlns:a16="http://schemas.microsoft.com/office/drawing/2014/main" id="{5A8E2427-6928-4DF5-B809-6907BC98E2AC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Conector de seta reta 108">
            <a:extLst>
              <a:ext uri="{FF2B5EF4-FFF2-40B4-BE49-F238E27FC236}">
                <a16:creationId xmlns:a16="http://schemas.microsoft.com/office/drawing/2014/main" id="{960448C7-B842-4099-97FD-2E3A70EC6F22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127</xdr:col>
      <xdr:colOff>323850</xdr:colOff>
      <xdr:row>41</xdr:row>
      <xdr:rowOff>0</xdr:rowOff>
    </xdr:from>
    <xdr:to>
      <xdr:col>135</xdr:col>
      <xdr:colOff>342900</xdr:colOff>
      <xdr:row>41</xdr:row>
      <xdr:rowOff>189525</xdr:rowOff>
    </xdr:to>
    <xdr:grpSp>
      <xdr:nvGrpSpPr>
        <xdr:cNvPr id="84" name="Grupo 109">
          <a:extLst>
            <a:ext uri="{FF2B5EF4-FFF2-40B4-BE49-F238E27FC236}">
              <a16:creationId xmlns:a16="http://schemas.microsoft.com/office/drawing/2014/main" id="{05506157-B3F8-4570-82AB-09C83C232494}"/>
            </a:ext>
          </a:extLst>
        </xdr:cNvPr>
        <xdr:cNvGrpSpPr/>
      </xdr:nvGrpSpPr>
      <xdr:grpSpPr>
        <a:xfrm>
          <a:off x="78088671" y="7810500"/>
          <a:ext cx="4917622" cy="189525"/>
          <a:chOff x="3333750" y="2019300"/>
          <a:chExt cx="4895850" cy="189525"/>
        </a:xfrm>
      </xdr:grpSpPr>
      <xdr:cxnSp macro="">
        <xdr:nvCxnSpPr>
          <xdr:cNvPr id="85" name="Conector de seta reta 110">
            <a:extLst>
              <a:ext uri="{FF2B5EF4-FFF2-40B4-BE49-F238E27FC236}">
                <a16:creationId xmlns:a16="http://schemas.microsoft.com/office/drawing/2014/main" id="{C657EDDC-E532-4450-BD26-3EBEBCD87B38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Conector de seta reta 111">
            <a:extLst>
              <a:ext uri="{FF2B5EF4-FFF2-40B4-BE49-F238E27FC236}">
                <a16:creationId xmlns:a16="http://schemas.microsoft.com/office/drawing/2014/main" id="{BBF6863F-0B7D-49C3-8908-17D0B26E2E09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Conector de seta reta 112">
            <a:extLst>
              <a:ext uri="{FF2B5EF4-FFF2-40B4-BE49-F238E27FC236}">
                <a16:creationId xmlns:a16="http://schemas.microsoft.com/office/drawing/2014/main" id="{9A7DE954-8ECA-468A-A152-582F8DCBC900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127</xdr:col>
      <xdr:colOff>314325</xdr:colOff>
      <xdr:row>27</xdr:row>
      <xdr:rowOff>180974</xdr:rowOff>
    </xdr:from>
    <xdr:to>
      <xdr:col>135</xdr:col>
      <xdr:colOff>333375</xdr:colOff>
      <xdr:row>30</xdr:row>
      <xdr:rowOff>15680</xdr:rowOff>
    </xdr:to>
    <xdr:grpSp>
      <xdr:nvGrpSpPr>
        <xdr:cNvPr id="88" name="Grupo 113">
          <a:extLst>
            <a:ext uri="{FF2B5EF4-FFF2-40B4-BE49-F238E27FC236}">
              <a16:creationId xmlns:a16="http://schemas.microsoft.com/office/drawing/2014/main" id="{579AC8E0-DA13-4F58-8D1C-007CFA9F0543}"/>
            </a:ext>
          </a:extLst>
        </xdr:cNvPr>
        <xdr:cNvGrpSpPr/>
      </xdr:nvGrpSpPr>
      <xdr:grpSpPr>
        <a:xfrm>
          <a:off x="78079146" y="5324474"/>
          <a:ext cx="4917622" cy="406206"/>
          <a:chOff x="3333750" y="2019301"/>
          <a:chExt cx="4895850" cy="379049"/>
        </a:xfrm>
      </xdr:grpSpPr>
      <xdr:cxnSp macro="">
        <xdr:nvCxnSpPr>
          <xdr:cNvPr id="89" name="Conector de seta reta 114">
            <a:extLst>
              <a:ext uri="{FF2B5EF4-FFF2-40B4-BE49-F238E27FC236}">
                <a16:creationId xmlns:a16="http://schemas.microsoft.com/office/drawing/2014/main" id="{5CD0E57A-96B4-46CB-AAC7-0987F8B6D429}"/>
              </a:ext>
            </a:extLst>
          </xdr:cNvPr>
          <xdr:cNvCxnSpPr/>
        </xdr:nvCxnSpPr>
        <xdr:spPr>
          <a:xfrm>
            <a:off x="3333750" y="2028825"/>
            <a:ext cx="0" cy="36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Conector de seta reta 115">
            <a:extLst>
              <a:ext uri="{FF2B5EF4-FFF2-40B4-BE49-F238E27FC236}">
                <a16:creationId xmlns:a16="http://schemas.microsoft.com/office/drawing/2014/main" id="{7CA500E1-9141-462C-AA66-6291EF7EF51A}"/>
              </a:ext>
            </a:extLst>
          </xdr:cNvPr>
          <xdr:cNvCxnSpPr/>
        </xdr:nvCxnSpPr>
        <xdr:spPr>
          <a:xfrm>
            <a:off x="5800725" y="2028825"/>
            <a:ext cx="0" cy="36952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ector de seta reta 116">
            <a:extLst>
              <a:ext uri="{FF2B5EF4-FFF2-40B4-BE49-F238E27FC236}">
                <a16:creationId xmlns:a16="http://schemas.microsoft.com/office/drawing/2014/main" id="{FEFE0A95-D3B6-452C-8A42-8473E05BC21E}"/>
              </a:ext>
            </a:extLst>
          </xdr:cNvPr>
          <xdr:cNvCxnSpPr/>
        </xdr:nvCxnSpPr>
        <xdr:spPr>
          <a:xfrm>
            <a:off x="8229600" y="2019301"/>
            <a:ext cx="0" cy="36952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127</xdr:col>
      <xdr:colOff>304800</xdr:colOff>
      <xdr:row>28</xdr:row>
      <xdr:rowOff>0</xdr:rowOff>
    </xdr:from>
    <xdr:to>
      <xdr:col>127</xdr:col>
      <xdr:colOff>552450</xdr:colOff>
      <xdr:row>28</xdr:row>
      <xdr:rowOff>0</xdr:rowOff>
    </xdr:to>
    <xdr:cxnSp macro="">
      <xdr:nvCxnSpPr>
        <xdr:cNvPr id="92" name="Conector de seta reta 117">
          <a:extLst>
            <a:ext uri="{FF2B5EF4-FFF2-40B4-BE49-F238E27FC236}">
              <a16:creationId xmlns:a16="http://schemas.microsoft.com/office/drawing/2014/main" id="{AD7C3A4D-668B-4352-BFE3-D7540FB31C3B}"/>
            </a:ext>
          </a:extLst>
        </xdr:cNvPr>
        <xdr:cNvCxnSpPr/>
      </xdr:nvCxnSpPr>
      <xdr:spPr>
        <a:xfrm flipH="1">
          <a:off x="32613600" y="1057275"/>
          <a:ext cx="2476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333375</xdr:colOff>
      <xdr:row>28</xdr:row>
      <xdr:rowOff>0</xdr:rowOff>
    </xdr:from>
    <xdr:to>
      <xdr:col>131</xdr:col>
      <xdr:colOff>581025</xdr:colOff>
      <xdr:row>28</xdr:row>
      <xdr:rowOff>0</xdr:rowOff>
    </xdr:to>
    <xdr:cxnSp macro="">
      <xdr:nvCxnSpPr>
        <xdr:cNvPr id="93" name="Conector de seta reta 118">
          <a:extLst>
            <a:ext uri="{FF2B5EF4-FFF2-40B4-BE49-F238E27FC236}">
              <a16:creationId xmlns:a16="http://schemas.microsoft.com/office/drawing/2014/main" id="{AB54C4B5-E3C2-4DAF-830A-DBEE1D2DCBD8}"/>
            </a:ext>
          </a:extLst>
        </xdr:cNvPr>
        <xdr:cNvCxnSpPr/>
      </xdr:nvCxnSpPr>
      <xdr:spPr>
        <a:xfrm flipH="1">
          <a:off x="35080575" y="1057275"/>
          <a:ext cx="2476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104774</xdr:colOff>
      <xdr:row>28</xdr:row>
      <xdr:rowOff>0</xdr:rowOff>
    </xdr:from>
    <xdr:to>
      <xdr:col>131</xdr:col>
      <xdr:colOff>353174</xdr:colOff>
      <xdr:row>28</xdr:row>
      <xdr:rowOff>0</xdr:rowOff>
    </xdr:to>
    <xdr:cxnSp macro="">
      <xdr:nvCxnSpPr>
        <xdr:cNvPr id="94" name="Conector de seta reta 119">
          <a:extLst>
            <a:ext uri="{FF2B5EF4-FFF2-40B4-BE49-F238E27FC236}">
              <a16:creationId xmlns:a16="http://schemas.microsoft.com/office/drawing/2014/main" id="{CE9BFDB1-19AF-497E-98B2-9D610C1454CD}"/>
            </a:ext>
          </a:extLst>
        </xdr:cNvPr>
        <xdr:cNvCxnSpPr/>
      </xdr:nvCxnSpPr>
      <xdr:spPr>
        <a:xfrm>
          <a:off x="34851974" y="1057275"/>
          <a:ext cx="2484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95250</xdr:colOff>
      <xdr:row>28</xdr:row>
      <xdr:rowOff>0</xdr:rowOff>
    </xdr:from>
    <xdr:to>
      <xdr:col>135</xdr:col>
      <xdr:colOff>343650</xdr:colOff>
      <xdr:row>28</xdr:row>
      <xdr:rowOff>0</xdr:rowOff>
    </xdr:to>
    <xdr:cxnSp macro="">
      <xdr:nvCxnSpPr>
        <xdr:cNvPr id="95" name="Conector de seta reta 120">
          <a:extLst>
            <a:ext uri="{FF2B5EF4-FFF2-40B4-BE49-F238E27FC236}">
              <a16:creationId xmlns:a16="http://schemas.microsoft.com/office/drawing/2014/main" id="{29949800-FD42-4F8F-AEB8-D1B65BB24D9D}"/>
            </a:ext>
          </a:extLst>
        </xdr:cNvPr>
        <xdr:cNvCxnSpPr/>
      </xdr:nvCxnSpPr>
      <xdr:spPr>
        <a:xfrm>
          <a:off x="37280850" y="1057275"/>
          <a:ext cx="2484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285749</xdr:colOff>
      <xdr:row>28</xdr:row>
      <xdr:rowOff>0</xdr:rowOff>
    </xdr:from>
    <xdr:to>
      <xdr:col>141</xdr:col>
      <xdr:colOff>196949</xdr:colOff>
      <xdr:row>28</xdr:row>
      <xdr:rowOff>0</xdr:rowOff>
    </xdr:to>
    <xdr:cxnSp macro="">
      <xdr:nvCxnSpPr>
        <xdr:cNvPr id="96" name="Conector de seta reta 2">
          <a:extLst>
            <a:ext uri="{FF2B5EF4-FFF2-40B4-BE49-F238E27FC236}">
              <a16:creationId xmlns:a16="http://schemas.microsoft.com/office/drawing/2014/main" id="{ECF293B1-CC97-4E33-8EAA-DEA6D4AC5FD3}"/>
            </a:ext>
          </a:extLst>
        </xdr:cNvPr>
        <xdr:cNvCxnSpPr/>
      </xdr:nvCxnSpPr>
      <xdr:spPr>
        <a:xfrm flipH="1">
          <a:off x="1510392" y="1061357"/>
          <a:ext cx="11358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400051</xdr:colOff>
      <xdr:row>28</xdr:row>
      <xdr:rowOff>0</xdr:rowOff>
    </xdr:from>
    <xdr:to>
      <xdr:col>147</xdr:col>
      <xdr:colOff>311251</xdr:colOff>
      <xdr:row>28</xdr:row>
      <xdr:rowOff>0</xdr:rowOff>
    </xdr:to>
    <xdr:cxnSp macro="">
      <xdr:nvCxnSpPr>
        <xdr:cNvPr id="97" name="Conector de seta reta 3">
          <a:extLst>
            <a:ext uri="{FF2B5EF4-FFF2-40B4-BE49-F238E27FC236}">
              <a16:creationId xmlns:a16="http://schemas.microsoft.com/office/drawing/2014/main" id="{F0DE2ADA-8A94-479B-898E-6D2C96CBBDFB}"/>
            </a:ext>
          </a:extLst>
        </xdr:cNvPr>
        <xdr:cNvCxnSpPr/>
      </xdr:nvCxnSpPr>
      <xdr:spPr>
        <a:xfrm>
          <a:off x="5298622" y="1061357"/>
          <a:ext cx="11358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285750</xdr:colOff>
      <xdr:row>28</xdr:row>
      <xdr:rowOff>0</xdr:rowOff>
    </xdr:from>
    <xdr:to>
      <xdr:col>139</xdr:col>
      <xdr:colOff>285750</xdr:colOff>
      <xdr:row>29</xdr:row>
      <xdr:rowOff>169500</xdr:rowOff>
    </xdr:to>
    <xdr:cxnSp macro="">
      <xdr:nvCxnSpPr>
        <xdr:cNvPr id="98" name="Conector de seta reta 13">
          <a:extLst>
            <a:ext uri="{FF2B5EF4-FFF2-40B4-BE49-F238E27FC236}">
              <a16:creationId xmlns:a16="http://schemas.microsoft.com/office/drawing/2014/main" id="{8C863D18-F4FF-45DC-9419-33C4FCDC0591}"/>
            </a:ext>
          </a:extLst>
        </xdr:cNvPr>
        <xdr:cNvCxnSpPr/>
      </xdr:nvCxnSpPr>
      <xdr:spPr>
        <a:xfrm>
          <a:off x="1510393" y="1061357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304800</xdr:colOff>
      <xdr:row>28</xdr:row>
      <xdr:rowOff>0</xdr:rowOff>
    </xdr:from>
    <xdr:to>
      <xdr:col>147</xdr:col>
      <xdr:colOff>304800</xdr:colOff>
      <xdr:row>29</xdr:row>
      <xdr:rowOff>169500</xdr:rowOff>
    </xdr:to>
    <xdr:cxnSp macro="">
      <xdr:nvCxnSpPr>
        <xdr:cNvPr id="99" name="Conector de seta reta 14">
          <a:extLst>
            <a:ext uri="{FF2B5EF4-FFF2-40B4-BE49-F238E27FC236}">
              <a16:creationId xmlns:a16="http://schemas.microsoft.com/office/drawing/2014/main" id="{4673D9E5-8619-4050-B70C-A178D09A90EC}"/>
            </a:ext>
          </a:extLst>
        </xdr:cNvPr>
        <xdr:cNvCxnSpPr/>
      </xdr:nvCxnSpPr>
      <xdr:spPr>
        <a:xfrm>
          <a:off x="6428014" y="1061357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304800</xdr:colOff>
      <xdr:row>29</xdr:row>
      <xdr:rowOff>9525</xdr:rowOff>
    </xdr:from>
    <xdr:to>
      <xdr:col>143</xdr:col>
      <xdr:colOff>304800</xdr:colOff>
      <xdr:row>29</xdr:row>
      <xdr:rowOff>189525</xdr:rowOff>
    </xdr:to>
    <xdr:cxnSp macro="">
      <xdr:nvCxnSpPr>
        <xdr:cNvPr id="100" name="Conector de seta reta 18">
          <a:extLst>
            <a:ext uri="{FF2B5EF4-FFF2-40B4-BE49-F238E27FC236}">
              <a16:creationId xmlns:a16="http://schemas.microsoft.com/office/drawing/2014/main" id="{3BDC453F-5968-4805-A610-D3BC8A7A6523}"/>
            </a:ext>
          </a:extLst>
        </xdr:cNvPr>
        <xdr:cNvCxnSpPr/>
      </xdr:nvCxnSpPr>
      <xdr:spPr>
        <a:xfrm>
          <a:off x="3978729" y="1261382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304800</xdr:colOff>
      <xdr:row>22</xdr:row>
      <xdr:rowOff>9525</xdr:rowOff>
    </xdr:from>
    <xdr:to>
      <xdr:col>95</xdr:col>
      <xdr:colOff>304800</xdr:colOff>
      <xdr:row>22</xdr:row>
      <xdr:rowOff>189525</xdr:rowOff>
    </xdr:to>
    <xdr:cxnSp macro="">
      <xdr:nvCxnSpPr>
        <xdr:cNvPr id="101" name="Conector de seta reta 22">
          <a:extLst>
            <a:ext uri="{FF2B5EF4-FFF2-40B4-BE49-F238E27FC236}">
              <a16:creationId xmlns:a16="http://schemas.microsoft.com/office/drawing/2014/main" id="{DDEDA545-D73B-477B-BE2E-F6D57DE119C0}"/>
            </a:ext>
          </a:extLst>
        </xdr:cNvPr>
        <xdr:cNvCxnSpPr/>
      </xdr:nvCxnSpPr>
      <xdr:spPr>
        <a:xfrm>
          <a:off x="3978729" y="4309382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285750</xdr:colOff>
      <xdr:row>33</xdr:row>
      <xdr:rowOff>9525</xdr:rowOff>
    </xdr:from>
    <xdr:to>
      <xdr:col>147</xdr:col>
      <xdr:colOff>304800</xdr:colOff>
      <xdr:row>34</xdr:row>
      <xdr:rowOff>8550</xdr:rowOff>
    </xdr:to>
    <xdr:grpSp>
      <xdr:nvGrpSpPr>
        <xdr:cNvPr id="102" name="Grupo 30">
          <a:extLst>
            <a:ext uri="{FF2B5EF4-FFF2-40B4-BE49-F238E27FC236}">
              <a16:creationId xmlns:a16="http://schemas.microsoft.com/office/drawing/2014/main" id="{ED5270D7-4AF5-4432-8AFA-C6FCC3AAA5C7}"/>
            </a:ext>
          </a:extLst>
        </xdr:cNvPr>
        <xdr:cNvGrpSpPr/>
      </xdr:nvGrpSpPr>
      <xdr:grpSpPr>
        <a:xfrm>
          <a:off x="85398429" y="6296025"/>
          <a:ext cx="4917621" cy="189525"/>
          <a:chOff x="3333750" y="2019300"/>
          <a:chExt cx="4895850" cy="189525"/>
        </a:xfrm>
      </xdr:grpSpPr>
      <xdr:cxnSp macro="">
        <xdr:nvCxnSpPr>
          <xdr:cNvPr id="103" name="Conector de seta reta 15">
            <a:extLst>
              <a:ext uri="{FF2B5EF4-FFF2-40B4-BE49-F238E27FC236}">
                <a16:creationId xmlns:a16="http://schemas.microsoft.com/office/drawing/2014/main" id="{78757FE3-0AFC-46E3-A26A-91ABF1C9C693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Conector de seta reta 19">
            <a:extLst>
              <a:ext uri="{FF2B5EF4-FFF2-40B4-BE49-F238E27FC236}">
                <a16:creationId xmlns:a16="http://schemas.microsoft.com/office/drawing/2014/main" id="{9D42B243-14E0-4D45-A64E-B9F5334A503D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Conector de seta reta 23">
            <a:extLst>
              <a:ext uri="{FF2B5EF4-FFF2-40B4-BE49-F238E27FC236}">
                <a16:creationId xmlns:a16="http://schemas.microsoft.com/office/drawing/2014/main" id="{6127DCBE-106B-4C80-8158-08CF53207DA7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87</xdr:col>
      <xdr:colOff>314325</xdr:colOff>
      <xdr:row>25</xdr:row>
      <xdr:rowOff>0</xdr:rowOff>
    </xdr:from>
    <xdr:to>
      <xdr:col>89</xdr:col>
      <xdr:colOff>225525</xdr:colOff>
      <xdr:row>25</xdr:row>
      <xdr:rowOff>0</xdr:rowOff>
    </xdr:to>
    <xdr:cxnSp macro="">
      <xdr:nvCxnSpPr>
        <xdr:cNvPr id="106" name="Conector de seta reta 26">
          <a:extLst>
            <a:ext uri="{FF2B5EF4-FFF2-40B4-BE49-F238E27FC236}">
              <a16:creationId xmlns:a16="http://schemas.microsoft.com/office/drawing/2014/main" id="{F9DB781C-9D30-47EA-AA5E-D21166D49853}"/>
            </a:ext>
          </a:extLst>
        </xdr:cNvPr>
        <xdr:cNvCxnSpPr/>
      </xdr:nvCxnSpPr>
      <xdr:spPr>
        <a:xfrm>
          <a:off x="1538968" y="4871357"/>
          <a:ext cx="11358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400050</xdr:colOff>
      <xdr:row>25</xdr:row>
      <xdr:rowOff>0</xdr:rowOff>
    </xdr:from>
    <xdr:to>
      <xdr:col>95</xdr:col>
      <xdr:colOff>311250</xdr:colOff>
      <xdr:row>25</xdr:row>
      <xdr:rowOff>0</xdr:rowOff>
    </xdr:to>
    <xdr:cxnSp macro="">
      <xdr:nvCxnSpPr>
        <xdr:cNvPr id="107" name="Conector de seta reta 27">
          <a:extLst>
            <a:ext uri="{FF2B5EF4-FFF2-40B4-BE49-F238E27FC236}">
              <a16:creationId xmlns:a16="http://schemas.microsoft.com/office/drawing/2014/main" id="{EBD92EF6-9C07-4BC8-ADC4-B557961BA13D}"/>
            </a:ext>
          </a:extLst>
        </xdr:cNvPr>
        <xdr:cNvCxnSpPr/>
      </xdr:nvCxnSpPr>
      <xdr:spPr>
        <a:xfrm flipH="1">
          <a:off x="5298621" y="4871357"/>
          <a:ext cx="11358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304800</xdr:colOff>
      <xdr:row>22</xdr:row>
      <xdr:rowOff>38100</xdr:rowOff>
    </xdr:from>
    <xdr:to>
      <xdr:col>87</xdr:col>
      <xdr:colOff>304800</xdr:colOff>
      <xdr:row>25</xdr:row>
      <xdr:rowOff>6600</xdr:rowOff>
    </xdr:to>
    <xdr:cxnSp macro="">
      <xdr:nvCxnSpPr>
        <xdr:cNvPr id="108" name="Conector de seta reta 28">
          <a:extLst>
            <a:ext uri="{FF2B5EF4-FFF2-40B4-BE49-F238E27FC236}">
              <a16:creationId xmlns:a16="http://schemas.microsoft.com/office/drawing/2014/main" id="{D130505C-D72F-4A0D-A7A3-E92B68C4FD6C}"/>
            </a:ext>
          </a:extLst>
        </xdr:cNvPr>
        <xdr:cNvCxnSpPr/>
      </xdr:nvCxnSpPr>
      <xdr:spPr>
        <a:xfrm>
          <a:off x="1529443" y="4337957"/>
          <a:ext cx="0" cy="54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314325</xdr:colOff>
      <xdr:row>22</xdr:row>
      <xdr:rowOff>38100</xdr:rowOff>
    </xdr:from>
    <xdr:to>
      <xdr:col>95</xdr:col>
      <xdr:colOff>314325</xdr:colOff>
      <xdr:row>25</xdr:row>
      <xdr:rowOff>6600</xdr:rowOff>
    </xdr:to>
    <xdr:cxnSp macro="">
      <xdr:nvCxnSpPr>
        <xdr:cNvPr id="109" name="Conector de seta reta 29">
          <a:extLst>
            <a:ext uri="{FF2B5EF4-FFF2-40B4-BE49-F238E27FC236}">
              <a16:creationId xmlns:a16="http://schemas.microsoft.com/office/drawing/2014/main" id="{FF9FDDB5-B6A2-4291-87D6-D624CE337250}"/>
            </a:ext>
          </a:extLst>
        </xdr:cNvPr>
        <xdr:cNvCxnSpPr/>
      </xdr:nvCxnSpPr>
      <xdr:spPr>
        <a:xfrm>
          <a:off x="6437539" y="4337957"/>
          <a:ext cx="0" cy="54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304800</xdr:colOff>
      <xdr:row>36</xdr:row>
      <xdr:rowOff>180975</xdr:rowOff>
    </xdr:from>
    <xdr:to>
      <xdr:col>147</xdr:col>
      <xdr:colOff>323850</xdr:colOff>
      <xdr:row>37</xdr:row>
      <xdr:rowOff>180000</xdr:rowOff>
    </xdr:to>
    <xdr:grpSp>
      <xdr:nvGrpSpPr>
        <xdr:cNvPr id="110" name="Grupo 31">
          <a:extLst>
            <a:ext uri="{FF2B5EF4-FFF2-40B4-BE49-F238E27FC236}">
              <a16:creationId xmlns:a16="http://schemas.microsoft.com/office/drawing/2014/main" id="{F5E892F3-FB15-4EBA-8E16-C6BF901A0B02}"/>
            </a:ext>
          </a:extLst>
        </xdr:cNvPr>
        <xdr:cNvGrpSpPr/>
      </xdr:nvGrpSpPr>
      <xdr:grpSpPr>
        <a:xfrm>
          <a:off x="85417479" y="7038975"/>
          <a:ext cx="4917621" cy="189525"/>
          <a:chOff x="3333750" y="2019300"/>
          <a:chExt cx="4895850" cy="189525"/>
        </a:xfrm>
      </xdr:grpSpPr>
      <xdr:cxnSp macro="">
        <xdr:nvCxnSpPr>
          <xdr:cNvPr id="111" name="Conector de seta reta 32">
            <a:extLst>
              <a:ext uri="{FF2B5EF4-FFF2-40B4-BE49-F238E27FC236}">
                <a16:creationId xmlns:a16="http://schemas.microsoft.com/office/drawing/2014/main" id="{A5733582-5848-4295-A5B2-EEE4FE988542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Conector de seta reta 33">
            <a:extLst>
              <a:ext uri="{FF2B5EF4-FFF2-40B4-BE49-F238E27FC236}">
                <a16:creationId xmlns:a16="http://schemas.microsoft.com/office/drawing/2014/main" id="{5935DD7A-4EF6-4878-8560-986D4C206729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Conector de seta reta 34">
            <a:extLst>
              <a:ext uri="{FF2B5EF4-FFF2-40B4-BE49-F238E27FC236}">
                <a16:creationId xmlns:a16="http://schemas.microsoft.com/office/drawing/2014/main" id="{B19F5569-9ED2-4723-AA9B-46E1CF044D37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139</xdr:col>
      <xdr:colOff>314325</xdr:colOff>
      <xdr:row>41</xdr:row>
      <xdr:rowOff>0</xdr:rowOff>
    </xdr:from>
    <xdr:to>
      <xdr:col>147</xdr:col>
      <xdr:colOff>333375</xdr:colOff>
      <xdr:row>41</xdr:row>
      <xdr:rowOff>189525</xdr:rowOff>
    </xdr:to>
    <xdr:grpSp>
      <xdr:nvGrpSpPr>
        <xdr:cNvPr id="114" name="Grupo 35">
          <a:extLst>
            <a:ext uri="{FF2B5EF4-FFF2-40B4-BE49-F238E27FC236}">
              <a16:creationId xmlns:a16="http://schemas.microsoft.com/office/drawing/2014/main" id="{43612289-9D7C-497B-9E2E-E673E1ACC97F}"/>
            </a:ext>
          </a:extLst>
        </xdr:cNvPr>
        <xdr:cNvGrpSpPr/>
      </xdr:nvGrpSpPr>
      <xdr:grpSpPr>
        <a:xfrm>
          <a:off x="85427004" y="7810500"/>
          <a:ext cx="4917621" cy="189525"/>
          <a:chOff x="3333750" y="2019300"/>
          <a:chExt cx="4895850" cy="189525"/>
        </a:xfrm>
      </xdr:grpSpPr>
      <xdr:cxnSp macro="">
        <xdr:nvCxnSpPr>
          <xdr:cNvPr id="115" name="Conector de seta reta 36">
            <a:extLst>
              <a:ext uri="{FF2B5EF4-FFF2-40B4-BE49-F238E27FC236}">
                <a16:creationId xmlns:a16="http://schemas.microsoft.com/office/drawing/2014/main" id="{608A57F3-FA77-4D9C-B0D3-C4E8A435B4C3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Conector de seta reta 37">
            <a:extLst>
              <a:ext uri="{FF2B5EF4-FFF2-40B4-BE49-F238E27FC236}">
                <a16:creationId xmlns:a16="http://schemas.microsoft.com/office/drawing/2014/main" id="{D5AD1077-BEA7-4F6B-B89B-F6CD58A817D2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Conector de seta reta 38">
            <a:extLst>
              <a:ext uri="{FF2B5EF4-FFF2-40B4-BE49-F238E27FC236}">
                <a16:creationId xmlns:a16="http://schemas.microsoft.com/office/drawing/2014/main" id="{E07B4D95-5874-4665-ABAE-DDA931CBE6FF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151</xdr:col>
      <xdr:colOff>304800</xdr:colOff>
      <xdr:row>29</xdr:row>
      <xdr:rowOff>9525</xdr:rowOff>
    </xdr:from>
    <xdr:to>
      <xdr:col>159</xdr:col>
      <xdr:colOff>323850</xdr:colOff>
      <xdr:row>30</xdr:row>
      <xdr:rowOff>8550</xdr:rowOff>
    </xdr:to>
    <xdr:grpSp>
      <xdr:nvGrpSpPr>
        <xdr:cNvPr id="118" name="Grupo 39">
          <a:extLst>
            <a:ext uri="{FF2B5EF4-FFF2-40B4-BE49-F238E27FC236}">
              <a16:creationId xmlns:a16="http://schemas.microsoft.com/office/drawing/2014/main" id="{6D8A8FC6-2396-4BB9-A609-DCEDB08ABBA4}"/>
            </a:ext>
          </a:extLst>
        </xdr:cNvPr>
        <xdr:cNvGrpSpPr/>
      </xdr:nvGrpSpPr>
      <xdr:grpSpPr>
        <a:xfrm>
          <a:off x="92765336" y="5534025"/>
          <a:ext cx="4917621" cy="189525"/>
          <a:chOff x="3333750" y="2019300"/>
          <a:chExt cx="4895850" cy="189525"/>
        </a:xfrm>
      </xdr:grpSpPr>
      <xdr:cxnSp macro="">
        <xdr:nvCxnSpPr>
          <xdr:cNvPr id="119" name="Conector de seta reta 40">
            <a:extLst>
              <a:ext uri="{FF2B5EF4-FFF2-40B4-BE49-F238E27FC236}">
                <a16:creationId xmlns:a16="http://schemas.microsoft.com/office/drawing/2014/main" id="{DCBD619E-F973-4386-B9CD-1256CCA58CB9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Conector de seta reta 41">
            <a:extLst>
              <a:ext uri="{FF2B5EF4-FFF2-40B4-BE49-F238E27FC236}">
                <a16:creationId xmlns:a16="http://schemas.microsoft.com/office/drawing/2014/main" id="{3D4E82EA-3D7F-4E19-A5BF-CE1D6DE1EC8D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Conector de seta reta 42">
            <a:extLst>
              <a:ext uri="{FF2B5EF4-FFF2-40B4-BE49-F238E27FC236}">
                <a16:creationId xmlns:a16="http://schemas.microsoft.com/office/drawing/2014/main" id="{4088B377-FCFE-416E-92ED-98DD10EF5597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151</xdr:col>
      <xdr:colOff>304800</xdr:colOff>
      <xdr:row>33</xdr:row>
      <xdr:rowOff>0</xdr:rowOff>
    </xdr:from>
    <xdr:to>
      <xdr:col>159</xdr:col>
      <xdr:colOff>323850</xdr:colOff>
      <xdr:row>33</xdr:row>
      <xdr:rowOff>189525</xdr:rowOff>
    </xdr:to>
    <xdr:grpSp>
      <xdr:nvGrpSpPr>
        <xdr:cNvPr id="122" name="Grupo 43">
          <a:extLst>
            <a:ext uri="{FF2B5EF4-FFF2-40B4-BE49-F238E27FC236}">
              <a16:creationId xmlns:a16="http://schemas.microsoft.com/office/drawing/2014/main" id="{763D269B-AF3D-4938-BEBA-DA752FA31B64}"/>
            </a:ext>
          </a:extLst>
        </xdr:cNvPr>
        <xdr:cNvGrpSpPr/>
      </xdr:nvGrpSpPr>
      <xdr:grpSpPr>
        <a:xfrm>
          <a:off x="92765336" y="6286500"/>
          <a:ext cx="4917621" cy="189525"/>
          <a:chOff x="3333750" y="2019300"/>
          <a:chExt cx="4895850" cy="189525"/>
        </a:xfrm>
      </xdr:grpSpPr>
      <xdr:cxnSp macro="">
        <xdr:nvCxnSpPr>
          <xdr:cNvPr id="123" name="Conector de seta reta 44">
            <a:extLst>
              <a:ext uri="{FF2B5EF4-FFF2-40B4-BE49-F238E27FC236}">
                <a16:creationId xmlns:a16="http://schemas.microsoft.com/office/drawing/2014/main" id="{F4BE2455-D7CB-4B55-B570-88BA38757BD6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Conector de seta reta 45">
            <a:extLst>
              <a:ext uri="{FF2B5EF4-FFF2-40B4-BE49-F238E27FC236}">
                <a16:creationId xmlns:a16="http://schemas.microsoft.com/office/drawing/2014/main" id="{DB23AFFD-5497-47D1-8E0A-ECC797A66CF1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Conector de seta reta 46">
            <a:extLst>
              <a:ext uri="{FF2B5EF4-FFF2-40B4-BE49-F238E27FC236}">
                <a16:creationId xmlns:a16="http://schemas.microsoft.com/office/drawing/2014/main" id="{36E8041C-8815-49E7-A94A-1242A811CB2E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151</xdr:col>
      <xdr:colOff>295275</xdr:colOff>
      <xdr:row>37</xdr:row>
      <xdr:rowOff>0</xdr:rowOff>
    </xdr:from>
    <xdr:to>
      <xdr:col>159</xdr:col>
      <xdr:colOff>314325</xdr:colOff>
      <xdr:row>37</xdr:row>
      <xdr:rowOff>189525</xdr:rowOff>
    </xdr:to>
    <xdr:grpSp>
      <xdr:nvGrpSpPr>
        <xdr:cNvPr id="126" name="Grupo 47">
          <a:extLst>
            <a:ext uri="{FF2B5EF4-FFF2-40B4-BE49-F238E27FC236}">
              <a16:creationId xmlns:a16="http://schemas.microsoft.com/office/drawing/2014/main" id="{E9DC3082-D18E-4E62-B029-80C3EE4A0D6C}"/>
            </a:ext>
          </a:extLst>
        </xdr:cNvPr>
        <xdr:cNvGrpSpPr/>
      </xdr:nvGrpSpPr>
      <xdr:grpSpPr>
        <a:xfrm>
          <a:off x="92755811" y="7048500"/>
          <a:ext cx="4917621" cy="189525"/>
          <a:chOff x="3333750" y="2019300"/>
          <a:chExt cx="4895850" cy="189525"/>
        </a:xfrm>
      </xdr:grpSpPr>
      <xdr:cxnSp macro="">
        <xdr:nvCxnSpPr>
          <xdr:cNvPr id="127" name="Conector de seta reta 48">
            <a:extLst>
              <a:ext uri="{FF2B5EF4-FFF2-40B4-BE49-F238E27FC236}">
                <a16:creationId xmlns:a16="http://schemas.microsoft.com/office/drawing/2014/main" id="{E6882218-E94D-465D-85E1-6E856CC1DA6C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Conector de seta reta 49">
            <a:extLst>
              <a:ext uri="{FF2B5EF4-FFF2-40B4-BE49-F238E27FC236}">
                <a16:creationId xmlns:a16="http://schemas.microsoft.com/office/drawing/2014/main" id="{A1665863-654A-4108-896F-9E4E0C50A008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Conector de seta reta 50">
            <a:extLst>
              <a:ext uri="{FF2B5EF4-FFF2-40B4-BE49-F238E27FC236}">
                <a16:creationId xmlns:a16="http://schemas.microsoft.com/office/drawing/2014/main" id="{6093856D-B420-4066-9CD0-D9DCA9DECE9B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151</xdr:col>
      <xdr:colOff>295275</xdr:colOff>
      <xdr:row>41</xdr:row>
      <xdr:rowOff>0</xdr:rowOff>
    </xdr:from>
    <xdr:to>
      <xdr:col>159</xdr:col>
      <xdr:colOff>314325</xdr:colOff>
      <xdr:row>41</xdr:row>
      <xdr:rowOff>189525</xdr:rowOff>
    </xdr:to>
    <xdr:grpSp>
      <xdr:nvGrpSpPr>
        <xdr:cNvPr id="130" name="Grupo 51">
          <a:extLst>
            <a:ext uri="{FF2B5EF4-FFF2-40B4-BE49-F238E27FC236}">
              <a16:creationId xmlns:a16="http://schemas.microsoft.com/office/drawing/2014/main" id="{EFD2BD45-CD0C-453E-8A86-0A0B595153DE}"/>
            </a:ext>
          </a:extLst>
        </xdr:cNvPr>
        <xdr:cNvGrpSpPr/>
      </xdr:nvGrpSpPr>
      <xdr:grpSpPr>
        <a:xfrm>
          <a:off x="92755811" y="7810500"/>
          <a:ext cx="4917621" cy="189525"/>
          <a:chOff x="3333750" y="2019300"/>
          <a:chExt cx="4895850" cy="189525"/>
        </a:xfrm>
      </xdr:grpSpPr>
      <xdr:cxnSp macro="">
        <xdr:nvCxnSpPr>
          <xdr:cNvPr id="131" name="Conector de seta reta 52">
            <a:extLst>
              <a:ext uri="{FF2B5EF4-FFF2-40B4-BE49-F238E27FC236}">
                <a16:creationId xmlns:a16="http://schemas.microsoft.com/office/drawing/2014/main" id="{574D313D-CF3E-4BC8-963A-287DB3761552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Conector de seta reta 53">
            <a:extLst>
              <a:ext uri="{FF2B5EF4-FFF2-40B4-BE49-F238E27FC236}">
                <a16:creationId xmlns:a16="http://schemas.microsoft.com/office/drawing/2014/main" id="{D8089AC9-F57E-489F-94AA-78E9E2118AFD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Conector de seta reta 54">
            <a:extLst>
              <a:ext uri="{FF2B5EF4-FFF2-40B4-BE49-F238E27FC236}">
                <a16:creationId xmlns:a16="http://schemas.microsoft.com/office/drawing/2014/main" id="{3F82F52C-9040-4BCC-B674-9BFAD866187E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163</xdr:col>
      <xdr:colOff>314325</xdr:colOff>
      <xdr:row>29</xdr:row>
      <xdr:rowOff>0</xdr:rowOff>
    </xdr:from>
    <xdr:to>
      <xdr:col>171</xdr:col>
      <xdr:colOff>333375</xdr:colOff>
      <xdr:row>29</xdr:row>
      <xdr:rowOff>189525</xdr:rowOff>
    </xdr:to>
    <xdr:grpSp>
      <xdr:nvGrpSpPr>
        <xdr:cNvPr id="134" name="Grupo 55">
          <a:extLst>
            <a:ext uri="{FF2B5EF4-FFF2-40B4-BE49-F238E27FC236}">
              <a16:creationId xmlns:a16="http://schemas.microsoft.com/office/drawing/2014/main" id="{2A370E35-8604-4743-960A-93529CE1EF69}"/>
            </a:ext>
          </a:extLst>
        </xdr:cNvPr>
        <xdr:cNvGrpSpPr/>
      </xdr:nvGrpSpPr>
      <xdr:grpSpPr>
        <a:xfrm>
          <a:off x="100122718" y="5524500"/>
          <a:ext cx="4917621" cy="189525"/>
          <a:chOff x="3333750" y="2019300"/>
          <a:chExt cx="4895850" cy="189525"/>
        </a:xfrm>
      </xdr:grpSpPr>
      <xdr:cxnSp macro="">
        <xdr:nvCxnSpPr>
          <xdr:cNvPr id="135" name="Conector de seta reta 56">
            <a:extLst>
              <a:ext uri="{FF2B5EF4-FFF2-40B4-BE49-F238E27FC236}">
                <a16:creationId xmlns:a16="http://schemas.microsoft.com/office/drawing/2014/main" id="{3805EC93-9578-476C-AD11-2F655CBFA3BC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Conector de seta reta 57">
            <a:extLst>
              <a:ext uri="{FF2B5EF4-FFF2-40B4-BE49-F238E27FC236}">
                <a16:creationId xmlns:a16="http://schemas.microsoft.com/office/drawing/2014/main" id="{31F51E59-F03B-4842-A0A1-5251599172F3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Conector de seta reta 58">
            <a:extLst>
              <a:ext uri="{FF2B5EF4-FFF2-40B4-BE49-F238E27FC236}">
                <a16:creationId xmlns:a16="http://schemas.microsoft.com/office/drawing/2014/main" id="{A9061C6A-CE73-4526-80B6-8FA8B99940ED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163</xdr:col>
      <xdr:colOff>314325</xdr:colOff>
      <xdr:row>33</xdr:row>
      <xdr:rowOff>0</xdr:rowOff>
    </xdr:from>
    <xdr:to>
      <xdr:col>171</xdr:col>
      <xdr:colOff>333375</xdr:colOff>
      <xdr:row>33</xdr:row>
      <xdr:rowOff>189525</xdr:rowOff>
    </xdr:to>
    <xdr:grpSp>
      <xdr:nvGrpSpPr>
        <xdr:cNvPr id="138" name="Grupo 59">
          <a:extLst>
            <a:ext uri="{FF2B5EF4-FFF2-40B4-BE49-F238E27FC236}">
              <a16:creationId xmlns:a16="http://schemas.microsoft.com/office/drawing/2014/main" id="{FFB85D29-6C7D-4DBF-9D5F-BBD789C33A12}"/>
            </a:ext>
          </a:extLst>
        </xdr:cNvPr>
        <xdr:cNvGrpSpPr/>
      </xdr:nvGrpSpPr>
      <xdr:grpSpPr>
        <a:xfrm>
          <a:off x="100122718" y="6286500"/>
          <a:ext cx="4917621" cy="189525"/>
          <a:chOff x="3333750" y="2019300"/>
          <a:chExt cx="4895850" cy="189525"/>
        </a:xfrm>
      </xdr:grpSpPr>
      <xdr:cxnSp macro="">
        <xdr:nvCxnSpPr>
          <xdr:cNvPr id="139" name="Conector de seta reta 60">
            <a:extLst>
              <a:ext uri="{FF2B5EF4-FFF2-40B4-BE49-F238E27FC236}">
                <a16:creationId xmlns:a16="http://schemas.microsoft.com/office/drawing/2014/main" id="{C4B4A5E8-3F15-4AB4-8DB1-9C54B1776A33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" name="Conector de seta reta 61">
            <a:extLst>
              <a:ext uri="{FF2B5EF4-FFF2-40B4-BE49-F238E27FC236}">
                <a16:creationId xmlns:a16="http://schemas.microsoft.com/office/drawing/2014/main" id="{DBC534DC-D449-41F2-98CA-8C6DDFEEEB9F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Conector de seta reta 62">
            <a:extLst>
              <a:ext uri="{FF2B5EF4-FFF2-40B4-BE49-F238E27FC236}">
                <a16:creationId xmlns:a16="http://schemas.microsoft.com/office/drawing/2014/main" id="{2B560104-A942-442D-AEB9-DBDC1674AC96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163</xdr:col>
      <xdr:colOff>314325</xdr:colOff>
      <xdr:row>37</xdr:row>
      <xdr:rowOff>0</xdr:rowOff>
    </xdr:from>
    <xdr:to>
      <xdr:col>171</xdr:col>
      <xdr:colOff>333375</xdr:colOff>
      <xdr:row>37</xdr:row>
      <xdr:rowOff>189525</xdr:rowOff>
    </xdr:to>
    <xdr:grpSp>
      <xdr:nvGrpSpPr>
        <xdr:cNvPr id="142" name="Grupo 63">
          <a:extLst>
            <a:ext uri="{FF2B5EF4-FFF2-40B4-BE49-F238E27FC236}">
              <a16:creationId xmlns:a16="http://schemas.microsoft.com/office/drawing/2014/main" id="{FAB5915F-3FA3-4FCD-ACD3-267764106811}"/>
            </a:ext>
          </a:extLst>
        </xdr:cNvPr>
        <xdr:cNvGrpSpPr/>
      </xdr:nvGrpSpPr>
      <xdr:grpSpPr>
        <a:xfrm>
          <a:off x="100122718" y="7048500"/>
          <a:ext cx="4917621" cy="189525"/>
          <a:chOff x="3333750" y="2019300"/>
          <a:chExt cx="4895850" cy="189525"/>
        </a:xfrm>
      </xdr:grpSpPr>
      <xdr:cxnSp macro="">
        <xdr:nvCxnSpPr>
          <xdr:cNvPr id="143" name="Conector de seta reta 64">
            <a:extLst>
              <a:ext uri="{FF2B5EF4-FFF2-40B4-BE49-F238E27FC236}">
                <a16:creationId xmlns:a16="http://schemas.microsoft.com/office/drawing/2014/main" id="{7A122EF3-D691-4741-9FE3-93CA46376FA2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Conector de seta reta 65">
            <a:extLst>
              <a:ext uri="{FF2B5EF4-FFF2-40B4-BE49-F238E27FC236}">
                <a16:creationId xmlns:a16="http://schemas.microsoft.com/office/drawing/2014/main" id="{00CD9BE8-20A0-4DCC-BA9F-449B160A33DD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Conector de seta reta 66">
            <a:extLst>
              <a:ext uri="{FF2B5EF4-FFF2-40B4-BE49-F238E27FC236}">
                <a16:creationId xmlns:a16="http://schemas.microsoft.com/office/drawing/2014/main" id="{2C2179DF-1962-4DBA-A45B-D8CDC44AC060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163</xdr:col>
      <xdr:colOff>323850</xdr:colOff>
      <xdr:row>41</xdr:row>
      <xdr:rowOff>0</xdr:rowOff>
    </xdr:from>
    <xdr:to>
      <xdr:col>171</xdr:col>
      <xdr:colOff>342900</xdr:colOff>
      <xdr:row>41</xdr:row>
      <xdr:rowOff>189525</xdr:rowOff>
    </xdr:to>
    <xdr:grpSp>
      <xdr:nvGrpSpPr>
        <xdr:cNvPr id="146" name="Grupo 67">
          <a:extLst>
            <a:ext uri="{FF2B5EF4-FFF2-40B4-BE49-F238E27FC236}">
              <a16:creationId xmlns:a16="http://schemas.microsoft.com/office/drawing/2014/main" id="{A420362D-137A-4F05-92E9-0A9D39AD29A2}"/>
            </a:ext>
          </a:extLst>
        </xdr:cNvPr>
        <xdr:cNvGrpSpPr/>
      </xdr:nvGrpSpPr>
      <xdr:grpSpPr>
        <a:xfrm>
          <a:off x="100132243" y="7810500"/>
          <a:ext cx="4917621" cy="189525"/>
          <a:chOff x="3333750" y="2019300"/>
          <a:chExt cx="4895850" cy="189525"/>
        </a:xfrm>
      </xdr:grpSpPr>
      <xdr:cxnSp macro="">
        <xdr:nvCxnSpPr>
          <xdr:cNvPr id="147" name="Conector de seta reta 68">
            <a:extLst>
              <a:ext uri="{FF2B5EF4-FFF2-40B4-BE49-F238E27FC236}">
                <a16:creationId xmlns:a16="http://schemas.microsoft.com/office/drawing/2014/main" id="{7842A8FA-8C0B-4419-BF9D-EA60A39C2DD1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Conector de seta reta 69">
            <a:extLst>
              <a:ext uri="{FF2B5EF4-FFF2-40B4-BE49-F238E27FC236}">
                <a16:creationId xmlns:a16="http://schemas.microsoft.com/office/drawing/2014/main" id="{539F5ADC-98A5-4D7B-8E75-BB88B7A13996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Conector de seta reta 70">
            <a:extLst>
              <a:ext uri="{FF2B5EF4-FFF2-40B4-BE49-F238E27FC236}">
                <a16:creationId xmlns:a16="http://schemas.microsoft.com/office/drawing/2014/main" id="{0E6415B5-52A3-4B3E-A9F9-9EB77C719DDD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175</xdr:col>
      <xdr:colOff>314325</xdr:colOff>
      <xdr:row>33</xdr:row>
      <xdr:rowOff>0</xdr:rowOff>
    </xdr:from>
    <xdr:to>
      <xdr:col>183</xdr:col>
      <xdr:colOff>333375</xdr:colOff>
      <xdr:row>33</xdr:row>
      <xdr:rowOff>189525</xdr:rowOff>
    </xdr:to>
    <xdr:grpSp>
      <xdr:nvGrpSpPr>
        <xdr:cNvPr id="150" name="Grupo 75">
          <a:extLst>
            <a:ext uri="{FF2B5EF4-FFF2-40B4-BE49-F238E27FC236}">
              <a16:creationId xmlns:a16="http://schemas.microsoft.com/office/drawing/2014/main" id="{6A97E48D-4261-434A-A592-B4CA97CEE157}"/>
            </a:ext>
          </a:extLst>
        </xdr:cNvPr>
        <xdr:cNvGrpSpPr/>
      </xdr:nvGrpSpPr>
      <xdr:grpSpPr>
        <a:xfrm>
          <a:off x="107470575" y="6286500"/>
          <a:ext cx="4917621" cy="189525"/>
          <a:chOff x="3333750" y="2019300"/>
          <a:chExt cx="4895850" cy="189525"/>
        </a:xfrm>
      </xdr:grpSpPr>
      <xdr:cxnSp macro="">
        <xdr:nvCxnSpPr>
          <xdr:cNvPr id="151" name="Conector de seta reta 76">
            <a:extLst>
              <a:ext uri="{FF2B5EF4-FFF2-40B4-BE49-F238E27FC236}">
                <a16:creationId xmlns:a16="http://schemas.microsoft.com/office/drawing/2014/main" id="{8CDEB76E-250D-47D1-86CB-AA06A54589C1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" name="Conector de seta reta 77">
            <a:extLst>
              <a:ext uri="{FF2B5EF4-FFF2-40B4-BE49-F238E27FC236}">
                <a16:creationId xmlns:a16="http://schemas.microsoft.com/office/drawing/2014/main" id="{2EA34D69-356F-4B27-BD0C-2B4C39CD0955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" name="Conector de seta reta 78">
            <a:extLst>
              <a:ext uri="{FF2B5EF4-FFF2-40B4-BE49-F238E27FC236}">
                <a16:creationId xmlns:a16="http://schemas.microsoft.com/office/drawing/2014/main" id="{2BBA58F5-2365-4922-AA59-52F2D4BB8B75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175</xdr:col>
      <xdr:colOff>314325</xdr:colOff>
      <xdr:row>37</xdr:row>
      <xdr:rowOff>0</xdr:rowOff>
    </xdr:from>
    <xdr:to>
      <xdr:col>183</xdr:col>
      <xdr:colOff>333375</xdr:colOff>
      <xdr:row>37</xdr:row>
      <xdr:rowOff>189525</xdr:rowOff>
    </xdr:to>
    <xdr:grpSp>
      <xdr:nvGrpSpPr>
        <xdr:cNvPr id="154" name="Grupo 79">
          <a:extLst>
            <a:ext uri="{FF2B5EF4-FFF2-40B4-BE49-F238E27FC236}">
              <a16:creationId xmlns:a16="http://schemas.microsoft.com/office/drawing/2014/main" id="{FE93C8B5-98F0-4BD9-B4A8-7311A0240748}"/>
            </a:ext>
          </a:extLst>
        </xdr:cNvPr>
        <xdr:cNvGrpSpPr/>
      </xdr:nvGrpSpPr>
      <xdr:grpSpPr>
        <a:xfrm>
          <a:off x="107470575" y="7048500"/>
          <a:ext cx="4917621" cy="189525"/>
          <a:chOff x="3333750" y="2019300"/>
          <a:chExt cx="4895850" cy="189525"/>
        </a:xfrm>
      </xdr:grpSpPr>
      <xdr:cxnSp macro="">
        <xdr:nvCxnSpPr>
          <xdr:cNvPr id="155" name="Conector de seta reta 80">
            <a:extLst>
              <a:ext uri="{FF2B5EF4-FFF2-40B4-BE49-F238E27FC236}">
                <a16:creationId xmlns:a16="http://schemas.microsoft.com/office/drawing/2014/main" id="{5F415D99-1968-4D7E-8FCD-622746C6B217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Conector de seta reta 81">
            <a:extLst>
              <a:ext uri="{FF2B5EF4-FFF2-40B4-BE49-F238E27FC236}">
                <a16:creationId xmlns:a16="http://schemas.microsoft.com/office/drawing/2014/main" id="{3D8E7E57-C112-4F88-A658-33B170B6B318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Conector de seta reta 82">
            <a:extLst>
              <a:ext uri="{FF2B5EF4-FFF2-40B4-BE49-F238E27FC236}">
                <a16:creationId xmlns:a16="http://schemas.microsoft.com/office/drawing/2014/main" id="{27E736B7-0E4C-436A-81F3-021DD31A4226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175</xdr:col>
      <xdr:colOff>323850</xdr:colOff>
      <xdr:row>41</xdr:row>
      <xdr:rowOff>0</xdr:rowOff>
    </xdr:from>
    <xdr:to>
      <xdr:col>183</xdr:col>
      <xdr:colOff>342900</xdr:colOff>
      <xdr:row>41</xdr:row>
      <xdr:rowOff>189525</xdr:rowOff>
    </xdr:to>
    <xdr:grpSp>
      <xdr:nvGrpSpPr>
        <xdr:cNvPr id="158" name="Grupo 83">
          <a:extLst>
            <a:ext uri="{FF2B5EF4-FFF2-40B4-BE49-F238E27FC236}">
              <a16:creationId xmlns:a16="http://schemas.microsoft.com/office/drawing/2014/main" id="{FD9B87F9-D46B-4031-893D-A6F4B47DDD1C}"/>
            </a:ext>
          </a:extLst>
        </xdr:cNvPr>
        <xdr:cNvGrpSpPr/>
      </xdr:nvGrpSpPr>
      <xdr:grpSpPr>
        <a:xfrm>
          <a:off x="107480100" y="7810500"/>
          <a:ext cx="4917621" cy="189525"/>
          <a:chOff x="3333750" y="2019300"/>
          <a:chExt cx="4895850" cy="189525"/>
        </a:xfrm>
      </xdr:grpSpPr>
      <xdr:cxnSp macro="">
        <xdr:nvCxnSpPr>
          <xdr:cNvPr id="159" name="Conector de seta reta 84">
            <a:extLst>
              <a:ext uri="{FF2B5EF4-FFF2-40B4-BE49-F238E27FC236}">
                <a16:creationId xmlns:a16="http://schemas.microsoft.com/office/drawing/2014/main" id="{A23A00E1-53CC-4B5E-A49F-FDFAE2D95BBF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Conector de seta reta 85">
            <a:extLst>
              <a:ext uri="{FF2B5EF4-FFF2-40B4-BE49-F238E27FC236}">
                <a16:creationId xmlns:a16="http://schemas.microsoft.com/office/drawing/2014/main" id="{74C0E760-B484-414C-A0E3-49AA7F65EC70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Conector de seta reta 86">
            <a:extLst>
              <a:ext uri="{FF2B5EF4-FFF2-40B4-BE49-F238E27FC236}">
                <a16:creationId xmlns:a16="http://schemas.microsoft.com/office/drawing/2014/main" id="{EA11DEA0-25E0-4EDE-AB33-DDA4706A805A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175</xdr:col>
      <xdr:colOff>314325</xdr:colOff>
      <xdr:row>27</xdr:row>
      <xdr:rowOff>180974</xdr:rowOff>
    </xdr:from>
    <xdr:to>
      <xdr:col>183</xdr:col>
      <xdr:colOff>333375</xdr:colOff>
      <xdr:row>30</xdr:row>
      <xdr:rowOff>15680</xdr:rowOff>
    </xdr:to>
    <xdr:grpSp>
      <xdr:nvGrpSpPr>
        <xdr:cNvPr id="162" name="Grupo 89">
          <a:extLst>
            <a:ext uri="{FF2B5EF4-FFF2-40B4-BE49-F238E27FC236}">
              <a16:creationId xmlns:a16="http://schemas.microsoft.com/office/drawing/2014/main" id="{404E4C1B-3587-4D96-9E9F-8269B47C07F3}"/>
            </a:ext>
          </a:extLst>
        </xdr:cNvPr>
        <xdr:cNvGrpSpPr/>
      </xdr:nvGrpSpPr>
      <xdr:grpSpPr>
        <a:xfrm>
          <a:off x="107470575" y="5324474"/>
          <a:ext cx="4917621" cy="406206"/>
          <a:chOff x="3333750" y="2019301"/>
          <a:chExt cx="4895850" cy="379049"/>
        </a:xfrm>
      </xdr:grpSpPr>
      <xdr:cxnSp macro="">
        <xdr:nvCxnSpPr>
          <xdr:cNvPr id="163" name="Conector de seta reta 90">
            <a:extLst>
              <a:ext uri="{FF2B5EF4-FFF2-40B4-BE49-F238E27FC236}">
                <a16:creationId xmlns:a16="http://schemas.microsoft.com/office/drawing/2014/main" id="{381CF08E-319E-49D7-8074-E621412E8D77}"/>
              </a:ext>
            </a:extLst>
          </xdr:cNvPr>
          <xdr:cNvCxnSpPr/>
        </xdr:nvCxnSpPr>
        <xdr:spPr>
          <a:xfrm>
            <a:off x="3333750" y="2028825"/>
            <a:ext cx="0" cy="36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Conector de seta reta 91">
            <a:extLst>
              <a:ext uri="{FF2B5EF4-FFF2-40B4-BE49-F238E27FC236}">
                <a16:creationId xmlns:a16="http://schemas.microsoft.com/office/drawing/2014/main" id="{91432AD5-6FC6-4190-A62E-28A4C536FDAA}"/>
              </a:ext>
            </a:extLst>
          </xdr:cNvPr>
          <xdr:cNvCxnSpPr/>
        </xdr:nvCxnSpPr>
        <xdr:spPr>
          <a:xfrm>
            <a:off x="5800725" y="2028825"/>
            <a:ext cx="0" cy="36952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Conector de seta reta 92">
            <a:extLst>
              <a:ext uri="{FF2B5EF4-FFF2-40B4-BE49-F238E27FC236}">
                <a16:creationId xmlns:a16="http://schemas.microsoft.com/office/drawing/2014/main" id="{B2FD9ED9-0D76-484F-ADE1-CF2C16C54F2F}"/>
              </a:ext>
            </a:extLst>
          </xdr:cNvPr>
          <xdr:cNvCxnSpPr/>
        </xdr:nvCxnSpPr>
        <xdr:spPr>
          <a:xfrm>
            <a:off x="8229600" y="2019301"/>
            <a:ext cx="0" cy="36952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175</xdr:col>
      <xdr:colOff>304800</xdr:colOff>
      <xdr:row>28</xdr:row>
      <xdr:rowOff>0</xdr:rowOff>
    </xdr:from>
    <xdr:to>
      <xdr:col>175</xdr:col>
      <xdr:colOff>552450</xdr:colOff>
      <xdr:row>28</xdr:row>
      <xdr:rowOff>0</xdr:rowOff>
    </xdr:to>
    <xdr:cxnSp macro="">
      <xdr:nvCxnSpPr>
        <xdr:cNvPr id="166" name="Conector de seta reta 94">
          <a:extLst>
            <a:ext uri="{FF2B5EF4-FFF2-40B4-BE49-F238E27FC236}">
              <a16:creationId xmlns:a16="http://schemas.microsoft.com/office/drawing/2014/main" id="{FE07F342-0B8E-4352-94AD-9CB55E2EF9F0}"/>
            </a:ext>
          </a:extLst>
        </xdr:cNvPr>
        <xdr:cNvCxnSpPr/>
      </xdr:nvCxnSpPr>
      <xdr:spPr>
        <a:xfrm flipH="1">
          <a:off x="23573014" y="1061357"/>
          <a:ext cx="2476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333375</xdr:colOff>
      <xdr:row>28</xdr:row>
      <xdr:rowOff>0</xdr:rowOff>
    </xdr:from>
    <xdr:to>
      <xdr:col>179</xdr:col>
      <xdr:colOff>581025</xdr:colOff>
      <xdr:row>28</xdr:row>
      <xdr:rowOff>0</xdr:rowOff>
    </xdr:to>
    <xdr:cxnSp macro="">
      <xdr:nvCxnSpPr>
        <xdr:cNvPr id="167" name="Conector de seta reta 95">
          <a:extLst>
            <a:ext uri="{FF2B5EF4-FFF2-40B4-BE49-F238E27FC236}">
              <a16:creationId xmlns:a16="http://schemas.microsoft.com/office/drawing/2014/main" id="{B2D3EBD0-CFB8-4D2C-B787-BBD573550470}"/>
            </a:ext>
          </a:extLst>
        </xdr:cNvPr>
        <xdr:cNvCxnSpPr/>
      </xdr:nvCxnSpPr>
      <xdr:spPr>
        <a:xfrm flipH="1">
          <a:off x="26050875" y="1061357"/>
          <a:ext cx="2476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104774</xdr:colOff>
      <xdr:row>28</xdr:row>
      <xdr:rowOff>0</xdr:rowOff>
    </xdr:from>
    <xdr:to>
      <xdr:col>179</xdr:col>
      <xdr:colOff>353174</xdr:colOff>
      <xdr:row>28</xdr:row>
      <xdr:rowOff>0</xdr:rowOff>
    </xdr:to>
    <xdr:cxnSp macro="">
      <xdr:nvCxnSpPr>
        <xdr:cNvPr id="168" name="Conector de seta reta 99">
          <a:extLst>
            <a:ext uri="{FF2B5EF4-FFF2-40B4-BE49-F238E27FC236}">
              <a16:creationId xmlns:a16="http://schemas.microsoft.com/office/drawing/2014/main" id="{4CB88710-DE28-4286-B0D7-FB8C5E58A306}"/>
            </a:ext>
          </a:extLst>
        </xdr:cNvPr>
        <xdr:cNvCxnSpPr/>
      </xdr:nvCxnSpPr>
      <xdr:spPr>
        <a:xfrm>
          <a:off x="25822274" y="1061357"/>
          <a:ext cx="2484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183</xdr:col>
      <xdr:colOff>95250</xdr:colOff>
      <xdr:row>28</xdr:row>
      <xdr:rowOff>0</xdr:rowOff>
    </xdr:from>
    <xdr:to>
      <xdr:col>183</xdr:col>
      <xdr:colOff>343650</xdr:colOff>
      <xdr:row>28</xdr:row>
      <xdr:rowOff>0</xdr:rowOff>
    </xdr:to>
    <xdr:cxnSp macro="">
      <xdr:nvCxnSpPr>
        <xdr:cNvPr id="169" name="Conector de seta reta 100">
          <a:extLst>
            <a:ext uri="{FF2B5EF4-FFF2-40B4-BE49-F238E27FC236}">
              <a16:creationId xmlns:a16="http://schemas.microsoft.com/office/drawing/2014/main" id="{C5F1C2A9-7B39-4599-8E0F-C1DD7579B8D8}"/>
            </a:ext>
          </a:extLst>
        </xdr:cNvPr>
        <xdr:cNvCxnSpPr/>
      </xdr:nvCxnSpPr>
      <xdr:spPr>
        <a:xfrm>
          <a:off x="28262036" y="1061357"/>
          <a:ext cx="2484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314325</xdr:colOff>
      <xdr:row>33</xdr:row>
      <xdr:rowOff>0</xdr:rowOff>
    </xdr:from>
    <xdr:to>
      <xdr:col>195</xdr:col>
      <xdr:colOff>333375</xdr:colOff>
      <xdr:row>33</xdr:row>
      <xdr:rowOff>189525</xdr:rowOff>
    </xdr:to>
    <xdr:grpSp>
      <xdr:nvGrpSpPr>
        <xdr:cNvPr id="170" name="Grupo 101">
          <a:extLst>
            <a:ext uri="{FF2B5EF4-FFF2-40B4-BE49-F238E27FC236}">
              <a16:creationId xmlns:a16="http://schemas.microsoft.com/office/drawing/2014/main" id="{4A499626-FCAB-43DA-9017-6F9E8D5C90DA}"/>
            </a:ext>
          </a:extLst>
        </xdr:cNvPr>
        <xdr:cNvGrpSpPr/>
      </xdr:nvGrpSpPr>
      <xdr:grpSpPr>
        <a:xfrm>
          <a:off x="114818432" y="6286500"/>
          <a:ext cx="4917622" cy="189525"/>
          <a:chOff x="3333750" y="2019300"/>
          <a:chExt cx="4895850" cy="189525"/>
        </a:xfrm>
      </xdr:grpSpPr>
      <xdr:cxnSp macro="">
        <xdr:nvCxnSpPr>
          <xdr:cNvPr id="171" name="Conector de seta reta 102">
            <a:extLst>
              <a:ext uri="{FF2B5EF4-FFF2-40B4-BE49-F238E27FC236}">
                <a16:creationId xmlns:a16="http://schemas.microsoft.com/office/drawing/2014/main" id="{701C71D4-4D11-4681-8B1D-38454A195A3A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" name="Conector de seta reta 103">
            <a:extLst>
              <a:ext uri="{FF2B5EF4-FFF2-40B4-BE49-F238E27FC236}">
                <a16:creationId xmlns:a16="http://schemas.microsoft.com/office/drawing/2014/main" id="{7580FE0B-994B-4CCE-9231-10FE03F4FEE8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Conector de seta reta 104">
            <a:extLst>
              <a:ext uri="{FF2B5EF4-FFF2-40B4-BE49-F238E27FC236}">
                <a16:creationId xmlns:a16="http://schemas.microsoft.com/office/drawing/2014/main" id="{6AA19151-C642-4D2E-9C97-E97FD67C611C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187</xdr:col>
      <xdr:colOff>314325</xdr:colOff>
      <xdr:row>37</xdr:row>
      <xdr:rowOff>0</xdr:rowOff>
    </xdr:from>
    <xdr:to>
      <xdr:col>195</xdr:col>
      <xdr:colOff>333375</xdr:colOff>
      <xdr:row>37</xdr:row>
      <xdr:rowOff>189525</xdr:rowOff>
    </xdr:to>
    <xdr:grpSp>
      <xdr:nvGrpSpPr>
        <xdr:cNvPr id="174" name="Grupo 105">
          <a:extLst>
            <a:ext uri="{FF2B5EF4-FFF2-40B4-BE49-F238E27FC236}">
              <a16:creationId xmlns:a16="http://schemas.microsoft.com/office/drawing/2014/main" id="{6DE79058-EC26-4556-BC8C-6AE042E746A1}"/>
            </a:ext>
          </a:extLst>
        </xdr:cNvPr>
        <xdr:cNvGrpSpPr/>
      </xdr:nvGrpSpPr>
      <xdr:grpSpPr>
        <a:xfrm>
          <a:off x="114818432" y="7048500"/>
          <a:ext cx="4917622" cy="189525"/>
          <a:chOff x="3333750" y="2019300"/>
          <a:chExt cx="4895850" cy="189525"/>
        </a:xfrm>
      </xdr:grpSpPr>
      <xdr:cxnSp macro="">
        <xdr:nvCxnSpPr>
          <xdr:cNvPr id="175" name="Conector de seta reta 106">
            <a:extLst>
              <a:ext uri="{FF2B5EF4-FFF2-40B4-BE49-F238E27FC236}">
                <a16:creationId xmlns:a16="http://schemas.microsoft.com/office/drawing/2014/main" id="{E0EE0CE7-CE50-400C-9F7C-3C76F08744F8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Conector de seta reta 107">
            <a:extLst>
              <a:ext uri="{FF2B5EF4-FFF2-40B4-BE49-F238E27FC236}">
                <a16:creationId xmlns:a16="http://schemas.microsoft.com/office/drawing/2014/main" id="{A6A12C7B-F25B-4D31-8B21-DE437ADCFC88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Conector de seta reta 108">
            <a:extLst>
              <a:ext uri="{FF2B5EF4-FFF2-40B4-BE49-F238E27FC236}">
                <a16:creationId xmlns:a16="http://schemas.microsoft.com/office/drawing/2014/main" id="{CB9E5A06-8D71-4275-9244-C2FCC533FD3B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187</xdr:col>
      <xdr:colOff>323850</xdr:colOff>
      <xdr:row>41</xdr:row>
      <xdr:rowOff>0</xdr:rowOff>
    </xdr:from>
    <xdr:to>
      <xdr:col>195</xdr:col>
      <xdr:colOff>342900</xdr:colOff>
      <xdr:row>41</xdr:row>
      <xdr:rowOff>189525</xdr:rowOff>
    </xdr:to>
    <xdr:grpSp>
      <xdr:nvGrpSpPr>
        <xdr:cNvPr id="178" name="Grupo 109">
          <a:extLst>
            <a:ext uri="{FF2B5EF4-FFF2-40B4-BE49-F238E27FC236}">
              <a16:creationId xmlns:a16="http://schemas.microsoft.com/office/drawing/2014/main" id="{0C264835-50C9-4190-B4C5-076B7BDCB505}"/>
            </a:ext>
          </a:extLst>
        </xdr:cNvPr>
        <xdr:cNvGrpSpPr/>
      </xdr:nvGrpSpPr>
      <xdr:grpSpPr>
        <a:xfrm>
          <a:off x="114827957" y="7810500"/>
          <a:ext cx="4917622" cy="189525"/>
          <a:chOff x="3333750" y="2019300"/>
          <a:chExt cx="4895850" cy="189525"/>
        </a:xfrm>
      </xdr:grpSpPr>
      <xdr:cxnSp macro="">
        <xdr:nvCxnSpPr>
          <xdr:cNvPr id="179" name="Conector de seta reta 110">
            <a:extLst>
              <a:ext uri="{FF2B5EF4-FFF2-40B4-BE49-F238E27FC236}">
                <a16:creationId xmlns:a16="http://schemas.microsoft.com/office/drawing/2014/main" id="{56034C2C-BA85-4DAC-845D-0B1213A2E0E9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Conector de seta reta 111">
            <a:extLst>
              <a:ext uri="{FF2B5EF4-FFF2-40B4-BE49-F238E27FC236}">
                <a16:creationId xmlns:a16="http://schemas.microsoft.com/office/drawing/2014/main" id="{B16E01CE-5535-48BA-93C1-E026461F5279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Conector de seta reta 112">
            <a:extLst>
              <a:ext uri="{FF2B5EF4-FFF2-40B4-BE49-F238E27FC236}">
                <a16:creationId xmlns:a16="http://schemas.microsoft.com/office/drawing/2014/main" id="{8466E41B-7CEF-450F-A701-30837DC66486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187</xdr:col>
      <xdr:colOff>314325</xdr:colOff>
      <xdr:row>27</xdr:row>
      <xdr:rowOff>180974</xdr:rowOff>
    </xdr:from>
    <xdr:to>
      <xdr:col>195</xdr:col>
      <xdr:colOff>333375</xdr:colOff>
      <xdr:row>30</xdr:row>
      <xdr:rowOff>15680</xdr:rowOff>
    </xdr:to>
    <xdr:grpSp>
      <xdr:nvGrpSpPr>
        <xdr:cNvPr id="182" name="Grupo 113">
          <a:extLst>
            <a:ext uri="{FF2B5EF4-FFF2-40B4-BE49-F238E27FC236}">
              <a16:creationId xmlns:a16="http://schemas.microsoft.com/office/drawing/2014/main" id="{678A7183-1B23-4A73-92C9-C93BA3FD2946}"/>
            </a:ext>
          </a:extLst>
        </xdr:cNvPr>
        <xdr:cNvGrpSpPr/>
      </xdr:nvGrpSpPr>
      <xdr:grpSpPr>
        <a:xfrm>
          <a:off x="114818432" y="5324474"/>
          <a:ext cx="4917622" cy="406206"/>
          <a:chOff x="3333750" y="2019301"/>
          <a:chExt cx="4895850" cy="379049"/>
        </a:xfrm>
      </xdr:grpSpPr>
      <xdr:cxnSp macro="">
        <xdr:nvCxnSpPr>
          <xdr:cNvPr id="183" name="Conector de seta reta 114">
            <a:extLst>
              <a:ext uri="{FF2B5EF4-FFF2-40B4-BE49-F238E27FC236}">
                <a16:creationId xmlns:a16="http://schemas.microsoft.com/office/drawing/2014/main" id="{6884407D-BC79-4C09-9DBD-9A28BF1E74F7}"/>
              </a:ext>
            </a:extLst>
          </xdr:cNvPr>
          <xdr:cNvCxnSpPr/>
        </xdr:nvCxnSpPr>
        <xdr:spPr>
          <a:xfrm>
            <a:off x="3333750" y="2028825"/>
            <a:ext cx="0" cy="36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Conector de seta reta 115">
            <a:extLst>
              <a:ext uri="{FF2B5EF4-FFF2-40B4-BE49-F238E27FC236}">
                <a16:creationId xmlns:a16="http://schemas.microsoft.com/office/drawing/2014/main" id="{8CE4ECBC-9D50-44FA-B075-2BB68538D870}"/>
              </a:ext>
            </a:extLst>
          </xdr:cNvPr>
          <xdr:cNvCxnSpPr/>
        </xdr:nvCxnSpPr>
        <xdr:spPr>
          <a:xfrm>
            <a:off x="5800725" y="2028825"/>
            <a:ext cx="0" cy="36952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Conector de seta reta 116">
            <a:extLst>
              <a:ext uri="{FF2B5EF4-FFF2-40B4-BE49-F238E27FC236}">
                <a16:creationId xmlns:a16="http://schemas.microsoft.com/office/drawing/2014/main" id="{40205E2F-C066-48D6-99F7-3761BCCD4D2D}"/>
              </a:ext>
            </a:extLst>
          </xdr:cNvPr>
          <xdr:cNvCxnSpPr/>
        </xdr:nvCxnSpPr>
        <xdr:spPr>
          <a:xfrm>
            <a:off x="8229600" y="2019301"/>
            <a:ext cx="0" cy="36952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187</xdr:col>
      <xdr:colOff>304800</xdr:colOff>
      <xdr:row>28</xdr:row>
      <xdr:rowOff>0</xdr:rowOff>
    </xdr:from>
    <xdr:to>
      <xdr:col>187</xdr:col>
      <xdr:colOff>552450</xdr:colOff>
      <xdr:row>28</xdr:row>
      <xdr:rowOff>0</xdr:rowOff>
    </xdr:to>
    <xdr:cxnSp macro="">
      <xdr:nvCxnSpPr>
        <xdr:cNvPr id="186" name="Conector de seta reta 117">
          <a:extLst>
            <a:ext uri="{FF2B5EF4-FFF2-40B4-BE49-F238E27FC236}">
              <a16:creationId xmlns:a16="http://schemas.microsoft.com/office/drawing/2014/main" id="{F3E47AC5-3EFB-4FE0-BB58-A4E4DEACDCA5}"/>
            </a:ext>
          </a:extLst>
        </xdr:cNvPr>
        <xdr:cNvCxnSpPr/>
      </xdr:nvCxnSpPr>
      <xdr:spPr>
        <a:xfrm flipH="1">
          <a:off x="30920871" y="1061357"/>
          <a:ext cx="2476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333375</xdr:colOff>
      <xdr:row>28</xdr:row>
      <xdr:rowOff>0</xdr:rowOff>
    </xdr:from>
    <xdr:to>
      <xdr:col>191</xdr:col>
      <xdr:colOff>581025</xdr:colOff>
      <xdr:row>28</xdr:row>
      <xdr:rowOff>0</xdr:rowOff>
    </xdr:to>
    <xdr:cxnSp macro="">
      <xdr:nvCxnSpPr>
        <xdr:cNvPr id="187" name="Conector de seta reta 118">
          <a:extLst>
            <a:ext uri="{FF2B5EF4-FFF2-40B4-BE49-F238E27FC236}">
              <a16:creationId xmlns:a16="http://schemas.microsoft.com/office/drawing/2014/main" id="{E8C5360E-2BDD-4601-A9CF-4205EF04013A}"/>
            </a:ext>
          </a:extLst>
        </xdr:cNvPr>
        <xdr:cNvCxnSpPr/>
      </xdr:nvCxnSpPr>
      <xdr:spPr>
        <a:xfrm flipH="1">
          <a:off x="33398732" y="1061357"/>
          <a:ext cx="2476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104774</xdr:colOff>
      <xdr:row>28</xdr:row>
      <xdr:rowOff>0</xdr:rowOff>
    </xdr:from>
    <xdr:to>
      <xdr:col>191</xdr:col>
      <xdr:colOff>353174</xdr:colOff>
      <xdr:row>28</xdr:row>
      <xdr:rowOff>0</xdr:rowOff>
    </xdr:to>
    <xdr:cxnSp macro="">
      <xdr:nvCxnSpPr>
        <xdr:cNvPr id="188" name="Conector de seta reta 119">
          <a:extLst>
            <a:ext uri="{FF2B5EF4-FFF2-40B4-BE49-F238E27FC236}">
              <a16:creationId xmlns:a16="http://schemas.microsoft.com/office/drawing/2014/main" id="{17CF89BC-2B60-4E31-A1CC-274F20D0B1AA}"/>
            </a:ext>
          </a:extLst>
        </xdr:cNvPr>
        <xdr:cNvCxnSpPr/>
      </xdr:nvCxnSpPr>
      <xdr:spPr>
        <a:xfrm>
          <a:off x="33170131" y="1061357"/>
          <a:ext cx="2484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195</xdr:col>
      <xdr:colOff>95250</xdr:colOff>
      <xdr:row>28</xdr:row>
      <xdr:rowOff>0</xdr:rowOff>
    </xdr:from>
    <xdr:to>
      <xdr:col>195</xdr:col>
      <xdr:colOff>343650</xdr:colOff>
      <xdr:row>28</xdr:row>
      <xdr:rowOff>0</xdr:rowOff>
    </xdr:to>
    <xdr:cxnSp macro="">
      <xdr:nvCxnSpPr>
        <xdr:cNvPr id="189" name="Conector de seta reta 120">
          <a:extLst>
            <a:ext uri="{FF2B5EF4-FFF2-40B4-BE49-F238E27FC236}">
              <a16:creationId xmlns:a16="http://schemas.microsoft.com/office/drawing/2014/main" id="{D3E2A45B-111E-444F-9DEE-7583F2C36A04}"/>
            </a:ext>
          </a:extLst>
        </xdr:cNvPr>
        <xdr:cNvCxnSpPr/>
      </xdr:nvCxnSpPr>
      <xdr:spPr>
        <a:xfrm>
          <a:off x="35609893" y="1061357"/>
          <a:ext cx="2484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285748</xdr:colOff>
      <xdr:row>31</xdr:row>
      <xdr:rowOff>122464</xdr:rowOff>
    </xdr:from>
    <xdr:to>
      <xdr:col>2</xdr:col>
      <xdr:colOff>609748</xdr:colOff>
      <xdr:row>31</xdr:row>
      <xdr:rowOff>122464</xdr:rowOff>
    </xdr:to>
    <xdr:cxnSp macro="">
      <xdr:nvCxnSpPr>
        <xdr:cNvPr id="190" name="Conector de seta reta 2">
          <a:extLst>
            <a:ext uri="{FF2B5EF4-FFF2-40B4-BE49-F238E27FC236}">
              <a16:creationId xmlns:a16="http://schemas.microsoft.com/office/drawing/2014/main" id="{C2F20853-DEF7-4FDA-A360-D06325414822}"/>
            </a:ext>
          </a:extLst>
        </xdr:cNvPr>
        <xdr:cNvCxnSpPr/>
      </xdr:nvCxnSpPr>
      <xdr:spPr>
        <a:xfrm flipH="1">
          <a:off x="1510391" y="6136821"/>
          <a:ext cx="3240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299356</xdr:colOff>
      <xdr:row>31</xdr:row>
      <xdr:rowOff>122464</xdr:rowOff>
    </xdr:from>
    <xdr:to>
      <xdr:col>2</xdr:col>
      <xdr:colOff>299356</xdr:colOff>
      <xdr:row>33</xdr:row>
      <xdr:rowOff>101464</xdr:rowOff>
    </xdr:to>
    <xdr:cxnSp macro="">
      <xdr:nvCxnSpPr>
        <xdr:cNvPr id="191" name="Conector de seta reta 13">
          <a:extLst>
            <a:ext uri="{FF2B5EF4-FFF2-40B4-BE49-F238E27FC236}">
              <a16:creationId xmlns:a16="http://schemas.microsoft.com/office/drawing/2014/main" id="{0F1215AB-C7A4-467E-BEC5-8636779B7925}"/>
            </a:ext>
          </a:extLst>
        </xdr:cNvPr>
        <xdr:cNvCxnSpPr/>
      </xdr:nvCxnSpPr>
      <xdr:spPr>
        <a:xfrm>
          <a:off x="1523999" y="6136821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31</xdr:row>
      <xdr:rowOff>136072</xdr:rowOff>
    </xdr:from>
    <xdr:to>
      <xdr:col>6</xdr:col>
      <xdr:colOff>324000</xdr:colOff>
      <xdr:row>31</xdr:row>
      <xdr:rowOff>136072</xdr:rowOff>
    </xdr:to>
    <xdr:cxnSp macro="">
      <xdr:nvCxnSpPr>
        <xdr:cNvPr id="192" name="Conector de seta reta 2">
          <a:extLst>
            <a:ext uri="{FF2B5EF4-FFF2-40B4-BE49-F238E27FC236}">
              <a16:creationId xmlns:a16="http://schemas.microsoft.com/office/drawing/2014/main" id="{16BA51E4-5A27-45EF-A2B6-16B037BB6518}"/>
            </a:ext>
          </a:extLst>
        </xdr:cNvPr>
        <xdr:cNvCxnSpPr/>
      </xdr:nvCxnSpPr>
      <xdr:spPr>
        <a:xfrm>
          <a:off x="3673929" y="6150429"/>
          <a:ext cx="3240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312962</xdr:colOff>
      <xdr:row>31</xdr:row>
      <xdr:rowOff>136072</xdr:rowOff>
    </xdr:from>
    <xdr:to>
      <xdr:col>6</xdr:col>
      <xdr:colOff>312962</xdr:colOff>
      <xdr:row>33</xdr:row>
      <xdr:rowOff>115072</xdr:rowOff>
    </xdr:to>
    <xdr:cxnSp macro="">
      <xdr:nvCxnSpPr>
        <xdr:cNvPr id="193" name="Conector de seta reta 13">
          <a:extLst>
            <a:ext uri="{FF2B5EF4-FFF2-40B4-BE49-F238E27FC236}">
              <a16:creationId xmlns:a16="http://schemas.microsoft.com/office/drawing/2014/main" id="{C6534E44-120E-463C-9C35-37E59DD1C15D}"/>
            </a:ext>
          </a:extLst>
        </xdr:cNvPr>
        <xdr:cNvCxnSpPr/>
      </xdr:nvCxnSpPr>
      <xdr:spPr>
        <a:xfrm flipH="1">
          <a:off x="3986891" y="6150429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299360</xdr:colOff>
      <xdr:row>36</xdr:row>
      <xdr:rowOff>190499</xdr:rowOff>
    </xdr:from>
    <xdr:to>
      <xdr:col>2</xdr:col>
      <xdr:colOff>299360</xdr:colOff>
      <xdr:row>37</xdr:row>
      <xdr:rowOff>179999</xdr:rowOff>
    </xdr:to>
    <xdr:cxnSp macro="">
      <xdr:nvCxnSpPr>
        <xdr:cNvPr id="194" name="Conector de seta reta 18">
          <a:extLst>
            <a:ext uri="{FF2B5EF4-FFF2-40B4-BE49-F238E27FC236}">
              <a16:creationId xmlns:a16="http://schemas.microsoft.com/office/drawing/2014/main" id="{771D6366-76E4-4894-85D8-FC9F15059ED0}"/>
            </a:ext>
          </a:extLst>
        </xdr:cNvPr>
        <xdr:cNvCxnSpPr/>
      </xdr:nvCxnSpPr>
      <xdr:spPr>
        <a:xfrm>
          <a:off x="1524003" y="715735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312967</xdr:colOff>
      <xdr:row>37</xdr:row>
      <xdr:rowOff>13606</xdr:rowOff>
    </xdr:from>
    <xdr:to>
      <xdr:col>6</xdr:col>
      <xdr:colOff>312967</xdr:colOff>
      <xdr:row>38</xdr:row>
      <xdr:rowOff>3106</xdr:rowOff>
    </xdr:to>
    <xdr:cxnSp macro="">
      <xdr:nvCxnSpPr>
        <xdr:cNvPr id="195" name="Conector de seta reta 18">
          <a:extLst>
            <a:ext uri="{FF2B5EF4-FFF2-40B4-BE49-F238E27FC236}">
              <a16:creationId xmlns:a16="http://schemas.microsoft.com/office/drawing/2014/main" id="{9C8916FE-D610-4F20-B4AA-EBBA74EB3A04}"/>
            </a:ext>
          </a:extLst>
        </xdr:cNvPr>
        <xdr:cNvCxnSpPr/>
      </xdr:nvCxnSpPr>
      <xdr:spPr>
        <a:xfrm>
          <a:off x="3986896" y="717096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285753</xdr:colOff>
      <xdr:row>40</xdr:row>
      <xdr:rowOff>190499</xdr:rowOff>
    </xdr:from>
    <xdr:to>
      <xdr:col>2</xdr:col>
      <xdr:colOff>285753</xdr:colOff>
      <xdr:row>41</xdr:row>
      <xdr:rowOff>179999</xdr:rowOff>
    </xdr:to>
    <xdr:cxnSp macro="">
      <xdr:nvCxnSpPr>
        <xdr:cNvPr id="196" name="Conector de seta reta 18">
          <a:extLst>
            <a:ext uri="{FF2B5EF4-FFF2-40B4-BE49-F238E27FC236}">
              <a16:creationId xmlns:a16="http://schemas.microsoft.com/office/drawing/2014/main" id="{AA6C9099-412F-4502-8BB1-E14BAE208D4C}"/>
            </a:ext>
          </a:extLst>
        </xdr:cNvPr>
        <xdr:cNvCxnSpPr/>
      </xdr:nvCxnSpPr>
      <xdr:spPr>
        <a:xfrm>
          <a:off x="1510396" y="791935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299360</xdr:colOff>
      <xdr:row>41</xdr:row>
      <xdr:rowOff>13606</xdr:rowOff>
    </xdr:from>
    <xdr:to>
      <xdr:col>6</xdr:col>
      <xdr:colOff>299360</xdr:colOff>
      <xdr:row>42</xdr:row>
      <xdr:rowOff>3106</xdr:rowOff>
    </xdr:to>
    <xdr:cxnSp macro="">
      <xdr:nvCxnSpPr>
        <xdr:cNvPr id="197" name="Conector de seta reta 18">
          <a:extLst>
            <a:ext uri="{FF2B5EF4-FFF2-40B4-BE49-F238E27FC236}">
              <a16:creationId xmlns:a16="http://schemas.microsoft.com/office/drawing/2014/main" id="{EE671AEB-18B0-46D4-89C5-C95A1555D171}"/>
            </a:ext>
          </a:extLst>
        </xdr:cNvPr>
        <xdr:cNvCxnSpPr/>
      </xdr:nvCxnSpPr>
      <xdr:spPr>
        <a:xfrm>
          <a:off x="3973289" y="793296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272141</xdr:colOff>
      <xdr:row>47</xdr:row>
      <xdr:rowOff>54427</xdr:rowOff>
    </xdr:from>
    <xdr:to>
      <xdr:col>2</xdr:col>
      <xdr:colOff>596141</xdr:colOff>
      <xdr:row>47</xdr:row>
      <xdr:rowOff>54427</xdr:rowOff>
    </xdr:to>
    <xdr:cxnSp macro="">
      <xdr:nvCxnSpPr>
        <xdr:cNvPr id="198" name="Conector de seta reta 2">
          <a:extLst>
            <a:ext uri="{FF2B5EF4-FFF2-40B4-BE49-F238E27FC236}">
              <a16:creationId xmlns:a16="http://schemas.microsoft.com/office/drawing/2014/main" id="{8698AF33-F421-4489-8083-A41940659392}"/>
            </a:ext>
          </a:extLst>
        </xdr:cNvPr>
        <xdr:cNvCxnSpPr/>
      </xdr:nvCxnSpPr>
      <xdr:spPr>
        <a:xfrm>
          <a:off x="1496784" y="9116784"/>
          <a:ext cx="3240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285749</xdr:colOff>
      <xdr:row>45</xdr:row>
      <xdr:rowOff>81641</xdr:rowOff>
    </xdr:from>
    <xdr:to>
      <xdr:col>2</xdr:col>
      <xdr:colOff>285749</xdr:colOff>
      <xdr:row>47</xdr:row>
      <xdr:rowOff>60641</xdr:rowOff>
    </xdr:to>
    <xdr:cxnSp macro="">
      <xdr:nvCxnSpPr>
        <xdr:cNvPr id="199" name="Conector de seta reta 13">
          <a:extLst>
            <a:ext uri="{FF2B5EF4-FFF2-40B4-BE49-F238E27FC236}">
              <a16:creationId xmlns:a16="http://schemas.microsoft.com/office/drawing/2014/main" id="{06EF9017-8ADA-4212-AF3E-E6513CE30E22}"/>
            </a:ext>
          </a:extLst>
        </xdr:cNvPr>
        <xdr:cNvCxnSpPr/>
      </xdr:nvCxnSpPr>
      <xdr:spPr>
        <a:xfrm flipH="1">
          <a:off x="1510392" y="8762998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612320</xdr:colOff>
      <xdr:row>47</xdr:row>
      <xdr:rowOff>68034</xdr:rowOff>
    </xdr:from>
    <xdr:to>
      <xdr:col>6</xdr:col>
      <xdr:colOff>323998</xdr:colOff>
      <xdr:row>47</xdr:row>
      <xdr:rowOff>68034</xdr:rowOff>
    </xdr:to>
    <xdr:cxnSp macro="">
      <xdr:nvCxnSpPr>
        <xdr:cNvPr id="200" name="Conector de seta reta 2">
          <a:extLst>
            <a:ext uri="{FF2B5EF4-FFF2-40B4-BE49-F238E27FC236}">
              <a16:creationId xmlns:a16="http://schemas.microsoft.com/office/drawing/2014/main" id="{206C5F2D-89B8-46C3-9010-D81A2940AD84}"/>
            </a:ext>
          </a:extLst>
        </xdr:cNvPr>
        <xdr:cNvCxnSpPr/>
      </xdr:nvCxnSpPr>
      <xdr:spPr>
        <a:xfrm flipH="1">
          <a:off x="3673927" y="9130391"/>
          <a:ext cx="3240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299356</xdr:colOff>
      <xdr:row>45</xdr:row>
      <xdr:rowOff>95248</xdr:rowOff>
    </xdr:from>
    <xdr:to>
      <xdr:col>6</xdr:col>
      <xdr:colOff>299356</xdr:colOff>
      <xdr:row>47</xdr:row>
      <xdr:rowOff>74248</xdr:rowOff>
    </xdr:to>
    <xdr:cxnSp macro="">
      <xdr:nvCxnSpPr>
        <xdr:cNvPr id="201" name="Conector de seta reta 13">
          <a:extLst>
            <a:ext uri="{FF2B5EF4-FFF2-40B4-BE49-F238E27FC236}">
              <a16:creationId xmlns:a16="http://schemas.microsoft.com/office/drawing/2014/main" id="{01A347EC-FD00-479B-841C-A25FE3A0D175}"/>
            </a:ext>
          </a:extLst>
        </xdr:cNvPr>
        <xdr:cNvCxnSpPr/>
      </xdr:nvCxnSpPr>
      <xdr:spPr>
        <a:xfrm>
          <a:off x="3973285" y="8776605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285748</xdr:colOff>
      <xdr:row>31</xdr:row>
      <xdr:rowOff>122464</xdr:rowOff>
    </xdr:from>
    <xdr:to>
      <xdr:col>87</xdr:col>
      <xdr:colOff>609748</xdr:colOff>
      <xdr:row>31</xdr:row>
      <xdr:rowOff>122464</xdr:rowOff>
    </xdr:to>
    <xdr:cxnSp macro="">
      <xdr:nvCxnSpPr>
        <xdr:cNvPr id="226" name="Conector de seta reta 2">
          <a:extLst>
            <a:ext uri="{FF2B5EF4-FFF2-40B4-BE49-F238E27FC236}">
              <a16:creationId xmlns:a16="http://schemas.microsoft.com/office/drawing/2014/main" id="{44FA6729-6A13-4D18-9948-C14DCDBF587A}"/>
            </a:ext>
          </a:extLst>
        </xdr:cNvPr>
        <xdr:cNvCxnSpPr/>
      </xdr:nvCxnSpPr>
      <xdr:spPr>
        <a:xfrm flipH="1">
          <a:off x="1510391" y="6136821"/>
          <a:ext cx="3240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299356</xdr:colOff>
      <xdr:row>31</xdr:row>
      <xdr:rowOff>122464</xdr:rowOff>
    </xdr:from>
    <xdr:to>
      <xdr:col>87</xdr:col>
      <xdr:colOff>299356</xdr:colOff>
      <xdr:row>33</xdr:row>
      <xdr:rowOff>101464</xdr:rowOff>
    </xdr:to>
    <xdr:cxnSp macro="">
      <xdr:nvCxnSpPr>
        <xdr:cNvPr id="227" name="Conector de seta reta 13">
          <a:extLst>
            <a:ext uri="{FF2B5EF4-FFF2-40B4-BE49-F238E27FC236}">
              <a16:creationId xmlns:a16="http://schemas.microsoft.com/office/drawing/2014/main" id="{D83F03FE-E707-4F4D-A6A1-288D41BE8E31}"/>
            </a:ext>
          </a:extLst>
        </xdr:cNvPr>
        <xdr:cNvCxnSpPr/>
      </xdr:nvCxnSpPr>
      <xdr:spPr>
        <a:xfrm>
          <a:off x="1523999" y="6136821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31</xdr:row>
      <xdr:rowOff>136072</xdr:rowOff>
    </xdr:from>
    <xdr:to>
      <xdr:col>91</xdr:col>
      <xdr:colOff>324000</xdr:colOff>
      <xdr:row>31</xdr:row>
      <xdr:rowOff>136072</xdr:rowOff>
    </xdr:to>
    <xdr:cxnSp macro="">
      <xdr:nvCxnSpPr>
        <xdr:cNvPr id="228" name="Conector de seta reta 2">
          <a:extLst>
            <a:ext uri="{FF2B5EF4-FFF2-40B4-BE49-F238E27FC236}">
              <a16:creationId xmlns:a16="http://schemas.microsoft.com/office/drawing/2014/main" id="{0D692127-1FCE-4C47-AC91-8CBDEB48E70B}"/>
            </a:ext>
          </a:extLst>
        </xdr:cNvPr>
        <xdr:cNvCxnSpPr/>
      </xdr:nvCxnSpPr>
      <xdr:spPr>
        <a:xfrm>
          <a:off x="3673929" y="6150429"/>
          <a:ext cx="3240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312962</xdr:colOff>
      <xdr:row>31</xdr:row>
      <xdr:rowOff>136072</xdr:rowOff>
    </xdr:from>
    <xdr:to>
      <xdr:col>91</xdr:col>
      <xdr:colOff>312962</xdr:colOff>
      <xdr:row>33</xdr:row>
      <xdr:rowOff>115072</xdr:rowOff>
    </xdr:to>
    <xdr:cxnSp macro="">
      <xdr:nvCxnSpPr>
        <xdr:cNvPr id="229" name="Conector de seta reta 13">
          <a:extLst>
            <a:ext uri="{FF2B5EF4-FFF2-40B4-BE49-F238E27FC236}">
              <a16:creationId xmlns:a16="http://schemas.microsoft.com/office/drawing/2014/main" id="{A85A27D8-FF68-439B-8299-A527C5D50416}"/>
            </a:ext>
          </a:extLst>
        </xdr:cNvPr>
        <xdr:cNvCxnSpPr/>
      </xdr:nvCxnSpPr>
      <xdr:spPr>
        <a:xfrm flipH="1">
          <a:off x="3986891" y="6150429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299360</xdr:colOff>
      <xdr:row>36</xdr:row>
      <xdr:rowOff>190499</xdr:rowOff>
    </xdr:from>
    <xdr:to>
      <xdr:col>87</xdr:col>
      <xdr:colOff>299360</xdr:colOff>
      <xdr:row>37</xdr:row>
      <xdr:rowOff>179999</xdr:rowOff>
    </xdr:to>
    <xdr:cxnSp macro="">
      <xdr:nvCxnSpPr>
        <xdr:cNvPr id="230" name="Conector de seta reta 18">
          <a:extLst>
            <a:ext uri="{FF2B5EF4-FFF2-40B4-BE49-F238E27FC236}">
              <a16:creationId xmlns:a16="http://schemas.microsoft.com/office/drawing/2014/main" id="{F5259A6C-1B5E-4292-AF15-376C6B8356AE}"/>
            </a:ext>
          </a:extLst>
        </xdr:cNvPr>
        <xdr:cNvCxnSpPr/>
      </xdr:nvCxnSpPr>
      <xdr:spPr>
        <a:xfrm>
          <a:off x="1524003" y="715735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312967</xdr:colOff>
      <xdr:row>37</xdr:row>
      <xdr:rowOff>13606</xdr:rowOff>
    </xdr:from>
    <xdr:to>
      <xdr:col>91</xdr:col>
      <xdr:colOff>312967</xdr:colOff>
      <xdr:row>38</xdr:row>
      <xdr:rowOff>3106</xdr:rowOff>
    </xdr:to>
    <xdr:cxnSp macro="">
      <xdr:nvCxnSpPr>
        <xdr:cNvPr id="231" name="Conector de seta reta 18">
          <a:extLst>
            <a:ext uri="{FF2B5EF4-FFF2-40B4-BE49-F238E27FC236}">
              <a16:creationId xmlns:a16="http://schemas.microsoft.com/office/drawing/2014/main" id="{D3900C92-0AAD-4441-889D-96067176F251}"/>
            </a:ext>
          </a:extLst>
        </xdr:cNvPr>
        <xdr:cNvCxnSpPr/>
      </xdr:nvCxnSpPr>
      <xdr:spPr>
        <a:xfrm>
          <a:off x="3986896" y="717096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285753</xdr:colOff>
      <xdr:row>40</xdr:row>
      <xdr:rowOff>190499</xdr:rowOff>
    </xdr:from>
    <xdr:to>
      <xdr:col>87</xdr:col>
      <xdr:colOff>285753</xdr:colOff>
      <xdr:row>41</xdr:row>
      <xdr:rowOff>179999</xdr:rowOff>
    </xdr:to>
    <xdr:cxnSp macro="">
      <xdr:nvCxnSpPr>
        <xdr:cNvPr id="232" name="Conector de seta reta 18">
          <a:extLst>
            <a:ext uri="{FF2B5EF4-FFF2-40B4-BE49-F238E27FC236}">
              <a16:creationId xmlns:a16="http://schemas.microsoft.com/office/drawing/2014/main" id="{755C7066-960D-40A9-9693-EFCB171CB423}"/>
            </a:ext>
          </a:extLst>
        </xdr:cNvPr>
        <xdr:cNvCxnSpPr/>
      </xdr:nvCxnSpPr>
      <xdr:spPr>
        <a:xfrm>
          <a:off x="1510396" y="791935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299360</xdr:colOff>
      <xdr:row>41</xdr:row>
      <xdr:rowOff>13606</xdr:rowOff>
    </xdr:from>
    <xdr:to>
      <xdr:col>91</xdr:col>
      <xdr:colOff>299360</xdr:colOff>
      <xdr:row>42</xdr:row>
      <xdr:rowOff>3106</xdr:rowOff>
    </xdr:to>
    <xdr:cxnSp macro="">
      <xdr:nvCxnSpPr>
        <xdr:cNvPr id="233" name="Conector de seta reta 18">
          <a:extLst>
            <a:ext uri="{FF2B5EF4-FFF2-40B4-BE49-F238E27FC236}">
              <a16:creationId xmlns:a16="http://schemas.microsoft.com/office/drawing/2014/main" id="{3E4F1414-A151-4F46-A991-F151BA43ECED}"/>
            </a:ext>
          </a:extLst>
        </xdr:cNvPr>
        <xdr:cNvCxnSpPr/>
      </xdr:nvCxnSpPr>
      <xdr:spPr>
        <a:xfrm>
          <a:off x="3973289" y="793296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272141</xdr:colOff>
      <xdr:row>47</xdr:row>
      <xdr:rowOff>54427</xdr:rowOff>
    </xdr:from>
    <xdr:to>
      <xdr:col>87</xdr:col>
      <xdr:colOff>596141</xdr:colOff>
      <xdr:row>47</xdr:row>
      <xdr:rowOff>54427</xdr:rowOff>
    </xdr:to>
    <xdr:cxnSp macro="">
      <xdr:nvCxnSpPr>
        <xdr:cNvPr id="234" name="Conector de seta reta 2">
          <a:extLst>
            <a:ext uri="{FF2B5EF4-FFF2-40B4-BE49-F238E27FC236}">
              <a16:creationId xmlns:a16="http://schemas.microsoft.com/office/drawing/2014/main" id="{50CF393C-3269-4710-9710-79CBD93AE7BF}"/>
            </a:ext>
          </a:extLst>
        </xdr:cNvPr>
        <xdr:cNvCxnSpPr/>
      </xdr:nvCxnSpPr>
      <xdr:spPr>
        <a:xfrm>
          <a:off x="1496784" y="9116784"/>
          <a:ext cx="3240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285749</xdr:colOff>
      <xdr:row>45</xdr:row>
      <xdr:rowOff>81641</xdr:rowOff>
    </xdr:from>
    <xdr:to>
      <xdr:col>87</xdr:col>
      <xdr:colOff>285749</xdr:colOff>
      <xdr:row>47</xdr:row>
      <xdr:rowOff>60641</xdr:rowOff>
    </xdr:to>
    <xdr:cxnSp macro="">
      <xdr:nvCxnSpPr>
        <xdr:cNvPr id="235" name="Conector de seta reta 13">
          <a:extLst>
            <a:ext uri="{FF2B5EF4-FFF2-40B4-BE49-F238E27FC236}">
              <a16:creationId xmlns:a16="http://schemas.microsoft.com/office/drawing/2014/main" id="{9BC1E597-255F-4ACA-A375-B54CE42DE64B}"/>
            </a:ext>
          </a:extLst>
        </xdr:cNvPr>
        <xdr:cNvCxnSpPr/>
      </xdr:nvCxnSpPr>
      <xdr:spPr>
        <a:xfrm flipH="1">
          <a:off x="1510392" y="8762998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612320</xdr:colOff>
      <xdr:row>47</xdr:row>
      <xdr:rowOff>68034</xdr:rowOff>
    </xdr:from>
    <xdr:to>
      <xdr:col>91</xdr:col>
      <xdr:colOff>323998</xdr:colOff>
      <xdr:row>47</xdr:row>
      <xdr:rowOff>68034</xdr:rowOff>
    </xdr:to>
    <xdr:cxnSp macro="">
      <xdr:nvCxnSpPr>
        <xdr:cNvPr id="236" name="Conector de seta reta 2">
          <a:extLst>
            <a:ext uri="{FF2B5EF4-FFF2-40B4-BE49-F238E27FC236}">
              <a16:creationId xmlns:a16="http://schemas.microsoft.com/office/drawing/2014/main" id="{BE754CBF-CE3E-4110-9B1B-DB95416F8C62}"/>
            </a:ext>
          </a:extLst>
        </xdr:cNvPr>
        <xdr:cNvCxnSpPr/>
      </xdr:nvCxnSpPr>
      <xdr:spPr>
        <a:xfrm flipH="1">
          <a:off x="3673927" y="9130391"/>
          <a:ext cx="3240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299356</xdr:colOff>
      <xdr:row>45</xdr:row>
      <xdr:rowOff>95248</xdr:rowOff>
    </xdr:from>
    <xdr:to>
      <xdr:col>91</xdr:col>
      <xdr:colOff>299356</xdr:colOff>
      <xdr:row>47</xdr:row>
      <xdr:rowOff>74248</xdr:rowOff>
    </xdr:to>
    <xdr:cxnSp macro="">
      <xdr:nvCxnSpPr>
        <xdr:cNvPr id="237" name="Conector de seta reta 13">
          <a:extLst>
            <a:ext uri="{FF2B5EF4-FFF2-40B4-BE49-F238E27FC236}">
              <a16:creationId xmlns:a16="http://schemas.microsoft.com/office/drawing/2014/main" id="{C1CAF4FC-D26F-48E0-BA9F-10A4BFE8C447}"/>
            </a:ext>
          </a:extLst>
        </xdr:cNvPr>
        <xdr:cNvCxnSpPr/>
      </xdr:nvCxnSpPr>
      <xdr:spPr>
        <a:xfrm>
          <a:off x="3973285" y="8776605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285749</xdr:colOff>
      <xdr:row>31</xdr:row>
      <xdr:rowOff>122464</xdr:rowOff>
    </xdr:from>
    <xdr:to>
      <xdr:col>10</xdr:col>
      <xdr:colOff>609749</xdr:colOff>
      <xdr:row>31</xdr:row>
      <xdr:rowOff>122464</xdr:rowOff>
    </xdr:to>
    <xdr:cxnSp macro="">
      <xdr:nvCxnSpPr>
        <xdr:cNvPr id="238" name="Conector de seta reta 2">
          <a:extLst>
            <a:ext uri="{FF2B5EF4-FFF2-40B4-BE49-F238E27FC236}">
              <a16:creationId xmlns:a16="http://schemas.microsoft.com/office/drawing/2014/main" id="{96F19551-350B-45C6-B027-3AEDAE367B59}"/>
            </a:ext>
          </a:extLst>
        </xdr:cNvPr>
        <xdr:cNvCxnSpPr/>
      </xdr:nvCxnSpPr>
      <xdr:spPr>
        <a:xfrm flipH="1">
          <a:off x="6408963" y="6136821"/>
          <a:ext cx="3240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299357</xdr:colOff>
      <xdr:row>31</xdr:row>
      <xdr:rowOff>122464</xdr:rowOff>
    </xdr:from>
    <xdr:to>
      <xdr:col>10</xdr:col>
      <xdr:colOff>299357</xdr:colOff>
      <xdr:row>33</xdr:row>
      <xdr:rowOff>101464</xdr:rowOff>
    </xdr:to>
    <xdr:cxnSp macro="">
      <xdr:nvCxnSpPr>
        <xdr:cNvPr id="239" name="Conector de seta reta 13">
          <a:extLst>
            <a:ext uri="{FF2B5EF4-FFF2-40B4-BE49-F238E27FC236}">
              <a16:creationId xmlns:a16="http://schemas.microsoft.com/office/drawing/2014/main" id="{0A4803D2-4BE8-4856-903F-BF16E3D4333E}"/>
            </a:ext>
          </a:extLst>
        </xdr:cNvPr>
        <xdr:cNvCxnSpPr/>
      </xdr:nvCxnSpPr>
      <xdr:spPr>
        <a:xfrm>
          <a:off x="6422571" y="6136821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</xdr:colOff>
      <xdr:row>31</xdr:row>
      <xdr:rowOff>136072</xdr:rowOff>
    </xdr:from>
    <xdr:to>
      <xdr:col>14</xdr:col>
      <xdr:colOff>324001</xdr:colOff>
      <xdr:row>31</xdr:row>
      <xdr:rowOff>136072</xdr:rowOff>
    </xdr:to>
    <xdr:cxnSp macro="">
      <xdr:nvCxnSpPr>
        <xdr:cNvPr id="240" name="Conector de seta reta 2">
          <a:extLst>
            <a:ext uri="{FF2B5EF4-FFF2-40B4-BE49-F238E27FC236}">
              <a16:creationId xmlns:a16="http://schemas.microsoft.com/office/drawing/2014/main" id="{EC62C6A3-EFF2-48FC-9A0D-CD98A6CC369D}"/>
            </a:ext>
          </a:extLst>
        </xdr:cNvPr>
        <xdr:cNvCxnSpPr/>
      </xdr:nvCxnSpPr>
      <xdr:spPr>
        <a:xfrm>
          <a:off x="8572501" y="6150429"/>
          <a:ext cx="3240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312963</xdr:colOff>
      <xdr:row>31</xdr:row>
      <xdr:rowOff>136072</xdr:rowOff>
    </xdr:from>
    <xdr:to>
      <xdr:col>14</xdr:col>
      <xdr:colOff>312963</xdr:colOff>
      <xdr:row>33</xdr:row>
      <xdr:rowOff>115072</xdr:rowOff>
    </xdr:to>
    <xdr:cxnSp macro="">
      <xdr:nvCxnSpPr>
        <xdr:cNvPr id="241" name="Conector de seta reta 13">
          <a:extLst>
            <a:ext uri="{FF2B5EF4-FFF2-40B4-BE49-F238E27FC236}">
              <a16:creationId xmlns:a16="http://schemas.microsoft.com/office/drawing/2014/main" id="{BFAF2439-BA65-46B9-AD5F-CAA9D552B272}"/>
            </a:ext>
          </a:extLst>
        </xdr:cNvPr>
        <xdr:cNvCxnSpPr/>
      </xdr:nvCxnSpPr>
      <xdr:spPr>
        <a:xfrm flipH="1">
          <a:off x="8885463" y="6150429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299361</xdr:colOff>
      <xdr:row>36</xdr:row>
      <xdr:rowOff>190499</xdr:rowOff>
    </xdr:from>
    <xdr:to>
      <xdr:col>10</xdr:col>
      <xdr:colOff>299361</xdr:colOff>
      <xdr:row>37</xdr:row>
      <xdr:rowOff>179999</xdr:rowOff>
    </xdr:to>
    <xdr:cxnSp macro="">
      <xdr:nvCxnSpPr>
        <xdr:cNvPr id="242" name="Conector de seta reta 18">
          <a:extLst>
            <a:ext uri="{FF2B5EF4-FFF2-40B4-BE49-F238E27FC236}">
              <a16:creationId xmlns:a16="http://schemas.microsoft.com/office/drawing/2014/main" id="{BC5A45E3-BF52-4AFF-A493-4A4AC0091D8E}"/>
            </a:ext>
          </a:extLst>
        </xdr:cNvPr>
        <xdr:cNvCxnSpPr/>
      </xdr:nvCxnSpPr>
      <xdr:spPr>
        <a:xfrm>
          <a:off x="6422575" y="715735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312968</xdr:colOff>
      <xdr:row>37</xdr:row>
      <xdr:rowOff>13606</xdr:rowOff>
    </xdr:from>
    <xdr:to>
      <xdr:col>14</xdr:col>
      <xdr:colOff>312968</xdr:colOff>
      <xdr:row>38</xdr:row>
      <xdr:rowOff>3106</xdr:rowOff>
    </xdr:to>
    <xdr:cxnSp macro="">
      <xdr:nvCxnSpPr>
        <xdr:cNvPr id="243" name="Conector de seta reta 18">
          <a:extLst>
            <a:ext uri="{FF2B5EF4-FFF2-40B4-BE49-F238E27FC236}">
              <a16:creationId xmlns:a16="http://schemas.microsoft.com/office/drawing/2014/main" id="{60402F1E-CF2A-4224-93D8-8DF1F68785A8}"/>
            </a:ext>
          </a:extLst>
        </xdr:cNvPr>
        <xdr:cNvCxnSpPr/>
      </xdr:nvCxnSpPr>
      <xdr:spPr>
        <a:xfrm>
          <a:off x="8885468" y="717096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285754</xdr:colOff>
      <xdr:row>40</xdr:row>
      <xdr:rowOff>190499</xdr:rowOff>
    </xdr:from>
    <xdr:to>
      <xdr:col>10</xdr:col>
      <xdr:colOff>285754</xdr:colOff>
      <xdr:row>41</xdr:row>
      <xdr:rowOff>179999</xdr:rowOff>
    </xdr:to>
    <xdr:cxnSp macro="">
      <xdr:nvCxnSpPr>
        <xdr:cNvPr id="244" name="Conector de seta reta 18">
          <a:extLst>
            <a:ext uri="{FF2B5EF4-FFF2-40B4-BE49-F238E27FC236}">
              <a16:creationId xmlns:a16="http://schemas.microsoft.com/office/drawing/2014/main" id="{59EDC4A4-E343-4675-B9DE-63C84A847C3E}"/>
            </a:ext>
          </a:extLst>
        </xdr:cNvPr>
        <xdr:cNvCxnSpPr/>
      </xdr:nvCxnSpPr>
      <xdr:spPr>
        <a:xfrm>
          <a:off x="6408968" y="791935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299361</xdr:colOff>
      <xdr:row>41</xdr:row>
      <xdr:rowOff>13606</xdr:rowOff>
    </xdr:from>
    <xdr:to>
      <xdr:col>14</xdr:col>
      <xdr:colOff>299361</xdr:colOff>
      <xdr:row>42</xdr:row>
      <xdr:rowOff>3106</xdr:rowOff>
    </xdr:to>
    <xdr:cxnSp macro="">
      <xdr:nvCxnSpPr>
        <xdr:cNvPr id="245" name="Conector de seta reta 18">
          <a:extLst>
            <a:ext uri="{FF2B5EF4-FFF2-40B4-BE49-F238E27FC236}">
              <a16:creationId xmlns:a16="http://schemas.microsoft.com/office/drawing/2014/main" id="{E6D6B93B-45ED-45C8-8043-86AFD611E700}"/>
            </a:ext>
          </a:extLst>
        </xdr:cNvPr>
        <xdr:cNvCxnSpPr/>
      </xdr:nvCxnSpPr>
      <xdr:spPr>
        <a:xfrm>
          <a:off x="8871861" y="793296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272142</xdr:colOff>
      <xdr:row>47</xdr:row>
      <xdr:rowOff>54427</xdr:rowOff>
    </xdr:from>
    <xdr:to>
      <xdr:col>10</xdr:col>
      <xdr:colOff>596142</xdr:colOff>
      <xdr:row>47</xdr:row>
      <xdr:rowOff>54427</xdr:rowOff>
    </xdr:to>
    <xdr:cxnSp macro="">
      <xdr:nvCxnSpPr>
        <xdr:cNvPr id="246" name="Conector de seta reta 2">
          <a:extLst>
            <a:ext uri="{FF2B5EF4-FFF2-40B4-BE49-F238E27FC236}">
              <a16:creationId xmlns:a16="http://schemas.microsoft.com/office/drawing/2014/main" id="{EB43E324-1FD4-419E-B15D-91C6E17490C1}"/>
            </a:ext>
          </a:extLst>
        </xdr:cNvPr>
        <xdr:cNvCxnSpPr/>
      </xdr:nvCxnSpPr>
      <xdr:spPr>
        <a:xfrm>
          <a:off x="6395356" y="9116784"/>
          <a:ext cx="3240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45</xdr:row>
      <xdr:rowOff>81641</xdr:rowOff>
    </xdr:from>
    <xdr:to>
      <xdr:col>10</xdr:col>
      <xdr:colOff>285750</xdr:colOff>
      <xdr:row>47</xdr:row>
      <xdr:rowOff>60641</xdr:rowOff>
    </xdr:to>
    <xdr:cxnSp macro="">
      <xdr:nvCxnSpPr>
        <xdr:cNvPr id="247" name="Conector de seta reta 13">
          <a:extLst>
            <a:ext uri="{FF2B5EF4-FFF2-40B4-BE49-F238E27FC236}">
              <a16:creationId xmlns:a16="http://schemas.microsoft.com/office/drawing/2014/main" id="{BEC6E300-A910-4289-B0A4-2A369A01B140}"/>
            </a:ext>
          </a:extLst>
        </xdr:cNvPr>
        <xdr:cNvCxnSpPr/>
      </xdr:nvCxnSpPr>
      <xdr:spPr>
        <a:xfrm flipH="1">
          <a:off x="6408964" y="8762998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612320</xdr:colOff>
      <xdr:row>47</xdr:row>
      <xdr:rowOff>68034</xdr:rowOff>
    </xdr:from>
    <xdr:to>
      <xdr:col>14</xdr:col>
      <xdr:colOff>323999</xdr:colOff>
      <xdr:row>47</xdr:row>
      <xdr:rowOff>68034</xdr:rowOff>
    </xdr:to>
    <xdr:cxnSp macro="">
      <xdr:nvCxnSpPr>
        <xdr:cNvPr id="248" name="Conector de seta reta 2">
          <a:extLst>
            <a:ext uri="{FF2B5EF4-FFF2-40B4-BE49-F238E27FC236}">
              <a16:creationId xmlns:a16="http://schemas.microsoft.com/office/drawing/2014/main" id="{81F0DEE8-F77A-48EB-A112-30F58657CB3D}"/>
            </a:ext>
          </a:extLst>
        </xdr:cNvPr>
        <xdr:cNvCxnSpPr/>
      </xdr:nvCxnSpPr>
      <xdr:spPr>
        <a:xfrm flipH="1">
          <a:off x="8572499" y="9130391"/>
          <a:ext cx="3240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299357</xdr:colOff>
      <xdr:row>45</xdr:row>
      <xdr:rowOff>95248</xdr:rowOff>
    </xdr:from>
    <xdr:to>
      <xdr:col>14</xdr:col>
      <xdr:colOff>299357</xdr:colOff>
      <xdr:row>47</xdr:row>
      <xdr:rowOff>74248</xdr:rowOff>
    </xdr:to>
    <xdr:cxnSp macro="">
      <xdr:nvCxnSpPr>
        <xdr:cNvPr id="249" name="Conector de seta reta 13">
          <a:extLst>
            <a:ext uri="{FF2B5EF4-FFF2-40B4-BE49-F238E27FC236}">
              <a16:creationId xmlns:a16="http://schemas.microsoft.com/office/drawing/2014/main" id="{E20E2CF2-4835-4553-B614-F9CF9F464DEF}"/>
            </a:ext>
          </a:extLst>
        </xdr:cNvPr>
        <xdr:cNvCxnSpPr/>
      </xdr:nvCxnSpPr>
      <xdr:spPr>
        <a:xfrm>
          <a:off x="8871857" y="8776605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285749</xdr:colOff>
      <xdr:row>31</xdr:row>
      <xdr:rowOff>122464</xdr:rowOff>
    </xdr:from>
    <xdr:to>
      <xdr:col>95</xdr:col>
      <xdr:colOff>609749</xdr:colOff>
      <xdr:row>31</xdr:row>
      <xdr:rowOff>122464</xdr:rowOff>
    </xdr:to>
    <xdr:cxnSp macro="">
      <xdr:nvCxnSpPr>
        <xdr:cNvPr id="250" name="Conector de seta reta 2">
          <a:extLst>
            <a:ext uri="{FF2B5EF4-FFF2-40B4-BE49-F238E27FC236}">
              <a16:creationId xmlns:a16="http://schemas.microsoft.com/office/drawing/2014/main" id="{7F70FA44-3C9A-47AC-8F3D-045692AA066E}"/>
            </a:ext>
          </a:extLst>
        </xdr:cNvPr>
        <xdr:cNvCxnSpPr/>
      </xdr:nvCxnSpPr>
      <xdr:spPr>
        <a:xfrm flipH="1">
          <a:off x="6408963" y="6136821"/>
          <a:ext cx="3240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299357</xdr:colOff>
      <xdr:row>31</xdr:row>
      <xdr:rowOff>122464</xdr:rowOff>
    </xdr:from>
    <xdr:to>
      <xdr:col>95</xdr:col>
      <xdr:colOff>299357</xdr:colOff>
      <xdr:row>33</xdr:row>
      <xdr:rowOff>101464</xdr:rowOff>
    </xdr:to>
    <xdr:cxnSp macro="">
      <xdr:nvCxnSpPr>
        <xdr:cNvPr id="251" name="Conector de seta reta 13">
          <a:extLst>
            <a:ext uri="{FF2B5EF4-FFF2-40B4-BE49-F238E27FC236}">
              <a16:creationId xmlns:a16="http://schemas.microsoft.com/office/drawing/2014/main" id="{CC033B09-6945-47D6-9219-546041A3519B}"/>
            </a:ext>
          </a:extLst>
        </xdr:cNvPr>
        <xdr:cNvCxnSpPr/>
      </xdr:nvCxnSpPr>
      <xdr:spPr>
        <a:xfrm>
          <a:off x="6422571" y="6136821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1</xdr:colOff>
      <xdr:row>31</xdr:row>
      <xdr:rowOff>136072</xdr:rowOff>
    </xdr:from>
    <xdr:to>
      <xdr:col>99</xdr:col>
      <xdr:colOff>324001</xdr:colOff>
      <xdr:row>31</xdr:row>
      <xdr:rowOff>136072</xdr:rowOff>
    </xdr:to>
    <xdr:cxnSp macro="">
      <xdr:nvCxnSpPr>
        <xdr:cNvPr id="252" name="Conector de seta reta 2">
          <a:extLst>
            <a:ext uri="{FF2B5EF4-FFF2-40B4-BE49-F238E27FC236}">
              <a16:creationId xmlns:a16="http://schemas.microsoft.com/office/drawing/2014/main" id="{53681D2A-F65D-462B-89D9-24A27B902FB9}"/>
            </a:ext>
          </a:extLst>
        </xdr:cNvPr>
        <xdr:cNvCxnSpPr/>
      </xdr:nvCxnSpPr>
      <xdr:spPr>
        <a:xfrm>
          <a:off x="8572501" y="6150429"/>
          <a:ext cx="3240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312963</xdr:colOff>
      <xdr:row>31</xdr:row>
      <xdr:rowOff>136072</xdr:rowOff>
    </xdr:from>
    <xdr:to>
      <xdr:col>99</xdr:col>
      <xdr:colOff>312963</xdr:colOff>
      <xdr:row>33</xdr:row>
      <xdr:rowOff>115072</xdr:rowOff>
    </xdr:to>
    <xdr:cxnSp macro="">
      <xdr:nvCxnSpPr>
        <xdr:cNvPr id="253" name="Conector de seta reta 13">
          <a:extLst>
            <a:ext uri="{FF2B5EF4-FFF2-40B4-BE49-F238E27FC236}">
              <a16:creationId xmlns:a16="http://schemas.microsoft.com/office/drawing/2014/main" id="{6CFB894E-D6CE-4377-BDAD-865C50D5F8E5}"/>
            </a:ext>
          </a:extLst>
        </xdr:cNvPr>
        <xdr:cNvCxnSpPr/>
      </xdr:nvCxnSpPr>
      <xdr:spPr>
        <a:xfrm flipH="1">
          <a:off x="8885463" y="6150429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299361</xdr:colOff>
      <xdr:row>36</xdr:row>
      <xdr:rowOff>190499</xdr:rowOff>
    </xdr:from>
    <xdr:to>
      <xdr:col>95</xdr:col>
      <xdr:colOff>299361</xdr:colOff>
      <xdr:row>37</xdr:row>
      <xdr:rowOff>179999</xdr:rowOff>
    </xdr:to>
    <xdr:cxnSp macro="">
      <xdr:nvCxnSpPr>
        <xdr:cNvPr id="254" name="Conector de seta reta 18">
          <a:extLst>
            <a:ext uri="{FF2B5EF4-FFF2-40B4-BE49-F238E27FC236}">
              <a16:creationId xmlns:a16="http://schemas.microsoft.com/office/drawing/2014/main" id="{CEE70B3B-B47B-4137-AF1A-7A778226640B}"/>
            </a:ext>
          </a:extLst>
        </xdr:cNvPr>
        <xdr:cNvCxnSpPr/>
      </xdr:nvCxnSpPr>
      <xdr:spPr>
        <a:xfrm>
          <a:off x="6422575" y="715735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312968</xdr:colOff>
      <xdr:row>37</xdr:row>
      <xdr:rowOff>13606</xdr:rowOff>
    </xdr:from>
    <xdr:to>
      <xdr:col>99</xdr:col>
      <xdr:colOff>312968</xdr:colOff>
      <xdr:row>38</xdr:row>
      <xdr:rowOff>3106</xdr:rowOff>
    </xdr:to>
    <xdr:cxnSp macro="">
      <xdr:nvCxnSpPr>
        <xdr:cNvPr id="255" name="Conector de seta reta 18">
          <a:extLst>
            <a:ext uri="{FF2B5EF4-FFF2-40B4-BE49-F238E27FC236}">
              <a16:creationId xmlns:a16="http://schemas.microsoft.com/office/drawing/2014/main" id="{3EBE85C9-A6D9-4792-8B42-1618CEEBB5CD}"/>
            </a:ext>
          </a:extLst>
        </xdr:cNvPr>
        <xdr:cNvCxnSpPr/>
      </xdr:nvCxnSpPr>
      <xdr:spPr>
        <a:xfrm>
          <a:off x="8885468" y="717096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285754</xdr:colOff>
      <xdr:row>40</xdr:row>
      <xdr:rowOff>190499</xdr:rowOff>
    </xdr:from>
    <xdr:to>
      <xdr:col>95</xdr:col>
      <xdr:colOff>285754</xdr:colOff>
      <xdr:row>41</xdr:row>
      <xdr:rowOff>179999</xdr:rowOff>
    </xdr:to>
    <xdr:cxnSp macro="">
      <xdr:nvCxnSpPr>
        <xdr:cNvPr id="256" name="Conector de seta reta 18">
          <a:extLst>
            <a:ext uri="{FF2B5EF4-FFF2-40B4-BE49-F238E27FC236}">
              <a16:creationId xmlns:a16="http://schemas.microsoft.com/office/drawing/2014/main" id="{77B6F04B-C015-4FF4-A0F7-7D3D55746849}"/>
            </a:ext>
          </a:extLst>
        </xdr:cNvPr>
        <xdr:cNvCxnSpPr/>
      </xdr:nvCxnSpPr>
      <xdr:spPr>
        <a:xfrm>
          <a:off x="6408968" y="791935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299361</xdr:colOff>
      <xdr:row>41</xdr:row>
      <xdr:rowOff>13606</xdr:rowOff>
    </xdr:from>
    <xdr:to>
      <xdr:col>99</xdr:col>
      <xdr:colOff>299361</xdr:colOff>
      <xdr:row>42</xdr:row>
      <xdr:rowOff>3106</xdr:rowOff>
    </xdr:to>
    <xdr:cxnSp macro="">
      <xdr:nvCxnSpPr>
        <xdr:cNvPr id="257" name="Conector de seta reta 18">
          <a:extLst>
            <a:ext uri="{FF2B5EF4-FFF2-40B4-BE49-F238E27FC236}">
              <a16:creationId xmlns:a16="http://schemas.microsoft.com/office/drawing/2014/main" id="{4C71BCA6-87DA-41D0-BD6B-85ACD01B2E36}"/>
            </a:ext>
          </a:extLst>
        </xdr:cNvPr>
        <xdr:cNvCxnSpPr/>
      </xdr:nvCxnSpPr>
      <xdr:spPr>
        <a:xfrm>
          <a:off x="8871861" y="793296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272142</xdr:colOff>
      <xdr:row>47</xdr:row>
      <xdr:rowOff>54427</xdr:rowOff>
    </xdr:from>
    <xdr:to>
      <xdr:col>95</xdr:col>
      <xdr:colOff>596142</xdr:colOff>
      <xdr:row>47</xdr:row>
      <xdr:rowOff>54427</xdr:rowOff>
    </xdr:to>
    <xdr:cxnSp macro="">
      <xdr:nvCxnSpPr>
        <xdr:cNvPr id="258" name="Conector de seta reta 2">
          <a:extLst>
            <a:ext uri="{FF2B5EF4-FFF2-40B4-BE49-F238E27FC236}">
              <a16:creationId xmlns:a16="http://schemas.microsoft.com/office/drawing/2014/main" id="{FAB90BEB-A14F-400B-B813-A377344C7430}"/>
            </a:ext>
          </a:extLst>
        </xdr:cNvPr>
        <xdr:cNvCxnSpPr/>
      </xdr:nvCxnSpPr>
      <xdr:spPr>
        <a:xfrm>
          <a:off x="6395356" y="9116784"/>
          <a:ext cx="3240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285750</xdr:colOff>
      <xdr:row>45</xdr:row>
      <xdr:rowOff>81641</xdr:rowOff>
    </xdr:from>
    <xdr:to>
      <xdr:col>95</xdr:col>
      <xdr:colOff>285750</xdr:colOff>
      <xdr:row>47</xdr:row>
      <xdr:rowOff>60641</xdr:rowOff>
    </xdr:to>
    <xdr:cxnSp macro="">
      <xdr:nvCxnSpPr>
        <xdr:cNvPr id="259" name="Conector de seta reta 13">
          <a:extLst>
            <a:ext uri="{FF2B5EF4-FFF2-40B4-BE49-F238E27FC236}">
              <a16:creationId xmlns:a16="http://schemas.microsoft.com/office/drawing/2014/main" id="{A16885EB-5D2C-47E7-9510-DA1BE8414E43}"/>
            </a:ext>
          </a:extLst>
        </xdr:cNvPr>
        <xdr:cNvCxnSpPr/>
      </xdr:nvCxnSpPr>
      <xdr:spPr>
        <a:xfrm flipH="1">
          <a:off x="6408964" y="8762998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612320</xdr:colOff>
      <xdr:row>47</xdr:row>
      <xdr:rowOff>68034</xdr:rowOff>
    </xdr:from>
    <xdr:to>
      <xdr:col>99</xdr:col>
      <xdr:colOff>323999</xdr:colOff>
      <xdr:row>47</xdr:row>
      <xdr:rowOff>68034</xdr:rowOff>
    </xdr:to>
    <xdr:cxnSp macro="">
      <xdr:nvCxnSpPr>
        <xdr:cNvPr id="260" name="Conector de seta reta 2">
          <a:extLst>
            <a:ext uri="{FF2B5EF4-FFF2-40B4-BE49-F238E27FC236}">
              <a16:creationId xmlns:a16="http://schemas.microsoft.com/office/drawing/2014/main" id="{CD2CAF3A-A780-455D-B85C-882D44F8612E}"/>
            </a:ext>
          </a:extLst>
        </xdr:cNvPr>
        <xdr:cNvCxnSpPr/>
      </xdr:nvCxnSpPr>
      <xdr:spPr>
        <a:xfrm flipH="1">
          <a:off x="8572499" y="9130391"/>
          <a:ext cx="3240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299357</xdr:colOff>
      <xdr:row>45</xdr:row>
      <xdr:rowOff>95248</xdr:rowOff>
    </xdr:from>
    <xdr:to>
      <xdr:col>99</xdr:col>
      <xdr:colOff>299357</xdr:colOff>
      <xdr:row>47</xdr:row>
      <xdr:rowOff>74248</xdr:rowOff>
    </xdr:to>
    <xdr:cxnSp macro="">
      <xdr:nvCxnSpPr>
        <xdr:cNvPr id="261" name="Conector de seta reta 13">
          <a:extLst>
            <a:ext uri="{FF2B5EF4-FFF2-40B4-BE49-F238E27FC236}">
              <a16:creationId xmlns:a16="http://schemas.microsoft.com/office/drawing/2014/main" id="{50779090-9EA4-46C2-83FB-B7D85EDBA15D}"/>
            </a:ext>
          </a:extLst>
        </xdr:cNvPr>
        <xdr:cNvCxnSpPr/>
      </xdr:nvCxnSpPr>
      <xdr:spPr>
        <a:xfrm>
          <a:off x="8871857" y="8776605"/>
          <a:ext cx="0" cy="3600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304800</xdr:colOff>
      <xdr:row>52</xdr:row>
      <xdr:rowOff>9525</xdr:rowOff>
    </xdr:from>
    <xdr:to>
      <xdr:col>159</xdr:col>
      <xdr:colOff>323850</xdr:colOff>
      <xdr:row>53</xdr:row>
      <xdr:rowOff>8550</xdr:rowOff>
    </xdr:to>
    <xdr:grpSp>
      <xdr:nvGrpSpPr>
        <xdr:cNvPr id="263" name="Grupo 39">
          <a:extLst>
            <a:ext uri="{FF2B5EF4-FFF2-40B4-BE49-F238E27FC236}">
              <a16:creationId xmlns:a16="http://schemas.microsoft.com/office/drawing/2014/main" id="{7E9D6BAF-B1F6-4C34-9D3B-86797F1D9D0B}"/>
            </a:ext>
          </a:extLst>
        </xdr:cNvPr>
        <xdr:cNvGrpSpPr/>
      </xdr:nvGrpSpPr>
      <xdr:grpSpPr>
        <a:xfrm>
          <a:off x="92765336" y="9915525"/>
          <a:ext cx="4917621" cy="189525"/>
          <a:chOff x="3333750" y="2019300"/>
          <a:chExt cx="4895850" cy="189525"/>
        </a:xfrm>
      </xdr:grpSpPr>
      <xdr:cxnSp macro="">
        <xdr:nvCxnSpPr>
          <xdr:cNvPr id="264" name="Conector de seta reta 40">
            <a:extLst>
              <a:ext uri="{FF2B5EF4-FFF2-40B4-BE49-F238E27FC236}">
                <a16:creationId xmlns:a16="http://schemas.microsoft.com/office/drawing/2014/main" id="{BDC93ACC-35EA-4002-8434-7832635ED2D3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" name="Conector de seta reta 41">
            <a:extLst>
              <a:ext uri="{FF2B5EF4-FFF2-40B4-BE49-F238E27FC236}">
                <a16:creationId xmlns:a16="http://schemas.microsoft.com/office/drawing/2014/main" id="{30F2376C-9FC9-444D-9A66-B0A6BB9E8E79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" name="Conector de seta reta 42">
            <a:extLst>
              <a:ext uri="{FF2B5EF4-FFF2-40B4-BE49-F238E27FC236}">
                <a16:creationId xmlns:a16="http://schemas.microsoft.com/office/drawing/2014/main" id="{F56B97E1-394E-4603-9D6A-0A509788CC24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151</xdr:col>
      <xdr:colOff>304800</xdr:colOff>
      <xdr:row>56</xdr:row>
      <xdr:rowOff>0</xdr:rowOff>
    </xdr:from>
    <xdr:to>
      <xdr:col>159</xdr:col>
      <xdr:colOff>323850</xdr:colOff>
      <xdr:row>56</xdr:row>
      <xdr:rowOff>189525</xdr:rowOff>
    </xdr:to>
    <xdr:grpSp>
      <xdr:nvGrpSpPr>
        <xdr:cNvPr id="267" name="Grupo 43">
          <a:extLst>
            <a:ext uri="{FF2B5EF4-FFF2-40B4-BE49-F238E27FC236}">
              <a16:creationId xmlns:a16="http://schemas.microsoft.com/office/drawing/2014/main" id="{C65A175A-5E53-4B12-AEDC-570FCA60D8CA}"/>
            </a:ext>
          </a:extLst>
        </xdr:cNvPr>
        <xdr:cNvGrpSpPr/>
      </xdr:nvGrpSpPr>
      <xdr:grpSpPr>
        <a:xfrm>
          <a:off x="92765336" y="10668000"/>
          <a:ext cx="4917621" cy="189525"/>
          <a:chOff x="3333750" y="2019300"/>
          <a:chExt cx="4895850" cy="189525"/>
        </a:xfrm>
      </xdr:grpSpPr>
      <xdr:cxnSp macro="">
        <xdr:nvCxnSpPr>
          <xdr:cNvPr id="268" name="Conector de seta reta 44">
            <a:extLst>
              <a:ext uri="{FF2B5EF4-FFF2-40B4-BE49-F238E27FC236}">
                <a16:creationId xmlns:a16="http://schemas.microsoft.com/office/drawing/2014/main" id="{B76EECA8-ACA0-4708-82A5-6F7FBE295382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" name="Conector de seta reta 45">
            <a:extLst>
              <a:ext uri="{FF2B5EF4-FFF2-40B4-BE49-F238E27FC236}">
                <a16:creationId xmlns:a16="http://schemas.microsoft.com/office/drawing/2014/main" id="{0237A0DC-A891-457D-B099-23C94F9A7E35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" name="Conector de seta reta 46">
            <a:extLst>
              <a:ext uri="{FF2B5EF4-FFF2-40B4-BE49-F238E27FC236}">
                <a16:creationId xmlns:a16="http://schemas.microsoft.com/office/drawing/2014/main" id="{2867D572-0C40-457B-9753-E6685A2661AC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151</xdr:col>
      <xdr:colOff>295275</xdr:colOff>
      <xdr:row>60</xdr:row>
      <xdr:rowOff>0</xdr:rowOff>
    </xdr:from>
    <xdr:to>
      <xdr:col>159</xdr:col>
      <xdr:colOff>314325</xdr:colOff>
      <xdr:row>60</xdr:row>
      <xdr:rowOff>189525</xdr:rowOff>
    </xdr:to>
    <xdr:grpSp>
      <xdr:nvGrpSpPr>
        <xdr:cNvPr id="271" name="Grupo 47">
          <a:extLst>
            <a:ext uri="{FF2B5EF4-FFF2-40B4-BE49-F238E27FC236}">
              <a16:creationId xmlns:a16="http://schemas.microsoft.com/office/drawing/2014/main" id="{3C1ED7B6-9E61-4871-A6AA-2ABD29360CBF}"/>
            </a:ext>
          </a:extLst>
        </xdr:cNvPr>
        <xdr:cNvGrpSpPr/>
      </xdr:nvGrpSpPr>
      <xdr:grpSpPr>
        <a:xfrm>
          <a:off x="92755811" y="11430000"/>
          <a:ext cx="4917621" cy="189525"/>
          <a:chOff x="3333750" y="2019300"/>
          <a:chExt cx="4895850" cy="189525"/>
        </a:xfrm>
      </xdr:grpSpPr>
      <xdr:cxnSp macro="">
        <xdr:nvCxnSpPr>
          <xdr:cNvPr id="272" name="Conector de seta reta 48">
            <a:extLst>
              <a:ext uri="{FF2B5EF4-FFF2-40B4-BE49-F238E27FC236}">
                <a16:creationId xmlns:a16="http://schemas.microsoft.com/office/drawing/2014/main" id="{55EE85BA-2D52-45CB-AF9E-760494CB92BA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" name="Conector de seta reta 49">
            <a:extLst>
              <a:ext uri="{FF2B5EF4-FFF2-40B4-BE49-F238E27FC236}">
                <a16:creationId xmlns:a16="http://schemas.microsoft.com/office/drawing/2014/main" id="{25485A1F-DB9C-4DD7-A85E-349FF0FB3890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" name="Conector de seta reta 50">
            <a:extLst>
              <a:ext uri="{FF2B5EF4-FFF2-40B4-BE49-F238E27FC236}">
                <a16:creationId xmlns:a16="http://schemas.microsoft.com/office/drawing/2014/main" id="{9F1473A9-E868-4047-AEBD-B56DE09820DE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151</xdr:col>
      <xdr:colOff>295275</xdr:colOff>
      <xdr:row>64</xdr:row>
      <xdr:rowOff>0</xdr:rowOff>
    </xdr:from>
    <xdr:to>
      <xdr:col>159</xdr:col>
      <xdr:colOff>314325</xdr:colOff>
      <xdr:row>64</xdr:row>
      <xdr:rowOff>189525</xdr:rowOff>
    </xdr:to>
    <xdr:grpSp>
      <xdr:nvGrpSpPr>
        <xdr:cNvPr id="275" name="Grupo 51">
          <a:extLst>
            <a:ext uri="{FF2B5EF4-FFF2-40B4-BE49-F238E27FC236}">
              <a16:creationId xmlns:a16="http://schemas.microsoft.com/office/drawing/2014/main" id="{7F6E88F6-2FD2-45AF-A670-EFBCC3D03F08}"/>
            </a:ext>
          </a:extLst>
        </xdr:cNvPr>
        <xdr:cNvGrpSpPr/>
      </xdr:nvGrpSpPr>
      <xdr:grpSpPr>
        <a:xfrm>
          <a:off x="92755811" y="12192000"/>
          <a:ext cx="4917621" cy="189525"/>
          <a:chOff x="3333750" y="2019300"/>
          <a:chExt cx="4895850" cy="189525"/>
        </a:xfrm>
      </xdr:grpSpPr>
      <xdr:cxnSp macro="">
        <xdr:nvCxnSpPr>
          <xdr:cNvPr id="276" name="Conector de seta reta 52">
            <a:extLst>
              <a:ext uri="{FF2B5EF4-FFF2-40B4-BE49-F238E27FC236}">
                <a16:creationId xmlns:a16="http://schemas.microsoft.com/office/drawing/2014/main" id="{9BAD0DCD-7123-4FD3-B993-0FF37E8409E3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7" name="Conector de seta reta 53">
            <a:extLst>
              <a:ext uri="{FF2B5EF4-FFF2-40B4-BE49-F238E27FC236}">
                <a16:creationId xmlns:a16="http://schemas.microsoft.com/office/drawing/2014/main" id="{5B774D69-0CC5-4E97-91F9-CED56EA956ED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" name="Conector de seta reta 54">
            <a:extLst>
              <a:ext uri="{FF2B5EF4-FFF2-40B4-BE49-F238E27FC236}">
                <a16:creationId xmlns:a16="http://schemas.microsoft.com/office/drawing/2014/main" id="{D6AA4A88-FE06-4D4C-A58F-95859757E70B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314325</xdr:colOff>
      <xdr:row>6</xdr:row>
      <xdr:rowOff>0</xdr:rowOff>
    </xdr:from>
    <xdr:to>
      <xdr:col>44</xdr:col>
      <xdr:colOff>333375</xdr:colOff>
      <xdr:row>6</xdr:row>
      <xdr:rowOff>189525</xdr:rowOff>
    </xdr:to>
    <xdr:grpSp>
      <xdr:nvGrpSpPr>
        <xdr:cNvPr id="310" name="Grupo 55">
          <a:extLst>
            <a:ext uri="{FF2B5EF4-FFF2-40B4-BE49-F238E27FC236}">
              <a16:creationId xmlns:a16="http://schemas.microsoft.com/office/drawing/2014/main" id="{BCABC0C7-64A1-4D1A-B880-5A2B2BF0D450}"/>
            </a:ext>
          </a:extLst>
        </xdr:cNvPr>
        <xdr:cNvGrpSpPr/>
      </xdr:nvGrpSpPr>
      <xdr:grpSpPr>
        <a:xfrm>
          <a:off x="22357896" y="1143000"/>
          <a:ext cx="4917622" cy="189525"/>
          <a:chOff x="3333750" y="2019300"/>
          <a:chExt cx="4895850" cy="189525"/>
        </a:xfrm>
      </xdr:grpSpPr>
      <xdr:cxnSp macro="">
        <xdr:nvCxnSpPr>
          <xdr:cNvPr id="311" name="Conector de seta reta 56">
            <a:extLst>
              <a:ext uri="{FF2B5EF4-FFF2-40B4-BE49-F238E27FC236}">
                <a16:creationId xmlns:a16="http://schemas.microsoft.com/office/drawing/2014/main" id="{0BC20B20-8FD3-469F-9CF8-FC36CC6B368D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" name="Conector de seta reta 57">
            <a:extLst>
              <a:ext uri="{FF2B5EF4-FFF2-40B4-BE49-F238E27FC236}">
                <a16:creationId xmlns:a16="http://schemas.microsoft.com/office/drawing/2014/main" id="{05FBE70B-B8AE-4B39-8DA8-D782DB566B16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" name="Conector de seta reta 58">
            <a:extLst>
              <a:ext uri="{FF2B5EF4-FFF2-40B4-BE49-F238E27FC236}">
                <a16:creationId xmlns:a16="http://schemas.microsoft.com/office/drawing/2014/main" id="{1284A97E-82FB-4A02-9122-F9B3F1762F5D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314325</xdr:colOff>
      <xdr:row>10</xdr:row>
      <xdr:rowOff>0</xdr:rowOff>
    </xdr:from>
    <xdr:to>
      <xdr:col>44</xdr:col>
      <xdr:colOff>333375</xdr:colOff>
      <xdr:row>10</xdr:row>
      <xdr:rowOff>189525</xdr:rowOff>
    </xdr:to>
    <xdr:grpSp>
      <xdr:nvGrpSpPr>
        <xdr:cNvPr id="314" name="Grupo 59">
          <a:extLst>
            <a:ext uri="{FF2B5EF4-FFF2-40B4-BE49-F238E27FC236}">
              <a16:creationId xmlns:a16="http://schemas.microsoft.com/office/drawing/2014/main" id="{7FCCE067-E32F-4992-8B34-DB5D05626A99}"/>
            </a:ext>
          </a:extLst>
        </xdr:cNvPr>
        <xdr:cNvGrpSpPr/>
      </xdr:nvGrpSpPr>
      <xdr:grpSpPr>
        <a:xfrm>
          <a:off x="22357896" y="1905000"/>
          <a:ext cx="4917622" cy="189525"/>
          <a:chOff x="3333750" y="2019300"/>
          <a:chExt cx="4895850" cy="189525"/>
        </a:xfrm>
      </xdr:grpSpPr>
      <xdr:cxnSp macro="">
        <xdr:nvCxnSpPr>
          <xdr:cNvPr id="315" name="Conector de seta reta 60">
            <a:extLst>
              <a:ext uri="{FF2B5EF4-FFF2-40B4-BE49-F238E27FC236}">
                <a16:creationId xmlns:a16="http://schemas.microsoft.com/office/drawing/2014/main" id="{2D63863F-C8CC-4D0A-8A8D-592660B726EF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6" name="Conector de seta reta 61">
            <a:extLst>
              <a:ext uri="{FF2B5EF4-FFF2-40B4-BE49-F238E27FC236}">
                <a16:creationId xmlns:a16="http://schemas.microsoft.com/office/drawing/2014/main" id="{1CF036AD-3D96-472D-B5FB-FF61A3A071A4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7" name="Conector de seta reta 62">
            <a:extLst>
              <a:ext uri="{FF2B5EF4-FFF2-40B4-BE49-F238E27FC236}">
                <a16:creationId xmlns:a16="http://schemas.microsoft.com/office/drawing/2014/main" id="{61214027-6061-4CF7-8386-AB7E48DEECB5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314325</xdr:colOff>
      <xdr:row>14</xdr:row>
      <xdr:rowOff>0</xdr:rowOff>
    </xdr:from>
    <xdr:to>
      <xdr:col>44</xdr:col>
      <xdr:colOff>333375</xdr:colOff>
      <xdr:row>14</xdr:row>
      <xdr:rowOff>189525</xdr:rowOff>
    </xdr:to>
    <xdr:grpSp>
      <xdr:nvGrpSpPr>
        <xdr:cNvPr id="318" name="Grupo 63">
          <a:extLst>
            <a:ext uri="{FF2B5EF4-FFF2-40B4-BE49-F238E27FC236}">
              <a16:creationId xmlns:a16="http://schemas.microsoft.com/office/drawing/2014/main" id="{B94DF4D1-9742-42D2-8A27-A1DAC626DB99}"/>
            </a:ext>
          </a:extLst>
        </xdr:cNvPr>
        <xdr:cNvGrpSpPr/>
      </xdr:nvGrpSpPr>
      <xdr:grpSpPr>
        <a:xfrm>
          <a:off x="22357896" y="2667000"/>
          <a:ext cx="4917622" cy="189525"/>
          <a:chOff x="3333750" y="2019300"/>
          <a:chExt cx="4895850" cy="189525"/>
        </a:xfrm>
      </xdr:grpSpPr>
      <xdr:cxnSp macro="">
        <xdr:nvCxnSpPr>
          <xdr:cNvPr id="319" name="Conector de seta reta 64">
            <a:extLst>
              <a:ext uri="{FF2B5EF4-FFF2-40B4-BE49-F238E27FC236}">
                <a16:creationId xmlns:a16="http://schemas.microsoft.com/office/drawing/2014/main" id="{97161492-2667-47B5-BB99-48787AE992DD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" name="Conector de seta reta 65">
            <a:extLst>
              <a:ext uri="{FF2B5EF4-FFF2-40B4-BE49-F238E27FC236}">
                <a16:creationId xmlns:a16="http://schemas.microsoft.com/office/drawing/2014/main" id="{DACE2EB9-2006-4DB3-BB71-5ADAD3E4554C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1" name="Conector de seta reta 66">
            <a:extLst>
              <a:ext uri="{FF2B5EF4-FFF2-40B4-BE49-F238E27FC236}">
                <a16:creationId xmlns:a16="http://schemas.microsoft.com/office/drawing/2014/main" id="{1198C0CF-AFCC-4CFA-A0D4-1D4384D5B117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323850</xdr:colOff>
      <xdr:row>18</xdr:row>
      <xdr:rowOff>0</xdr:rowOff>
    </xdr:from>
    <xdr:to>
      <xdr:col>44</xdr:col>
      <xdr:colOff>342900</xdr:colOff>
      <xdr:row>18</xdr:row>
      <xdr:rowOff>189525</xdr:rowOff>
    </xdr:to>
    <xdr:grpSp>
      <xdr:nvGrpSpPr>
        <xdr:cNvPr id="322" name="Grupo 67">
          <a:extLst>
            <a:ext uri="{FF2B5EF4-FFF2-40B4-BE49-F238E27FC236}">
              <a16:creationId xmlns:a16="http://schemas.microsoft.com/office/drawing/2014/main" id="{E63D1B65-5E4E-41BB-AFD1-7DC57BFC593F}"/>
            </a:ext>
          </a:extLst>
        </xdr:cNvPr>
        <xdr:cNvGrpSpPr/>
      </xdr:nvGrpSpPr>
      <xdr:grpSpPr>
        <a:xfrm>
          <a:off x="22367421" y="3429000"/>
          <a:ext cx="4917622" cy="189525"/>
          <a:chOff x="3333750" y="2019300"/>
          <a:chExt cx="4895850" cy="189525"/>
        </a:xfrm>
      </xdr:grpSpPr>
      <xdr:cxnSp macro="">
        <xdr:nvCxnSpPr>
          <xdr:cNvPr id="323" name="Conector de seta reta 68">
            <a:extLst>
              <a:ext uri="{FF2B5EF4-FFF2-40B4-BE49-F238E27FC236}">
                <a16:creationId xmlns:a16="http://schemas.microsoft.com/office/drawing/2014/main" id="{25EBDCCD-F1A0-42D1-AC9A-3FAE506DDA52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" name="Conector de seta reta 69">
            <a:extLst>
              <a:ext uri="{FF2B5EF4-FFF2-40B4-BE49-F238E27FC236}">
                <a16:creationId xmlns:a16="http://schemas.microsoft.com/office/drawing/2014/main" id="{81B263D3-08AC-4A7F-9FFB-69A0C23E42CD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5" name="Conector de seta reta 70">
            <a:extLst>
              <a:ext uri="{FF2B5EF4-FFF2-40B4-BE49-F238E27FC236}">
                <a16:creationId xmlns:a16="http://schemas.microsoft.com/office/drawing/2014/main" id="{EE9E6409-E926-4191-A717-429F03979640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314325</xdr:colOff>
      <xdr:row>10</xdr:row>
      <xdr:rowOff>0</xdr:rowOff>
    </xdr:from>
    <xdr:to>
      <xdr:col>60</xdr:col>
      <xdr:colOff>333375</xdr:colOff>
      <xdr:row>10</xdr:row>
      <xdr:rowOff>189525</xdr:rowOff>
    </xdr:to>
    <xdr:grpSp>
      <xdr:nvGrpSpPr>
        <xdr:cNvPr id="366" name="Grupo 75">
          <a:extLst>
            <a:ext uri="{FF2B5EF4-FFF2-40B4-BE49-F238E27FC236}">
              <a16:creationId xmlns:a16="http://schemas.microsoft.com/office/drawing/2014/main" id="{E1C597BF-B4B6-4ED6-908B-6C9BB5FF8FC7}"/>
            </a:ext>
          </a:extLst>
        </xdr:cNvPr>
        <xdr:cNvGrpSpPr/>
      </xdr:nvGrpSpPr>
      <xdr:grpSpPr>
        <a:xfrm>
          <a:off x="32155039" y="1905000"/>
          <a:ext cx="4917622" cy="189525"/>
          <a:chOff x="3333750" y="2019300"/>
          <a:chExt cx="4895850" cy="189525"/>
        </a:xfrm>
      </xdr:grpSpPr>
      <xdr:cxnSp macro="">
        <xdr:nvCxnSpPr>
          <xdr:cNvPr id="367" name="Conector de seta reta 76">
            <a:extLst>
              <a:ext uri="{FF2B5EF4-FFF2-40B4-BE49-F238E27FC236}">
                <a16:creationId xmlns:a16="http://schemas.microsoft.com/office/drawing/2014/main" id="{93A67B74-6AB9-45DA-96C3-B90FBE3BECB5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" name="Conector de seta reta 77">
            <a:extLst>
              <a:ext uri="{FF2B5EF4-FFF2-40B4-BE49-F238E27FC236}">
                <a16:creationId xmlns:a16="http://schemas.microsoft.com/office/drawing/2014/main" id="{AEF67440-127C-48FA-ABAF-96CAC2BD6BEB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" name="Conector de seta reta 78">
            <a:extLst>
              <a:ext uri="{FF2B5EF4-FFF2-40B4-BE49-F238E27FC236}">
                <a16:creationId xmlns:a16="http://schemas.microsoft.com/office/drawing/2014/main" id="{4B33E92B-2867-40FB-AA5A-31B08465BEA4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314325</xdr:colOff>
      <xdr:row>14</xdr:row>
      <xdr:rowOff>0</xdr:rowOff>
    </xdr:from>
    <xdr:to>
      <xdr:col>60</xdr:col>
      <xdr:colOff>333375</xdr:colOff>
      <xdr:row>14</xdr:row>
      <xdr:rowOff>189525</xdr:rowOff>
    </xdr:to>
    <xdr:grpSp>
      <xdr:nvGrpSpPr>
        <xdr:cNvPr id="370" name="Grupo 79">
          <a:extLst>
            <a:ext uri="{FF2B5EF4-FFF2-40B4-BE49-F238E27FC236}">
              <a16:creationId xmlns:a16="http://schemas.microsoft.com/office/drawing/2014/main" id="{CAA9CEC4-E5DC-4303-8794-AB925A5AA589}"/>
            </a:ext>
          </a:extLst>
        </xdr:cNvPr>
        <xdr:cNvGrpSpPr/>
      </xdr:nvGrpSpPr>
      <xdr:grpSpPr>
        <a:xfrm>
          <a:off x="32155039" y="2667000"/>
          <a:ext cx="4917622" cy="189525"/>
          <a:chOff x="3333750" y="2019300"/>
          <a:chExt cx="4895850" cy="189525"/>
        </a:xfrm>
      </xdr:grpSpPr>
      <xdr:cxnSp macro="">
        <xdr:nvCxnSpPr>
          <xdr:cNvPr id="371" name="Conector de seta reta 80">
            <a:extLst>
              <a:ext uri="{FF2B5EF4-FFF2-40B4-BE49-F238E27FC236}">
                <a16:creationId xmlns:a16="http://schemas.microsoft.com/office/drawing/2014/main" id="{14B904F4-C540-44AA-B6A3-F4C288C9B828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2" name="Conector de seta reta 81">
            <a:extLst>
              <a:ext uri="{FF2B5EF4-FFF2-40B4-BE49-F238E27FC236}">
                <a16:creationId xmlns:a16="http://schemas.microsoft.com/office/drawing/2014/main" id="{CA3AF0E3-59BE-4C8C-AD48-BCC3466319D8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" name="Conector de seta reta 82">
            <a:extLst>
              <a:ext uri="{FF2B5EF4-FFF2-40B4-BE49-F238E27FC236}">
                <a16:creationId xmlns:a16="http://schemas.microsoft.com/office/drawing/2014/main" id="{6D8077BF-F3FA-40EE-BA5D-8FBEF9247DCB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323850</xdr:colOff>
      <xdr:row>18</xdr:row>
      <xdr:rowOff>0</xdr:rowOff>
    </xdr:from>
    <xdr:to>
      <xdr:col>60</xdr:col>
      <xdr:colOff>342900</xdr:colOff>
      <xdr:row>18</xdr:row>
      <xdr:rowOff>189525</xdr:rowOff>
    </xdr:to>
    <xdr:grpSp>
      <xdr:nvGrpSpPr>
        <xdr:cNvPr id="374" name="Grupo 83">
          <a:extLst>
            <a:ext uri="{FF2B5EF4-FFF2-40B4-BE49-F238E27FC236}">
              <a16:creationId xmlns:a16="http://schemas.microsoft.com/office/drawing/2014/main" id="{9FE02338-3965-4839-B8DE-078F5E923112}"/>
            </a:ext>
          </a:extLst>
        </xdr:cNvPr>
        <xdr:cNvGrpSpPr/>
      </xdr:nvGrpSpPr>
      <xdr:grpSpPr>
        <a:xfrm>
          <a:off x="32164564" y="3429000"/>
          <a:ext cx="4917622" cy="189525"/>
          <a:chOff x="3333750" y="2019300"/>
          <a:chExt cx="4895850" cy="189525"/>
        </a:xfrm>
      </xdr:grpSpPr>
      <xdr:cxnSp macro="">
        <xdr:nvCxnSpPr>
          <xdr:cNvPr id="375" name="Conector de seta reta 84">
            <a:extLst>
              <a:ext uri="{FF2B5EF4-FFF2-40B4-BE49-F238E27FC236}">
                <a16:creationId xmlns:a16="http://schemas.microsoft.com/office/drawing/2014/main" id="{D30429C1-1069-4868-B060-238A77FF24D4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" name="Conector de seta reta 85">
            <a:extLst>
              <a:ext uri="{FF2B5EF4-FFF2-40B4-BE49-F238E27FC236}">
                <a16:creationId xmlns:a16="http://schemas.microsoft.com/office/drawing/2014/main" id="{19DE9E21-ABDD-4316-822F-1E74C998588E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" name="Conector de seta reta 86">
            <a:extLst>
              <a:ext uri="{FF2B5EF4-FFF2-40B4-BE49-F238E27FC236}">
                <a16:creationId xmlns:a16="http://schemas.microsoft.com/office/drawing/2014/main" id="{59C2FCCC-5573-44E7-8861-ED199D5530EE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314325</xdr:colOff>
      <xdr:row>4</xdr:row>
      <xdr:rowOff>180974</xdr:rowOff>
    </xdr:from>
    <xdr:to>
      <xdr:col>60</xdr:col>
      <xdr:colOff>333375</xdr:colOff>
      <xdr:row>7</xdr:row>
      <xdr:rowOff>15680</xdr:rowOff>
    </xdr:to>
    <xdr:grpSp>
      <xdr:nvGrpSpPr>
        <xdr:cNvPr id="378" name="Grupo 89">
          <a:extLst>
            <a:ext uri="{FF2B5EF4-FFF2-40B4-BE49-F238E27FC236}">
              <a16:creationId xmlns:a16="http://schemas.microsoft.com/office/drawing/2014/main" id="{6AB81A08-A2FA-465B-B018-0BA3D6C3C41D}"/>
            </a:ext>
          </a:extLst>
        </xdr:cNvPr>
        <xdr:cNvGrpSpPr/>
      </xdr:nvGrpSpPr>
      <xdr:grpSpPr>
        <a:xfrm>
          <a:off x="32155039" y="942974"/>
          <a:ext cx="4917622" cy="406206"/>
          <a:chOff x="3333750" y="2019301"/>
          <a:chExt cx="4895850" cy="379049"/>
        </a:xfrm>
      </xdr:grpSpPr>
      <xdr:cxnSp macro="">
        <xdr:nvCxnSpPr>
          <xdr:cNvPr id="379" name="Conector de seta reta 90">
            <a:extLst>
              <a:ext uri="{FF2B5EF4-FFF2-40B4-BE49-F238E27FC236}">
                <a16:creationId xmlns:a16="http://schemas.microsoft.com/office/drawing/2014/main" id="{4031D3EB-F4F4-4A6E-B835-3167BFEB568C}"/>
              </a:ext>
            </a:extLst>
          </xdr:cNvPr>
          <xdr:cNvCxnSpPr/>
        </xdr:nvCxnSpPr>
        <xdr:spPr>
          <a:xfrm>
            <a:off x="3333750" y="2028825"/>
            <a:ext cx="0" cy="36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" name="Conector de seta reta 91">
            <a:extLst>
              <a:ext uri="{FF2B5EF4-FFF2-40B4-BE49-F238E27FC236}">
                <a16:creationId xmlns:a16="http://schemas.microsoft.com/office/drawing/2014/main" id="{4D753C94-55B3-460A-8DC9-4596E84941D7}"/>
              </a:ext>
            </a:extLst>
          </xdr:cNvPr>
          <xdr:cNvCxnSpPr/>
        </xdr:nvCxnSpPr>
        <xdr:spPr>
          <a:xfrm>
            <a:off x="5800725" y="2028825"/>
            <a:ext cx="0" cy="36952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" name="Conector de seta reta 92">
            <a:extLst>
              <a:ext uri="{FF2B5EF4-FFF2-40B4-BE49-F238E27FC236}">
                <a16:creationId xmlns:a16="http://schemas.microsoft.com/office/drawing/2014/main" id="{8081CC83-1158-4F22-83ED-6596B209794E}"/>
              </a:ext>
            </a:extLst>
          </xdr:cNvPr>
          <xdr:cNvCxnSpPr/>
        </xdr:nvCxnSpPr>
        <xdr:spPr>
          <a:xfrm>
            <a:off x="8229600" y="2019301"/>
            <a:ext cx="0" cy="36952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304800</xdr:colOff>
      <xdr:row>5</xdr:row>
      <xdr:rowOff>0</xdr:rowOff>
    </xdr:from>
    <xdr:to>
      <xdr:col>52</xdr:col>
      <xdr:colOff>552450</xdr:colOff>
      <xdr:row>5</xdr:row>
      <xdr:rowOff>0</xdr:rowOff>
    </xdr:to>
    <xdr:cxnSp macro="">
      <xdr:nvCxnSpPr>
        <xdr:cNvPr id="382" name="Conector de seta reta 94">
          <a:extLst>
            <a:ext uri="{FF2B5EF4-FFF2-40B4-BE49-F238E27FC236}">
              <a16:creationId xmlns:a16="http://schemas.microsoft.com/office/drawing/2014/main" id="{4E4503E6-2F93-4966-AC9B-807A8C240E0A}"/>
            </a:ext>
          </a:extLst>
        </xdr:cNvPr>
        <xdr:cNvCxnSpPr/>
      </xdr:nvCxnSpPr>
      <xdr:spPr>
        <a:xfrm flipH="1">
          <a:off x="70721764" y="5334000"/>
          <a:ext cx="2476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333375</xdr:colOff>
      <xdr:row>5</xdr:row>
      <xdr:rowOff>0</xdr:rowOff>
    </xdr:from>
    <xdr:to>
      <xdr:col>56</xdr:col>
      <xdr:colOff>581025</xdr:colOff>
      <xdr:row>5</xdr:row>
      <xdr:rowOff>0</xdr:rowOff>
    </xdr:to>
    <xdr:cxnSp macro="">
      <xdr:nvCxnSpPr>
        <xdr:cNvPr id="383" name="Conector de seta reta 95">
          <a:extLst>
            <a:ext uri="{FF2B5EF4-FFF2-40B4-BE49-F238E27FC236}">
              <a16:creationId xmlns:a16="http://schemas.microsoft.com/office/drawing/2014/main" id="{C61B0882-6677-4BCE-BF0C-0035BD588EA1}"/>
            </a:ext>
          </a:extLst>
        </xdr:cNvPr>
        <xdr:cNvCxnSpPr/>
      </xdr:nvCxnSpPr>
      <xdr:spPr>
        <a:xfrm flipH="1">
          <a:off x="73199625" y="5334000"/>
          <a:ext cx="2476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104774</xdr:colOff>
      <xdr:row>5</xdr:row>
      <xdr:rowOff>0</xdr:rowOff>
    </xdr:from>
    <xdr:to>
      <xdr:col>56</xdr:col>
      <xdr:colOff>353174</xdr:colOff>
      <xdr:row>5</xdr:row>
      <xdr:rowOff>0</xdr:rowOff>
    </xdr:to>
    <xdr:cxnSp macro="">
      <xdr:nvCxnSpPr>
        <xdr:cNvPr id="384" name="Conector de seta reta 99">
          <a:extLst>
            <a:ext uri="{FF2B5EF4-FFF2-40B4-BE49-F238E27FC236}">
              <a16:creationId xmlns:a16="http://schemas.microsoft.com/office/drawing/2014/main" id="{E41B864D-411B-43E0-B380-1A308CCF4104}"/>
            </a:ext>
          </a:extLst>
        </xdr:cNvPr>
        <xdr:cNvCxnSpPr/>
      </xdr:nvCxnSpPr>
      <xdr:spPr>
        <a:xfrm>
          <a:off x="72971024" y="5334000"/>
          <a:ext cx="2484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95250</xdr:colOff>
      <xdr:row>5</xdr:row>
      <xdr:rowOff>0</xdr:rowOff>
    </xdr:from>
    <xdr:to>
      <xdr:col>60</xdr:col>
      <xdr:colOff>343650</xdr:colOff>
      <xdr:row>5</xdr:row>
      <xdr:rowOff>0</xdr:rowOff>
    </xdr:to>
    <xdr:cxnSp macro="">
      <xdr:nvCxnSpPr>
        <xdr:cNvPr id="385" name="Conector de seta reta 100">
          <a:extLst>
            <a:ext uri="{FF2B5EF4-FFF2-40B4-BE49-F238E27FC236}">
              <a16:creationId xmlns:a16="http://schemas.microsoft.com/office/drawing/2014/main" id="{AE57172E-ADFB-4C23-8AD1-3E0B7C3498E5}"/>
            </a:ext>
          </a:extLst>
        </xdr:cNvPr>
        <xdr:cNvCxnSpPr/>
      </xdr:nvCxnSpPr>
      <xdr:spPr>
        <a:xfrm>
          <a:off x="75410786" y="5334000"/>
          <a:ext cx="2484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314325</xdr:colOff>
      <xdr:row>10</xdr:row>
      <xdr:rowOff>0</xdr:rowOff>
    </xdr:from>
    <xdr:to>
      <xdr:col>76</xdr:col>
      <xdr:colOff>333375</xdr:colOff>
      <xdr:row>10</xdr:row>
      <xdr:rowOff>189525</xdr:rowOff>
    </xdr:to>
    <xdr:grpSp>
      <xdr:nvGrpSpPr>
        <xdr:cNvPr id="386" name="Grupo 101">
          <a:extLst>
            <a:ext uri="{FF2B5EF4-FFF2-40B4-BE49-F238E27FC236}">
              <a16:creationId xmlns:a16="http://schemas.microsoft.com/office/drawing/2014/main" id="{F6AC6ADC-64EB-4CD5-98E4-505420FEF067}"/>
            </a:ext>
          </a:extLst>
        </xdr:cNvPr>
        <xdr:cNvGrpSpPr/>
      </xdr:nvGrpSpPr>
      <xdr:grpSpPr>
        <a:xfrm>
          <a:off x="41952182" y="1905000"/>
          <a:ext cx="4917622" cy="189525"/>
          <a:chOff x="3333750" y="2019300"/>
          <a:chExt cx="4895850" cy="189525"/>
        </a:xfrm>
      </xdr:grpSpPr>
      <xdr:cxnSp macro="">
        <xdr:nvCxnSpPr>
          <xdr:cNvPr id="387" name="Conector de seta reta 102">
            <a:extLst>
              <a:ext uri="{FF2B5EF4-FFF2-40B4-BE49-F238E27FC236}">
                <a16:creationId xmlns:a16="http://schemas.microsoft.com/office/drawing/2014/main" id="{CA6A8246-3B6D-484F-8FCF-19357A5F4C76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8" name="Conector de seta reta 103">
            <a:extLst>
              <a:ext uri="{FF2B5EF4-FFF2-40B4-BE49-F238E27FC236}">
                <a16:creationId xmlns:a16="http://schemas.microsoft.com/office/drawing/2014/main" id="{B15EC1AD-AE33-46EF-9AFD-E917A92C58FA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9" name="Conector de seta reta 104">
            <a:extLst>
              <a:ext uri="{FF2B5EF4-FFF2-40B4-BE49-F238E27FC236}">
                <a16:creationId xmlns:a16="http://schemas.microsoft.com/office/drawing/2014/main" id="{E2E5FBAE-1095-4813-A156-8D283B41374C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68</xdr:col>
      <xdr:colOff>314325</xdr:colOff>
      <xdr:row>14</xdr:row>
      <xdr:rowOff>0</xdr:rowOff>
    </xdr:from>
    <xdr:to>
      <xdr:col>76</xdr:col>
      <xdr:colOff>333375</xdr:colOff>
      <xdr:row>14</xdr:row>
      <xdr:rowOff>189525</xdr:rowOff>
    </xdr:to>
    <xdr:grpSp>
      <xdr:nvGrpSpPr>
        <xdr:cNvPr id="390" name="Grupo 105">
          <a:extLst>
            <a:ext uri="{FF2B5EF4-FFF2-40B4-BE49-F238E27FC236}">
              <a16:creationId xmlns:a16="http://schemas.microsoft.com/office/drawing/2014/main" id="{A6C808A9-2BDD-46DB-9432-1FE9B875C559}"/>
            </a:ext>
          </a:extLst>
        </xdr:cNvPr>
        <xdr:cNvGrpSpPr/>
      </xdr:nvGrpSpPr>
      <xdr:grpSpPr>
        <a:xfrm>
          <a:off x="41952182" y="2667000"/>
          <a:ext cx="4917622" cy="189525"/>
          <a:chOff x="3333750" y="2019300"/>
          <a:chExt cx="4895850" cy="189525"/>
        </a:xfrm>
      </xdr:grpSpPr>
      <xdr:cxnSp macro="">
        <xdr:nvCxnSpPr>
          <xdr:cNvPr id="391" name="Conector de seta reta 106">
            <a:extLst>
              <a:ext uri="{FF2B5EF4-FFF2-40B4-BE49-F238E27FC236}">
                <a16:creationId xmlns:a16="http://schemas.microsoft.com/office/drawing/2014/main" id="{B1F6B01F-D48B-46EA-B6C5-4023F6DB3EE2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" name="Conector de seta reta 107">
            <a:extLst>
              <a:ext uri="{FF2B5EF4-FFF2-40B4-BE49-F238E27FC236}">
                <a16:creationId xmlns:a16="http://schemas.microsoft.com/office/drawing/2014/main" id="{C077A359-7B6B-4D1C-8D41-DABCF7606886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" name="Conector de seta reta 108">
            <a:extLst>
              <a:ext uri="{FF2B5EF4-FFF2-40B4-BE49-F238E27FC236}">
                <a16:creationId xmlns:a16="http://schemas.microsoft.com/office/drawing/2014/main" id="{4BCEA686-1704-47A0-8BCC-ED80A9E53286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68</xdr:col>
      <xdr:colOff>323850</xdr:colOff>
      <xdr:row>18</xdr:row>
      <xdr:rowOff>0</xdr:rowOff>
    </xdr:from>
    <xdr:to>
      <xdr:col>76</xdr:col>
      <xdr:colOff>342900</xdr:colOff>
      <xdr:row>18</xdr:row>
      <xdr:rowOff>189525</xdr:rowOff>
    </xdr:to>
    <xdr:grpSp>
      <xdr:nvGrpSpPr>
        <xdr:cNvPr id="394" name="Grupo 109">
          <a:extLst>
            <a:ext uri="{FF2B5EF4-FFF2-40B4-BE49-F238E27FC236}">
              <a16:creationId xmlns:a16="http://schemas.microsoft.com/office/drawing/2014/main" id="{1A33CFA4-BBDD-4DD7-890B-18E6784C9597}"/>
            </a:ext>
          </a:extLst>
        </xdr:cNvPr>
        <xdr:cNvGrpSpPr/>
      </xdr:nvGrpSpPr>
      <xdr:grpSpPr>
        <a:xfrm>
          <a:off x="41961707" y="3429000"/>
          <a:ext cx="4917622" cy="189525"/>
          <a:chOff x="3333750" y="2019300"/>
          <a:chExt cx="4895850" cy="189525"/>
        </a:xfrm>
      </xdr:grpSpPr>
      <xdr:cxnSp macro="">
        <xdr:nvCxnSpPr>
          <xdr:cNvPr id="395" name="Conector de seta reta 110">
            <a:extLst>
              <a:ext uri="{FF2B5EF4-FFF2-40B4-BE49-F238E27FC236}">
                <a16:creationId xmlns:a16="http://schemas.microsoft.com/office/drawing/2014/main" id="{FF100EFE-6687-4DA8-BB0E-F7EC230803E9}"/>
              </a:ext>
            </a:extLst>
          </xdr:cNvPr>
          <xdr:cNvCxnSpPr/>
        </xdr:nvCxnSpPr>
        <xdr:spPr>
          <a:xfrm>
            <a:off x="3333750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" name="Conector de seta reta 111">
            <a:extLst>
              <a:ext uri="{FF2B5EF4-FFF2-40B4-BE49-F238E27FC236}">
                <a16:creationId xmlns:a16="http://schemas.microsoft.com/office/drawing/2014/main" id="{9B63C925-8151-4CBF-884B-3376A3DD635F}"/>
              </a:ext>
            </a:extLst>
          </xdr:cNvPr>
          <xdr:cNvCxnSpPr/>
        </xdr:nvCxnSpPr>
        <xdr:spPr>
          <a:xfrm>
            <a:off x="5800725" y="2028825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" name="Conector de seta reta 112">
            <a:extLst>
              <a:ext uri="{FF2B5EF4-FFF2-40B4-BE49-F238E27FC236}">
                <a16:creationId xmlns:a16="http://schemas.microsoft.com/office/drawing/2014/main" id="{EE658A76-9B52-4614-B64E-13D79DB5617F}"/>
              </a:ext>
            </a:extLst>
          </xdr:cNvPr>
          <xdr:cNvCxnSpPr/>
        </xdr:nvCxnSpPr>
        <xdr:spPr>
          <a:xfrm>
            <a:off x="8229600" y="2019300"/>
            <a:ext cx="0" cy="18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68</xdr:col>
      <xdr:colOff>314325</xdr:colOff>
      <xdr:row>4</xdr:row>
      <xdr:rowOff>180974</xdr:rowOff>
    </xdr:from>
    <xdr:to>
      <xdr:col>76</xdr:col>
      <xdr:colOff>333375</xdr:colOff>
      <xdr:row>7</xdr:row>
      <xdr:rowOff>15680</xdr:rowOff>
    </xdr:to>
    <xdr:grpSp>
      <xdr:nvGrpSpPr>
        <xdr:cNvPr id="398" name="Grupo 113">
          <a:extLst>
            <a:ext uri="{FF2B5EF4-FFF2-40B4-BE49-F238E27FC236}">
              <a16:creationId xmlns:a16="http://schemas.microsoft.com/office/drawing/2014/main" id="{7223501C-ED6F-4268-9CD6-ABD1092DCD21}"/>
            </a:ext>
          </a:extLst>
        </xdr:cNvPr>
        <xdr:cNvGrpSpPr/>
      </xdr:nvGrpSpPr>
      <xdr:grpSpPr>
        <a:xfrm>
          <a:off x="41952182" y="942974"/>
          <a:ext cx="4917622" cy="406206"/>
          <a:chOff x="3333750" y="2019301"/>
          <a:chExt cx="4895850" cy="379049"/>
        </a:xfrm>
      </xdr:grpSpPr>
      <xdr:cxnSp macro="">
        <xdr:nvCxnSpPr>
          <xdr:cNvPr id="399" name="Conector de seta reta 114">
            <a:extLst>
              <a:ext uri="{FF2B5EF4-FFF2-40B4-BE49-F238E27FC236}">
                <a16:creationId xmlns:a16="http://schemas.microsoft.com/office/drawing/2014/main" id="{DA117E02-45C1-48B0-9DAF-87B75257DD25}"/>
              </a:ext>
            </a:extLst>
          </xdr:cNvPr>
          <xdr:cNvCxnSpPr/>
        </xdr:nvCxnSpPr>
        <xdr:spPr>
          <a:xfrm>
            <a:off x="3333750" y="2028825"/>
            <a:ext cx="0" cy="3600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" name="Conector de seta reta 115">
            <a:extLst>
              <a:ext uri="{FF2B5EF4-FFF2-40B4-BE49-F238E27FC236}">
                <a16:creationId xmlns:a16="http://schemas.microsoft.com/office/drawing/2014/main" id="{DADF6D9B-4EA2-403B-87F4-5AD4A23F01A0}"/>
              </a:ext>
            </a:extLst>
          </xdr:cNvPr>
          <xdr:cNvCxnSpPr/>
        </xdr:nvCxnSpPr>
        <xdr:spPr>
          <a:xfrm>
            <a:off x="5800725" y="2028825"/>
            <a:ext cx="0" cy="36952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" name="Conector de seta reta 116">
            <a:extLst>
              <a:ext uri="{FF2B5EF4-FFF2-40B4-BE49-F238E27FC236}">
                <a16:creationId xmlns:a16="http://schemas.microsoft.com/office/drawing/2014/main" id="{18FBF4F3-ADA2-4D6F-AF34-EE684D3D4704}"/>
              </a:ext>
            </a:extLst>
          </xdr:cNvPr>
          <xdr:cNvCxnSpPr/>
        </xdr:nvCxnSpPr>
        <xdr:spPr>
          <a:xfrm>
            <a:off x="8229600" y="2019301"/>
            <a:ext cx="0" cy="36952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68</xdr:col>
      <xdr:colOff>304800</xdr:colOff>
      <xdr:row>5</xdr:row>
      <xdr:rowOff>0</xdr:rowOff>
    </xdr:from>
    <xdr:to>
      <xdr:col>68</xdr:col>
      <xdr:colOff>552450</xdr:colOff>
      <xdr:row>5</xdr:row>
      <xdr:rowOff>0</xdr:rowOff>
    </xdr:to>
    <xdr:cxnSp macro="">
      <xdr:nvCxnSpPr>
        <xdr:cNvPr id="402" name="Conector de seta reta 117">
          <a:extLst>
            <a:ext uri="{FF2B5EF4-FFF2-40B4-BE49-F238E27FC236}">
              <a16:creationId xmlns:a16="http://schemas.microsoft.com/office/drawing/2014/main" id="{446DEB4D-6D78-42C2-9325-06DA04AC8D14}"/>
            </a:ext>
          </a:extLst>
        </xdr:cNvPr>
        <xdr:cNvCxnSpPr/>
      </xdr:nvCxnSpPr>
      <xdr:spPr>
        <a:xfrm flipH="1">
          <a:off x="78069621" y="5334000"/>
          <a:ext cx="2476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333375</xdr:colOff>
      <xdr:row>5</xdr:row>
      <xdr:rowOff>0</xdr:rowOff>
    </xdr:from>
    <xdr:to>
      <xdr:col>72</xdr:col>
      <xdr:colOff>581025</xdr:colOff>
      <xdr:row>5</xdr:row>
      <xdr:rowOff>0</xdr:rowOff>
    </xdr:to>
    <xdr:cxnSp macro="">
      <xdr:nvCxnSpPr>
        <xdr:cNvPr id="403" name="Conector de seta reta 118">
          <a:extLst>
            <a:ext uri="{FF2B5EF4-FFF2-40B4-BE49-F238E27FC236}">
              <a16:creationId xmlns:a16="http://schemas.microsoft.com/office/drawing/2014/main" id="{C24B5959-F095-4405-B7A9-616CB2749D2D}"/>
            </a:ext>
          </a:extLst>
        </xdr:cNvPr>
        <xdr:cNvCxnSpPr/>
      </xdr:nvCxnSpPr>
      <xdr:spPr>
        <a:xfrm flipH="1">
          <a:off x="80547482" y="5334000"/>
          <a:ext cx="2476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104774</xdr:colOff>
      <xdr:row>5</xdr:row>
      <xdr:rowOff>0</xdr:rowOff>
    </xdr:from>
    <xdr:to>
      <xdr:col>72</xdr:col>
      <xdr:colOff>353174</xdr:colOff>
      <xdr:row>5</xdr:row>
      <xdr:rowOff>0</xdr:rowOff>
    </xdr:to>
    <xdr:cxnSp macro="">
      <xdr:nvCxnSpPr>
        <xdr:cNvPr id="404" name="Conector de seta reta 119">
          <a:extLst>
            <a:ext uri="{FF2B5EF4-FFF2-40B4-BE49-F238E27FC236}">
              <a16:creationId xmlns:a16="http://schemas.microsoft.com/office/drawing/2014/main" id="{3B49EE0F-0CFF-4EC9-A5ED-E8DFA0FFC4F6}"/>
            </a:ext>
          </a:extLst>
        </xdr:cNvPr>
        <xdr:cNvCxnSpPr/>
      </xdr:nvCxnSpPr>
      <xdr:spPr>
        <a:xfrm>
          <a:off x="80318881" y="5334000"/>
          <a:ext cx="2484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95250</xdr:colOff>
      <xdr:row>5</xdr:row>
      <xdr:rowOff>0</xdr:rowOff>
    </xdr:from>
    <xdr:to>
      <xdr:col>76</xdr:col>
      <xdr:colOff>343650</xdr:colOff>
      <xdr:row>5</xdr:row>
      <xdr:rowOff>0</xdr:rowOff>
    </xdr:to>
    <xdr:cxnSp macro="">
      <xdr:nvCxnSpPr>
        <xdr:cNvPr id="405" name="Conector de seta reta 120">
          <a:extLst>
            <a:ext uri="{FF2B5EF4-FFF2-40B4-BE49-F238E27FC236}">
              <a16:creationId xmlns:a16="http://schemas.microsoft.com/office/drawing/2014/main" id="{F6433A20-D021-48FF-8401-B0D37B376DDE}"/>
            </a:ext>
          </a:extLst>
        </xdr:cNvPr>
        <xdr:cNvCxnSpPr/>
      </xdr:nvCxnSpPr>
      <xdr:spPr>
        <a:xfrm>
          <a:off x="82758643" y="5334000"/>
          <a:ext cx="2484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267891</xdr:colOff>
      <xdr:row>37</xdr:row>
      <xdr:rowOff>134539</xdr:rowOff>
    </xdr:from>
    <xdr:to>
      <xdr:col>4</xdr:col>
      <xdr:colOff>130968</xdr:colOff>
      <xdr:row>52</xdr:row>
      <xdr:rowOff>20239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6CFDBB-8083-41E1-A8BA-336B76D96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226219</xdr:colOff>
      <xdr:row>37</xdr:row>
      <xdr:rowOff>130969</xdr:rowOff>
    </xdr:from>
    <xdr:to>
      <xdr:col>9</xdr:col>
      <xdr:colOff>17859</xdr:colOff>
      <xdr:row>52</xdr:row>
      <xdr:rowOff>16669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6472D3-09A0-4964-B810-92CFF15A4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142874</xdr:colOff>
      <xdr:row>37</xdr:row>
      <xdr:rowOff>134540</xdr:rowOff>
    </xdr:from>
    <xdr:to>
      <xdr:col>14</xdr:col>
      <xdr:colOff>17857</xdr:colOff>
      <xdr:row>52</xdr:row>
      <xdr:rowOff>20240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C8A4F2-D70E-44BA-A112-2D38EACAC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113108</xdr:colOff>
      <xdr:row>37</xdr:row>
      <xdr:rowOff>130970</xdr:rowOff>
    </xdr:from>
    <xdr:to>
      <xdr:col>18</xdr:col>
      <xdr:colOff>654842</xdr:colOff>
      <xdr:row>52</xdr:row>
      <xdr:rowOff>16670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FD9BCF-BA8F-4F41-8E60-87401201D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71424</xdr:colOff>
      <xdr:row>37</xdr:row>
      <xdr:rowOff>134539</xdr:rowOff>
    </xdr:from>
    <xdr:to>
      <xdr:col>32</xdr:col>
      <xdr:colOff>29751</xdr:colOff>
      <xdr:row>52</xdr:row>
      <xdr:rowOff>20239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64FAD3-01A3-40F5-AA6D-B3BD6DAA6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125002</xdr:colOff>
      <xdr:row>37</xdr:row>
      <xdr:rowOff>130969</xdr:rowOff>
    </xdr:from>
    <xdr:to>
      <xdr:col>36</xdr:col>
      <xdr:colOff>297642</xdr:colOff>
      <xdr:row>52</xdr:row>
      <xdr:rowOff>16669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20A5A7-B9C5-489B-84A0-E8CD82F6D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762000</xdr:colOff>
      <xdr:row>37</xdr:row>
      <xdr:rowOff>134539</xdr:rowOff>
    </xdr:from>
    <xdr:to>
      <xdr:col>23</xdr:col>
      <xdr:colOff>5952</xdr:colOff>
      <xdr:row>52</xdr:row>
      <xdr:rowOff>20239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A0F7EE-2C54-4471-9C13-6B7D4ECA6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101203</xdr:colOff>
      <xdr:row>37</xdr:row>
      <xdr:rowOff>130969</xdr:rowOff>
    </xdr:from>
    <xdr:to>
      <xdr:col>27</xdr:col>
      <xdr:colOff>309562</xdr:colOff>
      <xdr:row>52</xdr:row>
      <xdr:rowOff>16669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D193395-7B7D-4640-9C6A-718212413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41670</xdr:colOff>
      <xdr:row>34</xdr:row>
      <xdr:rowOff>63102</xdr:rowOff>
    </xdr:from>
    <xdr:to>
      <xdr:col>40</xdr:col>
      <xdr:colOff>83343</xdr:colOff>
      <xdr:row>44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59FD6E-E8C6-427F-9DC7-6FD51345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154780</xdr:colOff>
      <xdr:row>34</xdr:row>
      <xdr:rowOff>59530</xdr:rowOff>
    </xdr:from>
    <xdr:to>
      <xdr:col>44</xdr:col>
      <xdr:colOff>41672</xdr:colOff>
      <xdr:row>44</xdr:row>
      <xdr:rowOff>91678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3C40997-7E27-46F2-A804-25F51E504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95249</xdr:colOff>
      <xdr:row>34</xdr:row>
      <xdr:rowOff>59531</xdr:rowOff>
    </xdr:from>
    <xdr:to>
      <xdr:col>47</xdr:col>
      <xdr:colOff>589360</xdr:colOff>
      <xdr:row>44</xdr:row>
      <xdr:rowOff>91679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BC06F99-977C-4A85-812B-6FBE83BA3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59531</xdr:colOff>
      <xdr:row>34</xdr:row>
      <xdr:rowOff>59531</xdr:rowOff>
    </xdr:from>
    <xdr:to>
      <xdr:col>51</xdr:col>
      <xdr:colOff>553642</xdr:colOff>
      <xdr:row>44</xdr:row>
      <xdr:rowOff>91679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799537-CB54-475E-A669-9A3B585B6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2</xdr:colOff>
      <xdr:row>34</xdr:row>
      <xdr:rowOff>63101</xdr:rowOff>
    </xdr:from>
    <xdr:to>
      <xdr:col>55</xdr:col>
      <xdr:colOff>494113</xdr:colOff>
      <xdr:row>44</xdr:row>
      <xdr:rowOff>95249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0EB3B60-EB85-4723-A5E1-35F931BD9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29771</xdr:colOff>
      <xdr:row>44</xdr:row>
      <xdr:rowOff>142873</xdr:rowOff>
    </xdr:from>
    <xdr:to>
      <xdr:col>40</xdr:col>
      <xdr:colOff>71444</xdr:colOff>
      <xdr:row>54</xdr:row>
      <xdr:rowOff>175021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260F88F-5EF5-4D0F-93E8-991C5BE1E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29770</xdr:colOff>
      <xdr:row>55</xdr:row>
      <xdr:rowOff>35719</xdr:rowOff>
    </xdr:from>
    <xdr:to>
      <xdr:col>40</xdr:col>
      <xdr:colOff>71443</xdr:colOff>
      <xdr:row>65</xdr:row>
      <xdr:rowOff>67867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0B8A6AC-335D-4FC9-AC7E-B61EE0F99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148834</xdr:colOff>
      <xdr:row>44</xdr:row>
      <xdr:rowOff>142874</xdr:rowOff>
    </xdr:from>
    <xdr:to>
      <xdr:col>44</xdr:col>
      <xdr:colOff>35726</xdr:colOff>
      <xdr:row>54</xdr:row>
      <xdr:rowOff>175022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8B188C9-6F34-4DF2-9BCA-AEAC1DB94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154781</xdr:colOff>
      <xdr:row>55</xdr:row>
      <xdr:rowOff>47624</xdr:rowOff>
    </xdr:from>
    <xdr:to>
      <xdr:col>44</xdr:col>
      <xdr:colOff>41673</xdr:colOff>
      <xdr:row>65</xdr:row>
      <xdr:rowOff>79772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0D3B8E1-BEBD-4DC2-86EE-0EFD4490C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44</xdr:col>
      <xdr:colOff>95250</xdr:colOff>
      <xdr:row>44</xdr:row>
      <xdr:rowOff>142875</xdr:rowOff>
    </xdr:from>
    <xdr:to>
      <xdr:col>47</xdr:col>
      <xdr:colOff>589361</xdr:colOff>
      <xdr:row>54</xdr:row>
      <xdr:rowOff>175023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60890A8-D684-4074-8339-D40148217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44</xdr:col>
      <xdr:colOff>95250</xdr:colOff>
      <xdr:row>55</xdr:row>
      <xdr:rowOff>47625</xdr:rowOff>
    </xdr:from>
    <xdr:to>
      <xdr:col>47</xdr:col>
      <xdr:colOff>589361</xdr:colOff>
      <xdr:row>65</xdr:row>
      <xdr:rowOff>79773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7982968-DD58-4E0F-B069-9AD162E78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48</xdr:col>
      <xdr:colOff>59531</xdr:colOff>
      <xdr:row>44</xdr:row>
      <xdr:rowOff>142875</xdr:rowOff>
    </xdr:from>
    <xdr:to>
      <xdr:col>51</xdr:col>
      <xdr:colOff>553642</xdr:colOff>
      <xdr:row>54</xdr:row>
      <xdr:rowOff>175023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19FA36E-082C-40A3-AFCE-C1A1BEF33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59531</xdr:colOff>
      <xdr:row>55</xdr:row>
      <xdr:rowOff>47625</xdr:rowOff>
    </xdr:from>
    <xdr:to>
      <xdr:col>51</xdr:col>
      <xdr:colOff>553642</xdr:colOff>
      <xdr:row>65</xdr:row>
      <xdr:rowOff>79773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EF9D1CC-EF19-4F4E-AEAD-3260B26A6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52</xdr:col>
      <xdr:colOff>1</xdr:colOff>
      <xdr:row>44</xdr:row>
      <xdr:rowOff>142875</xdr:rowOff>
    </xdr:from>
    <xdr:to>
      <xdr:col>55</xdr:col>
      <xdr:colOff>494112</xdr:colOff>
      <xdr:row>54</xdr:row>
      <xdr:rowOff>175023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E4D568-65CC-4BD9-96B3-858D1A99C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1</xdr:colOff>
      <xdr:row>55</xdr:row>
      <xdr:rowOff>47625</xdr:rowOff>
    </xdr:from>
    <xdr:to>
      <xdr:col>55</xdr:col>
      <xdr:colOff>494112</xdr:colOff>
      <xdr:row>65</xdr:row>
      <xdr:rowOff>79773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D565DF9-5278-49CB-A386-1FC753DF3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1"/>
  <sheetViews>
    <sheetView workbookViewId="0">
      <selection activeCell="H8" sqref="H8"/>
    </sheetView>
  </sheetViews>
  <sheetFormatPr defaultRowHeight="15" x14ac:dyDescent="0.25"/>
  <cols>
    <col min="1" max="1" width="4" style="1" bestFit="1" customWidth="1"/>
    <col min="2" max="2" width="23" style="1" bestFit="1" customWidth="1"/>
    <col min="3" max="3" width="5.42578125" style="1" bestFit="1" customWidth="1"/>
    <col min="4" max="4" width="11.85546875" style="1" bestFit="1" customWidth="1"/>
    <col min="5" max="5" width="9.5703125" style="1" bestFit="1" customWidth="1"/>
    <col min="6" max="6" width="11.28515625" style="1" bestFit="1" customWidth="1"/>
    <col min="7" max="7" width="9.85546875" style="1" bestFit="1" customWidth="1"/>
    <col min="8" max="8" width="11.5703125" style="1" bestFit="1" customWidth="1"/>
    <col min="9" max="9" width="10.140625" style="1" bestFit="1" customWidth="1"/>
    <col min="10" max="10" width="9.42578125" style="1" bestFit="1" customWidth="1"/>
    <col min="11" max="16384" width="9.140625" style="1"/>
  </cols>
  <sheetData>
    <row r="1" spans="1:10" x14ac:dyDescent="0.25">
      <c r="A1" s="3" t="s">
        <v>163</v>
      </c>
      <c r="B1" s="3" t="s">
        <v>485</v>
      </c>
      <c r="C1" s="3" t="s">
        <v>486</v>
      </c>
      <c r="D1" s="3" t="s">
        <v>487</v>
      </c>
      <c r="E1" s="4" t="s">
        <v>488</v>
      </c>
      <c r="F1" s="4" t="s">
        <v>491</v>
      </c>
      <c r="G1" s="4" t="s">
        <v>489</v>
      </c>
      <c r="H1" s="4" t="s">
        <v>490</v>
      </c>
      <c r="I1" s="4" t="s">
        <v>492</v>
      </c>
      <c r="J1" s="4" t="s">
        <v>493</v>
      </c>
    </row>
    <row r="2" spans="1:10" x14ac:dyDescent="0.25">
      <c r="A2" s="2">
        <v>0</v>
      </c>
      <c r="B2" s="2" t="s">
        <v>164</v>
      </c>
      <c r="C2" s="2">
        <v>5</v>
      </c>
      <c r="D2" s="2">
        <v>20</v>
      </c>
      <c r="E2" s="2" t="s">
        <v>207</v>
      </c>
      <c r="F2" s="2" t="s">
        <v>207</v>
      </c>
      <c r="G2" s="2" t="s">
        <v>207</v>
      </c>
      <c r="H2" s="2" t="s">
        <v>207</v>
      </c>
      <c r="I2" s="2" t="s">
        <v>207</v>
      </c>
      <c r="J2" s="2" t="s">
        <v>207</v>
      </c>
    </row>
    <row r="3" spans="1:10" x14ac:dyDescent="0.25">
      <c r="A3" s="2">
        <v>1</v>
      </c>
      <c r="B3" s="2" t="s">
        <v>165</v>
      </c>
      <c r="C3" s="2">
        <v>5</v>
      </c>
      <c r="D3" s="2">
        <v>20</v>
      </c>
      <c r="E3" s="2" t="s">
        <v>207</v>
      </c>
      <c r="F3" s="2" t="s">
        <v>207</v>
      </c>
      <c r="G3" s="2" t="s">
        <v>207</v>
      </c>
      <c r="H3" s="2" t="s">
        <v>207</v>
      </c>
      <c r="I3" s="2" t="s">
        <v>207</v>
      </c>
      <c r="J3" s="2" t="s">
        <v>207</v>
      </c>
    </row>
    <row r="4" spans="1:10" x14ac:dyDescent="0.25">
      <c r="A4" s="2">
        <v>2</v>
      </c>
      <c r="B4" s="2" t="s">
        <v>166</v>
      </c>
      <c r="C4" s="2">
        <v>10</v>
      </c>
      <c r="D4" s="2">
        <v>20</v>
      </c>
      <c r="E4" s="2" t="s">
        <v>207</v>
      </c>
      <c r="F4" s="2" t="s">
        <v>207</v>
      </c>
      <c r="G4" s="2" t="s">
        <v>207</v>
      </c>
      <c r="H4" s="2" t="s">
        <v>207</v>
      </c>
      <c r="I4" s="2" t="s">
        <v>207</v>
      </c>
      <c r="J4" s="2" t="s">
        <v>207</v>
      </c>
    </row>
    <row r="5" spans="1:10" x14ac:dyDescent="0.25">
      <c r="A5" s="2">
        <v>3</v>
      </c>
      <c r="B5" s="2" t="s">
        <v>167</v>
      </c>
      <c r="C5" s="2">
        <v>10</v>
      </c>
      <c r="D5" s="2">
        <v>20</v>
      </c>
      <c r="E5" s="2" t="s">
        <v>207</v>
      </c>
      <c r="F5" s="2" t="s">
        <v>207</v>
      </c>
      <c r="G5" s="2" t="s">
        <v>207</v>
      </c>
      <c r="H5" s="2" t="s">
        <v>207</v>
      </c>
      <c r="I5" s="2" t="s">
        <v>207</v>
      </c>
      <c r="J5" s="2" t="s">
        <v>207</v>
      </c>
    </row>
    <row r="6" spans="1:10" x14ac:dyDescent="0.25">
      <c r="A6" s="2">
        <v>4</v>
      </c>
      <c r="B6" s="2" t="s">
        <v>168</v>
      </c>
      <c r="C6" s="2">
        <v>15</v>
      </c>
      <c r="D6" s="2">
        <v>20</v>
      </c>
      <c r="E6" s="2" t="s">
        <v>207</v>
      </c>
      <c r="F6" s="2" t="s">
        <v>207</v>
      </c>
      <c r="G6" s="2" t="s">
        <v>207</v>
      </c>
      <c r="H6" s="2" t="s">
        <v>207</v>
      </c>
      <c r="I6" s="2" t="s">
        <v>207</v>
      </c>
      <c r="J6" s="2" t="s">
        <v>207</v>
      </c>
    </row>
    <row r="7" spans="1:10" x14ac:dyDescent="0.25">
      <c r="A7" s="2">
        <v>5</v>
      </c>
      <c r="B7" s="2" t="s">
        <v>169</v>
      </c>
      <c r="C7" s="2">
        <v>15</v>
      </c>
      <c r="D7" s="2">
        <v>20</v>
      </c>
      <c r="E7" s="2" t="s">
        <v>207</v>
      </c>
      <c r="F7" s="2" t="s">
        <v>207</v>
      </c>
      <c r="G7" s="2" t="s">
        <v>207</v>
      </c>
      <c r="H7" s="2" t="s">
        <v>207</v>
      </c>
      <c r="I7" s="2" t="s">
        <v>207</v>
      </c>
      <c r="J7" s="2" t="s">
        <v>207</v>
      </c>
    </row>
    <row r="8" spans="1:10" x14ac:dyDescent="0.25">
      <c r="A8" s="2">
        <v>6</v>
      </c>
      <c r="B8" s="2" t="s">
        <v>170</v>
      </c>
      <c r="C8" s="2">
        <v>20</v>
      </c>
      <c r="D8" s="2">
        <v>20</v>
      </c>
      <c r="E8" s="2" t="s">
        <v>207</v>
      </c>
      <c r="F8" s="2" t="s">
        <v>207</v>
      </c>
      <c r="G8" s="2" t="s">
        <v>207</v>
      </c>
      <c r="H8" s="2" t="s">
        <v>207</v>
      </c>
      <c r="I8" s="2" t="s">
        <v>207</v>
      </c>
      <c r="J8" s="2" t="s">
        <v>207</v>
      </c>
    </row>
    <row r="9" spans="1:10" x14ac:dyDescent="0.25">
      <c r="A9" s="2">
        <v>7</v>
      </c>
      <c r="B9" s="2" t="s">
        <v>171</v>
      </c>
      <c r="C9" s="2">
        <v>20</v>
      </c>
      <c r="D9" s="2">
        <v>20</v>
      </c>
      <c r="E9" s="2" t="s">
        <v>207</v>
      </c>
      <c r="F9" s="2" t="s">
        <v>207</v>
      </c>
      <c r="G9" s="2" t="s">
        <v>207</v>
      </c>
      <c r="H9" s="2" t="s">
        <v>207</v>
      </c>
      <c r="I9" s="2" t="s">
        <v>207</v>
      </c>
      <c r="J9" s="2" t="s">
        <v>207</v>
      </c>
    </row>
    <row r="10" spans="1:10" x14ac:dyDescent="0.25">
      <c r="A10" s="2">
        <v>8</v>
      </c>
      <c r="B10" s="2" t="s">
        <v>172</v>
      </c>
      <c r="C10" s="2">
        <v>25</v>
      </c>
      <c r="D10" s="2">
        <v>20</v>
      </c>
      <c r="E10" s="2" t="s">
        <v>207</v>
      </c>
      <c r="F10" s="2" t="s">
        <v>207</v>
      </c>
      <c r="G10" s="2" t="s">
        <v>207</v>
      </c>
      <c r="H10" s="2" t="s">
        <v>207</v>
      </c>
      <c r="I10" s="2" t="s">
        <v>207</v>
      </c>
      <c r="J10" s="2" t="s">
        <v>207</v>
      </c>
    </row>
    <row r="11" spans="1:10" x14ac:dyDescent="0.25">
      <c r="A11" s="2">
        <v>9</v>
      </c>
      <c r="B11" s="2" t="s">
        <v>173</v>
      </c>
      <c r="C11" s="2">
        <v>25</v>
      </c>
      <c r="D11" s="2">
        <v>20</v>
      </c>
      <c r="E11" s="2" t="s">
        <v>207</v>
      </c>
      <c r="F11" s="2" t="s">
        <v>207</v>
      </c>
      <c r="G11" s="2" t="s">
        <v>207</v>
      </c>
      <c r="H11" s="2" t="s">
        <v>207</v>
      </c>
      <c r="I11" s="2" t="s">
        <v>207</v>
      </c>
      <c r="J11" s="2" t="s">
        <v>207</v>
      </c>
    </row>
    <row r="12" spans="1:10" x14ac:dyDescent="0.25">
      <c r="A12" s="2">
        <v>10</v>
      </c>
      <c r="B12" s="2" t="s">
        <v>174</v>
      </c>
      <c r="C12" s="2">
        <v>30</v>
      </c>
      <c r="D12" s="2">
        <v>20</v>
      </c>
      <c r="E12" s="2" t="s">
        <v>207</v>
      </c>
      <c r="F12" s="2" t="s">
        <v>207</v>
      </c>
      <c r="G12" s="2" t="s">
        <v>207</v>
      </c>
      <c r="H12" s="2" t="s">
        <v>207</v>
      </c>
      <c r="I12" s="2" t="s">
        <v>207</v>
      </c>
      <c r="J12" s="2" t="s">
        <v>207</v>
      </c>
    </row>
    <row r="13" spans="1:10" x14ac:dyDescent="0.25">
      <c r="A13" s="2">
        <v>11</v>
      </c>
      <c r="B13" s="2" t="s">
        <v>175</v>
      </c>
      <c r="C13" s="2">
        <v>30</v>
      </c>
      <c r="D13" s="2">
        <v>20</v>
      </c>
      <c r="E13" s="2" t="s">
        <v>207</v>
      </c>
      <c r="F13" s="2" t="s">
        <v>207</v>
      </c>
      <c r="G13" s="2" t="s">
        <v>207</v>
      </c>
      <c r="H13" s="2" t="s">
        <v>207</v>
      </c>
      <c r="I13" s="2" t="s">
        <v>207</v>
      </c>
      <c r="J13" s="2" t="s">
        <v>207</v>
      </c>
    </row>
    <row r="14" spans="1:10" x14ac:dyDescent="0.25">
      <c r="A14" s="2">
        <v>12</v>
      </c>
      <c r="B14" s="2" t="s">
        <v>176</v>
      </c>
      <c r="C14" s="2">
        <v>35</v>
      </c>
      <c r="D14" s="2">
        <v>20</v>
      </c>
      <c r="E14" s="2" t="s">
        <v>207</v>
      </c>
      <c r="F14" s="2" t="s">
        <v>207</v>
      </c>
      <c r="G14" s="2" t="s">
        <v>207</v>
      </c>
      <c r="H14" s="2" t="s">
        <v>207</v>
      </c>
      <c r="I14" s="2" t="s">
        <v>207</v>
      </c>
      <c r="J14" s="2" t="s">
        <v>207</v>
      </c>
    </row>
    <row r="15" spans="1:10" x14ac:dyDescent="0.25">
      <c r="A15" s="2">
        <v>13</v>
      </c>
      <c r="B15" s="2" t="s">
        <v>177</v>
      </c>
      <c r="C15" s="2">
        <v>35</v>
      </c>
      <c r="D15" s="2">
        <v>20</v>
      </c>
      <c r="E15" s="2" t="s">
        <v>207</v>
      </c>
      <c r="F15" s="2" t="s">
        <v>207</v>
      </c>
      <c r="G15" s="2" t="s">
        <v>207</v>
      </c>
      <c r="H15" s="2" t="s">
        <v>207</v>
      </c>
      <c r="I15" s="2" t="s">
        <v>207</v>
      </c>
      <c r="J15" s="2" t="s">
        <v>207</v>
      </c>
    </row>
    <row r="16" spans="1:10" x14ac:dyDescent="0.25">
      <c r="A16" s="2">
        <v>14</v>
      </c>
      <c r="B16" s="2" t="s">
        <v>178</v>
      </c>
      <c r="C16" s="2">
        <v>40</v>
      </c>
      <c r="D16" s="2">
        <v>20</v>
      </c>
      <c r="E16" s="2" t="s">
        <v>207</v>
      </c>
      <c r="F16" s="2" t="s">
        <v>207</v>
      </c>
      <c r="G16" s="2" t="s">
        <v>207</v>
      </c>
      <c r="H16" s="2" t="s">
        <v>207</v>
      </c>
      <c r="I16" s="2" t="s">
        <v>207</v>
      </c>
      <c r="J16" s="2" t="s">
        <v>207</v>
      </c>
    </row>
    <row r="17" spans="1:10" x14ac:dyDescent="0.25">
      <c r="A17" s="2">
        <v>15</v>
      </c>
      <c r="B17" s="2" t="s">
        <v>179</v>
      </c>
      <c r="C17" s="2">
        <v>40</v>
      </c>
      <c r="D17" s="2">
        <v>20</v>
      </c>
      <c r="E17" s="2" t="s">
        <v>207</v>
      </c>
      <c r="F17" s="2" t="s">
        <v>207</v>
      </c>
      <c r="G17" s="2" t="s">
        <v>207</v>
      </c>
      <c r="H17" s="2" t="s">
        <v>207</v>
      </c>
      <c r="I17" s="2" t="s">
        <v>207</v>
      </c>
      <c r="J17" s="2" t="s">
        <v>207</v>
      </c>
    </row>
    <row r="18" spans="1:10" x14ac:dyDescent="0.25">
      <c r="A18" s="2">
        <v>16</v>
      </c>
      <c r="B18" s="2" t="s">
        <v>180</v>
      </c>
      <c r="C18" s="2">
        <v>45</v>
      </c>
      <c r="D18" s="2">
        <v>20</v>
      </c>
      <c r="E18" s="2" t="s">
        <v>207</v>
      </c>
      <c r="F18" s="2" t="s">
        <v>207</v>
      </c>
      <c r="G18" s="2" t="s">
        <v>207</v>
      </c>
      <c r="H18" s="2" t="s">
        <v>207</v>
      </c>
      <c r="I18" s="2" t="s">
        <v>207</v>
      </c>
      <c r="J18" s="2" t="s">
        <v>207</v>
      </c>
    </row>
    <row r="19" spans="1:10" x14ac:dyDescent="0.25">
      <c r="A19" s="2">
        <v>17</v>
      </c>
      <c r="B19" s="2" t="s">
        <v>181</v>
      </c>
      <c r="C19" s="2">
        <v>45</v>
      </c>
      <c r="D19" s="2">
        <v>20</v>
      </c>
      <c r="E19" s="2" t="s">
        <v>207</v>
      </c>
      <c r="F19" s="2" t="s">
        <v>207</v>
      </c>
      <c r="G19" s="2" t="s">
        <v>207</v>
      </c>
      <c r="H19" s="2" t="s">
        <v>207</v>
      </c>
      <c r="I19" s="2" t="s">
        <v>207</v>
      </c>
      <c r="J19" s="2" t="s">
        <v>207</v>
      </c>
    </row>
    <row r="20" spans="1:10" x14ac:dyDescent="0.25">
      <c r="A20" s="2">
        <v>18</v>
      </c>
      <c r="B20" s="2" t="s">
        <v>182</v>
      </c>
      <c r="C20" s="2">
        <v>50</v>
      </c>
      <c r="D20" s="2">
        <v>20</v>
      </c>
      <c r="E20" s="2" t="s">
        <v>207</v>
      </c>
      <c r="F20" s="2" t="s">
        <v>207</v>
      </c>
      <c r="G20" s="2" t="s">
        <v>207</v>
      </c>
      <c r="H20" s="2" t="s">
        <v>207</v>
      </c>
      <c r="I20" s="2" t="s">
        <v>207</v>
      </c>
      <c r="J20" s="2" t="s">
        <v>207</v>
      </c>
    </row>
    <row r="21" spans="1:10" x14ac:dyDescent="0.25">
      <c r="A21" s="2">
        <v>19</v>
      </c>
      <c r="B21" s="2" t="s">
        <v>183</v>
      </c>
      <c r="C21" s="2">
        <v>50</v>
      </c>
      <c r="D21" s="2">
        <v>20</v>
      </c>
      <c r="E21" s="2" t="s">
        <v>207</v>
      </c>
      <c r="F21" s="2" t="s">
        <v>207</v>
      </c>
      <c r="G21" s="2" t="s">
        <v>207</v>
      </c>
      <c r="H21" s="2" t="s">
        <v>207</v>
      </c>
      <c r="I21" s="2" t="s">
        <v>207</v>
      </c>
      <c r="J21" s="2" t="s">
        <v>207</v>
      </c>
    </row>
    <row r="22" spans="1:10" x14ac:dyDescent="0.25">
      <c r="A22" s="2">
        <v>20</v>
      </c>
      <c r="B22" s="2" t="s">
        <v>184</v>
      </c>
      <c r="C22" s="2">
        <v>105</v>
      </c>
      <c r="D22" s="2">
        <v>20</v>
      </c>
      <c r="E22" s="2" t="s">
        <v>207</v>
      </c>
      <c r="F22" s="2" t="s">
        <v>207</v>
      </c>
      <c r="G22" s="2" t="s">
        <v>207</v>
      </c>
      <c r="H22" s="2" t="s">
        <v>207</v>
      </c>
      <c r="I22" s="2" t="s">
        <v>207</v>
      </c>
      <c r="J22" s="2" t="s">
        <v>207</v>
      </c>
    </row>
    <row r="23" spans="1:10" x14ac:dyDescent="0.25">
      <c r="A23" s="2">
        <v>21</v>
      </c>
      <c r="B23" s="2" t="s">
        <v>185</v>
      </c>
      <c r="C23" s="2">
        <v>110</v>
      </c>
      <c r="D23" s="2">
        <v>20</v>
      </c>
      <c r="E23" s="2" t="s">
        <v>207</v>
      </c>
      <c r="F23" s="2" t="s">
        <v>207</v>
      </c>
      <c r="G23" s="2" t="s">
        <v>207</v>
      </c>
      <c r="H23" s="2" t="s">
        <v>207</v>
      </c>
      <c r="I23" s="2" t="s">
        <v>207</v>
      </c>
      <c r="J23" s="2" t="s">
        <v>207</v>
      </c>
    </row>
    <row r="24" spans="1:10" x14ac:dyDescent="0.25">
      <c r="A24" s="2">
        <v>22</v>
      </c>
      <c r="B24" s="2" t="s">
        <v>186</v>
      </c>
      <c r="C24" s="2">
        <v>115</v>
      </c>
      <c r="D24" s="2">
        <v>20</v>
      </c>
      <c r="E24" s="2" t="s">
        <v>207</v>
      </c>
      <c r="F24" s="2" t="s">
        <v>207</v>
      </c>
      <c r="G24" s="2" t="s">
        <v>207</v>
      </c>
      <c r="H24" s="2" t="s">
        <v>207</v>
      </c>
      <c r="I24" s="2" t="s">
        <v>207</v>
      </c>
      <c r="J24" s="2" t="s">
        <v>207</v>
      </c>
    </row>
    <row r="25" spans="1:10" x14ac:dyDescent="0.25">
      <c r="A25" s="2">
        <v>23</v>
      </c>
      <c r="B25" s="2" t="s">
        <v>187</v>
      </c>
      <c r="C25" s="2">
        <v>120</v>
      </c>
      <c r="D25" s="2">
        <v>20</v>
      </c>
      <c r="E25" s="2" t="s">
        <v>207</v>
      </c>
      <c r="F25" s="2" t="s">
        <v>207</v>
      </c>
      <c r="G25" s="2" t="s">
        <v>207</v>
      </c>
      <c r="H25" s="2" t="s">
        <v>207</v>
      </c>
      <c r="I25" s="2" t="s">
        <v>207</v>
      </c>
      <c r="J25" s="2" t="s">
        <v>207</v>
      </c>
    </row>
    <row r="26" spans="1:10" x14ac:dyDescent="0.25">
      <c r="A26" s="2">
        <v>24</v>
      </c>
      <c r="B26" s="2" t="s">
        <v>188</v>
      </c>
      <c r="C26" s="2">
        <v>125</v>
      </c>
      <c r="D26" s="2">
        <v>20</v>
      </c>
      <c r="E26" s="2" t="s">
        <v>207</v>
      </c>
      <c r="F26" s="2" t="s">
        <v>207</v>
      </c>
      <c r="G26" s="2" t="s">
        <v>207</v>
      </c>
      <c r="H26" s="2" t="s">
        <v>207</v>
      </c>
      <c r="I26" s="2" t="s">
        <v>207</v>
      </c>
      <c r="J26" s="2" t="s">
        <v>207</v>
      </c>
    </row>
    <row r="27" spans="1:10" x14ac:dyDescent="0.25">
      <c r="A27" s="2">
        <v>25</v>
      </c>
      <c r="B27" s="2" t="s">
        <v>189</v>
      </c>
      <c r="C27" s="2">
        <v>130</v>
      </c>
      <c r="D27" s="2">
        <v>20</v>
      </c>
      <c r="E27" s="2" t="s">
        <v>207</v>
      </c>
      <c r="F27" s="2" t="s">
        <v>207</v>
      </c>
      <c r="G27" s="2" t="s">
        <v>207</v>
      </c>
      <c r="H27" s="2" t="s">
        <v>207</v>
      </c>
      <c r="I27" s="2" t="s">
        <v>207</v>
      </c>
      <c r="J27" s="2" t="s">
        <v>207</v>
      </c>
    </row>
    <row r="28" spans="1:10" x14ac:dyDescent="0.25">
      <c r="A28" s="2">
        <v>26</v>
      </c>
      <c r="B28" s="2" t="s">
        <v>190</v>
      </c>
      <c r="C28" s="2">
        <v>135</v>
      </c>
      <c r="D28" s="2">
        <v>20</v>
      </c>
      <c r="E28" s="2" t="s">
        <v>207</v>
      </c>
      <c r="F28" s="2" t="s">
        <v>207</v>
      </c>
      <c r="G28" s="2" t="s">
        <v>207</v>
      </c>
      <c r="H28" s="2" t="s">
        <v>207</v>
      </c>
      <c r="I28" s="2" t="s">
        <v>207</v>
      </c>
      <c r="J28" s="2" t="s">
        <v>207</v>
      </c>
    </row>
    <row r="29" spans="1:10" x14ac:dyDescent="0.25">
      <c r="A29" s="2">
        <v>27</v>
      </c>
      <c r="B29" s="2" t="s">
        <v>191</v>
      </c>
      <c r="C29" s="2">
        <v>140</v>
      </c>
      <c r="D29" s="2">
        <v>20</v>
      </c>
      <c r="E29" s="2" t="s">
        <v>207</v>
      </c>
      <c r="F29" s="2" t="s">
        <v>207</v>
      </c>
      <c r="G29" s="2" t="s">
        <v>207</v>
      </c>
      <c r="H29" s="2" t="s">
        <v>207</v>
      </c>
      <c r="I29" s="2" t="s">
        <v>207</v>
      </c>
      <c r="J29" s="2" t="s">
        <v>207</v>
      </c>
    </row>
    <row r="30" spans="1:10" x14ac:dyDescent="0.25">
      <c r="A30" s="2">
        <v>28</v>
      </c>
      <c r="B30" s="2" t="s">
        <v>192</v>
      </c>
      <c r="C30" s="2">
        <v>145</v>
      </c>
      <c r="D30" s="2">
        <v>20</v>
      </c>
      <c r="E30" s="2" t="s">
        <v>207</v>
      </c>
      <c r="F30" s="2" t="s">
        <v>207</v>
      </c>
      <c r="G30" s="2" t="s">
        <v>207</v>
      </c>
      <c r="H30" s="2" t="s">
        <v>207</v>
      </c>
      <c r="I30" s="2" t="s">
        <v>207</v>
      </c>
      <c r="J30" s="2" t="s">
        <v>207</v>
      </c>
    </row>
    <row r="31" spans="1:10" x14ac:dyDescent="0.25">
      <c r="A31" s="2">
        <v>29</v>
      </c>
      <c r="B31" s="2" t="s">
        <v>193</v>
      </c>
      <c r="C31" s="2">
        <v>150</v>
      </c>
      <c r="D31" s="2">
        <v>20</v>
      </c>
      <c r="E31" s="2" t="s">
        <v>207</v>
      </c>
      <c r="F31" s="2" t="s">
        <v>207</v>
      </c>
      <c r="G31" s="2" t="s">
        <v>207</v>
      </c>
      <c r="H31" s="2" t="s">
        <v>207</v>
      </c>
      <c r="I31" s="2" t="s">
        <v>207</v>
      </c>
      <c r="J31" s="2" t="s">
        <v>207</v>
      </c>
    </row>
    <row r="32" spans="1:10" x14ac:dyDescent="0.25">
      <c r="A32" s="2">
        <v>30</v>
      </c>
      <c r="B32" s="2" t="s">
        <v>194</v>
      </c>
      <c r="C32" s="2">
        <v>155</v>
      </c>
      <c r="D32" s="2">
        <v>20</v>
      </c>
      <c r="E32" s="2" t="s">
        <v>207</v>
      </c>
      <c r="F32" s="2" t="s">
        <v>207</v>
      </c>
      <c r="G32" s="2" t="s">
        <v>207</v>
      </c>
      <c r="H32" s="2" t="s">
        <v>207</v>
      </c>
      <c r="I32" s="2" t="s">
        <v>207</v>
      </c>
      <c r="J32" s="2" t="s">
        <v>207</v>
      </c>
    </row>
    <row r="33" spans="1:10" x14ac:dyDescent="0.25">
      <c r="A33" s="2">
        <v>31</v>
      </c>
      <c r="B33" s="2" t="s">
        <v>195</v>
      </c>
      <c r="C33" s="2">
        <v>160</v>
      </c>
      <c r="D33" s="2">
        <v>20</v>
      </c>
      <c r="E33" s="2" t="s">
        <v>207</v>
      </c>
      <c r="F33" s="2" t="s">
        <v>207</v>
      </c>
      <c r="G33" s="2" t="s">
        <v>207</v>
      </c>
      <c r="H33" s="2" t="s">
        <v>207</v>
      </c>
      <c r="I33" s="2" t="s">
        <v>207</v>
      </c>
      <c r="J33" s="2" t="s">
        <v>207</v>
      </c>
    </row>
    <row r="34" spans="1:10" x14ac:dyDescent="0.25">
      <c r="A34" s="2">
        <v>32</v>
      </c>
      <c r="B34" s="2" t="s">
        <v>196</v>
      </c>
      <c r="C34" s="2">
        <v>165</v>
      </c>
      <c r="D34" s="2">
        <v>20</v>
      </c>
      <c r="E34" s="2" t="s">
        <v>207</v>
      </c>
      <c r="F34" s="2" t="s">
        <v>207</v>
      </c>
      <c r="G34" s="2" t="s">
        <v>207</v>
      </c>
      <c r="H34" s="2" t="s">
        <v>207</v>
      </c>
      <c r="I34" s="2" t="s">
        <v>207</v>
      </c>
      <c r="J34" s="2" t="s">
        <v>207</v>
      </c>
    </row>
    <row r="35" spans="1:10" x14ac:dyDescent="0.25">
      <c r="A35" s="2">
        <v>33</v>
      </c>
      <c r="B35" s="2" t="s">
        <v>197</v>
      </c>
      <c r="C35" s="2">
        <v>170</v>
      </c>
      <c r="D35" s="2">
        <v>20</v>
      </c>
      <c r="E35" s="2" t="s">
        <v>207</v>
      </c>
      <c r="F35" s="2" t="s">
        <v>207</v>
      </c>
      <c r="G35" s="2" t="s">
        <v>207</v>
      </c>
      <c r="H35" s="2" t="s">
        <v>207</v>
      </c>
      <c r="I35" s="2" t="s">
        <v>207</v>
      </c>
      <c r="J35" s="2" t="s">
        <v>207</v>
      </c>
    </row>
    <row r="36" spans="1:10" x14ac:dyDescent="0.25">
      <c r="A36" s="2">
        <v>34</v>
      </c>
      <c r="B36" s="2" t="s">
        <v>198</v>
      </c>
      <c r="C36" s="2">
        <v>175</v>
      </c>
      <c r="D36" s="2">
        <v>20</v>
      </c>
      <c r="E36" s="2" t="s">
        <v>207</v>
      </c>
      <c r="F36" s="2" t="s">
        <v>207</v>
      </c>
      <c r="G36" s="2" t="s">
        <v>207</v>
      </c>
      <c r="H36" s="2" t="s">
        <v>207</v>
      </c>
      <c r="I36" s="2" t="s">
        <v>207</v>
      </c>
      <c r="J36" s="2" t="s">
        <v>207</v>
      </c>
    </row>
    <row r="37" spans="1:10" x14ac:dyDescent="0.25">
      <c r="A37" s="2">
        <v>35</v>
      </c>
      <c r="B37" s="2" t="s">
        <v>199</v>
      </c>
      <c r="C37" s="2">
        <v>180</v>
      </c>
      <c r="D37" s="2">
        <v>20</v>
      </c>
      <c r="E37" s="2" t="s">
        <v>207</v>
      </c>
      <c r="F37" s="2" t="s">
        <v>207</v>
      </c>
      <c r="G37" s="2" t="s">
        <v>207</v>
      </c>
      <c r="H37" s="2" t="s">
        <v>207</v>
      </c>
      <c r="I37" s="2" t="s">
        <v>207</v>
      </c>
      <c r="J37" s="2" t="s">
        <v>207</v>
      </c>
    </row>
    <row r="38" spans="1:10" x14ac:dyDescent="0.25">
      <c r="A38" s="2">
        <v>36</v>
      </c>
      <c r="B38" s="2" t="s">
        <v>200</v>
      </c>
      <c r="C38" s="2">
        <v>185</v>
      </c>
      <c r="D38" s="2">
        <v>20</v>
      </c>
      <c r="E38" s="2" t="s">
        <v>207</v>
      </c>
      <c r="F38" s="2" t="s">
        <v>207</v>
      </c>
      <c r="G38" s="2" t="s">
        <v>207</v>
      </c>
      <c r="H38" s="2" t="s">
        <v>207</v>
      </c>
      <c r="I38" s="2" t="s">
        <v>207</v>
      </c>
      <c r="J38" s="2" t="s">
        <v>207</v>
      </c>
    </row>
    <row r="39" spans="1:10" x14ac:dyDescent="0.25">
      <c r="A39" s="2">
        <v>37</v>
      </c>
      <c r="B39" s="2" t="s">
        <v>201</v>
      </c>
      <c r="C39" s="2">
        <v>190</v>
      </c>
      <c r="D39" s="2">
        <v>20</v>
      </c>
      <c r="E39" s="2" t="s">
        <v>207</v>
      </c>
      <c r="F39" s="2" t="s">
        <v>207</v>
      </c>
      <c r="G39" s="2" t="s">
        <v>207</v>
      </c>
      <c r="H39" s="2" t="s">
        <v>207</v>
      </c>
      <c r="I39" s="2" t="s">
        <v>207</v>
      </c>
      <c r="J39" s="2" t="s">
        <v>207</v>
      </c>
    </row>
    <row r="40" spans="1:10" x14ac:dyDescent="0.25">
      <c r="A40" s="2">
        <v>38</v>
      </c>
      <c r="B40" s="2" t="s">
        <v>202</v>
      </c>
      <c r="C40" s="2">
        <v>195</v>
      </c>
      <c r="D40" s="2">
        <v>20</v>
      </c>
      <c r="E40" s="2" t="s">
        <v>207</v>
      </c>
      <c r="F40" s="2" t="s">
        <v>207</v>
      </c>
      <c r="G40" s="2" t="s">
        <v>207</v>
      </c>
      <c r="H40" s="2" t="s">
        <v>207</v>
      </c>
      <c r="I40" s="2" t="s">
        <v>207</v>
      </c>
      <c r="J40" s="2" t="s">
        <v>207</v>
      </c>
    </row>
    <row r="41" spans="1:10" x14ac:dyDescent="0.25">
      <c r="A41" s="2">
        <v>39</v>
      </c>
      <c r="B41" s="2" t="s">
        <v>203</v>
      </c>
      <c r="C41" s="2">
        <v>200</v>
      </c>
      <c r="D41" s="2">
        <v>20</v>
      </c>
      <c r="E41" s="2" t="s">
        <v>207</v>
      </c>
      <c r="F41" s="2" t="s">
        <v>207</v>
      </c>
      <c r="G41" s="2" t="s">
        <v>207</v>
      </c>
      <c r="H41" s="2" t="s">
        <v>207</v>
      </c>
      <c r="I41" s="2" t="s">
        <v>207</v>
      </c>
      <c r="J41" s="2" t="s">
        <v>207</v>
      </c>
    </row>
    <row r="42" spans="1:10" x14ac:dyDescent="0.25">
      <c r="A42" s="2">
        <v>40</v>
      </c>
      <c r="B42" s="2" t="s">
        <v>204</v>
      </c>
      <c r="C42" s="2">
        <v>205</v>
      </c>
      <c r="D42" s="2">
        <v>20</v>
      </c>
      <c r="E42" s="2" t="s">
        <v>207</v>
      </c>
      <c r="F42" s="2" t="s">
        <v>207</v>
      </c>
      <c r="G42" s="2" t="s">
        <v>207</v>
      </c>
      <c r="H42" s="2" t="s">
        <v>207</v>
      </c>
      <c r="I42" s="2" t="s">
        <v>207</v>
      </c>
      <c r="J42" s="2" t="s">
        <v>207</v>
      </c>
    </row>
    <row r="43" spans="1:10" x14ac:dyDescent="0.25">
      <c r="A43" s="2">
        <v>41</v>
      </c>
      <c r="B43" s="2" t="s">
        <v>205</v>
      </c>
      <c r="C43" s="2">
        <v>210</v>
      </c>
      <c r="D43" s="2">
        <v>20</v>
      </c>
      <c r="E43" s="2" t="s">
        <v>207</v>
      </c>
      <c r="F43" s="2" t="s">
        <v>207</v>
      </c>
      <c r="G43" s="2" t="s">
        <v>207</v>
      </c>
      <c r="H43" s="2" t="s">
        <v>207</v>
      </c>
      <c r="I43" s="2" t="s">
        <v>207</v>
      </c>
      <c r="J43" s="2" t="s">
        <v>207</v>
      </c>
    </row>
    <row r="44" spans="1:10" x14ac:dyDescent="0.25">
      <c r="A44" s="2">
        <v>42</v>
      </c>
      <c r="B44" s="2" t="s">
        <v>206</v>
      </c>
      <c r="C44" s="2">
        <v>215</v>
      </c>
      <c r="D44" s="2">
        <v>20</v>
      </c>
      <c r="E44" s="2" t="s">
        <v>207</v>
      </c>
      <c r="F44" s="2" t="s">
        <v>207</v>
      </c>
      <c r="G44" s="2" t="s">
        <v>207</v>
      </c>
      <c r="H44" s="2" t="s">
        <v>207</v>
      </c>
      <c r="I44" s="2" t="s">
        <v>207</v>
      </c>
      <c r="J44" s="2" t="s">
        <v>207</v>
      </c>
    </row>
    <row r="45" spans="1:10" x14ac:dyDescent="0.25">
      <c r="A45" s="2">
        <v>43</v>
      </c>
      <c r="B45" s="2" t="s">
        <v>0</v>
      </c>
      <c r="C45" s="2">
        <v>220</v>
      </c>
      <c r="D45" s="2">
        <v>20</v>
      </c>
      <c r="E45" s="2" t="s">
        <v>207</v>
      </c>
      <c r="F45" s="2" t="s">
        <v>207</v>
      </c>
      <c r="G45" s="2" t="s">
        <v>207</v>
      </c>
      <c r="H45" s="2" t="s">
        <v>207</v>
      </c>
      <c r="I45" s="2" t="s">
        <v>207</v>
      </c>
      <c r="J45" s="2" t="s">
        <v>207</v>
      </c>
    </row>
    <row r="46" spans="1:10" x14ac:dyDescent="0.25">
      <c r="A46" s="2">
        <v>44</v>
      </c>
      <c r="B46" s="2" t="s">
        <v>207</v>
      </c>
      <c r="C46" s="2">
        <v>225</v>
      </c>
      <c r="D46" s="2">
        <v>20</v>
      </c>
      <c r="E46" s="2" t="s">
        <v>207</v>
      </c>
      <c r="F46" s="2" t="s">
        <v>207</v>
      </c>
      <c r="G46" s="2" t="s">
        <v>207</v>
      </c>
      <c r="H46" s="2" t="s">
        <v>207</v>
      </c>
      <c r="I46" s="2" t="s">
        <v>207</v>
      </c>
      <c r="J46" s="2" t="s">
        <v>207</v>
      </c>
    </row>
    <row r="47" spans="1:10" x14ac:dyDescent="0.25">
      <c r="A47" s="2">
        <v>45</v>
      </c>
      <c r="B47" s="2" t="s">
        <v>207</v>
      </c>
      <c r="C47" s="2">
        <v>230</v>
      </c>
      <c r="D47" s="2">
        <v>20</v>
      </c>
      <c r="E47" s="2" t="s">
        <v>207</v>
      </c>
      <c r="F47" s="2" t="s">
        <v>207</v>
      </c>
      <c r="G47" s="2" t="s">
        <v>207</v>
      </c>
      <c r="H47" s="2" t="s">
        <v>207</v>
      </c>
      <c r="I47" s="2" t="s">
        <v>207</v>
      </c>
      <c r="J47" s="2" t="s">
        <v>207</v>
      </c>
    </row>
    <row r="48" spans="1:10" x14ac:dyDescent="0.25">
      <c r="A48" s="2">
        <v>46</v>
      </c>
      <c r="B48" s="2" t="s">
        <v>207</v>
      </c>
      <c r="C48" s="2">
        <v>235</v>
      </c>
      <c r="D48" s="2">
        <v>20</v>
      </c>
      <c r="E48" s="2" t="s">
        <v>207</v>
      </c>
      <c r="F48" s="2" t="s">
        <v>207</v>
      </c>
      <c r="G48" s="2" t="s">
        <v>207</v>
      </c>
      <c r="H48" s="2" t="s">
        <v>207</v>
      </c>
      <c r="I48" s="2" t="s">
        <v>207</v>
      </c>
      <c r="J48" s="2" t="s">
        <v>207</v>
      </c>
    </row>
    <row r="49" spans="1:10" x14ac:dyDescent="0.25">
      <c r="A49" s="2">
        <v>47</v>
      </c>
      <c r="B49" s="2" t="s">
        <v>207</v>
      </c>
      <c r="C49" s="2">
        <v>240</v>
      </c>
      <c r="D49" s="2">
        <v>20</v>
      </c>
      <c r="E49" s="2" t="s">
        <v>207</v>
      </c>
      <c r="F49" s="2" t="s">
        <v>207</v>
      </c>
      <c r="G49" s="2" t="s">
        <v>207</v>
      </c>
      <c r="H49" s="2" t="s">
        <v>207</v>
      </c>
      <c r="I49" s="2" t="s">
        <v>207</v>
      </c>
      <c r="J49" s="2" t="s">
        <v>207</v>
      </c>
    </row>
    <row r="50" spans="1:10" x14ac:dyDescent="0.25">
      <c r="A50" s="2">
        <v>48</v>
      </c>
      <c r="B50" s="2" t="s">
        <v>207</v>
      </c>
      <c r="C50" s="2">
        <v>245</v>
      </c>
      <c r="D50" s="2">
        <v>20</v>
      </c>
      <c r="E50" s="2" t="s">
        <v>207</v>
      </c>
      <c r="F50" s="2" t="s">
        <v>207</v>
      </c>
      <c r="G50" s="2" t="s">
        <v>207</v>
      </c>
      <c r="H50" s="2" t="s">
        <v>207</v>
      </c>
      <c r="I50" s="2" t="s">
        <v>207</v>
      </c>
      <c r="J50" s="2" t="s">
        <v>207</v>
      </c>
    </row>
    <row r="51" spans="1:10" x14ac:dyDescent="0.25">
      <c r="A51" s="2">
        <v>49</v>
      </c>
      <c r="B51" s="2" t="s">
        <v>207</v>
      </c>
      <c r="C51" s="2">
        <v>250</v>
      </c>
      <c r="D51" s="2">
        <v>20</v>
      </c>
      <c r="E51" s="2" t="s">
        <v>207</v>
      </c>
      <c r="F51" s="2" t="s">
        <v>207</v>
      </c>
      <c r="G51" s="2" t="s">
        <v>207</v>
      </c>
      <c r="H51" s="2" t="s">
        <v>207</v>
      </c>
      <c r="I51" s="2" t="s">
        <v>207</v>
      </c>
      <c r="J51" s="2" t="s">
        <v>207</v>
      </c>
    </row>
    <row r="52" spans="1:10" x14ac:dyDescent="0.25">
      <c r="A52" s="2">
        <v>50</v>
      </c>
      <c r="B52" s="2" t="s">
        <v>207</v>
      </c>
      <c r="C52" s="2">
        <v>255</v>
      </c>
      <c r="D52" s="2">
        <v>20</v>
      </c>
      <c r="E52" s="2" t="s">
        <v>207</v>
      </c>
      <c r="F52" s="2" t="s">
        <v>207</v>
      </c>
      <c r="G52" s="2" t="s">
        <v>207</v>
      </c>
      <c r="H52" s="2" t="s">
        <v>207</v>
      </c>
      <c r="I52" s="2" t="s">
        <v>207</v>
      </c>
      <c r="J52" s="2" t="s">
        <v>207</v>
      </c>
    </row>
    <row r="53" spans="1:10" x14ac:dyDescent="0.25">
      <c r="A53" s="2">
        <v>51</v>
      </c>
      <c r="B53" s="2" t="s">
        <v>207</v>
      </c>
      <c r="C53" s="2">
        <v>260</v>
      </c>
      <c r="D53" s="2">
        <v>20</v>
      </c>
      <c r="E53" s="2" t="s">
        <v>207</v>
      </c>
      <c r="F53" s="2" t="s">
        <v>207</v>
      </c>
      <c r="G53" s="2" t="s">
        <v>207</v>
      </c>
      <c r="H53" s="2" t="s">
        <v>207</v>
      </c>
      <c r="I53" s="2" t="s">
        <v>207</v>
      </c>
      <c r="J53" s="2" t="s">
        <v>207</v>
      </c>
    </row>
    <row r="54" spans="1:10" x14ac:dyDescent="0.25">
      <c r="A54" s="2">
        <v>52</v>
      </c>
      <c r="B54" s="2" t="s">
        <v>207</v>
      </c>
      <c r="C54" s="2">
        <v>265</v>
      </c>
      <c r="D54" s="2">
        <v>20</v>
      </c>
      <c r="E54" s="2" t="s">
        <v>207</v>
      </c>
      <c r="F54" s="2" t="s">
        <v>207</v>
      </c>
      <c r="G54" s="2" t="s">
        <v>207</v>
      </c>
      <c r="H54" s="2" t="s">
        <v>207</v>
      </c>
      <c r="I54" s="2" t="s">
        <v>207</v>
      </c>
      <c r="J54" s="2" t="s">
        <v>207</v>
      </c>
    </row>
    <row r="55" spans="1:10" x14ac:dyDescent="0.25">
      <c r="A55" s="2">
        <v>53</v>
      </c>
      <c r="B55" s="2" t="s">
        <v>207</v>
      </c>
      <c r="C55" s="2">
        <v>270</v>
      </c>
      <c r="D55" s="2">
        <v>20</v>
      </c>
      <c r="E55" s="2" t="s">
        <v>207</v>
      </c>
      <c r="F55" s="2" t="s">
        <v>207</v>
      </c>
      <c r="G55" s="2" t="s">
        <v>207</v>
      </c>
      <c r="H55" s="2" t="s">
        <v>207</v>
      </c>
      <c r="I55" s="2" t="s">
        <v>207</v>
      </c>
      <c r="J55" s="2" t="s">
        <v>207</v>
      </c>
    </row>
    <row r="56" spans="1:10" x14ac:dyDescent="0.25">
      <c r="A56" s="2">
        <v>54</v>
      </c>
      <c r="B56" s="2" t="s">
        <v>207</v>
      </c>
      <c r="C56" s="2">
        <v>275</v>
      </c>
      <c r="D56" s="2">
        <v>20</v>
      </c>
      <c r="E56" s="2" t="s">
        <v>207</v>
      </c>
      <c r="F56" s="2" t="s">
        <v>207</v>
      </c>
      <c r="G56" s="2" t="s">
        <v>207</v>
      </c>
      <c r="H56" s="2" t="s">
        <v>207</v>
      </c>
      <c r="I56" s="2" t="s">
        <v>207</v>
      </c>
      <c r="J56" s="2" t="s">
        <v>207</v>
      </c>
    </row>
    <row r="57" spans="1:10" x14ac:dyDescent="0.25">
      <c r="A57" s="2">
        <v>55</v>
      </c>
      <c r="B57" s="2" t="s">
        <v>207</v>
      </c>
      <c r="C57" s="2">
        <v>280</v>
      </c>
      <c r="D57" s="2">
        <v>20</v>
      </c>
      <c r="E57" s="2" t="s">
        <v>207</v>
      </c>
      <c r="F57" s="2" t="s">
        <v>207</v>
      </c>
      <c r="G57" s="2" t="s">
        <v>207</v>
      </c>
      <c r="H57" s="2" t="s">
        <v>207</v>
      </c>
      <c r="I57" s="2" t="s">
        <v>207</v>
      </c>
      <c r="J57" s="2" t="s">
        <v>207</v>
      </c>
    </row>
    <row r="58" spans="1:10" x14ac:dyDescent="0.25">
      <c r="A58" s="2">
        <v>56</v>
      </c>
      <c r="B58" s="2" t="s">
        <v>207</v>
      </c>
      <c r="C58" s="2">
        <v>285</v>
      </c>
      <c r="D58" s="2">
        <v>20</v>
      </c>
      <c r="E58" s="2" t="s">
        <v>207</v>
      </c>
      <c r="F58" s="2" t="s">
        <v>207</v>
      </c>
      <c r="G58" s="2" t="s">
        <v>207</v>
      </c>
      <c r="H58" s="2" t="s">
        <v>207</v>
      </c>
      <c r="I58" s="2" t="s">
        <v>207</v>
      </c>
      <c r="J58" s="2" t="s">
        <v>207</v>
      </c>
    </row>
    <row r="59" spans="1:10" x14ac:dyDescent="0.25">
      <c r="A59" s="2">
        <v>57</v>
      </c>
      <c r="B59" s="2" t="s">
        <v>207</v>
      </c>
      <c r="C59" s="2">
        <v>290</v>
      </c>
      <c r="D59" s="2">
        <v>20</v>
      </c>
      <c r="E59" s="2" t="s">
        <v>207</v>
      </c>
      <c r="F59" s="2" t="s">
        <v>207</v>
      </c>
      <c r="G59" s="2" t="s">
        <v>207</v>
      </c>
      <c r="H59" s="2" t="s">
        <v>207</v>
      </c>
      <c r="I59" s="2" t="s">
        <v>207</v>
      </c>
      <c r="J59" s="2" t="s">
        <v>207</v>
      </c>
    </row>
    <row r="60" spans="1:10" x14ac:dyDescent="0.25">
      <c r="A60" s="2">
        <v>58</v>
      </c>
      <c r="B60" s="2" t="s">
        <v>207</v>
      </c>
      <c r="C60" s="2">
        <v>295</v>
      </c>
      <c r="D60" s="2">
        <v>20</v>
      </c>
      <c r="E60" s="2" t="s">
        <v>207</v>
      </c>
      <c r="F60" s="2" t="s">
        <v>207</v>
      </c>
      <c r="G60" s="2" t="s">
        <v>207</v>
      </c>
      <c r="H60" s="2" t="s">
        <v>207</v>
      </c>
      <c r="I60" s="2" t="s">
        <v>207</v>
      </c>
      <c r="J60" s="2" t="s">
        <v>207</v>
      </c>
    </row>
    <row r="61" spans="1:10" x14ac:dyDescent="0.25">
      <c r="A61" s="2">
        <v>59</v>
      </c>
      <c r="B61" s="2" t="s">
        <v>207</v>
      </c>
      <c r="C61" s="2">
        <v>300</v>
      </c>
      <c r="D61" s="2">
        <v>20</v>
      </c>
      <c r="E61" s="2" t="s">
        <v>207</v>
      </c>
      <c r="F61" s="2" t="s">
        <v>207</v>
      </c>
      <c r="G61" s="2" t="s">
        <v>207</v>
      </c>
      <c r="H61" s="2" t="s">
        <v>207</v>
      </c>
      <c r="I61" s="2" t="s">
        <v>207</v>
      </c>
      <c r="J61" s="2" t="s">
        <v>207</v>
      </c>
    </row>
    <row r="62" spans="1:10" x14ac:dyDescent="0.25">
      <c r="A62" s="2">
        <v>60</v>
      </c>
      <c r="B62" s="2" t="s">
        <v>208</v>
      </c>
      <c r="C62" s="2">
        <v>5</v>
      </c>
      <c r="D62" s="2">
        <v>20</v>
      </c>
      <c r="E62" s="2" t="s">
        <v>207</v>
      </c>
      <c r="F62" s="2" t="s">
        <v>207</v>
      </c>
      <c r="G62" s="2" t="s">
        <v>207</v>
      </c>
      <c r="H62" s="2" t="s">
        <v>207</v>
      </c>
      <c r="I62" s="2" t="s">
        <v>207</v>
      </c>
      <c r="J62" s="2" t="s">
        <v>207</v>
      </c>
    </row>
    <row r="63" spans="1:10" x14ac:dyDescent="0.25">
      <c r="A63" s="2">
        <v>61</v>
      </c>
      <c r="B63" s="2" t="s">
        <v>209</v>
      </c>
      <c r="C63" s="2">
        <v>10</v>
      </c>
      <c r="D63" s="2">
        <v>20</v>
      </c>
      <c r="E63" s="2" t="s">
        <v>207</v>
      </c>
      <c r="F63" s="2" t="s">
        <v>207</v>
      </c>
      <c r="G63" s="2" t="s">
        <v>207</v>
      </c>
      <c r="H63" s="2" t="s">
        <v>207</v>
      </c>
      <c r="I63" s="2" t="s">
        <v>207</v>
      </c>
      <c r="J63" s="2" t="s">
        <v>207</v>
      </c>
    </row>
    <row r="64" spans="1:10" x14ac:dyDescent="0.25">
      <c r="A64" s="2">
        <v>62</v>
      </c>
      <c r="B64" s="2" t="s">
        <v>210</v>
      </c>
      <c r="C64" s="2">
        <v>15</v>
      </c>
      <c r="D64" s="2">
        <v>20</v>
      </c>
      <c r="E64" s="2" t="s">
        <v>207</v>
      </c>
      <c r="F64" s="2" t="s">
        <v>207</v>
      </c>
      <c r="G64" s="2" t="s">
        <v>207</v>
      </c>
      <c r="H64" s="2" t="s">
        <v>207</v>
      </c>
      <c r="I64" s="2" t="s">
        <v>207</v>
      </c>
      <c r="J64" s="2" t="s">
        <v>207</v>
      </c>
    </row>
    <row r="65" spans="1:10" x14ac:dyDescent="0.25">
      <c r="A65" s="2">
        <v>63</v>
      </c>
      <c r="B65" s="2" t="s">
        <v>208</v>
      </c>
      <c r="C65" s="2">
        <v>20</v>
      </c>
      <c r="D65" s="2">
        <v>20</v>
      </c>
      <c r="E65" s="2" t="s">
        <v>207</v>
      </c>
      <c r="F65" s="2" t="s">
        <v>207</v>
      </c>
      <c r="G65" s="2" t="s">
        <v>207</v>
      </c>
      <c r="H65" s="2" t="s">
        <v>207</v>
      </c>
      <c r="I65" s="2" t="s">
        <v>207</v>
      </c>
      <c r="J65" s="2" t="s">
        <v>207</v>
      </c>
    </row>
    <row r="66" spans="1:10" x14ac:dyDescent="0.25">
      <c r="A66" s="2">
        <v>64</v>
      </c>
      <c r="B66" s="2" t="s">
        <v>209</v>
      </c>
      <c r="C66" s="2">
        <v>25</v>
      </c>
      <c r="D66" s="2">
        <v>20</v>
      </c>
      <c r="E66" s="2" t="s">
        <v>207</v>
      </c>
      <c r="F66" s="2" t="s">
        <v>207</v>
      </c>
      <c r="G66" s="2" t="s">
        <v>207</v>
      </c>
      <c r="H66" s="2" t="s">
        <v>207</v>
      </c>
      <c r="I66" s="2" t="s">
        <v>207</v>
      </c>
      <c r="J66" s="2" t="s">
        <v>207</v>
      </c>
    </row>
    <row r="67" spans="1:10" x14ac:dyDescent="0.25">
      <c r="A67" s="2">
        <v>65</v>
      </c>
      <c r="B67" s="2" t="s">
        <v>210</v>
      </c>
      <c r="C67" s="2">
        <v>30</v>
      </c>
      <c r="D67" s="2">
        <v>20</v>
      </c>
      <c r="E67" s="2" t="s">
        <v>207</v>
      </c>
      <c r="F67" s="2" t="s">
        <v>207</v>
      </c>
      <c r="G67" s="2" t="s">
        <v>207</v>
      </c>
      <c r="H67" s="2" t="s">
        <v>207</v>
      </c>
      <c r="I67" s="2" t="s">
        <v>207</v>
      </c>
      <c r="J67" s="2" t="s">
        <v>207</v>
      </c>
    </row>
    <row r="68" spans="1:10" x14ac:dyDescent="0.25">
      <c r="A68" s="2">
        <v>66</v>
      </c>
      <c r="B68" s="2" t="s">
        <v>208</v>
      </c>
      <c r="C68" s="2">
        <v>35</v>
      </c>
      <c r="D68" s="2">
        <v>20</v>
      </c>
      <c r="E68" s="2" t="s">
        <v>207</v>
      </c>
      <c r="F68" s="2" t="s">
        <v>207</v>
      </c>
      <c r="G68" s="2" t="s">
        <v>207</v>
      </c>
      <c r="H68" s="2" t="s">
        <v>207</v>
      </c>
      <c r="I68" s="2" t="s">
        <v>207</v>
      </c>
      <c r="J68" s="2" t="s">
        <v>207</v>
      </c>
    </row>
    <row r="69" spans="1:10" x14ac:dyDescent="0.25">
      <c r="A69" s="2">
        <v>67</v>
      </c>
      <c r="B69" s="2" t="s">
        <v>209</v>
      </c>
      <c r="C69" s="2">
        <v>40</v>
      </c>
      <c r="D69" s="2">
        <v>20</v>
      </c>
      <c r="E69" s="2" t="s">
        <v>207</v>
      </c>
      <c r="F69" s="2" t="s">
        <v>207</v>
      </c>
      <c r="G69" s="2" t="s">
        <v>207</v>
      </c>
      <c r="H69" s="2" t="s">
        <v>207</v>
      </c>
      <c r="I69" s="2" t="s">
        <v>207</v>
      </c>
      <c r="J69" s="2" t="s">
        <v>207</v>
      </c>
    </row>
    <row r="70" spans="1:10" x14ac:dyDescent="0.25">
      <c r="A70" s="2">
        <v>68</v>
      </c>
      <c r="B70" s="2" t="s">
        <v>210</v>
      </c>
      <c r="C70" s="2">
        <v>45</v>
      </c>
      <c r="D70" s="2">
        <v>20</v>
      </c>
      <c r="E70" s="2" t="s">
        <v>207</v>
      </c>
      <c r="F70" s="2" t="s">
        <v>207</v>
      </c>
      <c r="G70" s="2" t="s">
        <v>207</v>
      </c>
      <c r="H70" s="2" t="s">
        <v>207</v>
      </c>
      <c r="I70" s="2" t="s">
        <v>207</v>
      </c>
      <c r="J70" s="2" t="s">
        <v>207</v>
      </c>
    </row>
    <row r="71" spans="1:10" x14ac:dyDescent="0.25">
      <c r="A71" s="2">
        <v>69</v>
      </c>
      <c r="B71" s="2" t="s">
        <v>208</v>
      </c>
      <c r="C71" s="2">
        <v>50</v>
      </c>
      <c r="D71" s="2">
        <v>20</v>
      </c>
      <c r="E71" s="2" t="s">
        <v>207</v>
      </c>
      <c r="F71" s="2" t="s">
        <v>207</v>
      </c>
      <c r="G71" s="2" t="s">
        <v>207</v>
      </c>
      <c r="H71" s="2" t="s">
        <v>207</v>
      </c>
      <c r="I71" s="2" t="s">
        <v>207</v>
      </c>
      <c r="J71" s="2" t="s">
        <v>207</v>
      </c>
    </row>
    <row r="72" spans="1:10" x14ac:dyDescent="0.25">
      <c r="A72" s="2">
        <v>70</v>
      </c>
      <c r="B72" s="2" t="s">
        <v>209</v>
      </c>
      <c r="C72" s="2">
        <v>55</v>
      </c>
      <c r="D72" s="2">
        <v>20</v>
      </c>
      <c r="E72" s="2" t="s">
        <v>207</v>
      </c>
      <c r="F72" s="2" t="s">
        <v>207</v>
      </c>
      <c r="G72" s="2" t="s">
        <v>207</v>
      </c>
      <c r="H72" s="2" t="s">
        <v>207</v>
      </c>
      <c r="I72" s="2" t="s">
        <v>207</v>
      </c>
      <c r="J72" s="2" t="s">
        <v>207</v>
      </c>
    </row>
    <row r="73" spans="1:10" x14ac:dyDescent="0.25">
      <c r="A73" s="2">
        <v>71</v>
      </c>
      <c r="B73" s="2" t="s">
        <v>210</v>
      </c>
      <c r="C73" s="2">
        <v>60</v>
      </c>
      <c r="D73" s="2">
        <v>20</v>
      </c>
      <c r="E73" s="2" t="s">
        <v>207</v>
      </c>
      <c r="F73" s="2" t="s">
        <v>207</v>
      </c>
      <c r="G73" s="2" t="s">
        <v>207</v>
      </c>
      <c r="H73" s="2" t="s">
        <v>207</v>
      </c>
      <c r="I73" s="2" t="s">
        <v>207</v>
      </c>
      <c r="J73" s="2" t="s">
        <v>207</v>
      </c>
    </row>
    <row r="74" spans="1:10" x14ac:dyDescent="0.25">
      <c r="A74" s="2">
        <v>72</v>
      </c>
      <c r="B74" s="2" t="s">
        <v>208</v>
      </c>
      <c r="C74" s="2">
        <v>65</v>
      </c>
      <c r="D74" s="2">
        <v>20</v>
      </c>
      <c r="E74" s="2" t="s">
        <v>207</v>
      </c>
      <c r="F74" s="2" t="s">
        <v>207</v>
      </c>
      <c r="G74" s="2" t="s">
        <v>207</v>
      </c>
      <c r="H74" s="2" t="s">
        <v>207</v>
      </c>
      <c r="I74" s="2" t="s">
        <v>207</v>
      </c>
      <c r="J74" s="2" t="s">
        <v>207</v>
      </c>
    </row>
    <row r="75" spans="1:10" x14ac:dyDescent="0.25">
      <c r="A75" s="2">
        <v>73</v>
      </c>
      <c r="B75" s="2" t="s">
        <v>209</v>
      </c>
      <c r="C75" s="2">
        <v>70</v>
      </c>
      <c r="D75" s="2">
        <v>20</v>
      </c>
      <c r="E75" s="2" t="s">
        <v>207</v>
      </c>
      <c r="F75" s="2" t="s">
        <v>207</v>
      </c>
      <c r="G75" s="2" t="s">
        <v>207</v>
      </c>
      <c r="H75" s="2" t="s">
        <v>207</v>
      </c>
      <c r="I75" s="2" t="s">
        <v>207</v>
      </c>
      <c r="J75" s="2" t="s">
        <v>207</v>
      </c>
    </row>
    <row r="76" spans="1:10" x14ac:dyDescent="0.25">
      <c r="A76" s="2">
        <v>74</v>
      </c>
      <c r="B76" s="2" t="s">
        <v>210</v>
      </c>
      <c r="C76" s="2">
        <v>75</v>
      </c>
      <c r="D76" s="2">
        <v>20</v>
      </c>
      <c r="E76" s="2" t="s">
        <v>207</v>
      </c>
      <c r="F76" s="2" t="s">
        <v>207</v>
      </c>
      <c r="G76" s="2" t="s">
        <v>207</v>
      </c>
      <c r="H76" s="2" t="s">
        <v>207</v>
      </c>
      <c r="I76" s="2" t="s">
        <v>207</v>
      </c>
      <c r="J76" s="2" t="s">
        <v>207</v>
      </c>
    </row>
    <row r="77" spans="1:10" x14ac:dyDescent="0.25">
      <c r="A77" s="2">
        <v>75</v>
      </c>
      <c r="B77" s="2" t="s">
        <v>208</v>
      </c>
      <c r="C77" s="2">
        <v>80</v>
      </c>
      <c r="D77" s="2">
        <v>20</v>
      </c>
      <c r="E77" s="2" t="s">
        <v>207</v>
      </c>
      <c r="F77" s="2" t="s">
        <v>207</v>
      </c>
      <c r="G77" s="2" t="s">
        <v>207</v>
      </c>
      <c r="H77" s="2" t="s">
        <v>207</v>
      </c>
      <c r="I77" s="2" t="s">
        <v>207</v>
      </c>
      <c r="J77" s="2" t="s">
        <v>207</v>
      </c>
    </row>
    <row r="78" spans="1:10" x14ac:dyDescent="0.25">
      <c r="A78" s="2">
        <v>76</v>
      </c>
      <c r="B78" s="2" t="s">
        <v>209</v>
      </c>
      <c r="C78" s="2">
        <v>85</v>
      </c>
      <c r="D78" s="2">
        <v>20</v>
      </c>
      <c r="E78" s="2" t="s">
        <v>207</v>
      </c>
      <c r="F78" s="2" t="s">
        <v>207</v>
      </c>
      <c r="G78" s="2" t="s">
        <v>207</v>
      </c>
      <c r="H78" s="2" t="s">
        <v>207</v>
      </c>
      <c r="I78" s="2" t="s">
        <v>207</v>
      </c>
      <c r="J78" s="2" t="s">
        <v>207</v>
      </c>
    </row>
    <row r="79" spans="1:10" x14ac:dyDescent="0.25">
      <c r="A79" s="2">
        <v>77</v>
      </c>
      <c r="B79" s="2" t="s">
        <v>210</v>
      </c>
      <c r="C79" s="2">
        <v>90</v>
      </c>
      <c r="D79" s="2">
        <v>20</v>
      </c>
      <c r="E79" s="2" t="s">
        <v>207</v>
      </c>
      <c r="F79" s="2" t="s">
        <v>207</v>
      </c>
      <c r="G79" s="2" t="s">
        <v>207</v>
      </c>
      <c r="H79" s="2" t="s">
        <v>207</v>
      </c>
      <c r="I79" s="2" t="s">
        <v>207</v>
      </c>
      <c r="J79" s="2" t="s">
        <v>207</v>
      </c>
    </row>
    <row r="80" spans="1:10" x14ac:dyDescent="0.25">
      <c r="A80" s="2">
        <v>78</v>
      </c>
      <c r="B80" s="2" t="s">
        <v>208</v>
      </c>
      <c r="C80" s="2">
        <v>95</v>
      </c>
      <c r="D80" s="2">
        <v>20</v>
      </c>
      <c r="E80" s="2" t="s">
        <v>207</v>
      </c>
      <c r="F80" s="2" t="s">
        <v>207</v>
      </c>
      <c r="G80" s="2" t="s">
        <v>207</v>
      </c>
      <c r="H80" s="2" t="s">
        <v>207</v>
      </c>
      <c r="I80" s="2" t="s">
        <v>207</v>
      </c>
      <c r="J80" s="2" t="s">
        <v>207</v>
      </c>
    </row>
    <row r="81" spans="1:10" x14ac:dyDescent="0.25">
      <c r="A81" s="2">
        <v>79</v>
      </c>
      <c r="B81" s="2" t="s">
        <v>209</v>
      </c>
      <c r="C81" s="2">
        <v>100</v>
      </c>
      <c r="D81" s="2">
        <v>20</v>
      </c>
      <c r="E81" s="2" t="s">
        <v>207</v>
      </c>
      <c r="F81" s="2" t="s">
        <v>207</v>
      </c>
      <c r="G81" s="2" t="s">
        <v>207</v>
      </c>
      <c r="H81" s="2" t="s">
        <v>207</v>
      </c>
      <c r="I81" s="2" t="s">
        <v>207</v>
      </c>
      <c r="J81" s="2" t="s">
        <v>207</v>
      </c>
    </row>
    <row r="82" spans="1:10" x14ac:dyDescent="0.25">
      <c r="A82" s="2">
        <v>80</v>
      </c>
      <c r="B82" s="2" t="s">
        <v>210</v>
      </c>
      <c r="C82" s="2">
        <v>105</v>
      </c>
      <c r="D82" s="2">
        <v>20</v>
      </c>
      <c r="E82" s="2" t="s">
        <v>207</v>
      </c>
      <c r="F82" s="2" t="s">
        <v>207</v>
      </c>
      <c r="G82" s="2" t="s">
        <v>207</v>
      </c>
      <c r="H82" s="2" t="s">
        <v>207</v>
      </c>
      <c r="I82" s="2" t="s">
        <v>207</v>
      </c>
      <c r="J82" s="2" t="s">
        <v>207</v>
      </c>
    </row>
    <row r="83" spans="1:10" x14ac:dyDescent="0.25">
      <c r="A83" s="2">
        <v>81</v>
      </c>
      <c r="B83" s="2" t="s">
        <v>208</v>
      </c>
      <c r="C83" s="2">
        <v>110</v>
      </c>
      <c r="D83" s="2">
        <v>20</v>
      </c>
      <c r="E83" s="2" t="s">
        <v>207</v>
      </c>
      <c r="F83" s="2" t="s">
        <v>207</v>
      </c>
      <c r="G83" s="2" t="s">
        <v>207</v>
      </c>
      <c r="H83" s="2" t="s">
        <v>207</v>
      </c>
      <c r="I83" s="2" t="s">
        <v>207</v>
      </c>
      <c r="J83" s="2" t="s">
        <v>207</v>
      </c>
    </row>
    <row r="84" spans="1:10" x14ac:dyDescent="0.25">
      <c r="A84" s="2">
        <v>82</v>
      </c>
      <c r="B84" s="2" t="s">
        <v>209</v>
      </c>
      <c r="C84" s="2">
        <v>115</v>
      </c>
      <c r="D84" s="2">
        <v>20</v>
      </c>
      <c r="E84" s="2" t="s">
        <v>207</v>
      </c>
      <c r="F84" s="2" t="s">
        <v>207</v>
      </c>
      <c r="G84" s="2" t="s">
        <v>207</v>
      </c>
      <c r="H84" s="2" t="s">
        <v>207</v>
      </c>
      <c r="I84" s="2" t="s">
        <v>207</v>
      </c>
      <c r="J84" s="2" t="s">
        <v>207</v>
      </c>
    </row>
    <row r="85" spans="1:10" x14ac:dyDescent="0.25">
      <c r="A85" s="2">
        <v>83</v>
      </c>
      <c r="B85" s="2" t="s">
        <v>210</v>
      </c>
      <c r="C85" s="2">
        <v>120</v>
      </c>
      <c r="D85" s="2">
        <v>20</v>
      </c>
      <c r="E85" s="2" t="s">
        <v>207</v>
      </c>
      <c r="F85" s="2" t="s">
        <v>207</v>
      </c>
      <c r="G85" s="2" t="s">
        <v>207</v>
      </c>
      <c r="H85" s="2" t="s">
        <v>207</v>
      </c>
      <c r="I85" s="2" t="s">
        <v>207</v>
      </c>
      <c r="J85" s="2" t="s">
        <v>207</v>
      </c>
    </row>
    <row r="86" spans="1:10" x14ac:dyDescent="0.25">
      <c r="A86" s="2">
        <v>84</v>
      </c>
      <c r="B86" s="2" t="s">
        <v>208</v>
      </c>
      <c r="C86" s="2">
        <v>125</v>
      </c>
      <c r="D86" s="2">
        <v>20</v>
      </c>
      <c r="E86" s="2" t="s">
        <v>207</v>
      </c>
      <c r="F86" s="2" t="s">
        <v>207</v>
      </c>
      <c r="G86" s="2" t="s">
        <v>207</v>
      </c>
      <c r="H86" s="2" t="s">
        <v>207</v>
      </c>
      <c r="I86" s="2" t="s">
        <v>207</v>
      </c>
      <c r="J86" s="2" t="s">
        <v>207</v>
      </c>
    </row>
    <row r="87" spans="1:10" x14ac:dyDescent="0.25">
      <c r="A87" s="2">
        <v>85</v>
      </c>
      <c r="B87" s="2" t="s">
        <v>209</v>
      </c>
      <c r="C87" s="2">
        <v>130</v>
      </c>
      <c r="D87" s="2">
        <v>20</v>
      </c>
      <c r="E87" s="2" t="s">
        <v>207</v>
      </c>
      <c r="F87" s="2" t="s">
        <v>207</v>
      </c>
      <c r="G87" s="2" t="s">
        <v>207</v>
      </c>
      <c r="H87" s="2" t="s">
        <v>207</v>
      </c>
      <c r="I87" s="2" t="s">
        <v>207</v>
      </c>
      <c r="J87" s="2" t="s">
        <v>207</v>
      </c>
    </row>
    <row r="88" spans="1:10" x14ac:dyDescent="0.25">
      <c r="A88" s="2">
        <v>86</v>
      </c>
      <c r="B88" s="2" t="s">
        <v>210</v>
      </c>
      <c r="C88" s="2">
        <v>135</v>
      </c>
      <c r="D88" s="2">
        <v>20</v>
      </c>
      <c r="E88" s="2" t="s">
        <v>207</v>
      </c>
      <c r="F88" s="2" t="s">
        <v>207</v>
      </c>
      <c r="G88" s="2" t="s">
        <v>207</v>
      </c>
      <c r="H88" s="2" t="s">
        <v>207</v>
      </c>
      <c r="I88" s="2" t="s">
        <v>207</v>
      </c>
      <c r="J88" s="2" t="s">
        <v>207</v>
      </c>
    </row>
    <row r="89" spans="1:10" x14ac:dyDescent="0.25">
      <c r="A89" s="2">
        <v>87</v>
      </c>
      <c r="B89" s="2" t="s">
        <v>208</v>
      </c>
      <c r="C89" s="2">
        <v>140</v>
      </c>
      <c r="D89" s="2">
        <v>20</v>
      </c>
      <c r="E89" s="2" t="s">
        <v>207</v>
      </c>
      <c r="F89" s="2" t="s">
        <v>207</v>
      </c>
      <c r="G89" s="2" t="s">
        <v>207</v>
      </c>
      <c r="H89" s="2" t="s">
        <v>207</v>
      </c>
      <c r="I89" s="2" t="s">
        <v>207</v>
      </c>
      <c r="J89" s="2" t="s">
        <v>207</v>
      </c>
    </row>
    <row r="90" spans="1:10" x14ac:dyDescent="0.25">
      <c r="A90" s="2">
        <v>88</v>
      </c>
      <c r="B90" s="2" t="s">
        <v>209</v>
      </c>
      <c r="C90" s="2">
        <v>145</v>
      </c>
      <c r="D90" s="2">
        <v>20</v>
      </c>
      <c r="E90" s="2" t="s">
        <v>207</v>
      </c>
      <c r="F90" s="2" t="s">
        <v>207</v>
      </c>
      <c r="G90" s="2" t="s">
        <v>207</v>
      </c>
      <c r="H90" s="2" t="s">
        <v>207</v>
      </c>
      <c r="I90" s="2" t="s">
        <v>207</v>
      </c>
      <c r="J90" s="2" t="s">
        <v>207</v>
      </c>
    </row>
    <row r="91" spans="1:10" x14ac:dyDescent="0.25">
      <c r="A91" s="2">
        <v>89</v>
      </c>
      <c r="B91" s="2" t="s">
        <v>210</v>
      </c>
      <c r="C91" s="2">
        <v>150</v>
      </c>
      <c r="D91" s="2">
        <v>20</v>
      </c>
      <c r="E91" s="2" t="s">
        <v>207</v>
      </c>
      <c r="F91" s="2" t="s">
        <v>207</v>
      </c>
      <c r="G91" s="2" t="s">
        <v>207</v>
      </c>
      <c r="H91" s="2" t="s">
        <v>207</v>
      </c>
      <c r="I91" s="2" t="s">
        <v>207</v>
      </c>
      <c r="J91" s="2" t="s">
        <v>207</v>
      </c>
    </row>
    <row r="92" spans="1:10" x14ac:dyDescent="0.25">
      <c r="A92" s="2">
        <v>90</v>
      </c>
      <c r="B92" s="2" t="s">
        <v>207</v>
      </c>
      <c r="C92" s="2">
        <v>155</v>
      </c>
      <c r="D92" s="2">
        <v>20</v>
      </c>
      <c r="E92" s="2" t="s">
        <v>207</v>
      </c>
      <c r="F92" s="2" t="s">
        <v>207</v>
      </c>
      <c r="G92" s="2" t="s">
        <v>207</v>
      </c>
      <c r="H92" s="2" t="s">
        <v>207</v>
      </c>
      <c r="I92" s="2" t="s">
        <v>207</v>
      </c>
      <c r="J92" s="2" t="s">
        <v>207</v>
      </c>
    </row>
    <row r="93" spans="1:10" x14ac:dyDescent="0.25">
      <c r="A93" s="2">
        <v>91</v>
      </c>
      <c r="B93" s="2" t="s">
        <v>207</v>
      </c>
      <c r="C93" s="2">
        <v>160</v>
      </c>
      <c r="D93" s="2">
        <v>20</v>
      </c>
      <c r="E93" s="2" t="s">
        <v>207</v>
      </c>
      <c r="F93" s="2" t="s">
        <v>207</v>
      </c>
      <c r="G93" s="2" t="s">
        <v>207</v>
      </c>
      <c r="H93" s="2" t="s">
        <v>207</v>
      </c>
      <c r="I93" s="2" t="s">
        <v>207</v>
      </c>
      <c r="J93" s="2" t="s">
        <v>207</v>
      </c>
    </row>
    <row r="94" spans="1:10" x14ac:dyDescent="0.25">
      <c r="A94" s="2">
        <v>92</v>
      </c>
      <c r="B94" s="2" t="s">
        <v>207</v>
      </c>
      <c r="C94" s="2">
        <v>165</v>
      </c>
      <c r="D94" s="2">
        <v>20</v>
      </c>
      <c r="E94" s="2" t="s">
        <v>207</v>
      </c>
      <c r="F94" s="2" t="s">
        <v>207</v>
      </c>
      <c r="G94" s="2" t="s">
        <v>207</v>
      </c>
      <c r="H94" s="2" t="s">
        <v>207</v>
      </c>
      <c r="I94" s="2" t="s">
        <v>207</v>
      </c>
      <c r="J94" s="2" t="s">
        <v>207</v>
      </c>
    </row>
    <row r="95" spans="1:10" x14ac:dyDescent="0.25">
      <c r="A95" s="2">
        <v>93</v>
      </c>
      <c r="B95" s="2" t="s">
        <v>207</v>
      </c>
      <c r="C95" s="2">
        <v>170</v>
      </c>
      <c r="D95" s="2">
        <v>20</v>
      </c>
      <c r="E95" s="2" t="s">
        <v>207</v>
      </c>
      <c r="F95" s="2" t="s">
        <v>207</v>
      </c>
      <c r="G95" s="2" t="s">
        <v>207</v>
      </c>
      <c r="H95" s="2" t="s">
        <v>207</v>
      </c>
      <c r="I95" s="2" t="s">
        <v>207</v>
      </c>
      <c r="J95" s="2" t="s">
        <v>207</v>
      </c>
    </row>
    <row r="96" spans="1:10" x14ac:dyDescent="0.25">
      <c r="A96" s="2">
        <v>94</v>
      </c>
      <c r="B96" s="2" t="s">
        <v>207</v>
      </c>
      <c r="C96" s="2">
        <v>175</v>
      </c>
      <c r="D96" s="2">
        <v>20</v>
      </c>
      <c r="E96" s="2" t="s">
        <v>207</v>
      </c>
      <c r="F96" s="2" t="s">
        <v>207</v>
      </c>
      <c r="G96" s="2" t="s">
        <v>207</v>
      </c>
      <c r="H96" s="2" t="s">
        <v>207</v>
      </c>
      <c r="I96" s="2" t="s">
        <v>207</v>
      </c>
      <c r="J96" s="2" t="s">
        <v>207</v>
      </c>
    </row>
    <row r="97" spans="1:10" x14ac:dyDescent="0.25">
      <c r="A97" s="2">
        <v>95</v>
      </c>
      <c r="B97" s="2" t="s">
        <v>207</v>
      </c>
      <c r="C97" s="2">
        <v>180</v>
      </c>
      <c r="D97" s="2">
        <v>20</v>
      </c>
      <c r="E97" s="2" t="s">
        <v>207</v>
      </c>
      <c r="F97" s="2" t="s">
        <v>207</v>
      </c>
      <c r="G97" s="2" t="s">
        <v>207</v>
      </c>
      <c r="H97" s="2" t="s">
        <v>207</v>
      </c>
      <c r="I97" s="2" t="s">
        <v>207</v>
      </c>
      <c r="J97" s="2" t="s">
        <v>207</v>
      </c>
    </row>
    <row r="98" spans="1:10" x14ac:dyDescent="0.25">
      <c r="A98" s="2">
        <v>96</v>
      </c>
      <c r="B98" s="2" t="s">
        <v>207</v>
      </c>
      <c r="C98" s="2">
        <v>185</v>
      </c>
      <c r="D98" s="2">
        <v>20</v>
      </c>
      <c r="E98" s="2" t="s">
        <v>207</v>
      </c>
      <c r="F98" s="2" t="s">
        <v>207</v>
      </c>
      <c r="G98" s="2" t="s">
        <v>207</v>
      </c>
      <c r="H98" s="2" t="s">
        <v>207</v>
      </c>
      <c r="I98" s="2" t="s">
        <v>207</v>
      </c>
      <c r="J98" s="2" t="s">
        <v>207</v>
      </c>
    </row>
    <row r="99" spans="1:10" x14ac:dyDescent="0.25">
      <c r="A99" s="2">
        <v>97</v>
      </c>
      <c r="B99" s="2" t="s">
        <v>207</v>
      </c>
      <c r="C99" s="2">
        <v>190</v>
      </c>
      <c r="D99" s="2">
        <v>20</v>
      </c>
      <c r="E99" s="2" t="s">
        <v>207</v>
      </c>
      <c r="F99" s="2" t="s">
        <v>207</v>
      </c>
      <c r="G99" s="2" t="s">
        <v>207</v>
      </c>
      <c r="H99" s="2" t="s">
        <v>207</v>
      </c>
      <c r="I99" s="2" t="s">
        <v>207</v>
      </c>
      <c r="J99" s="2" t="s">
        <v>207</v>
      </c>
    </row>
    <row r="100" spans="1:10" x14ac:dyDescent="0.25">
      <c r="A100" s="2">
        <v>98</v>
      </c>
      <c r="B100" s="2" t="s">
        <v>207</v>
      </c>
      <c r="C100" s="2">
        <v>195</v>
      </c>
      <c r="D100" s="2">
        <v>20</v>
      </c>
      <c r="E100" s="2" t="s">
        <v>207</v>
      </c>
      <c r="F100" s="2" t="s">
        <v>207</v>
      </c>
      <c r="G100" s="2" t="s">
        <v>207</v>
      </c>
      <c r="H100" s="2" t="s">
        <v>207</v>
      </c>
      <c r="I100" s="2" t="s">
        <v>207</v>
      </c>
      <c r="J100" s="2" t="s">
        <v>207</v>
      </c>
    </row>
    <row r="101" spans="1:10" x14ac:dyDescent="0.25">
      <c r="A101" s="2">
        <v>99</v>
      </c>
      <c r="B101" s="2" t="s">
        <v>207</v>
      </c>
      <c r="C101" s="2">
        <v>200</v>
      </c>
      <c r="D101" s="2">
        <v>20</v>
      </c>
      <c r="E101" s="2" t="s">
        <v>207</v>
      </c>
      <c r="F101" s="2" t="s">
        <v>207</v>
      </c>
      <c r="G101" s="2" t="s">
        <v>207</v>
      </c>
      <c r="H101" s="2" t="s">
        <v>207</v>
      </c>
      <c r="I101" s="2" t="s">
        <v>207</v>
      </c>
      <c r="J101" s="2" t="s">
        <v>207</v>
      </c>
    </row>
    <row r="102" spans="1:10" x14ac:dyDescent="0.25">
      <c r="A102" s="2">
        <v>100</v>
      </c>
      <c r="B102" s="2" t="s">
        <v>207</v>
      </c>
      <c r="C102" s="2">
        <v>205</v>
      </c>
      <c r="D102" s="2">
        <v>20</v>
      </c>
      <c r="E102" s="2" t="s">
        <v>207</v>
      </c>
      <c r="F102" s="2" t="s">
        <v>207</v>
      </c>
      <c r="G102" s="2" t="s">
        <v>207</v>
      </c>
      <c r="H102" s="2" t="s">
        <v>207</v>
      </c>
      <c r="I102" s="2" t="s">
        <v>207</v>
      </c>
      <c r="J102" s="2" t="s">
        <v>207</v>
      </c>
    </row>
    <row r="103" spans="1:10" x14ac:dyDescent="0.25">
      <c r="A103" s="2">
        <v>101</v>
      </c>
      <c r="B103" s="2" t="s">
        <v>207</v>
      </c>
      <c r="C103" s="2">
        <v>210</v>
      </c>
      <c r="D103" s="2">
        <v>20</v>
      </c>
      <c r="E103" s="2" t="s">
        <v>207</v>
      </c>
      <c r="F103" s="2" t="s">
        <v>207</v>
      </c>
      <c r="G103" s="2" t="s">
        <v>207</v>
      </c>
      <c r="H103" s="2" t="s">
        <v>207</v>
      </c>
      <c r="I103" s="2" t="s">
        <v>207</v>
      </c>
      <c r="J103" s="2" t="s">
        <v>207</v>
      </c>
    </row>
    <row r="104" spans="1:10" x14ac:dyDescent="0.25">
      <c r="A104" s="2">
        <v>102</v>
      </c>
      <c r="B104" s="2" t="s">
        <v>207</v>
      </c>
      <c r="C104" s="2">
        <v>215</v>
      </c>
      <c r="D104" s="2">
        <v>20</v>
      </c>
      <c r="E104" s="2" t="s">
        <v>207</v>
      </c>
      <c r="F104" s="2" t="s">
        <v>207</v>
      </c>
      <c r="G104" s="2" t="s">
        <v>207</v>
      </c>
      <c r="H104" s="2" t="s">
        <v>207</v>
      </c>
      <c r="I104" s="2" t="s">
        <v>207</v>
      </c>
      <c r="J104" s="2" t="s">
        <v>207</v>
      </c>
    </row>
    <row r="105" spans="1:10" x14ac:dyDescent="0.25">
      <c r="A105" s="2">
        <v>103</v>
      </c>
      <c r="B105" s="2" t="s">
        <v>207</v>
      </c>
      <c r="C105" s="2">
        <v>220</v>
      </c>
      <c r="D105" s="2">
        <v>20</v>
      </c>
      <c r="E105" s="2" t="s">
        <v>207</v>
      </c>
      <c r="F105" s="2" t="s">
        <v>207</v>
      </c>
      <c r="G105" s="2" t="s">
        <v>207</v>
      </c>
      <c r="H105" s="2" t="s">
        <v>207</v>
      </c>
      <c r="I105" s="2" t="s">
        <v>207</v>
      </c>
      <c r="J105" s="2" t="s">
        <v>207</v>
      </c>
    </row>
    <row r="106" spans="1:10" x14ac:dyDescent="0.25">
      <c r="A106" s="2">
        <v>104</v>
      </c>
      <c r="B106" s="2" t="s">
        <v>207</v>
      </c>
      <c r="C106" s="2">
        <v>225</v>
      </c>
      <c r="D106" s="2">
        <v>20</v>
      </c>
      <c r="E106" s="2" t="s">
        <v>207</v>
      </c>
      <c r="F106" s="2" t="s">
        <v>207</v>
      </c>
      <c r="G106" s="2" t="s">
        <v>207</v>
      </c>
      <c r="H106" s="2" t="s">
        <v>207</v>
      </c>
      <c r="I106" s="2" t="s">
        <v>207</v>
      </c>
      <c r="J106" s="2" t="s">
        <v>207</v>
      </c>
    </row>
    <row r="107" spans="1:10" x14ac:dyDescent="0.25">
      <c r="A107" s="2">
        <v>105</v>
      </c>
      <c r="B107" s="2" t="s">
        <v>207</v>
      </c>
      <c r="C107" s="2">
        <v>230</v>
      </c>
      <c r="D107" s="2">
        <v>20</v>
      </c>
      <c r="E107" s="2" t="s">
        <v>207</v>
      </c>
      <c r="F107" s="2" t="s">
        <v>207</v>
      </c>
      <c r="G107" s="2" t="s">
        <v>207</v>
      </c>
      <c r="H107" s="2" t="s">
        <v>207</v>
      </c>
      <c r="I107" s="2" t="s">
        <v>207</v>
      </c>
      <c r="J107" s="2" t="s">
        <v>207</v>
      </c>
    </row>
    <row r="108" spans="1:10" x14ac:dyDescent="0.25">
      <c r="A108" s="2">
        <v>106</v>
      </c>
      <c r="B108" s="2" t="s">
        <v>207</v>
      </c>
      <c r="C108" s="2">
        <v>235</v>
      </c>
      <c r="D108" s="2">
        <v>20</v>
      </c>
      <c r="E108" s="2" t="s">
        <v>207</v>
      </c>
      <c r="F108" s="2" t="s">
        <v>207</v>
      </c>
      <c r="G108" s="2" t="s">
        <v>207</v>
      </c>
      <c r="H108" s="2" t="s">
        <v>207</v>
      </c>
      <c r="I108" s="2" t="s">
        <v>207</v>
      </c>
      <c r="J108" s="2" t="s">
        <v>207</v>
      </c>
    </row>
    <row r="109" spans="1:10" x14ac:dyDescent="0.25">
      <c r="A109" s="2">
        <v>107</v>
      </c>
      <c r="B109" s="2" t="s">
        <v>207</v>
      </c>
      <c r="C109" s="2">
        <v>240</v>
      </c>
      <c r="D109" s="2">
        <v>20</v>
      </c>
      <c r="E109" s="2" t="s">
        <v>207</v>
      </c>
      <c r="F109" s="2" t="s">
        <v>207</v>
      </c>
      <c r="G109" s="2" t="s">
        <v>207</v>
      </c>
      <c r="H109" s="2" t="s">
        <v>207</v>
      </c>
      <c r="I109" s="2" t="s">
        <v>207</v>
      </c>
      <c r="J109" s="2" t="s">
        <v>207</v>
      </c>
    </row>
    <row r="110" spans="1:10" x14ac:dyDescent="0.25">
      <c r="A110" s="2">
        <v>108</v>
      </c>
      <c r="B110" s="2" t="s">
        <v>207</v>
      </c>
      <c r="C110" s="2">
        <v>245</v>
      </c>
      <c r="D110" s="2">
        <v>20</v>
      </c>
      <c r="E110" s="2" t="s">
        <v>207</v>
      </c>
      <c r="F110" s="2" t="s">
        <v>207</v>
      </c>
      <c r="G110" s="2" t="s">
        <v>207</v>
      </c>
      <c r="H110" s="2" t="s">
        <v>207</v>
      </c>
      <c r="I110" s="2" t="s">
        <v>207</v>
      </c>
      <c r="J110" s="2" t="s">
        <v>207</v>
      </c>
    </row>
    <row r="111" spans="1:10" x14ac:dyDescent="0.25">
      <c r="A111" s="2">
        <v>109</v>
      </c>
      <c r="B111" s="2" t="s">
        <v>207</v>
      </c>
      <c r="C111" s="2">
        <v>250</v>
      </c>
      <c r="D111" s="2">
        <v>20</v>
      </c>
      <c r="E111" s="2" t="s">
        <v>207</v>
      </c>
      <c r="F111" s="2" t="s">
        <v>207</v>
      </c>
      <c r="G111" s="2" t="s">
        <v>207</v>
      </c>
      <c r="H111" s="2" t="s">
        <v>207</v>
      </c>
      <c r="I111" s="2" t="s">
        <v>207</v>
      </c>
      <c r="J111" s="2" t="s">
        <v>207</v>
      </c>
    </row>
    <row r="112" spans="1:10" x14ac:dyDescent="0.25">
      <c r="A112" s="2">
        <v>110</v>
      </c>
      <c r="B112" s="2" t="s">
        <v>207</v>
      </c>
      <c r="C112" s="2">
        <v>255</v>
      </c>
      <c r="D112" s="2">
        <v>20</v>
      </c>
      <c r="E112" s="2" t="s">
        <v>207</v>
      </c>
      <c r="F112" s="2" t="s">
        <v>207</v>
      </c>
      <c r="G112" s="2" t="s">
        <v>207</v>
      </c>
      <c r="H112" s="2" t="s">
        <v>207</v>
      </c>
      <c r="I112" s="2" t="s">
        <v>207</v>
      </c>
      <c r="J112" s="2" t="s">
        <v>207</v>
      </c>
    </row>
    <row r="113" spans="1:10" x14ac:dyDescent="0.25">
      <c r="A113" s="2">
        <v>111</v>
      </c>
      <c r="B113" s="2" t="s">
        <v>207</v>
      </c>
      <c r="C113" s="2">
        <v>260</v>
      </c>
      <c r="D113" s="2">
        <v>20</v>
      </c>
      <c r="E113" s="2" t="s">
        <v>207</v>
      </c>
      <c r="F113" s="2" t="s">
        <v>207</v>
      </c>
      <c r="G113" s="2" t="s">
        <v>207</v>
      </c>
      <c r="H113" s="2" t="s">
        <v>207</v>
      </c>
      <c r="I113" s="2" t="s">
        <v>207</v>
      </c>
      <c r="J113" s="2" t="s">
        <v>207</v>
      </c>
    </row>
    <row r="114" spans="1:10" x14ac:dyDescent="0.25">
      <c r="A114" s="2">
        <v>112</v>
      </c>
      <c r="B114" s="2" t="s">
        <v>207</v>
      </c>
      <c r="C114" s="2">
        <v>265</v>
      </c>
      <c r="D114" s="2">
        <v>20</v>
      </c>
      <c r="E114" s="2" t="s">
        <v>207</v>
      </c>
      <c r="F114" s="2" t="s">
        <v>207</v>
      </c>
      <c r="G114" s="2" t="s">
        <v>207</v>
      </c>
      <c r="H114" s="2" t="s">
        <v>207</v>
      </c>
      <c r="I114" s="2" t="s">
        <v>207</v>
      </c>
      <c r="J114" s="2" t="s">
        <v>207</v>
      </c>
    </row>
    <row r="115" spans="1:10" x14ac:dyDescent="0.25">
      <c r="A115" s="2">
        <v>113</v>
      </c>
      <c r="B115" s="2" t="s">
        <v>207</v>
      </c>
      <c r="C115" s="2">
        <v>270</v>
      </c>
      <c r="D115" s="2">
        <v>20</v>
      </c>
      <c r="E115" s="2" t="s">
        <v>207</v>
      </c>
      <c r="F115" s="2" t="s">
        <v>207</v>
      </c>
      <c r="G115" s="2" t="s">
        <v>207</v>
      </c>
      <c r="H115" s="2" t="s">
        <v>207</v>
      </c>
      <c r="I115" s="2" t="s">
        <v>207</v>
      </c>
      <c r="J115" s="2" t="s">
        <v>207</v>
      </c>
    </row>
    <row r="116" spans="1:10" x14ac:dyDescent="0.25">
      <c r="A116" s="2">
        <v>114</v>
      </c>
      <c r="B116" s="2" t="s">
        <v>207</v>
      </c>
      <c r="C116" s="2">
        <v>275</v>
      </c>
      <c r="D116" s="2">
        <v>20</v>
      </c>
      <c r="E116" s="2" t="s">
        <v>207</v>
      </c>
      <c r="F116" s="2" t="s">
        <v>207</v>
      </c>
      <c r="G116" s="2" t="s">
        <v>207</v>
      </c>
      <c r="H116" s="2" t="s">
        <v>207</v>
      </c>
      <c r="I116" s="2" t="s">
        <v>207</v>
      </c>
      <c r="J116" s="2" t="s">
        <v>207</v>
      </c>
    </row>
    <row r="117" spans="1:10" x14ac:dyDescent="0.25">
      <c r="A117" s="2">
        <v>115</v>
      </c>
      <c r="B117" s="2" t="s">
        <v>207</v>
      </c>
      <c r="C117" s="2">
        <v>280</v>
      </c>
      <c r="D117" s="2">
        <v>20</v>
      </c>
      <c r="E117" s="2" t="s">
        <v>207</v>
      </c>
      <c r="F117" s="2" t="s">
        <v>207</v>
      </c>
      <c r="G117" s="2" t="s">
        <v>207</v>
      </c>
      <c r="H117" s="2" t="s">
        <v>207</v>
      </c>
      <c r="I117" s="2" t="s">
        <v>207</v>
      </c>
      <c r="J117" s="2" t="s">
        <v>207</v>
      </c>
    </row>
    <row r="118" spans="1:10" x14ac:dyDescent="0.25">
      <c r="A118" s="2">
        <v>116</v>
      </c>
      <c r="B118" s="2" t="s">
        <v>207</v>
      </c>
      <c r="C118" s="2">
        <v>285</v>
      </c>
      <c r="D118" s="2">
        <v>20</v>
      </c>
      <c r="E118" s="2" t="s">
        <v>207</v>
      </c>
      <c r="F118" s="2" t="s">
        <v>207</v>
      </c>
      <c r="G118" s="2" t="s">
        <v>207</v>
      </c>
      <c r="H118" s="2" t="s">
        <v>207</v>
      </c>
      <c r="I118" s="2" t="s">
        <v>207</v>
      </c>
      <c r="J118" s="2" t="s">
        <v>207</v>
      </c>
    </row>
    <row r="119" spans="1:10" x14ac:dyDescent="0.25">
      <c r="A119" s="2">
        <v>117</v>
      </c>
      <c r="B119" s="2" t="s">
        <v>207</v>
      </c>
      <c r="C119" s="2">
        <v>290</v>
      </c>
      <c r="D119" s="2">
        <v>20</v>
      </c>
      <c r="E119" s="2" t="s">
        <v>207</v>
      </c>
      <c r="F119" s="2" t="s">
        <v>207</v>
      </c>
      <c r="G119" s="2" t="s">
        <v>207</v>
      </c>
      <c r="H119" s="2" t="s">
        <v>207</v>
      </c>
      <c r="I119" s="2" t="s">
        <v>207</v>
      </c>
      <c r="J119" s="2" t="s">
        <v>207</v>
      </c>
    </row>
    <row r="120" spans="1:10" x14ac:dyDescent="0.25">
      <c r="A120" s="2">
        <v>118</v>
      </c>
      <c r="B120" s="2" t="s">
        <v>207</v>
      </c>
      <c r="C120" s="2">
        <v>295</v>
      </c>
      <c r="D120" s="2">
        <v>20</v>
      </c>
      <c r="E120" s="2" t="s">
        <v>207</v>
      </c>
      <c r="F120" s="2" t="s">
        <v>207</v>
      </c>
      <c r="G120" s="2" t="s">
        <v>207</v>
      </c>
      <c r="H120" s="2" t="s">
        <v>207</v>
      </c>
      <c r="I120" s="2" t="s">
        <v>207</v>
      </c>
      <c r="J120" s="2" t="s">
        <v>207</v>
      </c>
    </row>
    <row r="121" spans="1:10" x14ac:dyDescent="0.25">
      <c r="A121" s="2">
        <v>119</v>
      </c>
      <c r="B121" s="2" t="s">
        <v>207</v>
      </c>
      <c r="C121" s="2">
        <v>300</v>
      </c>
      <c r="D121" s="2">
        <v>20</v>
      </c>
      <c r="E121" s="2" t="s">
        <v>207</v>
      </c>
      <c r="F121" s="2" t="s">
        <v>207</v>
      </c>
      <c r="G121" s="2" t="s">
        <v>207</v>
      </c>
      <c r="H121" s="2" t="s">
        <v>207</v>
      </c>
      <c r="I121" s="2" t="s">
        <v>207</v>
      </c>
      <c r="J121" s="2" t="s">
        <v>207</v>
      </c>
    </row>
    <row r="122" spans="1:10" x14ac:dyDescent="0.25">
      <c r="A122" s="2">
        <v>120</v>
      </c>
      <c r="B122" s="2" t="s">
        <v>211</v>
      </c>
      <c r="C122" s="2">
        <v>20</v>
      </c>
      <c r="D122" s="2">
        <v>10</v>
      </c>
      <c r="E122" s="2" t="s">
        <v>207</v>
      </c>
      <c r="F122" s="2" t="s">
        <v>207</v>
      </c>
      <c r="G122" s="2" t="s">
        <v>207</v>
      </c>
      <c r="H122" s="2" t="s">
        <v>207</v>
      </c>
      <c r="I122" s="2" t="s">
        <v>207</v>
      </c>
      <c r="J122" s="2" t="s">
        <v>207</v>
      </c>
    </row>
    <row r="123" spans="1:10" x14ac:dyDescent="0.25">
      <c r="A123" s="2">
        <v>121</v>
      </c>
      <c r="B123" s="2" t="s">
        <v>212</v>
      </c>
      <c r="C123" s="2">
        <v>20</v>
      </c>
      <c r="D123" s="2">
        <v>10</v>
      </c>
      <c r="E123" s="2" t="s">
        <v>207</v>
      </c>
      <c r="F123" s="2" t="s">
        <v>207</v>
      </c>
      <c r="G123" s="2" t="s">
        <v>207</v>
      </c>
      <c r="H123" s="2" t="s">
        <v>207</v>
      </c>
      <c r="I123" s="2" t="s">
        <v>207</v>
      </c>
      <c r="J123" s="2" t="s">
        <v>207</v>
      </c>
    </row>
    <row r="124" spans="1:10" x14ac:dyDescent="0.25">
      <c r="A124" s="2">
        <v>122</v>
      </c>
      <c r="B124" s="2" t="s">
        <v>213</v>
      </c>
      <c r="C124" s="2">
        <v>60</v>
      </c>
      <c r="D124" s="2">
        <v>10</v>
      </c>
      <c r="E124" s="2" t="s">
        <v>207</v>
      </c>
      <c r="F124" s="2" t="s">
        <v>207</v>
      </c>
      <c r="G124" s="2" t="s">
        <v>207</v>
      </c>
      <c r="H124" s="2" t="s">
        <v>207</v>
      </c>
      <c r="I124" s="2" t="s">
        <v>207</v>
      </c>
      <c r="J124" s="2" t="s">
        <v>207</v>
      </c>
    </row>
    <row r="125" spans="1:10" x14ac:dyDescent="0.25">
      <c r="A125" s="2">
        <v>123</v>
      </c>
      <c r="B125" s="2" t="s">
        <v>214</v>
      </c>
      <c r="C125" s="2">
        <v>60</v>
      </c>
      <c r="D125" s="2">
        <v>10</v>
      </c>
      <c r="E125" s="2" t="s">
        <v>207</v>
      </c>
      <c r="F125" s="2" t="s">
        <v>207</v>
      </c>
      <c r="G125" s="2" t="s">
        <v>207</v>
      </c>
      <c r="H125" s="2" t="s">
        <v>207</v>
      </c>
      <c r="I125" s="2" t="s">
        <v>207</v>
      </c>
      <c r="J125" s="2" t="s">
        <v>207</v>
      </c>
    </row>
    <row r="126" spans="1:10" x14ac:dyDescent="0.25">
      <c r="A126" s="2">
        <v>124</v>
      </c>
      <c r="B126" s="2" t="s">
        <v>215</v>
      </c>
      <c r="C126" s="2">
        <v>100</v>
      </c>
      <c r="D126" s="2">
        <v>10</v>
      </c>
      <c r="E126" s="2" t="s">
        <v>207</v>
      </c>
      <c r="F126" s="2" t="s">
        <v>207</v>
      </c>
      <c r="G126" s="2" t="s">
        <v>207</v>
      </c>
      <c r="H126" s="2" t="s">
        <v>207</v>
      </c>
      <c r="I126" s="2" t="s">
        <v>207</v>
      </c>
      <c r="J126" s="2" t="s">
        <v>207</v>
      </c>
    </row>
    <row r="127" spans="1:10" x14ac:dyDescent="0.25">
      <c r="A127" s="2">
        <v>125</v>
      </c>
      <c r="B127" s="2" t="s">
        <v>216</v>
      </c>
      <c r="C127" s="2">
        <v>100</v>
      </c>
      <c r="D127" s="2">
        <v>10</v>
      </c>
      <c r="E127" s="2" t="s">
        <v>207</v>
      </c>
      <c r="F127" s="2" t="s">
        <v>207</v>
      </c>
      <c r="G127" s="2" t="s">
        <v>207</v>
      </c>
      <c r="H127" s="2" t="s">
        <v>207</v>
      </c>
      <c r="I127" s="2" t="s">
        <v>207</v>
      </c>
      <c r="J127" s="2" t="s">
        <v>207</v>
      </c>
    </row>
    <row r="128" spans="1:10" x14ac:dyDescent="0.25">
      <c r="A128" s="2">
        <v>126</v>
      </c>
      <c r="B128" s="2" t="s">
        <v>217</v>
      </c>
      <c r="C128" s="2">
        <v>140</v>
      </c>
      <c r="D128" s="2">
        <v>10</v>
      </c>
      <c r="E128" s="2" t="s">
        <v>207</v>
      </c>
      <c r="F128" s="2" t="s">
        <v>207</v>
      </c>
      <c r="G128" s="2" t="s">
        <v>207</v>
      </c>
      <c r="H128" s="2" t="s">
        <v>207</v>
      </c>
      <c r="I128" s="2" t="s">
        <v>207</v>
      </c>
      <c r="J128" s="2" t="s">
        <v>207</v>
      </c>
    </row>
    <row r="129" spans="1:10" x14ac:dyDescent="0.25">
      <c r="A129" s="2">
        <v>127</v>
      </c>
      <c r="B129" s="2" t="s">
        <v>218</v>
      </c>
      <c r="C129" s="2">
        <v>140</v>
      </c>
      <c r="D129" s="2">
        <v>10</v>
      </c>
      <c r="E129" s="2" t="s">
        <v>207</v>
      </c>
      <c r="F129" s="2" t="s">
        <v>207</v>
      </c>
      <c r="G129" s="2" t="s">
        <v>207</v>
      </c>
      <c r="H129" s="2" t="s">
        <v>207</v>
      </c>
      <c r="I129" s="2" t="s">
        <v>207</v>
      </c>
      <c r="J129" s="2" t="s">
        <v>207</v>
      </c>
    </row>
    <row r="130" spans="1:10" x14ac:dyDescent="0.25">
      <c r="A130" s="2">
        <v>128</v>
      </c>
      <c r="B130" s="2" t="s">
        <v>219</v>
      </c>
      <c r="C130" s="2">
        <v>180</v>
      </c>
      <c r="D130" s="2">
        <v>10</v>
      </c>
      <c r="E130" s="2" t="s">
        <v>207</v>
      </c>
      <c r="F130" s="2" t="s">
        <v>207</v>
      </c>
      <c r="G130" s="2" t="s">
        <v>207</v>
      </c>
      <c r="H130" s="2" t="s">
        <v>207</v>
      </c>
      <c r="I130" s="2" t="s">
        <v>207</v>
      </c>
      <c r="J130" s="2" t="s">
        <v>207</v>
      </c>
    </row>
    <row r="131" spans="1:10" x14ac:dyDescent="0.25">
      <c r="A131" s="2">
        <v>129</v>
      </c>
      <c r="B131" s="2" t="s">
        <v>220</v>
      </c>
      <c r="C131" s="2">
        <v>180</v>
      </c>
      <c r="D131" s="2">
        <v>10</v>
      </c>
      <c r="E131" s="2" t="s">
        <v>207</v>
      </c>
      <c r="F131" s="2" t="s">
        <v>207</v>
      </c>
      <c r="G131" s="2" t="s">
        <v>207</v>
      </c>
      <c r="H131" s="2" t="s">
        <v>207</v>
      </c>
      <c r="I131" s="2" t="s">
        <v>207</v>
      </c>
      <c r="J131" s="2" t="s">
        <v>207</v>
      </c>
    </row>
    <row r="132" spans="1:10" x14ac:dyDescent="0.25">
      <c r="A132" s="2">
        <v>130</v>
      </c>
      <c r="B132" s="2" t="s">
        <v>207</v>
      </c>
      <c r="C132" s="2">
        <v>220</v>
      </c>
      <c r="D132" s="2">
        <v>10</v>
      </c>
      <c r="E132" s="2" t="s">
        <v>207</v>
      </c>
      <c r="F132" s="2" t="s">
        <v>207</v>
      </c>
      <c r="G132" s="2" t="s">
        <v>207</v>
      </c>
      <c r="H132" s="2" t="s">
        <v>207</v>
      </c>
      <c r="I132" s="2" t="s">
        <v>207</v>
      </c>
      <c r="J132" s="2" t="s">
        <v>207</v>
      </c>
    </row>
    <row r="133" spans="1:10" x14ac:dyDescent="0.25">
      <c r="A133" s="2">
        <v>131</v>
      </c>
      <c r="B133" s="2" t="s">
        <v>207</v>
      </c>
      <c r="C133" s="2">
        <v>220</v>
      </c>
      <c r="D133" s="2">
        <v>10</v>
      </c>
      <c r="E133" s="2" t="s">
        <v>207</v>
      </c>
      <c r="F133" s="2" t="s">
        <v>207</v>
      </c>
      <c r="G133" s="2" t="s">
        <v>207</v>
      </c>
      <c r="H133" s="2" t="s">
        <v>207</v>
      </c>
      <c r="I133" s="2" t="s">
        <v>207</v>
      </c>
      <c r="J133" s="2" t="s">
        <v>207</v>
      </c>
    </row>
    <row r="134" spans="1:10" x14ac:dyDescent="0.25">
      <c r="A134" s="2">
        <v>132</v>
      </c>
      <c r="B134" s="2" t="s">
        <v>207</v>
      </c>
      <c r="C134" s="2">
        <v>260</v>
      </c>
      <c r="D134" s="2">
        <v>10</v>
      </c>
      <c r="E134" s="2" t="s">
        <v>207</v>
      </c>
      <c r="F134" s="2" t="s">
        <v>207</v>
      </c>
      <c r="G134" s="2" t="s">
        <v>207</v>
      </c>
      <c r="H134" s="2" t="s">
        <v>207</v>
      </c>
      <c r="I134" s="2" t="s">
        <v>207</v>
      </c>
      <c r="J134" s="2" t="s">
        <v>207</v>
      </c>
    </row>
    <row r="135" spans="1:10" x14ac:dyDescent="0.25">
      <c r="A135" s="2">
        <v>133</v>
      </c>
      <c r="B135" s="2" t="s">
        <v>207</v>
      </c>
      <c r="C135" s="2">
        <v>260</v>
      </c>
      <c r="D135" s="2">
        <v>10</v>
      </c>
      <c r="E135" s="2" t="s">
        <v>207</v>
      </c>
      <c r="F135" s="2" t="s">
        <v>207</v>
      </c>
      <c r="G135" s="2" t="s">
        <v>207</v>
      </c>
      <c r="H135" s="2" t="s">
        <v>207</v>
      </c>
      <c r="I135" s="2" t="s">
        <v>207</v>
      </c>
      <c r="J135" s="2" t="s">
        <v>207</v>
      </c>
    </row>
    <row r="136" spans="1:10" x14ac:dyDescent="0.25">
      <c r="A136" s="2">
        <v>134</v>
      </c>
      <c r="B136" s="2" t="s">
        <v>207</v>
      </c>
      <c r="C136" s="2">
        <v>300</v>
      </c>
      <c r="D136" s="2">
        <v>10</v>
      </c>
      <c r="E136" s="2" t="s">
        <v>207</v>
      </c>
      <c r="F136" s="2" t="s">
        <v>207</v>
      </c>
      <c r="G136" s="2" t="s">
        <v>207</v>
      </c>
      <c r="H136" s="2" t="s">
        <v>207</v>
      </c>
      <c r="I136" s="2" t="s">
        <v>207</v>
      </c>
      <c r="J136" s="2" t="s">
        <v>207</v>
      </c>
    </row>
    <row r="137" spans="1:10" x14ac:dyDescent="0.25">
      <c r="A137" s="2">
        <v>135</v>
      </c>
      <c r="B137" s="2" t="s">
        <v>207</v>
      </c>
      <c r="C137" s="2">
        <v>300</v>
      </c>
      <c r="D137" s="2">
        <v>10</v>
      </c>
      <c r="E137" s="2" t="s">
        <v>207</v>
      </c>
      <c r="F137" s="2" t="s">
        <v>207</v>
      </c>
      <c r="G137" s="2" t="s">
        <v>207</v>
      </c>
      <c r="H137" s="2" t="s">
        <v>207</v>
      </c>
      <c r="I137" s="2" t="s">
        <v>207</v>
      </c>
      <c r="J137" s="2" t="s">
        <v>207</v>
      </c>
    </row>
    <row r="138" spans="1:10" x14ac:dyDescent="0.25">
      <c r="A138" s="2">
        <v>136</v>
      </c>
      <c r="B138" s="2" t="s">
        <v>207</v>
      </c>
      <c r="C138" s="2">
        <v>340</v>
      </c>
      <c r="D138" s="2">
        <v>10</v>
      </c>
      <c r="E138" s="2" t="s">
        <v>207</v>
      </c>
      <c r="F138" s="2" t="s">
        <v>207</v>
      </c>
      <c r="G138" s="2" t="s">
        <v>207</v>
      </c>
      <c r="H138" s="2" t="s">
        <v>207</v>
      </c>
      <c r="I138" s="2" t="s">
        <v>207</v>
      </c>
      <c r="J138" s="2" t="s">
        <v>207</v>
      </c>
    </row>
    <row r="139" spans="1:10" x14ac:dyDescent="0.25">
      <c r="A139" s="2">
        <v>137</v>
      </c>
      <c r="B139" s="2" t="s">
        <v>207</v>
      </c>
      <c r="C139" s="2">
        <v>340</v>
      </c>
      <c r="D139" s="2">
        <v>10</v>
      </c>
      <c r="E139" s="2" t="s">
        <v>207</v>
      </c>
      <c r="F139" s="2" t="s">
        <v>207</v>
      </c>
      <c r="G139" s="2" t="s">
        <v>207</v>
      </c>
      <c r="H139" s="2" t="s">
        <v>207</v>
      </c>
      <c r="I139" s="2" t="s">
        <v>207</v>
      </c>
      <c r="J139" s="2" t="s">
        <v>207</v>
      </c>
    </row>
    <row r="140" spans="1:10" x14ac:dyDescent="0.25">
      <c r="A140" s="2">
        <v>138</v>
      </c>
      <c r="B140" s="2" t="s">
        <v>207</v>
      </c>
      <c r="C140" s="2">
        <v>380</v>
      </c>
      <c r="D140" s="2">
        <v>10</v>
      </c>
      <c r="E140" s="2" t="s">
        <v>207</v>
      </c>
      <c r="F140" s="2" t="s">
        <v>207</v>
      </c>
      <c r="G140" s="2" t="s">
        <v>207</v>
      </c>
      <c r="H140" s="2" t="s">
        <v>207</v>
      </c>
      <c r="I140" s="2" t="s">
        <v>207</v>
      </c>
      <c r="J140" s="2" t="s">
        <v>207</v>
      </c>
    </row>
    <row r="141" spans="1:10" x14ac:dyDescent="0.25">
      <c r="A141" s="2">
        <v>139</v>
      </c>
      <c r="B141" s="2" t="s">
        <v>207</v>
      </c>
      <c r="C141" s="2">
        <v>380</v>
      </c>
      <c r="D141" s="2">
        <v>10</v>
      </c>
      <c r="E141" s="2" t="s">
        <v>207</v>
      </c>
      <c r="F141" s="2" t="s">
        <v>207</v>
      </c>
      <c r="G141" s="2" t="s">
        <v>207</v>
      </c>
      <c r="H141" s="2" t="s">
        <v>207</v>
      </c>
      <c r="I141" s="2" t="s">
        <v>207</v>
      </c>
      <c r="J141" s="2" t="s">
        <v>207</v>
      </c>
    </row>
    <row r="142" spans="1:10" x14ac:dyDescent="0.25">
      <c r="A142" s="2">
        <v>140</v>
      </c>
      <c r="B142" s="2" t="s">
        <v>207</v>
      </c>
      <c r="C142" s="2">
        <v>420</v>
      </c>
      <c r="D142" s="2">
        <v>10</v>
      </c>
      <c r="E142" s="2" t="s">
        <v>207</v>
      </c>
      <c r="F142" s="2" t="s">
        <v>207</v>
      </c>
      <c r="G142" s="2" t="s">
        <v>207</v>
      </c>
      <c r="H142" s="2" t="s">
        <v>207</v>
      </c>
      <c r="I142" s="2" t="s">
        <v>207</v>
      </c>
      <c r="J142" s="2" t="s">
        <v>207</v>
      </c>
    </row>
    <row r="143" spans="1:10" x14ac:dyDescent="0.25">
      <c r="A143" s="2">
        <v>141</v>
      </c>
      <c r="B143" s="2" t="s">
        <v>207</v>
      </c>
      <c r="C143" s="2">
        <v>420</v>
      </c>
      <c r="D143" s="2">
        <v>10</v>
      </c>
      <c r="E143" s="2" t="s">
        <v>207</v>
      </c>
      <c r="F143" s="2" t="s">
        <v>207</v>
      </c>
      <c r="G143" s="2" t="s">
        <v>207</v>
      </c>
      <c r="H143" s="2" t="s">
        <v>207</v>
      </c>
      <c r="I143" s="2" t="s">
        <v>207</v>
      </c>
      <c r="J143" s="2" t="s">
        <v>207</v>
      </c>
    </row>
    <row r="144" spans="1:10" x14ac:dyDescent="0.25">
      <c r="A144" s="2">
        <v>142</v>
      </c>
      <c r="B144" s="2" t="s">
        <v>207</v>
      </c>
      <c r="C144" s="2">
        <v>460</v>
      </c>
      <c r="D144" s="2">
        <v>10</v>
      </c>
      <c r="E144" s="2" t="s">
        <v>207</v>
      </c>
      <c r="F144" s="2" t="s">
        <v>207</v>
      </c>
      <c r="G144" s="2" t="s">
        <v>207</v>
      </c>
      <c r="H144" s="2" t="s">
        <v>207</v>
      </c>
      <c r="I144" s="2" t="s">
        <v>207</v>
      </c>
      <c r="J144" s="2" t="s">
        <v>207</v>
      </c>
    </row>
    <row r="145" spans="1:10" x14ac:dyDescent="0.25">
      <c r="A145" s="2">
        <v>143</v>
      </c>
      <c r="B145" s="2" t="s">
        <v>207</v>
      </c>
      <c r="C145" s="2">
        <v>460</v>
      </c>
      <c r="D145" s="2">
        <v>10</v>
      </c>
      <c r="E145" s="2" t="s">
        <v>207</v>
      </c>
      <c r="F145" s="2" t="s">
        <v>207</v>
      </c>
      <c r="G145" s="2" t="s">
        <v>207</v>
      </c>
      <c r="H145" s="2" t="s">
        <v>207</v>
      </c>
      <c r="I145" s="2" t="s">
        <v>207</v>
      </c>
      <c r="J145" s="2" t="s">
        <v>207</v>
      </c>
    </row>
    <row r="146" spans="1:10" x14ac:dyDescent="0.25">
      <c r="A146" s="2">
        <v>144</v>
      </c>
      <c r="B146" s="2" t="s">
        <v>207</v>
      </c>
      <c r="C146" s="2">
        <v>500</v>
      </c>
      <c r="D146" s="2">
        <v>10</v>
      </c>
      <c r="E146" s="2" t="s">
        <v>207</v>
      </c>
      <c r="F146" s="2" t="s">
        <v>207</v>
      </c>
      <c r="G146" s="2" t="s">
        <v>207</v>
      </c>
      <c r="H146" s="2" t="s">
        <v>207</v>
      </c>
      <c r="I146" s="2" t="s">
        <v>207</v>
      </c>
      <c r="J146" s="2" t="s">
        <v>207</v>
      </c>
    </row>
    <row r="147" spans="1:10" x14ac:dyDescent="0.25">
      <c r="A147" s="2">
        <v>145</v>
      </c>
      <c r="B147" s="2" t="s">
        <v>207</v>
      </c>
      <c r="C147" s="2">
        <v>500</v>
      </c>
      <c r="D147" s="2">
        <v>10</v>
      </c>
      <c r="E147" s="2" t="s">
        <v>207</v>
      </c>
      <c r="F147" s="2" t="s">
        <v>207</v>
      </c>
      <c r="G147" s="2" t="s">
        <v>207</v>
      </c>
      <c r="H147" s="2" t="s">
        <v>207</v>
      </c>
      <c r="I147" s="2" t="s">
        <v>207</v>
      </c>
      <c r="J147" s="2" t="s">
        <v>207</v>
      </c>
    </row>
    <row r="148" spans="1:10" x14ac:dyDescent="0.25">
      <c r="A148" s="2">
        <v>146</v>
      </c>
      <c r="B148" s="2" t="s">
        <v>207</v>
      </c>
      <c r="C148" s="2">
        <v>540</v>
      </c>
      <c r="D148" s="2">
        <v>10</v>
      </c>
      <c r="E148" s="2" t="s">
        <v>207</v>
      </c>
      <c r="F148" s="2" t="s">
        <v>207</v>
      </c>
      <c r="G148" s="2" t="s">
        <v>207</v>
      </c>
      <c r="H148" s="2" t="s">
        <v>207</v>
      </c>
      <c r="I148" s="2" t="s">
        <v>207</v>
      </c>
      <c r="J148" s="2" t="s">
        <v>207</v>
      </c>
    </row>
    <row r="149" spans="1:10" x14ac:dyDescent="0.25">
      <c r="A149" s="2">
        <v>147</v>
      </c>
      <c r="B149" s="2" t="s">
        <v>207</v>
      </c>
      <c r="C149" s="2">
        <v>540</v>
      </c>
      <c r="D149" s="2">
        <v>10</v>
      </c>
      <c r="E149" s="2" t="s">
        <v>207</v>
      </c>
      <c r="F149" s="2" t="s">
        <v>207</v>
      </c>
      <c r="G149" s="2" t="s">
        <v>207</v>
      </c>
      <c r="H149" s="2" t="s">
        <v>207</v>
      </c>
      <c r="I149" s="2" t="s">
        <v>207</v>
      </c>
      <c r="J149" s="2" t="s">
        <v>207</v>
      </c>
    </row>
    <row r="150" spans="1:10" x14ac:dyDescent="0.25">
      <c r="A150" s="2">
        <v>148</v>
      </c>
      <c r="B150" s="2" t="s">
        <v>207</v>
      </c>
      <c r="C150" s="2">
        <v>580</v>
      </c>
      <c r="D150" s="2">
        <v>10</v>
      </c>
      <c r="E150" s="2" t="s">
        <v>207</v>
      </c>
      <c r="F150" s="2" t="s">
        <v>207</v>
      </c>
      <c r="G150" s="2" t="s">
        <v>207</v>
      </c>
      <c r="H150" s="2" t="s">
        <v>207</v>
      </c>
      <c r="I150" s="2" t="s">
        <v>207</v>
      </c>
      <c r="J150" s="2" t="s">
        <v>207</v>
      </c>
    </row>
    <row r="151" spans="1:10" x14ac:dyDescent="0.25">
      <c r="A151" s="2">
        <v>149</v>
      </c>
      <c r="B151" s="2" t="s">
        <v>207</v>
      </c>
      <c r="C151" s="2">
        <v>580</v>
      </c>
      <c r="D151" s="2">
        <v>10</v>
      </c>
      <c r="E151" s="2" t="s">
        <v>207</v>
      </c>
      <c r="F151" s="2" t="s">
        <v>207</v>
      </c>
      <c r="G151" s="2" t="s">
        <v>207</v>
      </c>
      <c r="H151" s="2" t="s">
        <v>207</v>
      </c>
      <c r="I151" s="2" t="s">
        <v>207</v>
      </c>
      <c r="J151" s="2" t="s">
        <v>207</v>
      </c>
    </row>
    <row r="152" spans="1:10" x14ac:dyDescent="0.25">
      <c r="A152" s="2">
        <v>150</v>
      </c>
      <c r="B152" s="2" t="s">
        <v>207</v>
      </c>
      <c r="C152" s="2">
        <v>620</v>
      </c>
      <c r="D152" s="2">
        <v>10</v>
      </c>
      <c r="E152" s="2" t="s">
        <v>207</v>
      </c>
      <c r="F152" s="2" t="s">
        <v>207</v>
      </c>
      <c r="G152" s="2" t="s">
        <v>207</v>
      </c>
      <c r="H152" s="2" t="s">
        <v>207</v>
      </c>
      <c r="I152" s="2" t="s">
        <v>207</v>
      </c>
      <c r="J152" s="2" t="s">
        <v>207</v>
      </c>
    </row>
    <row r="153" spans="1:10" x14ac:dyDescent="0.25">
      <c r="A153" s="2">
        <v>151</v>
      </c>
      <c r="B153" s="2" t="s">
        <v>207</v>
      </c>
      <c r="C153" s="2">
        <v>620</v>
      </c>
      <c r="D153" s="2">
        <v>10</v>
      </c>
      <c r="E153" s="2" t="s">
        <v>207</v>
      </c>
      <c r="F153" s="2" t="s">
        <v>207</v>
      </c>
      <c r="G153" s="2" t="s">
        <v>207</v>
      </c>
      <c r="H153" s="2" t="s">
        <v>207</v>
      </c>
      <c r="I153" s="2" t="s">
        <v>207</v>
      </c>
      <c r="J153" s="2" t="s">
        <v>207</v>
      </c>
    </row>
    <row r="154" spans="1:10" x14ac:dyDescent="0.25">
      <c r="A154" s="2">
        <v>152</v>
      </c>
      <c r="B154" s="2" t="s">
        <v>207</v>
      </c>
      <c r="C154" s="2">
        <v>660</v>
      </c>
      <c r="D154" s="2">
        <v>10</v>
      </c>
      <c r="E154" s="2" t="s">
        <v>207</v>
      </c>
      <c r="F154" s="2" t="s">
        <v>207</v>
      </c>
      <c r="G154" s="2" t="s">
        <v>207</v>
      </c>
      <c r="H154" s="2" t="s">
        <v>207</v>
      </c>
      <c r="I154" s="2" t="s">
        <v>207</v>
      </c>
      <c r="J154" s="2" t="s">
        <v>207</v>
      </c>
    </row>
    <row r="155" spans="1:10" x14ac:dyDescent="0.25">
      <c r="A155" s="2">
        <v>153</v>
      </c>
      <c r="B155" s="2" t="s">
        <v>207</v>
      </c>
      <c r="C155" s="2">
        <v>660</v>
      </c>
      <c r="D155" s="2">
        <v>10</v>
      </c>
      <c r="E155" s="2" t="s">
        <v>207</v>
      </c>
      <c r="F155" s="2" t="s">
        <v>207</v>
      </c>
      <c r="G155" s="2" t="s">
        <v>207</v>
      </c>
      <c r="H155" s="2" t="s">
        <v>207</v>
      </c>
      <c r="I155" s="2" t="s">
        <v>207</v>
      </c>
      <c r="J155" s="2" t="s">
        <v>207</v>
      </c>
    </row>
    <row r="156" spans="1:10" x14ac:dyDescent="0.25">
      <c r="A156" s="2">
        <v>154</v>
      </c>
      <c r="B156" s="2" t="s">
        <v>207</v>
      </c>
      <c r="C156" s="2">
        <v>700</v>
      </c>
      <c r="D156" s="2">
        <v>10</v>
      </c>
      <c r="E156" s="2" t="s">
        <v>207</v>
      </c>
      <c r="F156" s="2" t="s">
        <v>207</v>
      </c>
      <c r="G156" s="2" t="s">
        <v>207</v>
      </c>
      <c r="H156" s="2" t="s">
        <v>207</v>
      </c>
      <c r="I156" s="2" t="s">
        <v>207</v>
      </c>
      <c r="J156" s="2" t="s">
        <v>207</v>
      </c>
    </row>
    <row r="157" spans="1:10" x14ac:dyDescent="0.25">
      <c r="A157" s="2">
        <v>155</v>
      </c>
      <c r="B157" s="2" t="s">
        <v>207</v>
      </c>
      <c r="C157" s="2">
        <v>700</v>
      </c>
      <c r="D157" s="2">
        <v>10</v>
      </c>
      <c r="E157" s="2" t="s">
        <v>207</v>
      </c>
      <c r="F157" s="2" t="s">
        <v>207</v>
      </c>
      <c r="G157" s="2" t="s">
        <v>207</v>
      </c>
      <c r="H157" s="2" t="s">
        <v>207</v>
      </c>
      <c r="I157" s="2" t="s">
        <v>207</v>
      </c>
      <c r="J157" s="2" t="s">
        <v>207</v>
      </c>
    </row>
    <row r="158" spans="1:10" x14ac:dyDescent="0.25">
      <c r="A158" s="2">
        <v>156</v>
      </c>
      <c r="B158" s="2" t="s">
        <v>207</v>
      </c>
      <c r="C158" s="2">
        <v>740</v>
      </c>
      <c r="D158" s="2">
        <v>10</v>
      </c>
      <c r="E158" s="2" t="s">
        <v>207</v>
      </c>
      <c r="F158" s="2" t="s">
        <v>207</v>
      </c>
      <c r="G158" s="2" t="s">
        <v>207</v>
      </c>
      <c r="H158" s="2" t="s">
        <v>207</v>
      </c>
      <c r="I158" s="2" t="s">
        <v>207</v>
      </c>
      <c r="J158" s="2" t="s">
        <v>207</v>
      </c>
    </row>
    <row r="159" spans="1:10" x14ac:dyDescent="0.25">
      <c r="A159" s="2">
        <v>157</v>
      </c>
      <c r="B159" s="2" t="s">
        <v>207</v>
      </c>
      <c r="C159" s="2">
        <v>740</v>
      </c>
      <c r="D159" s="2">
        <v>10</v>
      </c>
      <c r="E159" s="2" t="s">
        <v>207</v>
      </c>
      <c r="F159" s="2" t="s">
        <v>207</v>
      </c>
      <c r="G159" s="2" t="s">
        <v>207</v>
      </c>
      <c r="H159" s="2" t="s">
        <v>207</v>
      </c>
      <c r="I159" s="2" t="s">
        <v>207</v>
      </c>
      <c r="J159" s="2" t="s">
        <v>207</v>
      </c>
    </row>
    <row r="160" spans="1:10" x14ac:dyDescent="0.25">
      <c r="A160" s="2">
        <v>158</v>
      </c>
      <c r="B160" s="2" t="s">
        <v>207</v>
      </c>
      <c r="C160" s="2">
        <v>780</v>
      </c>
      <c r="D160" s="2">
        <v>10</v>
      </c>
      <c r="E160" s="2" t="s">
        <v>207</v>
      </c>
      <c r="F160" s="2" t="s">
        <v>207</v>
      </c>
      <c r="G160" s="2" t="s">
        <v>207</v>
      </c>
      <c r="H160" s="2" t="s">
        <v>207</v>
      </c>
      <c r="I160" s="2" t="s">
        <v>207</v>
      </c>
      <c r="J160" s="2" t="s">
        <v>207</v>
      </c>
    </row>
    <row r="161" spans="1:10" x14ac:dyDescent="0.25">
      <c r="A161" s="2">
        <v>159</v>
      </c>
      <c r="B161" s="2" t="s">
        <v>207</v>
      </c>
      <c r="C161" s="2">
        <v>780</v>
      </c>
      <c r="D161" s="2">
        <v>10</v>
      </c>
      <c r="E161" s="2" t="s">
        <v>207</v>
      </c>
      <c r="F161" s="2" t="s">
        <v>207</v>
      </c>
      <c r="G161" s="2" t="s">
        <v>207</v>
      </c>
      <c r="H161" s="2" t="s">
        <v>207</v>
      </c>
      <c r="I161" s="2" t="s">
        <v>207</v>
      </c>
      <c r="J161" s="2" t="s">
        <v>207</v>
      </c>
    </row>
    <row r="162" spans="1:10" x14ac:dyDescent="0.25">
      <c r="A162" s="2">
        <v>160</v>
      </c>
      <c r="B162" s="2" t="s">
        <v>1</v>
      </c>
      <c r="C162" s="2">
        <v>5</v>
      </c>
      <c r="D162" s="2">
        <v>20</v>
      </c>
      <c r="E162" s="2" t="s">
        <v>207</v>
      </c>
      <c r="F162" s="2" t="s">
        <v>207</v>
      </c>
      <c r="G162" s="2" t="s">
        <v>207</v>
      </c>
      <c r="H162" s="2" t="s">
        <v>207</v>
      </c>
      <c r="I162" s="2" t="s">
        <v>207</v>
      </c>
      <c r="J162" s="2" t="s">
        <v>207</v>
      </c>
    </row>
    <row r="163" spans="1:10" x14ac:dyDescent="0.25">
      <c r="A163" s="2">
        <v>161</v>
      </c>
      <c r="B163" s="2" t="s">
        <v>2</v>
      </c>
      <c r="C163" s="2">
        <v>10</v>
      </c>
      <c r="D163" s="2">
        <v>20</v>
      </c>
      <c r="E163" s="2" t="s">
        <v>207</v>
      </c>
      <c r="F163" s="2" t="s">
        <v>207</v>
      </c>
      <c r="G163" s="2" t="s">
        <v>207</v>
      </c>
      <c r="H163" s="2" t="s">
        <v>207</v>
      </c>
      <c r="I163" s="2" t="s">
        <v>207</v>
      </c>
      <c r="J163" s="2" t="s">
        <v>207</v>
      </c>
    </row>
    <row r="164" spans="1:10" x14ac:dyDescent="0.25">
      <c r="A164" s="2">
        <v>162</v>
      </c>
      <c r="B164" s="2" t="s">
        <v>3</v>
      </c>
      <c r="C164" s="2">
        <v>15</v>
      </c>
      <c r="D164" s="2">
        <v>20</v>
      </c>
      <c r="E164" s="2" t="s">
        <v>207</v>
      </c>
      <c r="F164" s="2" t="s">
        <v>207</v>
      </c>
      <c r="G164" s="2" t="s">
        <v>207</v>
      </c>
      <c r="H164" s="2" t="s">
        <v>207</v>
      </c>
      <c r="I164" s="2" t="s">
        <v>207</v>
      </c>
      <c r="J164" s="2" t="s">
        <v>207</v>
      </c>
    </row>
    <row r="165" spans="1:10" x14ac:dyDescent="0.25">
      <c r="A165" s="2">
        <v>163</v>
      </c>
      <c r="B165" s="2" t="s">
        <v>4</v>
      </c>
      <c r="C165" s="2">
        <v>20</v>
      </c>
      <c r="D165" s="2">
        <v>20</v>
      </c>
      <c r="E165" s="2" t="s">
        <v>207</v>
      </c>
      <c r="F165" s="2" t="s">
        <v>207</v>
      </c>
      <c r="G165" s="2" t="s">
        <v>207</v>
      </c>
      <c r="H165" s="2" t="s">
        <v>207</v>
      </c>
      <c r="I165" s="2" t="s">
        <v>207</v>
      </c>
      <c r="J165" s="2" t="s">
        <v>207</v>
      </c>
    </row>
    <row r="166" spans="1:10" x14ac:dyDescent="0.25">
      <c r="A166" s="2">
        <v>164</v>
      </c>
      <c r="B166" s="2" t="s">
        <v>5</v>
      </c>
      <c r="C166" s="2">
        <v>25</v>
      </c>
      <c r="D166" s="2">
        <v>20</v>
      </c>
      <c r="E166" s="2" t="s">
        <v>207</v>
      </c>
      <c r="F166" s="2" t="s">
        <v>207</v>
      </c>
      <c r="G166" s="2" t="s">
        <v>207</v>
      </c>
      <c r="H166" s="2" t="s">
        <v>207</v>
      </c>
      <c r="I166" s="2" t="s">
        <v>207</v>
      </c>
      <c r="J166" s="2" t="s">
        <v>207</v>
      </c>
    </row>
    <row r="167" spans="1:10" x14ac:dyDescent="0.25">
      <c r="A167" s="2">
        <v>165</v>
      </c>
      <c r="B167" s="2" t="s">
        <v>6</v>
      </c>
      <c r="C167" s="2">
        <v>30</v>
      </c>
      <c r="D167" s="2">
        <v>20</v>
      </c>
      <c r="E167" s="2" t="s">
        <v>207</v>
      </c>
      <c r="F167" s="2" t="s">
        <v>207</v>
      </c>
      <c r="G167" s="2" t="s">
        <v>207</v>
      </c>
      <c r="H167" s="2" t="s">
        <v>207</v>
      </c>
      <c r="I167" s="2" t="s">
        <v>207</v>
      </c>
      <c r="J167" s="2" t="s">
        <v>207</v>
      </c>
    </row>
    <row r="168" spans="1:10" x14ac:dyDescent="0.25">
      <c r="A168" s="2">
        <v>166</v>
      </c>
      <c r="B168" s="2" t="s">
        <v>7</v>
      </c>
      <c r="C168" s="2">
        <v>35</v>
      </c>
      <c r="D168" s="2">
        <v>20</v>
      </c>
      <c r="E168" s="2" t="s">
        <v>207</v>
      </c>
      <c r="F168" s="2" t="s">
        <v>207</v>
      </c>
      <c r="G168" s="2" t="s">
        <v>207</v>
      </c>
      <c r="H168" s="2" t="s">
        <v>207</v>
      </c>
      <c r="I168" s="2" t="s">
        <v>207</v>
      </c>
      <c r="J168" s="2" t="s">
        <v>207</v>
      </c>
    </row>
    <row r="169" spans="1:10" x14ac:dyDescent="0.25">
      <c r="A169" s="2">
        <v>167</v>
      </c>
      <c r="B169" s="2" t="s">
        <v>8</v>
      </c>
      <c r="C169" s="2">
        <v>40</v>
      </c>
      <c r="D169" s="2">
        <v>20</v>
      </c>
      <c r="E169" s="2" t="s">
        <v>207</v>
      </c>
      <c r="F169" s="2" t="s">
        <v>207</v>
      </c>
      <c r="G169" s="2" t="s">
        <v>207</v>
      </c>
      <c r="H169" s="2" t="s">
        <v>207</v>
      </c>
      <c r="I169" s="2" t="s">
        <v>207</v>
      </c>
      <c r="J169" s="2" t="s">
        <v>207</v>
      </c>
    </row>
    <row r="170" spans="1:10" x14ac:dyDescent="0.25">
      <c r="A170" s="2">
        <v>168</v>
      </c>
      <c r="B170" s="2" t="s">
        <v>9</v>
      </c>
      <c r="C170" s="2">
        <v>45</v>
      </c>
      <c r="D170" s="2">
        <v>20</v>
      </c>
      <c r="E170" s="2" t="s">
        <v>207</v>
      </c>
      <c r="F170" s="2" t="s">
        <v>207</v>
      </c>
      <c r="G170" s="2" t="s">
        <v>207</v>
      </c>
      <c r="H170" s="2" t="s">
        <v>207</v>
      </c>
      <c r="I170" s="2" t="s">
        <v>207</v>
      </c>
      <c r="J170" s="2" t="s">
        <v>207</v>
      </c>
    </row>
    <row r="171" spans="1:10" x14ac:dyDescent="0.25">
      <c r="A171" s="2">
        <v>169</v>
      </c>
      <c r="B171" s="2" t="s">
        <v>10</v>
      </c>
      <c r="C171" s="2">
        <v>50</v>
      </c>
      <c r="D171" s="2">
        <v>20</v>
      </c>
      <c r="E171" s="2" t="s">
        <v>207</v>
      </c>
      <c r="F171" s="2" t="s">
        <v>207</v>
      </c>
      <c r="G171" s="2" t="s">
        <v>207</v>
      </c>
      <c r="H171" s="2" t="s">
        <v>207</v>
      </c>
      <c r="I171" s="2" t="s">
        <v>207</v>
      </c>
      <c r="J171" s="2" t="s">
        <v>207</v>
      </c>
    </row>
    <row r="172" spans="1:10" x14ac:dyDescent="0.25">
      <c r="A172" s="2">
        <v>170</v>
      </c>
      <c r="B172" s="2" t="s">
        <v>11</v>
      </c>
      <c r="C172" s="2">
        <v>55</v>
      </c>
      <c r="D172" s="2">
        <v>20</v>
      </c>
      <c r="E172" s="2" t="s">
        <v>207</v>
      </c>
      <c r="F172" s="2" t="s">
        <v>207</v>
      </c>
      <c r="G172" s="2" t="s">
        <v>207</v>
      </c>
      <c r="H172" s="2" t="s">
        <v>207</v>
      </c>
      <c r="I172" s="2" t="s">
        <v>207</v>
      </c>
      <c r="J172" s="2" t="s">
        <v>207</v>
      </c>
    </row>
    <row r="173" spans="1:10" x14ac:dyDescent="0.25">
      <c r="A173" s="2">
        <v>171</v>
      </c>
      <c r="B173" s="2" t="s">
        <v>12</v>
      </c>
      <c r="C173" s="2">
        <v>60</v>
      </c>
      <c r="D173" s="2">
        <v>20</v>
      </c>
      <c r="E173" s="2" t="s">
        <v>207</v>
      </c>
      <c r="F173" s="2" t="s">
        <v>207</v>
      </c>
      <c r="G173" s="2" t="s">
        <v>207</v>
      </c>
      <c r="H173" s="2" t="s">
        <v>207</v>
      </c>
      <c r="I173" s="2" t="s">
        <v>207</v>
      </c>
      <c r="J173" s="2" t="s">
        <v>207</v>
      </c>
    </row>
    <row r="174" spans="1:10" x14ac:dyDescent="0.25">
      <c r="A174" s="2">
        <v>172</v>
      </c>
      <c r="B174" s="2" t="s">
        <v>13</v>
      </c>
      <c r="C174" s="2">
        <v>65</v>
      </c>
      <c r="D174" s="2">
        <v>20</v>
      </c>
      <c r="E174" s="2" t="s">
        <v>207</v>
      </c>
      <c r="F174" s="2" t="s">
        <v>207</v>
      </c>
      <c r="G174" s="2" t="s">
        <v>207</v>
      </c>
      <c r="H174" s="2" t="s">
        <v>207</v>
      </c>
      <c r="I174" s="2" t="s">
        <v>207</v>
      </c>
      <c r="J174" s="2" t="s">
        <v>207</v>
      </c>
    </row>
    <row r="175" spans="1:10" x14ac:dyDescent="0.25">
      <c r="A175" s="2">
        <v>173</v>
      </c>
      <c r="B175" s="2" t="s">
        <v>14</v>
      </c>
      <c r="C175" s="2">
        <v>70</v>
      </c>
      <c r="D175" s="2">
        <v>20</v>
      </c>
      <c r="E175" s="2" t="s">
        <v>207</v>
      </c>
      <c r="F175" s="2" t="s">
        <v>207</v>
      </c>
      <c r="G175" s="2" t="s">
        <v>207</v>
      </c>
      <c r="H175" s="2" t="s">
        <v>207</v>
      </c>
      <c r="I175" s="2" t="s">
        <v>207</v>
      </c>
      <c r="J175" s="2" t="s">
        <v>207</v>
      </c>
    </row>
    <row r="176" spans="1:10" x14ac:dyDescent="0.25">
      <c r="A176" s="2">
        <v>174</v>
      </c>
      <c r="B176" s="2" t="s">
        <v>15</v>
      </c>
      <c r="C176" s="2">
        <v>75</v>
      </c>
      <c r="D176" s="2">
        <v>20</v>
      </c>
      <c r="E176" s="2" t="s">
        <v>207</v>
      </c>
      <c r="F176" s="2" t="s">
        <v>207</v>
      </c>
      <c r="G176" s="2" t="s">
        <v>207</v>
      </c>
      <c r="H176" s="2" t="s">
        <v>207</v>
      </c>
      <c r="I176" s="2" t="s">
        <v>207</v>
      </c>
      <c r="J176" s="2" t="s">
        <v>207</v>
      </c>
    </row>
    <row r="177" spans="1:10" x14ac:dyDescent="0.25">
      <c r="A177" s="2">
        <v>175</v>
      </c>
      <c r="B177" s="2" t="s">
        <v>16</v>
      </c>
      <c r="C177" s="2">
        <v>80</v>
      </c>
      <c r="D177" s="2">
        <v>20</v>
      </c>
      <c r="E177" s="2" t="s">
        <v>207</v>
      </c>
      <c r="F177" s="2" t="s">
        <v>207</v>
      </c>
      <c r="G177" s="2" t="s">
        <v>207</v>
      </c>
      <c r="H177" s="2" t="s">
        <v>207</v>
      </c>
      <c r="I177" s="2" t="s">
        <v>207</v>
      </c>
      <c r="J177" s="2" t="s">
        <v>207</v>
      </c>
    </row>
    <row r="178" spans="1:10" x14ac:dyDescent="0.25">
      <c r="A178" s="2">
        <v>176</v>
      </c>
      <c r="B178" s="2" t="s">
        <v>17</v>
      </c>
      <c r="C178" s="2">
        <v>85</v>
      </c>
      <c r="D178" s="2">
        <v>20</v>
      </c>
      <c r="E178" s="2" t="s">
        <v>207</v>
      </c>
      <c r="F178" s="2" t="s">
        <v>207</v>
      </c>
      <c r="G178" s="2" t="s">
        <v>207</v>
      </c>
      <c r="H178" s="2" t="s">
        <v>207</v>
      </c>
      <c r="I178" s="2" t="s">
        <v>207</v>
      </c>
      <c r="J178" s="2" t="s">
        <v>207</v>
      </c>
    </row>
    <row r="179" spans="1:10" x14ac:dyDescent="0.25">
      <c r="A179" s="2">
        <v>177</v>
      </c>
      <c r="B179" s="2" t="s">
        <v>18</v>
      </c>
      <c r="C179" s="2">
        <v>90</v>
      </c>
      <c r="D179" s="2">
        <v>20</v>
      </c>
      <c r="E179" s="2" t="s">
        <v>207</v>
      </c>
      <c r="F179" s="2" t="s">
        <v>207</v>
      </c>
      <c r="G179" s="2" t="s">
        <v>207</v>
      </c>
      <c r="H179" s="2" t="s">
        <v>207</v>
      </c>
      <c r="I179" s="2" t="s">
        <v>207</v>
      </c>
      <c r="J179" s="2" t="s">
        <v>207</v>
      </c>
    </row>
    <row r="180" spans="1:10" x14ac:dyDescent="0.25">
      <c r="A180" s="2">
        <v>178</v>
      </c>
      <c r="B180" s="2" t="s">
        <v>19</v>
      </c>
      <c r="C180" s="2">
        <v>95</v>
      </c>
      <c r="D180" s="2">
        <v>20</v>
      </c>
      <c r="E180" s="2" t="s">
        <v>207</v>
      </c>
      <c r="F180" s="2" t="s">
        <v>207</v>
      </c>
      <c r="G180" s="2" t="s">
        <v>207</v>
      </c>
      <c r="H180" s="2" t="s">
        <v>207</v>
      </c>
      <c r="I180" s="2" t="s">
        <v>207</v>
      </c>
      <c r="J180" s="2" t="s">
        <v>207</v>
      </c>
    </row>
    <row r="181" spans="1:10" x14ac:dyDescent="0.25">
      <c r="A181" s="2">
        <v>179</v>
      </c>
      <c r="B181" s="2" t="s">
        <v>20</v>
      </c>
      <c r="C181" s="2">
        <v>100</v>
      </c>
      <c r="D181" s="2">
        <v>20</v>
      </c>
      <c r="E181" s="2" t="s">
        <v>207</v>
      </c>
      <c r="F181" s="2" t="s">
        <v>207</v>
      </c>
      <c r="G181" s="2" t="s">
        <v>207</v>
      </c>
      <c r="H181" s="2" t="s">
        <v>207</v>
      </c>
      <c r="I181" s="2" t="s">
        <v>207</v>
      </c>
      <c r="J181" s="2" t="s">
        <v>207</v>
      </c>
    </row>
    <row r="182" spans="1:10" x14ac:dyDescent="0.25">
      <c r="A182" s="2">
        <v>180</v>
      </c>
      <c r="B182" s="2" t="s">
        <v>207</v>
      </c>
      <c r="C182" s="2">
        <v>105</v>
      </c>
      <c r="D182" s="2">
        <v>20</v>
      </c>
      <c r="E182" s="2" t="s">
        <v>207</v>
      </c>
      <c r="F182" s="2" t="s">
        <v>207</v>
      </c>
      <c r="G182" s="2" t="s">
        <v>207</v>
      </c>
      <c r="H182" s="2" t="s">
        <v>207</v>
      </c>
      <c r="I182" s="2" t="s">
        <v>207</v>
      </c>
      <c r="J182" s="2" t="s">
        <v>207</v>
      </c>
    </row>
    <row r="183" spans="1:10" x14ac:dyDescent="0.25">
      <c r="A183" s="2">
        <v>181</v>
      </c>
      <c r="B183" s="2" t="s">
        <v>207</v>
      </c>
      <c r="C183" s="2">
        <v>110</v>
      </c>
      <c r="D183" s="2">
        <v>20</v>
      </c>
      <c r="E183" s="2" t="s">
        <v>207</v>
      </c>
      <c r="F183" s="2" t="s">
        <v>207</v>
      </c>
      <c r="G183" s="2" t="s">
        <v>207</v>
      </c>
      <c r="H183" s="2" t="s">
        <v>207</v>
      </c>
      <c r="I183" s="2" t="s">
        <v>207</v>
      </c>
      <c r="J183" s="2" t="s">
        <v>207</v>
      </c>
    </row>
    <row r="184" spans="1:10" x14ac:dyDescent="0.25">
      <c r="A184" s="2">
        <v>182</v>
      </c>
      <c r="B184" s="2" t="s">
        <v>21</v>
      </c>
      <c r="C184" s="2">
        <v>115</v>
      </c>
      <c r="D184" s="2">
        <v>20</v>
      </c>
      <c r="E184" s="2" t="s">
        <v>207</v>
      </c>
      <c r="F184" s="2" t="s">
        <v>207</v>
      </c>
      <c r="G184" s="2" t="s">
        <v>207</v>
      </c>
      <c r="H184" s="2" t="s">
        <v>207</v>
      </c>
      <c r="I184" s="2" t="s">
        <v>207</v>
      </c>
      <c r="J184" s="2" t="s">
        <v>207</v>
      </c>
    </row>
    <row r="185" spans="1:10" x14ac:dyDescent="0.25">
      <c r="A185" s="2">
        <v>183</v>
      </c>
      <c r="B185" s="2" t="s">
        <v>207</v>
      </c>
      <c r="C185" s="2">
        <v>120</v>
      </c>
      <c r="D185" s="2">
        <v>20</v>
      </c>
      <c r="E185" s="2" t="s">
        <v>207</v>
      </c>
      <c r="F185" s="2" t="s">
        <v>207</v>
      </c>
      <c r="G185" s="2" t="s">
        <v>207</v>
      </c>
      <c r="H185" s="2" t="s">
        <v>207</v>
      </c>
      <c r="I185" s="2" t="s">
        <v>207</v>
      </c>
      <c r="J185" s="2" t="s">
        <v>207</v>
      </c>
    </row>
    <row r="186" spans="1:10" x14ac:dyDescent="0.25">
      <c r="A186" s="2">
        <v>184</v>
      </c>
      <c r="B186" s="2" t="s">
        <v>207</v>
      </c>
      <c r="C186" s="2">
        <v>125</v>
      </c>
      <c r="D186" s="2">
        <v>20</v>
      </c>
      <c r="E186" s="2" t="s">
        <v>207</v>
      </c>
      <c r="F186" s="2" t="s">
        <v>207</v>
      </c>
      <c r="G186" s="2" t="s">
        <v>207</v>
      </c>
      <c r="H186" s="2" t="s">
        <v>207</v>
      </c>
      <c r="I186" s="2" t="s">
        <v>207</v>
      </c>
      <c r="J186" s="2" t="s">
        <v>207</v>
      </c>
    </row>
    <row r="187" spans="1:10" x14ac:dyDescent="0.25">
      <c r="A187" s="2">
        <v>185</v>
      </c>
      <c r="B187" s="2" t="s">
        <v>207</v>
      </c>
      <c r="C187" s="2">
        <v>130</v>
      </c>
      <c r="D187" s="2">
        <v>20</v>
      </c>
      <c r="E187" s="2" t="s">
        <v>207</v>
      </c>
      <c r="F187" s="2" t="s">
        <v>207</v>
      </c>
      <c r="G187" s="2" t="s">
        <v>207</v>
      </c>
      <c r="H187" s="2" t="s">
        <v>207</v>
      </c>
      <c r="I187" s="2" t="s">
        <v>207</v>
      </c>
      <c r="J187" s="2" t="s">
        <v>207</v>
      </c>
    </row>
    <row r="188" spans="1:10" x14ac:dyDescent="0.25">
      <c r="A188" s="2">
        <v>186</v>
      </c>
      <c r="B188" s="2" t="s">
        <v>207</v>
      </c>
      <c r="C188" s="2">
        <v>135</v>
      </c>
      <c r="D188" s="2">
        <v>20</v>
      </c>
      <c r="E188" s="2" t="s">
        <v>207</v>
      </c>
      <c r="F188" s="2" t="s">
        <v>207</v>
      </c>
      <c r="G188" s="2" t="s">
        <v>207</v>
      </c>
      <c r="H188" s="2" t="s">
        <v>207</v>
      </c>
      <c r="I188" s="2" t="s">
        <v>207</v>
      </c>
      <c r="J188" s="2" t="s">
        <v>207</v>
      </c>
    </row>
    <row r="189" spans="1:10" x14ac:dyDescent="0.25">
      <c r="A189" s="2">
        <v>187</v>
      </c>
      <c r="B189" s="2" t="s">
        <v>207</v>
      </c>
      <c r="C189" s="2">
        <v>140</v>
      </c>
      <c r="D189" s="2">
        <v>20</v>
      </c>
      <c r="E189" s="2" t="s">
        <v>207</v>
      </c>
      <c r="F189" s="2" t="s">
        <v>207</v>
      </c>
      <c r="G189" s="2" t="s">
        <v>207</v>
      </c>
      <c r="H189" s="2" t="s">
        <v>207</v>
      </c>
      <c r="I189" s="2" t="s">
        <v>207</v>
      </c>
      <c r="J189" s="2" t="s">
        <v>207</v>
      </c>
    </row>
    <row r="190" spans="1:10" x14ac:dyDescent="0.25">
      <c r="A190" s="2">
        <v>188</v>
      </c>
      <c r="B190" s="2" t="s">
        <v>207</v>
      </c>
      <c r="C190" s="2">
        <v>145</v>
      </c>
      <c r="D190" s="2">
        <v>20</v>
      </c>
      <c r="E190" s="2" t="s">
        <v>207</v>
      </c>
      <c r="F190" s="2" t="s">
        <v>207</v>
      </c>
      <c r="G190" s="2" t="s">
        <v>207</v>
      </c>
      <c r="H190" s="2" t="s">
        <v>207</v>
      </c>
      <c r="I190" s="2" t="s">
        <v>207</v>
      </c>
      <c r="J190" s="2" t="s">
        <v>207</v>
      </c>
    </row>
    <row r="191" spans="1:10" x14ac:dyDescent="0.25">
      <c r="A191" s="2">
        <v>189</v>
      </c>
      <c r="B191" s="2" t="s">
        <v>207</v>
      </c>
      <c r="C191" s="2">
        <v>150</v>
      </c>
      <c r="D191" s="2">
        <v>20</v>
      </c>
      <c r="E191" s="2" t="s">
        <v>207</v>
      </c>
      <c r="F191" s="2" t="s">
        <v>207</v>
      </c>
      <c r="G191" s="2" t="s">
        <v>207</v>
      </c>
      <c r="H191" s="2" t="s">
        <v>207</v>
      </c>
      <c r="I191" s="2" t="s">
        <v>207</v>
      </c>
      <c r="J191" s="2" t="s">
        <v>207</v>
      </c>
    </row>
    <row r="192" spans="1:10" x14ac:dyDescent="0.25">
      <c r="A192" s="2">
        <v>190</v>
      </c>
      <c r="B192" s="2" t="s">
        <v>207</v>
      </c>
      <c r="C192" s="2">
        <v>155</v>
      </c>
      <c r="D192" s="2">
        <v>20</v>
      </c>
      <c r="E192" s="2" t="s">
        <v>207</v>
      </c>
      <c r="F192" s="2" t="s">
        <v>207</v>
      </c>
      <c r="G192" s="2" t="s">
        <v>207</v>
      </c>
      <c r="H192" s="2" t="s">
        <v>207</v>
      </c>
      <c r="I192" s="2" t="s">
        <v>207</v>
      </c>
      <c r="J192" s="2" t="s">
        <v>207</v>
      </c>
    </row>
    <row r="193" spans="1:10" x14ac:dyDescent="0.25">
      <c r="A193" s="2">
        <v>191</v>
      </c>
      <c r="B193" s="2" t="s">
        <v>207</v>
      </c>
      <c r="C193" s="2">
        <v>160</v>
      </c>
      <c r="D193" s="2">
        <v>20</v>
      </c>
      <c r="E193" s="2" t="s">
        <v>207</v>
      </c>
      <c r="F193" s="2" t="s">
        <v>207</v>
      </c>
      <c r="G193" s="2" t="s">
        <v>207</v>
      </c>
      <c r="H193" s="2" t="s">
        <v>207</v>
      </c>
      <c r="I193" s="2" t="s">
        <v>207</v>
      </c>
      <c r="J193" s="2" t="s">
        <v>207</v>
      </c>
    </row>
    <row r="194" spans="1:10" x14ac:dyDescent="0.25">
      <c r="A194" s="2">
        <v>192</v>
      </c>
      <c r="B194" s="2" t="s">
        <v>207</v>
      </c>
      <c r="C194" s="2">
        <v>165</v>
      </c>
      <c r="D194" s="2">
        <v>20</v>
      </c>
      <c r="E194" s="2" t="s">
        <v>207</v>
      </c>
      <c r="F194" s="2" t="s">
        <v>207</v>
      </c>
      <c r="G194" s="2" t="s">
        <v>207</v>
      </c>
      <c r="H194" s="2" t="s">
        <v>207</v>
      </c>
      <c r="I194" s="2" t="s">
        <v>207</v>
      </c>
      <c r="J194" s="2" t="s">
        <v>207</v>
      </c>
    </row>
    <row r="195" spans="1:10" x14ac:dyDescent="0.25">
      <c r="A195" s="2">
        <v>193</v>
      </c>
      <c r="B195" s="2" t="s">
        <v>207</v>
      </c>
      <c r="C195" s="2">
        <v>170</v>
      </c>
      <c r="D195" s="2">
        <v>20</v>
      </c>
      <c r="E195" s="2" t="s">
        <v>207</v>
      </c>
      <c r="F195" s="2" t="s">
        <v>207</v>
      </c>
      <c r="G195" s="2" t="s">
        <v>207</v>
      </c>
      <c r="H195" s="2" t="s">
        <v>207</v>
      </c>
      <c r="I195" s="2" t="s">
        <v>207</v>
      </c>
      <c r="J195" s="2" t="s">
        <v>207</v>
      </c>
    </row>
    <row r="196" spans="1:10" x14ac:dyDescent="0.25">
      <c r="A196" s="2">
        <v>194</v>
      </c>
      <c r="B196" s="2" t="s">
        <v>207</v>
      </c>
      <c r="C196" s="2">
        <v>175</v>
      </c>
      <c r="D196" s="2">
        <v>20</v>
      </c>
      <c r="E196" s="2" t="s">
        <v>207</v>
      </c>
      <c r="F196" s="2" t="s">
        <v>207</v>
      </c>
      <c r="G196" s="2" t="s">
        <v>207</v>
      </c>
      <c r="H196" s="2" t="s">
        <v>207</v>
      </c>
      <c r="I196" s="2" t="s">
        <v>207</v>
      </c>
      <c r="J196" s="2" t="s">
        <v>207</v>
      </c>
    </row>
    <row r="197" spans="1:10" x14ac:dyDescent="0.25">
      <c r="A197" s="2">
        <v>195</v>
      </c>
      <c r="B197" s="2" t="s">
        <v>207</v>
      </c>
      <c r="C197" s="2">
        <v>180</v>
      </c>
      <c r="D197" s="2">
        <v>20</v>
      </c>
      <c r="E197" s="2" t="s">
        <v>207</v>
      </c>
      <c r="F197" s="2" t="s">
        <v>207</v>
      </c>
      <c r="G197" s="2" t="s">
        <v>207</v>
      </c>
      <c r="H197" s="2" t="s">
        <v>207</v>
      </c>
      <c r="I197" s="2" t="s">
        <v>207</v>
      </c>
      <c r="J197" s="2" t="s">
        <v>207</v>
      </c>
    </row>
    <row r="198" spans="1:10" x14ac:dyDescent="0.25">
      <c r="A198" s="2">
        <v>196</v>
      </c>
      <c r="B198" s="2" t="s">
        <v>207</v>
      </c>
      <c r="C198" s="2">
        <v>185</v>
      </c>
      <c r="D198" s="2">
        <v>20</v>
      </c>
      <c r="E198" s="2" t="s">
        <v>207</v>
      </c>
      <c r="F198" s="2" t="s">
        <v>207</v>
      </c>
      <c r="G198" s="2" t="s">
        <v>207</v>
      </c>
      <c r="H198" s="2" t="s">
        <v>207</v>
      </c>
      <c r="I198" s="2" t="s">
        <v>207</v>
      </c>
      <c r="J198" s="2" t="s">
        <v>207</v>
      </c>
    </row>
    <row r="199" spans="1:10" x14ac:dyDescent="0.25">
      <c r="A199" s="2">
        <v>197</v>
      </c>
      <c r="B199" s="2" t="s">
        <v>207</v>
      </c>
      <c r="C199" s="2">
        <v>190</v>
      </c>
      <c r="D199" s="2">
        <v>20</v>
      </c>
      <c r="E199" s="2" t="s">
        <v>207</v>
      </c>
      <c r="F199" s="2" t="s">
        <v>207</v>
      </c>
      <c r="G199" s="2" t="s">
        <v>207</v>
      </c>
      <c r="H199" s="2" t="s">
        <v>207</v>
      </c>
      <c r="I199" s="2" t="s">
        <v>207</v>
      </c>
      <c r="J199" s="2" t="s">
        <v>207</v>
      </c>
    </row>
    <row r="200" spans="1:10" x14ac:dyDescent="0.25">
      <c r="A200" s="2">
        <v>198</v>
      </c>
      <c r="B200" s="2" t="s">
        <v>207</v>
      </c>
      <c r="C200" s="2">
        <v>195</v>
      </c>
      <c r="D200" s="2">
        <v>20</v>
      </c>
      <c r="E200" s="2" t="s">
        <v>207</v>
      </c>
      <c r="F200" s="2" t="s">
        <v>207</v>
      </c>
      <c r="G200" s="2" t="s">
        <v>207</v>
      </c>
      <c r="H200" s="2" t="s">
        <v>207</v>
      </c>
      <c r="I200" s="2" t="s">
        <v>207</v>
      </c>
      <c r="J200" s="2" t="s">
        <v>207</v>
      </c>
    </row>
    <row r="201" spans="1:10" x14ac:dyDescent="0.25">
      <c r="A201" s="2">
        <v>199</v>
      </c>
      <c r="B201" s="2" t="s">
        <v>207</v>
      </c>
      <c r="C201" s="2">
        <v>200</v>
      </c>
      <c r="D201" s="2">
        <v>20</v>
      </c>
      <c r="E201" s="2" t="s">
        <v>207</v>
      </c>
      <c r="F201" s="2" t="s">
        <v>207</v>
      </c>
      <c r="G201" s="2" t="s">
        <v>207</v>
      </c>
      <c r="H201" s="2" t="s">
        <v>207</v>
      </c>
      <c r="I201" s="2" t="s">
        <v>207</v>
      </c>
      <c r="J201" s="2" t="s">
        <v>207</v>
      </c>
    </row>
    <row r="202" spans="1:10" x14ac:dyDescent="0.25">
      <c r="A202" s="2">
        <v>200</v>
      </c>
      <c r="B202" s="2" t="s">
        <v>207</v>
      </c>
      <c r="C202" s="2">
        <v>205</v>
      </c>
      <c r="D202" s="2">
        <v>20</v>
      </c>
      <c r="E202" s="2" t="s">
        <v>207</v>
      </c>
      <c r="F202" s="2" t="s">
        <v>207</v>
      </c>
      <c r="G202" s="2" t="s">
        <v>207</v>
      </c>
      <c r="H202" s="2" t="s">
        <v>207</v>
      </c>
      <c r="I202" s="2" t="s">
        <v>207</v>
      </c>
      <c r="J202" s="2" t="s">
        <v>207</v>
      </c>
    </row>
    <row r="203" spans="1:10" x14ac:dyDescent="0.25">
      <c r="A203" s="2">
        <v>201</v>
      </c>
      <c r="B203" s="2" t="s">
        <v>207</v>
      </c>
      <c r="C203" s="2">
        <v>210</v>
      </c>
      <c r="D203" s="2">
        <v>20</v>
      </c>
      <c r="E203" s="2" t="s">
        <v>207</v>
      </c>
      <c r="F203" s="2" t="s">
        <v>207</v>
      </c>
      <c r="G203" s="2" t="s">
        <v>207</v>
      </c>
      <c r="H203" s="2" t="s">
        <v>207</v>
      </c>
      <c r="I203" s="2" t="s">
        <v>207</v>
      </c>
      <c r="J203" s="2" t="s">
        <v>207</v>
      </c>
    </row>
    <row r="204" spans="1:10" x14ac:dyDescent="0.25">
      <c r="A204" s="2">
        <v>202</v>
      </c>
      <c r="B204" s="2" t="s">
        <v>207</v>
      </c>
      <c r="C204" s="2">
        <v>215</v>
      </c>
      <c r="D204" s="2">
        <v>20</v>
      </c>
      <c r="E204" s="2" t="s">
        <v>207</v>
      </c>
      <c r="F204" s="2" t="s">
        <v>207</v>
      </c>
      <c r="G204" s="2" t="s">
        <v>207</v>
      </c>
      <c r="H204" s="2" t="s">
        <v>207</v>
      </c>
      <c r="I204" s="2" t="s">
        <v>207</v>
      </c>
      <c r="J204" s="2" t="s">
        <v>207</v>
      </c>
    </row>
    <row r="205" spans="1:10" x14ac:dyDescent="0.25">
      <c r="A205" s="2">
        <v>203</v>
      </c>
      <c r="B205" s="2" t="s">
        <v>207</v>
      </c>
      <c r="C205" s="2">
        <v>220</v>
      </c>
      <c r="D205" s="2">
        <v>20</v>
      </c>
      <c r="E205" s="2" t="s">
        <v>207</v>
      </c>
      <c r="F205" s="2" t="s">
        <v>207</v>
      </c>
      <c r="G205" s="2" t="s">
        <v>207</v>
      </c>
      <c r="H205" s="2" t="s">
        <v>207</v>
      </c>
      <c r="I205" s="2" t="s">
        <v>207</v>
      </c>
      <c r="J205" s="2" t="s">
        <v>207</v>
      </c>
    </row>
    <row r="206" spans="1:10" x14ac:dyDescent="0.25">
      <c r="A206" s="2">
        <v>204</v>
      </c>
      <c r="B206" s="2" t="s">
        <v>207</v>
      </c>
      <c r="C206" s="2">
        <v>225</v>
      </c>
      <c r="D206" s="2">
        <v>20</v>
      </c>
      <c r="E206" s="2" t="s">
        <v>207</v>
      </c>
      <c r="F206" s="2" t="s">
        <v>207</v>
      </c>
      <c r="G206" s="2" t="s">
        <v>207</v>
      </c>
      <c r="H206" s="2" t="s">
        <v>207</v>
      </c>
      <c r="I206" s="2" t="s">
        <v>207</v>
      </c>
      <c r="J206" s="2" t="s">
        <v>207</v>
      </c>
    </row>
    <row r="207" spans="1:10" x14ac:dyDescent="0.25">
      <c r="A207" s="2">
        <v>205</v>
      </c>
      <c r="B207" s="2" t="s">
        <v>207</v>
      </c>
      <c r="C207" s="2">
        <v>230</v>
      </c>
      <c r="D207" s="2">
        <v>20</v>
      </c>
      <c r="E207" s="2" t="s">
        <v>207</v>
      </c>
      <c r="F207" s="2" t="s">
        <v>207</v>
      </c>
      <c r="G207" s="2" t="s">
        <v>207</v>
      </c>
      <c r="H207" s="2" t="s">
        <v>207</v>
      </c>
      <c r="I207" s="2" t="s">
        <v>207</v>
      </c>
      <c r="J207" s="2" t="s">
        <v>207</v>
      </c>
    </row>
    <row r="208" spans="1:10" x14ac:dyDescent="0.25">
      <c r="A208" s="2">
        <v>206</v>
      </c>
      <c r="B208" s="2" t="s">
        <v>207</v>
      </c>
      <c r="C208" s="2">
        <v>235</v>
      </c>
      <c r="D208" s="2">
        <v>20</v>
      </c>
      <c r="E208" s="2" t="s">
        <v>207</v>
      </c>
      <c r="F208" s="2" t="s">
        <v>207</v>
      </c>
      <c r="G208" s="2" t="s">
        <v>207</v>
      </c>
      <c r="H208" s="2" t="s">
        <v>207</v>
      </c>
      <c r="I208" s="2" t="s">
        <v>207</v>
      </c>
      <c r="J208" s="2" t="s">
        <v>207</v>
      </c>
    </row>
    <row r="209" spans="1:10" x14ac:dyDescent="0.25">
      <c r="A209" s="2">
        <v>207</v>
      </c>
      <c r="B209" s="2" t="s">
        <v>207</v>
      </c>
      <c r="C209" s="2">
        <v>240</v>
      </c>
      <c r="D209" s="2">
        <v>20</v>
      </c>
      <c r="E209" s="2" t="s">
        <v>207</v>
      </c>
      <c r="F209" s="2" t="s">
        <v>207</v>
      </c>
      <c r="G209" s="2" t="s">
        <v>207</v>
      </c>
      <c r="H209" s="2" t="s">
        <v>207</v>
      </c>
      <c r="I209" s="2" t="s">
        <v>207</v>
      </c>
      <c r="J209" s="2" t="s">
        <v>207</v>
      </c>
    </row>
    <row r="210" spans="1:10" x14ac:dyDescent="0.25">
      <c r="A210" s="2">
        <v>208</v>
      </c>
      <c r="B210" s="2" t="s">
        <v>207</v>
      </c>
      <c r="C210" s="2">
        <v>245</v>
      </c>
      <c r="D210" s="2">
        <v>20</v>
      </c>
      <c r="E210" s="2" t="s">
        <v>207</v>
      </c>
      <c r="F210" s="2" t="s">
        <v>207</v>
      </c>
      <c r="G210" s="2" t="s">
        <v>207</v>
      </c>
      <c r="H210" s="2" t="s">
        <v>207</v>
      </c>
      <c r="I210" s="2" t="s">
        <v>207</v>
      </c>
      <c r="J210" s="2" t="s">
        <v>207</v>
      </c>
    </row>
    <row r="211" spans="1:10" x14ac:dyDescent="0.25">
      <c r="A211" s="2">
        <v>209</v>
      </c>
      <c r="B211" s="2" t="s">
        <v>207</v>
      </c>
      <c r="C211" s="2">
        <v>250</v>
      </c>
      <c r="D211" s="2">
        <v>20</v>
      </c>
      <c r="E211" s="2" t="s">
        <v>207</v>
      </c>
      <c r="F211" s="2" t="s">
        <v>207</v>
      </c>
      <c r="G211" s="2" t="s">
        <v>207</v>
      </c>
      <c r="H211" s="2" t="s">
        <v>207</v>
      </c>
      <c r="I211" s="2" t="s">
        <v>207</v>
      </c>
      <c r="J211" s="2" t="s">
        <v>207</v>
      </c>
    </row>
    <row r="212" spans="1:10" x14ac:dyDescent="0.25">
      <c r="A212" s="2">
        <v>210</v>
      </c>
      <c r="B212" s="2" t="s">
        <v>207</v>
      </c>
      <c r="C212" s="2">
        <v>255</v>
      </c>
      <c r="D212" s="2">
        <v>20</v>
      </c>
      <c r="E212" s="2" t="s">
        <v>207</v>
      </c>
      <c r="F212" s="2" t="s">
        <v>207</v>
      </c>
      <c r="G212" s="2" t="s">
        <v>207</v>
      </c>
      <c r="H212" s="2" t="s">
        <v>207</v>
      </c>
      <c r="I212" s="2" t="s">
        <v>207</v>
      </c>
      <c r="J212" s="2" t="s">
        <v>207</v>
      </c>
    </row>
    <row r="213" spans="1:10" x14ac:dyDescent="0.25">
      <c r="A213" s="2">
        <v>211</v>
      </c>
      <c r="B213" s="2" t="s">
        <v>207</v>
      </c>
      <c r="C213" s="2">
        <v>260</v>
      </c>
      <c r="D213" s="2">
        <v>20</v>
      </c>
      <c r="E213" s="2" t="s">
        <v>207</v>
      </c>
      <c r="F213" s="2" t="s">
        <v>207</v>
      </c>
      <c r="G213" s="2" t="s">
        <v>207</v>
      </c>
      <c r="H213" s="2" t="s">
        <v>207</v>
      </c>
      <c r="I213" s="2" t="s">
        <v>207</v>
      </c>
      <c r="J213" s="2" t="s">
        <v>207</v>
      </c>
    </row>
    <row r="214" spans="1:10" x14ac:dyDescent="0.25">
      <c r="A214" s="2">
        <v>212</v>
      </c>
      <c r="B214" s="2" t="s">
        <v>207</v>
      </c>
      <c r="C214" s="2">
        <v>265</v>
      </c>
      <c r="D214" s="2">
        <v>20</v>
      </c>
      <c r="E214" s="2" t="s">
        <v>207</v>
      </c>
      <c r="F214" s="2" t="s">
        <v>207</v>
      </c>
      <c r="G214" s="2" t="s">
        <v>207</v>
      </c>
      <c r="H214" s="2" t="s">
        <v>207</v>
      </c>
      <c r="I214" s="2" t="s">
        <v>207</v>
      </c>
      <c r="J214" s="2" t="s">
        <v>207</v>
      </c>
    </row>
    <row r="215" spans="1:10" x14ac:dyDescent="0.25">
      <c r="A215" s="2">
        <v>213</v>
      </c>
      <c r="B215" s="2" t="s">
        <v>207</v>
      </c>
      <c r="C215" s="2">
        <v>270</v>
      </c>
      <c r="D215" s="2">
        <v>20</v>
      </c>
      <c r="E215" s="2" t="s">
        <v>207</v>
      </c>
      <c r="F215" s="2" t="s">
        <v>207</v>
      </c>
      <c r="G215" s="2" t="s">
        <v>207</v>
      </c>
      <c r="H215" s="2" t="s">
        <v>207</v>
      </c>
      <c r="I215" s="2" t="s">
        <v>207</v>
      </c>
      <c r="J215" s="2" t="s">
        <v>207</v>
      </c>
    </row>
    <row r="216" spans="1:10" x14ac:dyDescent="0.25">
      <c r="A216" s="2">
        <v>214</v>
      </c>
      <c r="B216" s="2" t="s">
        <v>207</v>
      </c>
      <c r="C216" s="2">
        <v>275</v>
      </c>
      <c r="D216" s="2">
        <v>20</v>
      </c>
      <c r="E216" s="2" t="s">
        <v>207</v>
      </c>
      <c r="F216" s="2" t="s">
        <v>207</v>
      </c>
      <c r="G216" s="2" t="s">
        <v>207</v>
      </c>
      <c r="H216" s="2" t="s">
        <v>207</v>
      </c>
      <c r="I216" s="2" t="s">
        <v>207</v>
      </c>
      <c r="J216" s="2" t="s">
        <v>207</v>
      </c>
    </row>
    <row r="217" spans="1:10" x14ac:dyDescent="0.25">
      <c r="A217" s="2">
        <v>215</v>
      </c>
      <c r="B217" s="2" t="s">
        <v>207</v>
      </c>
      <c r="C217" s="2">
        <v>280</v>
      </c>
      <c r="D217" s="2">
        <v>20</v>
      </c>
      <c r="E217" s="2" t="s">
        <v>207</v>
      </c>
      <c r="F217" s="2" t="s">
        <v>207</v>
      </c>
      <c r="G217" s="2" t="s">
        <v>207</v>
      </c>
      <c r="H217" s="2" t="s">
        <v>207</v>
      </c>
      <c r="I217" s="2" t="s">
        <v>207</v>
      </c>
      <c r="J217" s="2" t="s">
        <v>207</v>
      </c>
    </row>
    <row r="218" spans="1:10" x14ac:dyDescent="0.25">
      <c r="A218" s="2">
        <v>216</v>
      </c>
      <c r="B218" s="2" t="s">
        <v>207</v>
      </c>
      <c r="C218" s="2">
        <v>285</v>
      </c>
      <c r="D218" s="2">
        <v>20</v>
      </c>
      <c r="E218" s="2" t="s">
        <v>207</v>
      </c>
      <c r="F218" s="2" t="s">
        <v>207</v>
      </c>
      <c r="G218" s="2" t="s">
        <v>207</v>
      </c>
      <c r="H218" s="2" t="s">
        <v>207</v>
      </c>
      <c r="I218" s="2" t="s">
        <v>207</v>
      </c>
      <c r="J218" s="2" t="s">
        <v>207</v>
      </c>
    </row>
    <row r="219" spans="1:10" x14ac:dyDescent="0.25">
      <c r="A219" s="2">
        <v>217</v>
      </c>
      <c r="B219" s="2" t="s">
        <v>207</v>
      </c>
      <c r="C219" s="2">
        <v>290</v>
      </c>
      <c r="D219" s="2">
        <v>20</v>
      </c>
      <c r="E219" s="2" t="s">
        <v>207</v>
      </c>
      <c r="F219" s="2" t="s">
        <v>207</v>
      </c>
      <c r="G219" s="2" t="s">
        <v>207</v>
      </c>
      <c r="H219" s="2" t="s">
        <v>207</v>
      </c>
      <c r="I219" s="2" t="s">
        <v>207</v>
      </c>
      <c r="J219" s="2" t="s">
        <v>207</v>
      </c>
    </row>
    <row r="220" spans="1:10" x14ac:dyDescent="0.25">
      <c r="A220" s="2">
        <v>218</v>
      </c>
      <c r="B220" s="2" t="s">
        <v>207</v>
      </c>
      <c r="C220" s="2">
        <v>295</v>
      </c>
      <c r="D220" s="2">
        <v>20</v>
      </c>
      <c r="E220" s="2" t="s">
        <v>207</v>
      </c>
      <c r="F220" s="2" t="s">
        <v>207</v>
      </c>
      <c r="G220" s="2" t="s">
        <v>207</v>
      </c>
      <c r="H220" s="2" t="s">
        <v>207</v>
      </c>
      <c r="I220" s="2" t="s">
        <v>207</v>
      </c>
      <c r="J220" s="2" t="s">
        <v>207</v>
      </c>
    </row>
    <row r="221" spans="1:10" x14ac:dyDescent="0.25">
      <c r="A221" s="2">
        <v>219</v>
      </c>
      <c r="B221" s="2" t="s">
        <v>207</v>
      </c>
      <c r="C221" s="2">
        <v>300</v>
      </c>
      <c r="D221" s="2">
        <v>20</v>
      </c>
      <c r="E221" s="2" t="s">
        <v>207</v>
      </c>
      <c r="F221" s="2" t="s">
        <v>207</v>
      </c>
      <c r="G221" s="2" t="s">
        <v>207</v>
      </c>
      <c r="H221" s="2" t="s">
        <v>207</v>
      </c>
      <c r="I221" s="2" t="s">
        <v>207</v>
      </c>
      <c r="J221" s="2" t="s">
        <v>207</v>
      </c>
    </row>
    <row r="222" spans="1:10" x14ac:dyDescent="0.25">
      <c r="A222" s="2">
        <v>220</v>
      </c>
      <c r="B222" s="2" t="s">
        <v>22</v>
      </c>
      <c r="C222" s="2">
        <v>5</v>
      </c>
      <c r="D222" s="2">
        <v>30</v>
      </c>
      <c r="E222" s="2" t="s">
        <v>207</v>
      </c>
      <c r="F222" s="2" t="s">
        <v>207</v>
      </c>
      <c r="G222" s="2" t="s">
        <v>207</v>
      </c>
      <c r="H222" s="2" t="s">
        <v>207</v>
      </c>
      <c r="I222" s="2" t="s">
        <v>207</v>
      </c>
      <c r="J222" s="2" t="s">
        <v>207</v>
      </c>
    </row>
    <row r="223" spans="1:10" x14ac:dyDescent="0.25">
      <c r="A223" s="2">
        <v>221</v>
      </c>
      <c r="B223" s="2" t="s">
        <v>23</v>
      </c>
      <c r="C223" s="2">
        <v>10</v>
      </c>
      <c r="D223" s="2">
        <v>30</v>
      </c>
      <c r="E223" s="2" t="s">
        <v>207</v>
      </c>
      <c r="F223" s="2" t="s">
        <v>207</v>
      </c>
      <c r="G223" s="2" t="s">
        <v>207</v>
      </c>
      <c r="H223" s="2" t="s">
        <v>207</v>
      </c>
      <c r="I223" s="2" t="s">
        <v>207</v>
      </c>
      <c r="J223" s="2" t="s">
        <v>207</v>
      </c>
    </row>
    <row r="224" spans="1:10" x14ac:dyDescent="0.25">
      <c r="A224" s="2">
        <v>222</v>
      </c>
      <c r="B224" s="2" t="s">
        <v>24</v>
      </c>
      <c r="C224" s="2">
        <v>15</v>
      </c>
      <c r="D224" s="2">
        <v>30</v>
      </c>
      <c r="E224" s="2" t="s">
        <v>207</v>
      </c>
      <c r="F224" s="2" t="s">
        <v>207</v>
      </c>
      <c r="G224" s="2" t="s">
        <v>207</v>
      </c>
      <c r="H224" s="2" t="s">
        <v>207</v>
      </c>
      <c r="I224" s="2" t="s">
        <v>207</v>
      </c>
      <c r="J224" s="2" t="s">
        <v>207</v>
      </c>
    </row>
    <row r="225" spans="1:10" x14ac:dyDescent="0.25">
      <c r="A225" s="2">
        <v>223</v>
      </c>
      <c r="B225" s="2" t="s">
        <v>25</v>
      </c>
      <c r="C225" s="2">
        <v>20</v>
      </c>
      <c r="D225" s="2">
        <v>30</v>
      </c>
      <c r="E225" s="2" t="s">
        <v>207</v>
      </c>
      <c r="F225" s="2" t="s">
        <v>207</v>
      </c>
      <c r="G225" s="2" t="s">
        <v>207</v>
      </c>
      <c r="H225" s="2" t="s">
        <v>207</v>
      </c>
      <c r="I225" s="2" t="s">
        <v>207</v>
      </c>
      <c r="J225" s="2" t="s">
        <v>207</v>
      </c>
    </row>
    <row r="226" spans="1:10" x14ac:dyDescent="0.25">
      <c r="A226" s="2">
        <v>224</v>
      </c>
      <c r="B226" s="2" t="s">
        <v>26</v>
      </c>
      <c r="C226" s="2">
        <v>25</v>
      </c>
      <c r="D226" s="2">
        <v>30</v>
      </c>
      <c r="E226" s="2" t="s">
        <v>207</v>
      </c>
      <c r="F226" s="2" t="s">
        <v>207</v>
      </c>
      <c r="G226" s="2" t="s">
        <v>207</v>
      </c>
      <c r="H226" s="2" t="s">
        <v>207</v>
      </c>
      <c r="I226" s="2" t="s">
        <v>207</v>
      </c>
      <c r="J226" s="2" t="s">
        <v>207</v>
      </c>
    </row>
    <row r="227" spans="1:10" x14ac:dyDescent="0.25">
      <c r="A227" s="2">
        <v>225</v>
      </c>
      <c r="B227" s="2" t="s">
        <v>27</v>
      </c>
      <c r="C227" s="2">
        <v>30</v>
      </c>
      <c r="D227" s="2">
        <v>30</v>
      </c>
      <c r="E227" s="2" t="s">
        <v>207</v>
      </c>
      <c r="F227" s="2" t="s">
        <v>207</v>
      </c>
      <c r="G227" s="2" t="s">
        <v>207</v>
      </c>
      <c r="H227" s="2" t="s">
        <v>207</v>
      </c>
      <c r="I227" s="2" t="s">
        <v>207</v>
      </c>
      <c r="J227" s="2" t="s">
        <v>207</v>
      </c>
    </row>
    <row r="228" spans="1:10" x14ac:dyDescent="0.25">
      <c r="A228" s="2">
        <v>226</v>
      </c>
      <c r="B228" s="2" t="s">
        <v>28</v>
      </c>
      <c r="C228" s="2">
        <v>35</v>
      </c>
      <c r="D228" s="2">
        <v>30</v>
      </c>
      <c r="E228" s="2" t="s">
        <v>207</v>
      </c>
      <c r="F228" s="2" t="s">
        <v>207</v>
      </c>
      <c r="G228" s="2" t="s">
        <v>207</v>
      </c>
      <c r="H228" s="2" t="s">
        <v>207</v>
      </c>
      <c r="I228" s="2" t="s">
        <v>207</v>
      </c>
      <c r="J228" s="2" t="s">
        <v>207</v>
      </c>
    </row>
    <row r="229" spans="1:10" x14ac:dyDescent="0.25">
      <c r="A229" s="2">
        <v>227</v>
      </c>
      <c r="B229" s="2" t="s">
        <v>29</v>
      </c>
      <c r="C229" s="2">
        <v>40</v>
      </c>
      <c r="D229" s="2">
        <v>30</v>
      </c>
      <c r="E229" s="2" t="s">
        <v>207</v>
      </c>
      <c r="F229" s="2" t="s">
        <v>207</v>
      </c>
      <c r="G229" s="2" t="s">
        <v>207</v>
      </c>
      <c r="H229" s="2" t="s">
        <v>207</v>
      </c>
      <c r="I229" s="2" t="s">
        <v>207</v>
      </c>
      <c r="J229" s="2" t="s">
        <v>207</v>
      </c>
    </row>
    <row r="230" spans="1:10" x14ac:dyDescent="0.25">
      <c r="A230" s="2">
        <v>228</v>
      </c>
      <c r="B230" s="2" t="s">
        <v>30</v>
      </c>
      <c r="C230" s="2">
        <v>45</v>
      </c>
      <c r="D230" s="2">
        <v>30</v>
      </c>
      <c r="E230" s="2" t="s">
        <v>207</v>
      </c>
      <c r="F230" s="2" t="s">
        <v>207</v>
      </c>
      <c r="G230" s="2" t="s">
        <v>207</v>
      </c>
      <c r="H230" s="2" t="s">
        <v>207</v>
      </c>
      <c r="I230" s="2" t="s">
        <v>207</v>
      </c>
      <c r="J230" s="2" t="s">
        <v>207</v>
      </c>
    </row>
    <row r="231" spans="1:10" x14ac:dyDescent="0.25">
      <c r="A231" s="2">
        <v>229</v>
      </c>
      <c r="B231" s="2" t="s">
        <v>31</v>
      </c>
      <c r="C231" s="2">
        <v>50</v>
      </c>
      <c r="D231" s="2">
        <v>30</v>
      </c>
      <c r="E231" s="2" t="s">
        <v>207</v>
      </c>
      <c r="F231" s="2" t="s">
        <v>207</v>
      </c>
      <c r="G231" s="2" t="s">
        <v>207</v>
      </c>
      <c r="H231" s="2" t="s">
        <v>207</v>
      </c>
      <c r="I231" s="2" t="s">
        <v>207</v>
      </c>
      <c r="J231" s="2" t="s">
        <v>207</v>
      </c>
    </row>
    <row r="232" spans="1:10" x14ac:dyDescent="0.25">
      <c r="A232" s="2">
        <v>230</v>
      </c>
      <c r="B232" s="2" t="s">
        <v>32</v>
      </c>
      <c r="C232" s="2">
        <v>55</v>
      </c>
      <c r="D232" s="2">
        <v>30</v>
      </c>
      <c r="E232" s="2" t="s">
        <v>207</v>
      </c>
      <c r="F232" s="2" t="s">
        <v>207</v>
      </c>
      <c r="G232" s="2" t="s">
        <v>207</v>
      </c>
      <c r="H232" s="2" t="s">
        <v>207</v>
      </c>
      <c r="I232" s="2" t="s">
        <v>207</v>
      </c>
      <c r="J232" s="2" t="s">
        <v>207</v>
      </c>
    </row>
    <row r="233" spans="1:10" x14ac:dyDescent="0.25">
      <c r="A233" s="2">
        <v>231</v>
      </c>
      <c r="B233" s="2" t="s">
        <v>33</v>
      </c>
      <c r="C233" s="2">
        <v>60</v>
      </c>
      <c r="D233" s="2">
        <v>30</v>
      </c>
      <c r="E233" s="2" t="s">
        <v>207</v>
      </c>
      <c r="F233" s="2" t="s">
        <v>207</v>
      </c>
      <c r="G233" s="2" t="s">
        <v>207</v>
      </c>
      <c r="H233" s="2" t="s">
        <v>207</v>
      </c>
      <c r="I233" s="2" t="s">
        <v>207</v>
      </c>
      <c r="J233" s="2" t="s">
        <v>207</v>
      </c>
    </row>
    <row r="234" spans="1:10" x14ac:dyDescent="0.25">
      <c r="A234" s="2">
        <v>232</v>
      </c>
      <c r="B234" s="2" t="s">
        <v>34</v>
      </c>
      <c r="C234" s="2">
        <v>65</v>
      </c>
      <c r="D234" s="2">
        <v>30</v>
      </c>
      <c r="E234" s="2" t="s">
        <v>207</v>
      </c>
      <c r="F234" s="2" t="s">
        <v>207</v>
      </c>
      <c r="G234" s="2" t="s">
        <v>207</v>
      </c>
      <c r="H234" s="2" t="s">
        <v>207</v>
      </c>
      <c r="I234" s="2" t="s">
        <v>207</v>
      </c>
      <c r="J234" s="2" t="s">
        <v>207</v>
      </c>
    </row>
    <row r="235" spans="1:10" x14ac:dyDescent="0.25">
      <c r="A235" s="2">
        <v>233</v>
      </c>
      <c r="B235" s="2" t="s">
        <v>35</v>
      </c>
      <c r="C235" s="2">
        <v>70</v>
      </c>
      <c r="D235" s="2">
        <v>30</v>
      </c>
      <c r="E235" s="2" t="s">
        <v>207</v>
      </c>
      <c r="F235" s="2" t="s">
        <v>207</v>
      </c>
      <c r="G235" s="2" t="s">
        <v>207</v>
      </c>
      <c r="H235" s="2" t="s">
        <v>207</v>
      </c>
      <c r="I235" s="2" t="s">
        <v>207</v>
      </c>
      <c r="J235" s="2" t="s">
        <v>207</v>
      </c>
    </row>
    <row r="236" spans="1:10" x14ac:dyDescent="0.25">
      <c r="A236" s="2">
        <v>234</v>
      </c>
      <c r="B236" s="2" t="s">
        <v>36</v>
      </c>
      <c r="C236" s="2">
        <v>75</v>
      </c>
      <c r="D236" s="2">
        <v>30</v>
      </c>
      <c r="E236" s="2" t="s">
        <v>207</v>
      </c>
      <c r="F236" s="2" t="s">
        <v>207</v>
      </c>
      <c r="G236" s="2" t="s">
        <v>207</v>
      </c>
      <c r="H236" s="2" t="s">
        <v>207</v>
      </c>
      <c r="I236" s="2" t="s">
        <v>207</v>
      </c>
      <c r="J236" s="2" t="s">
        <v>207</v>
      </c>
    </row>
    <row r="237" spans="1:10" x14ac:dyDescent="0.25">
      <c r="A237" s="2">
        <v>235</v>
      </c>
      <c r="B237" s="2" t="s">
        <v>37</v>
      </c>
      <c r="C237" s="2">
        <v>80</v>
      </c>
      <c r="D237" s="2">
        <v>30</v>
      </c>
      <c r="E237" s="2" t="s">
        <v>207</v>
      </c>
      <c r="F237" s="2" t="s">
        <v>207</v>
      </c>
      <c r="G237" s="2" t="s">
        <v>207</v>
      </c>
      <c r="H237" s="2" t="s">
        <v>207</v>
      </c>
      <c r="I237" s="2" t="s">
        <v>207</v>
      </c>
      <c r="J237" s="2" t="s">
        <v>207</v>
      </c>
    </row>
    <row r="238" spans="1:10" x14ac:dyDescent="0.25">
      <c r="A238" s="2">
        <v>236</v>
      </c>
      <c r="B238" s="2" t="s">
        <v>38</v>
      </c>
      <c r="C238" s="2">
        <v>85</v>
      </c>
      <c r="D238" s="2">
        <v>30</v>
      </c>
      <c r="E238" s="2" t="s">
        <v>207</v>
      </c>
      <c r="F238" s="2" t="s">
        <v>207</v>
      </c>
      <c r="G238" s="2" t="s">
        <v>207</v>
      </c>
      <c r="H238" s="2" t="s">
        <v>207</v>
      </c>
      <c r="I238" s="2" t="s">
        <v>207</v>
      </c>
      <c r="J238" s="2" t="s">
        <v>207</v>
      </c>
    </row>
    <row r="239" spans="1:10" x14ac:dyDescent="0.25">
      <c r="A239" s="2">
        <v>237</v>
      </c>
      <c r="B239" s="2" t="s">
        <v>39</v>
      </c>
      <c r="C239" s="2">
        <v>90</v>
      </c>
      <c r="D239" s="2">
        <v>30</v>
      </c>
      <c r="E239" s="2" t="s">
        <v>207</v>
      </c>
      <c r="F239" s="2" t="s">
        <v>207</v>
      </c>
      <c r="G239" s="2" t="s">
        <v>207</v>
      </c>
      <c r="H239" s="2" t="s">
        <v>207</v>
      </c>
      <c r="I239" s="2" t="s">
        <v>207</v>
      </c>
      <c r="J239" s="2" t="s">
        <v>207</v>
      </c>
    </row>
    <row r="240" spans="1:10" x14ac:dyDescent="0.25">
      <c r="A240" s="2">
        <v>238</v>
      </c>
      <c r="B240" s="2" t="s">
        <v>40</v>
      </c>
      <c r="C240" s="2">
        <v>95</v>
      </c>
      <c r="D240" s="2">
        <v>30</v>
      </c>
      <c r="E240" s="2" t="s">
        <v>207</v>
      </c>
      <c r="F240" s="2" t="s">
        <v>207</v>
      </c>
      <c r="G240" s="2" t="s">
        <v>207</v>
      </c>
      <c r="H240" s="2" t="s">
        <v>207</v>
      </c>
      <c r="I240" s="2" t="s">
        <v>207</v>
      </c>
      <c r="J240" s="2" t="s">
        <v>207</v>
      </c>
    </row>
    <row r="241" spans="1:10" x14ac:dyDescent="0.25">
      <c r="A241" s="2">
        <v>239</v>
      </c>
      <c r="B241" s="2" t="s">
        <v>41</v>
      </c>
      <c r="C241" s="2">
        <v>100</v>
      </c>
      <c r="D241" s="2">
        <v>30</v>
      </c>
      <c r="E241" s="2" t="s">
        <v>207</v>
      </c>
      <c r="F241" s="2" t="s">
        <v>207</v>
      </c>
      <c r="G241" s="2" t="s">
        <v>207</v>
      </c>
      <c r="H241" s="2" t="s">
        <v>207</v>
      </c>
      <c r="I241" s="2" t="s">
        <v>207</v>
      </c>
      <c r="J241" s="2" t="s">
        <v>207</v>
      </c>
    </row>
    <row r="242" spans="1:10" x14ac:dyDescent="0.25">
      <c r="A242" s="2">
        <v>240</v>
      </c>
      <c r="B242" s="2" t="s">
        <v>42</v>
      </c>
      <c r="C242" s="2">
        <v>105</v>
      </c>
      <c r="D242" s="2">
        <v>30</v>
      </c>
      <c r="E242" s="2" t="s">
        <v>207</v>
      </c>
      <c r="F242" s="2" t="s">
        <v>207</v>
      </c>
      <c r="G242" s="2" t="s">
        <v>207</v>
      </c>
      <c r="H242" s="2" t="s">
        <v>207</v>
      </c>
      <c r="I242" s="2" t="s">
        <v>207</v>
      </c>
      <c r="J242" s="2" t="s">
        <v>207</v>
      </c>
    </row>
    <row r="243" spans="1:10" x14ac:dyDescent="0.25">
      <c r="A243" s="2">
        <v>241</v>
      </c>
      <c r="B243" s="2" t="s">
        <v>43</v>
      </c>
      <c r="C243" s="2">
        <v>110</v>
      </c>
      <c r="D243" s="2">
        <v>30</v>
      </c>
      <c r="E243" s="2" t="s">
        <v>207</v>
      </c>
      <c r="F243" s="2" t="s">
        <v>207</v>
      </c>
      <c r="G243" s="2" t="s">
        <v>207</v>
      </c>
      <c r="H243" s="2" t="s">
        <v>207</v>
      </c>
      <c r="I243" s="2" t="s">
        <v>207</v>
      </c>
      <c r="J243" s="2" t="s">
        <v>207</v>
      </c>
    </row>
    <row r="244" spans="1:10" x14ac:dyDescent="0.25">
      <c r="A244" s="2">
        <v>242</v>
      </c>
      <c r="B244" s="2" t="s">
        <v>44</v>
      </c>
      <c r="C244" s="2">
        <v>115</v>
      </c>
      <c r="D244" s="2">
        <v>30</v>
      </c>
      <c r="E244" s="2" t="s">
        <v>207</v>
      </c>
      <c r="F244" s="2" t="s">
        <v>207</v>
      </c>
      <c r="G244" s="2" t="s">
        <v>207</v>
      </c>
      <c r="H244" s="2" t="s">
        <v>207</v>
      </c>
      <c r="I244" s="2" t="s">
        <v>207</v>
      </c>
      <c r="J244" s="2" t="s">
        <v>207</v>
      </c>
    </row>
    <row r="245" spans="1:10" x14ac:dyDescent="0.25">
      <c r="A245" s="2">
        <v>243</v>
      </c>
      <c r="B245" s="2" t="s">
        <v>45</v>
      </c>
      <c r="C245" s="2">
        <v>120</v>
      </c>
      <c r="D245" s="2">
        <v>30</v>
      </c>
      <c r="E245" s="2" t="s">
        <v>207</v>
      </c>
      <c r="F245" s="2" t="s">
        <v>207</v>
      </c>
      <c r="G245" s="2" t="s">
        <v>207</v>
      </c>
      <c r="H245" s="2" t="s">
        <v>207</v>
      </c>
      <c r="I245" s="2" t="s">
        <v>207</v>
      </c>
      <c r="J245" s="2" t="s">
        <v>207</v>
      </c>
    </row>
    <row r="246" spans="1:10" x14ac:dyDescent="0.25">
      <c r="A246" s="2">
        <v>244</v>
      </c>
      <c r="B246" s="2" t="s">
        <v>46</v>
      </c>
      <c r="C246" s="2">
        <v>125</v>
      </c>
      <c r="D246" s="2">
        <v>30</v>
      </c>
      <c r="E246" s="2" t="s">
        <v>207</v>
      </c>
      <c r="F246" s="2" t="s">
        <v>207</v>
      </c>
      <c r="G246" s="2" t="s">
        <v>207</v>
      </c>
      <c r="H246" s="2" t="s">
        <v>207</v>
      </c>
      <c r="I246" s="2" t="s">
        <v>207</v>
      </c>
      <c r="J246" s="2" t="s">
        <v>207</v>
      </c>
    </row>
    <row r="247" spans="1:10" x14ac:dyDescent="0.25">
      <c r="A247" s="2">
        <v>245</v>
      </c>
      <c r="B247" s="2" t="s">
        <v>47</v>
      </c>
      <c r="C247" s="2">
        <v>130</v>
      </c>
      <c r="D247" s="2">
        <v>30</v>
      </c>
      <c r="E247" s="2" t="s">
        <v>207</v>
      </c>
      <c r="F247" s="2" t="s">
        <v>207</v>
      </c>
      <c r="G247" s="2" t="s">
        <v>207</v>
      </c>
      <c r="H247" s="2" t="s">
        <v>207</v>
      </c>
      <c r="I247" s="2" t="s">
        <v>207</v>
      </c>
      <c r="J247" s="2" t="s">
        <v>207</v>
      </c>
    </row>
    <row r="248" spans="1:10" x14ac:dyDescent="0.25">
      <c r="A248" s="2">
        <v>246</v>
      </c>
      <c r="B248" s="2" t="s">
        <v>48</v>
      </c>
      <c r="C248" s="2">
        <v>135</v>
      </c>
      <c r="D248" s="2">
        <v>30</v>
      </c>
      <c r="E248" s="2" t="s">
        <v>207</v>
      </c>
      <c r="F248" s="2" t="s">
        <v>207</v>
      </c>
      <c r="G248" s="2" t="s">
        <v>207</v>
      </c>
      <c r="H248" s="2" t="s">
        <v>207</v>
      </c>
      <c r="I248" s="2" t="s">
        <v>207</v>
      </c>
      <c r="J248" s="2" t="s">
        <v>207</v>
      </c>
    </row>
    <row r="249" spans="1:10" x14ac:dyDescent="0.25">
      <c r="A249" s="2">
        <v>247</v>
      </c>
      <c r="B249" s="2" t="s">
        <v>49</v>
      </c>
      <c r="C249" s="2">
        <v>140</v>
      </c>
      <c r="D249" s="2">
        <v>30</v>
      </c>
      <c r="E249" s="2" t="s">
        <v>207</v>
      </c>
      <c r="F249" s="2" t="s">
        <v>207</v>
      </c>
      <c r="G249" s="2" t="s">
        <v>207</v>
      </c>
      <c r="H249" s="2" t="s">
        <v>207</v>
      </c>
      <c r="I249" s="2" t="s">
        <v>207</v>
      </c>
      <c r="J249" s="2" t="s">
        <v>207</v>
      </c>
    </row>
    <row r="250" spans="1:10" x14ac:dyDescent="0.25">
      <c r="A250" s="2">
        <v>248</v>
      </c>
      <c r="B250" s="2" t="s">
        <v>50</v>
      </c>
      <c r="C250" s="2">
        <v>145</v>
      </c>
      <c r="D250" s="2">
        <v>30</v>
      </c>
      <c r="E250" s="2" t="s">
        <v>207</v>
      </c>
      <c r="F250" s="2" t="s">
        <v>207</v>
      </c>
      <c r="G250" s="2" t="s">
        <v>207</v>
      </c>
      <c r="H250" s="2" t="s">
        <v>207</v>
      </c>
      <c r="I250" s="2" t="s">
        <v>207</v>
      </c>
      <c r="J250" s="2" t="s">
        <v>207</v>
      </c>
    </row>
    <row r="251" spans="1:10" x14ac:dyDescent="0.25">
      <c r="A251" s="2">
        <v>249</v>
      </c>
      <c r="B251" s="2" t="s">
        <v>51</v>
      </c>
      <c r="C251" s="2">
        <v>150</v>
      </c>
      <c r="D251" s="2">
        <v>30</v>
      </c>
      <c r="E251" s="2" t="s">
        <v>207</v>
      </c>
      <c r="F251" s="2" t="s">
        <v>207</v>
      </c>
      <c r="G251" s="2" t="s">
        <v>207</v>
      </c>
      <c r="H251" s="2" t="s">
        <v>207</v>
      </c>
      <c r="I251" s="2" t="s">
        <v>207</v>
      </c>
      <c r="J251" s="2" t="s">
        <v>207</v>
      </c>
    </row>
    <row r="252" spans="1:10" x14ac:dyDescent="0.25">
      <c r="A252" s="2">
        <v>250</v>
      </c>
      <c r="B252" s="2" t="s">
        <v>52</v>
      </c>
      <c r="C252" s="2">
        <v>155</v>
      </c>
      <c r="D252" s="2">
        <v>30</v>
      </c>
      <c r="E252" s="2" t="s">
        <v>207</v>
      </c>
      <c r="F252" s="2" t="s">
        <v>207</v>
      </c>
      <c r="G252" s="2" t="s">
        <v>207</v>
      </c>
      <c r="H252" s="2" t="s">
        <v>207</v>
      </c>
      <c r="I252" s="2" t="s">
        <v>207</v>
      </c>
      <c r="J252" s="2" t="s">
        <v>207</v>
      </c>
    </row>
    <row r="253" spans="1:10" x14ac:dyDescent="0.25">
      <c r="A253" s="2">
        <v>251</v>
      </c>
      <c r="B253" s="2" t="s">
        <v>53</v>
      </c>
      <c r="C253" s="2">
        <v>160</v>
      </c>
      <c r="D253" s="2">
        <v>30</v>
      </c>
      <c r="E253" s="2" t="s">
        <v>207</v>
      </c>
      <c r="F253" s="2" t="s">
        <v>207</v>
      </c>
      <c r="G253" s="2" t="s">
        <v>207</v>
      </c>
      <c r="H253" s="2" t="s">
        <v>207</v>
      </c>
      <c r="I253" s="2" t="s">
        <v>207</v>
      </c>
      <c r="J253" s="2" t="s">
        <v>207</v>
      </c>
    </row>
    <row r="254" spans="1:10" x14ac:dyDescent="0.25">
      <c r="A254" s="2">
        <v>252</v>
      </c>
      <c r="B254" s="2" t="s">
        <v>221</v>
      </c>
      <c r="C254" s="2">
        <v>165</v>
      </c>
      <c r="D254" s="2">
        <v>30</v>
      </c>
      <c r="E254" s="2" t="s">
        <v>207</v>
      </c>
      <c r="F254" s="2" t="s">
        <v>207</v>
      </c>
      <c r="G254" s="2" t="s">
        <v>207</v>
      </c>
      <c r="H254" s="2" t="s">
        <v>207</v>
      </c>
      <c r="I254" s="2" t="s">
        <v>207</v>
      </c>
      <c r="J254" s="2" t="s">
        <v>207</v>
      </c>
    </row>
    <row r="255" spans="1:10" x14ac:dyDescent="0.25">
      <c r="A255" s="2">
        <v>253</v>
      </c>
      <c r="B255" s="2" t="s">
        <v>55</v>
      </c>
      <c r="C255" s="2">
        <v>170</v>
      </c>
      <c r="D255" s="2">
        <v>30</v>
      </c>
      <c r="E255" s="2" t="s">
        <v>207</v>
      </c>
      <c r="F255" s="2" t="s">
        <v>207</v>
      </c>
      <c r="G255" s="2" t="s">
        <v>207</v>
      </c>
      <c r="H255" s="2" t="s">
        <v>207</v>
      </c>
      <c r="I255" s="2" t="s">
        <v>207</v>
      </c>
      <c r="J255" s="2" t="s">
        <v>207</v>
      </c>
    </row>
    <row r="256" spans="1:10" x14ac:dyDescent="0.25">
      <c r="A256" s="2">
        <v>254</v>
      </c>
      <c r="B256" s="2" t="s">
        <v>56</v>
      </c>
      <c r="C256" s="2">
        <v>175</v>
      </c>
      <c r="D256" s="2">
        <v>30</v>
      </c>
      <c r="E256" s="2" t="s">
        <v>207</v>
      </c>
      <c r="F256" s="2" t="s">
        <v>207</v>
      </c>
      <c r="G256" s="2" t="s">
        <v>207</v>
      </c>
      <c r="H256" s="2" t="s">
        <v>207</v>
      </c>
      <c r="I256" s="2" t="s">
        <v>207</v>
      </c>
      <c r="J256" s="2" t="s">
        <v>207</v>
      </c>
    </row>
    <row r="257" spans="1:10" x14ac:dyDescent="0.25">
      <c r="A257" s="2">
        <v>255</v>
      </c>
      <c r="B257" s="2" t="s">
        <v>57</v>
      </c>
      <c r="C257" s="2">
        <v>180</v>
      </c>
      <c r="D257" s="2">
        <v>30</v>
      </c>
      <c r="E257" s="2" t="s">
        <v>207</v>
      </c>
      <c r="F257" s="2" t="s">
        <v>207</v>
      </c>
      <c r="G257" s="2" t="s">
        <v>207</v>
      </c>
      <c r="H257" s="2" t="s">
        <v>207</v>
      </c>
      <c r="I257" s="2" t="s">
        <v>207</v>
      </c>
      <c r="J257" s="2" t="s">
        <v>207</v>
      </c>
    </row>
    <row r="258" spans="1:10" x14ac:dyDescent="0.25">
      <c r="A258" s="2">
        <v>256</v>
      </c>
      <c r="B258" s="2" t="s">
        <v>58</v>
      </c>
      <c r="C258" s="2">
        <v>185</v>
      </c>
      <c r="D258" s="2">
        <v>30</v>
      </c>
      <c r="E258" s="2" t="s">
        <v>207</v>
      </c>
      <c r="F258" s="2" t="s">
        <v>207</v>
      </c>
      <c r="G258" s="2" t="s">
        <v>207</v>
      </c>
      <c r="H258" s="2" t="s">
        <v>207</v>
      </c>
      <c r="I258" s="2" t="s">
        <v>207</v>
      </c>
      <c r="J258" s="2" t="s">
        <v>207</v>
      </c>
    </row>
    <row r="259" spans="1:10" x14ac:dyDescent="0.25">
      <c r="A259" s="2">
        <v>257</v>
      </c>
      <c r="B259" s="2" t="s">
        <v>59</v>
      </c>
      <c r="C259" s="2">
        <v>190</v>
      </c>
      <c r="D259" s="2">
        <v>30</v>
      </c>
      <c r="E259" s="2" t="s">
        <v>207</v>
      </c>
      <c r="F259" s="2" t="s">
        <v>207</v>
      </c>
      <c r="G259" s="2" t="s">
        <v>207</v>
      </c>
      <c r="H259" s="2" t="s">
        <v>207</v>
      </c>
      <c r="I259" s="2" t="s">
        <v>207</v>
      </c>
      <c r="J259" s="2" t="s">
        <v>207</v>
      </c>
    </row>
    <row r="260" spans="1:10" x14ac:dyDescent="0.25">
      <c r="A260" s="2">
        <v>258</v>
      </c>
      <c r="B260" s="2" t="s">
        <v>60</v>
      </c>
      <c r="C260" s="2">
        <v>195</v>
      </c>
      <c r="D260" s="2">
        <v>30</v>
      </c>
      <c r="E260" s="2" t="s">
        <v>207</v>
      </c>
      <c r="F260" s="2" t="s">
        <v>207</v>
      </c>
      <c r="G260" s="2" t="s">
        <v>207</v>
      </c>
      <c r="H260" s="2" t="s">
        <v>207</v>
      </c>
      <c r="I260" s="2" t="s">
        <v>207</v>
      </c>
      <c r="J260" s="2" t="s">
        <v>207</v>
      </c>
    </row>
    <row r="261" spans="1:10" x14ac:dyDescent="0.25">
      <c r="A261" s="2">
        <v>259</v>
      </c>
      <c r="B261" s="2" t="s">
        <v>54</v>
      </c>
      <c r="C261" s="2">
        <v>200</v>
      </c>
      <c r="D261" s="2">
        <v>30</v>
      </c>
      <c r="E261" s="2" t="s">
        <v>207</v>
      </c>
      <c r="F261" s="2" t="s">
        <v>207</v>
      </c>
      <c r="G261" s="2" t="s">
        <v>207</v>
      </c>
      <c r="H261" s="2" t="s">
        <v>207</v>
      </c>
      <c r="I261" s="2" t="s">
        <v>207</v>
      </c>
      <c r="J261" s="2" t="s">
        <v>207</v>
      </c>
    </row>
    <row r="262" spans="1:10" x14ac:dyDescent="0.25">
      <c r="A262" s="2">
        <v>260</v>
      </c>
      <c r="B262" s="2" t="s">
        <v>61</v>
      </c>
      <c r="C262" s="2">
        <v>205</v>
      </c>
      <c r="D262" s="2">
        <v>30</v>
      </c>
      <c r="E262" s="2" t="s">
        <v>207</v>
      </c>
      <c r="F262" s="2" t="s">
        <v>207</v>
      </c>
      <c r="G262" s="2" t="s">
        <v>207</v>
      </c>
      <c r="H262" s="2" t="s">
        <v>207</v>
      </c>
      <c r="I262" s="2" t="s">
        <v>207</v>
      </c>
      <c r="J262" s="2" t="s">
        <v>207</v>
      </c>
    </row>
    <row r="263" spans="1:10" x14ac:dyDescent="0.25">
      <c r="A263" s="2">
        <v>261</v>
      </c>
      <c r="B263" s="2" t="s">
        <v>62</v>
      </c>
      <c r="C263" s="2">
        <v>210</v>
      </c>
      <c r="D263" s="2">
        <v>30</v>
      </c>
      <c r="E263" s="2" t="s">
        <v>207</v>
      </c>
      <c r="F263" s="2" t="s">
        <v>207</v>
      </c>
      <c r="G263" s="2" t="s">
        <v>207</v>
      </c>
      <c r="H263" s="2" t="s">
        <v>207</v>
      </c>
      <c r="I263" s="2" t="s">
        <v>207</v>
      </c>
      <c r="J263" s="2" t="s">
        <v>207</v>
      </c>
    </row>
    <row r="264" spans="1:10" x14ac:dyDescent="0.25">
      <c r="A264" s="2">
        <v>262</v>
      </c>
      <c r="B264" s="2" t="s">
        <v>207</v>
      </c>
      <c r="C264" s="2">
        <v>215</v>
      </c>
      <c r="D264" s="2">
        <v>30</v>
      </c>
      <c r="E264" s="2" t="s">
        <v>207</v>
      </c>
      <c r="F264" s="2" t="s">
        <v>207</v>
      </c>
      <c r="G264" s="2" t="s">
        <v>207</v>
      </c>
      <c r="H264" s="2" t="s">
        <v>207</v>
      </c>
      <c r="I264" s="2" t="s">
        <v>207</v>
      </c>
      <c r="J264" s="2" t="s">
        <v>207</v>
      </c>
    </row>
    <row r="265" spans="1:10" x14ac:dyDescent="0.25">
      <c r="A265" s="2">
        <v>263</v>
      </c>
      <c r="B265" s="2" t="s">
        <v>207</v>
      </c>
      <c r="C265" s="2">
        <v>220</v>
      </c>
      <c r="D265" s="2">
        <v>30</v>
      </c>
      <c r="E265" s="2" t="s">
        <v>207</v>
      </c>
      <c r="F265" s="2" t="s">
        <v>207</v>
      </c>
      <c r="G265" s="2" t="s">
        <v>207</v>
      </c>
      <c r="H265" s="2" t="s">
        <v>207</v>
      </c>
      <c r="I265" s="2" t="s">
        <v>207</v>
      </c>
      <c r="J265" s="2" t="s">
        <v>207</v>
      </c>
    </row>
    <row r="266" spans="1:10" x14ac:dyDescent="0.25">
      <c r="A266" s="2">
        <v>264</v>
      </c>
      <c r="B266" s="2" t="s">
        <v>207</v>
      </c>
      <c r="C266" s="2">
        <v>225</v>
      </c>
      <c r="D266" s="2">
        <v>30</v>
      </c>
      <c r="E266" s="2" t="s">
        <v>207</v>
      </c>
      <c r="F266" s="2" t="s">
        <v>207</v>
      </c>
      <c r="G266" s="2" t="s">
        <v>207</v>
      </c>
      <c r="H266" s="2" t="s">
        <v>207</v>
      </c>
      <c r="I266" s="2" t="s">
        <v>207</v>
      </c>
      <c r="J266" s="2" t="s">
        <v>207</v>
      </c>
    </row>
    <row r="267" spans="1:10" x14ac:dyDescent="0.25">
      <c r="A267" s="2">
        <v>265</v>
      </c>
      <c r="B267" s="2" t="s">
        <v>207</v>
      </c>
      <c r="C267" s="2">
        <v>230</v>
      </c>
      <c r="D267" s="2">
        <v>30</v>
      </c>
      <c r="E267" s="2" t="s">
        <v>207</v>
      </c>
      <c r="F267" s="2" t="s">
        <v>207</v>
      </c>
      <c r="G267" s="2" t="s">
        <v>207</v>
      </c>
      <c r="H267" s="2" t="s">
        <v>207</v>
      </c>
      <c r="I267" s="2" t="s">
        <v>207</v>
      </c>
      <c r="J267" s="2" t="s">
        <v>207</v>
      </c>
    </row>
    <row r="268" spans="1:10" x14ac:dyDescent="0.25">
      <c r="A268" s="2">
        <v>266</v>
      </c>
      <c r="B268" s="2" t="s">
        <v>207</v>
      </c>
      <c r="C268" s="2">
        <v>235</v>
      </c>
      <c r="D268" s="2">
        <v>30</v>
      </c>
      <c r="E268" s="2" t="s">
        <v>207</v>
      </c>
      <c r="F268" s="2" t="s">
        <v>207</v>
      </c>
      <c r="G268" s="2" t="s">
        <v>207</v>
      </c>
      <c r="H268" s="2" t="s">
        <v>207</v>
      </c>
      <c r="I268" s="2" t="s">
        <v>207</v>
      </c>
      <c r="J268" s="2" t="s">
        <v>207</v>
      </c>
    </row>
    <row r="269" spans="1:10" x14ac:dyDescent="0.25">
      <c r="A269" s="2">
        <v>267</v>
      </c>
      <c r="B269" s="2" t="s">
        <v>207</v>
      </c>
      <c r="C269" s="2">
        <v>240</v>
      </c>
      <c r="D269" s="2">
        <v>30</v>
      </c>
      <c r="E269" s="2" t="s">
        <v>207</v>
      </c>
      <c r="F269" s="2" t="s">
        <v>207</v>
      </c>
      <c r="G269" s="2" t="s">
        <v>207</v>
      </c>
      <c r="H269" s="2" t="s">
        <v>207</v>
      </c>
      <c r="I269" s="2" t="s">
        <v>207</v>
      </c>
      <c r="J269" s="2" t="s">
        <v>207</v>
      </c>
    </row>
    <row r="270" spans="1:10" x14ac:dyDescent="0.25">
      <c r="A270" s="2">
        <v>268</v>
      </c>
      <c r="B270" s="2" t="s">
        <v>207</v>
      </c>
      <c r="C270" s="2">
        <v>245</v>
      </c>
      <c r="D270" s="2">
        <v>30</v>
      </c>
      <c r="E270" s="2" t="s">
        <v>207</v>
      </c>
      <c r="F270" s="2" t="s">
        <v>207</v>
      </c>
      <c r="G270" s="2" t="s">
        <v>207</v>
      </c>
      <c r="H270" s="2" t="s">
        <v>207</v>
      </c>
      <c r="I270" s="2" t="s">
        <v>207</v>
      </c>
      <c r="J270" s="2" t="s">
        <v>207</v>
      </c>
    </row>
    <row r="271" spans="1:10" x14ac:dyDescent="0.25">
      <c r="A271" s="2">
        <v>269</v>
      </c>
      <c r="B271" s="2" t="s">
        <v>207</v>
      </c>
      <c r="C271" s="2">
        <v>250</v>
      </c>
      <c r="D271" s="2">
        <v>30</v>
      </c>
      <c r="E271" s="2" t="s">
        <v>207</v>
      </c>
      <c r="F271" s="2" t="s">
        <v>207</v>
      </c>
      <c r="G271" s="2" t="s">
        <v>207</v>
      </c>
      <c r="H271" s="2" t="s">
        <v>207</v>
      </c>
      <c r="I271" s="2" t="s">
        <v>207</v>
      </c>
      <c r="J271" s="2" t="s">
        <v>207</v>
      </c>
    </row>
    <row r="272" spans="1:10" x14ac:dyDescent="0.25">
      <c r="A272" s="2">
        <v>270</v>
      </c>
      <c r="B272" s="2" t="s">
        <v>207</v>
      </c>
      <c r="C272" s="2">
        <v>255</v>
      </c>
      <c r="D272" s="2">
        <v>30</v>
      </c>
      <c r="E272" s="2" t="s">
        <v>207</v>
      </c>
      <c r="F272" s="2" t="s">
        <v>207</v>
      </c>
      <c r="G272" s="2" t="s">
        <v>207</v>
      </c>
      <c r="H272" s="2" t="s">
        <v>207</v>
      </c>
      <c r="I272" s="2" t="s">
        <v>207</v>
      </c>
      <c r="J272" s="2" t="s">
        <v>207</v>
      </c>
    </row>
    <row r="273" spans="1:10" x14ac:dyDescent="0.25">
      <c r="A273" s="2">
        <v>271</v>
      </c>
      <c r="B273" s="2" t="s">
        <v>207</v>
      </c>
      <c r="C273" s="2">
        <v>260</v>
      </c>
      <c r="D273" s="2">
        <v>30</v>
      </c>
      <c r="E273" s="2" t="s">
        <v>207</v>
      </c>
      <c r="F273" s="2" t="s">
        <v>207</v>
      </c>
      <c r="G273" s="2" t="s">
        <v>207</v>
      </c>
      <c r="H273" s="2" t="s">
        <v>207</v>
      </c>
      <c r="I273" s="2" t="s">
        <v>207</v>
      </c>
      <c r="J273" s="2" t="s">
        <v>207</v>
      </c>
    </row>
    <row r="274" spans="1:10" x14ac:dyDescent="0.25">
      <c r="A274" s="2">
        <v>272</v>
      </c>
      <c r="B274" s="2" t="s">
        <v>207</v>
      </c>
      <c r="C274" s="2">
        <v>265</v>
      </c>
      <c r="D274" s="2">
        <v>30</v>
      </c>
      <c r="E274" s="2" t="s">
        <v>207</v>
      </c>
      <c r="F274" s="2" t="s">
        <v>207</v>
      </c>
      <c r="G274" s="2" t="s">
        <v>207</v>
      </c>
      <c r="H274" s="2" t="s">
        <v>207</v>
      </c>
      <c r="I274" s="2" t="s">
        <v>207</v>
      </c>
      <c r="J274" s="2" t="s">
        <v>207</v>
      </c>
    </row>
    <row r="275" spans="1:10" x14ac:dyDescent="0.25">
      <c r="A275" s="2">
        <v>273</v>
      </c>
      <c r="B275" s="2" t="s">
        <v>207</v>
      </c>
      <c r="C275" s="2">
        <v>270</v>
      </c>
      <c r="D275" s="2">
        <v>30</v>
      </c>
      <c r="E275" s="2" t="s">
        <v>207</v>
      </c>
      <c r="F275" s="2" t="s">
        <v>207</v>
      </c>
      <c r="G275" s="2" t="s">
        <v>207</v>
      </c>
      <c r="H275" s="2" t="s">
        <v>207</v>
      </c>
      <c r="I275" s="2" t="s">
        <v>207</v>
      </c>
      <c r="J275" s="2" t="s">
        <v>207</v>
      </c>
    </row>
    <row r="276" spans="1:10" x14ac:dyDescent="0.25">
      <c r="A276" s="2">
        <v>274</v>
      </c>
      <c r="B276" s="2" t="s">
        <v>207</v>
      </c>
      <c r="C276" s="2">
        <v>275</v>
      </c>
      <c r="D276" s="2">
        <v>30</v>
      </c>
      <c r="E276" s="2" t="s">
        <v>207</v>
      </c>
      <c r="F276" s="2" t="s">
        <v>207</v>
      </c>
      <c r="G276" s="2" t="s">
        <v>207</v>
      </c>
      <c r="H276" s="2" t="s">
        <v>207</v>
      </c>
      <c r="I276" s="2" t="s">
        <v>207</v>
      </c>
      <c r="J276" s="2" t="s">
        <v>207</v>
      </c>
    </row>
    <row r="277" spans="1:10" x14ac:dyDescent="0.25">
      <c r="A277" s="2">
        <v>275</v>
      </c>
      <c r="B277" s="2" t="s">
        <v>207</v>
      </c>
      <c r="C277" s="2">
        <v>280</v>
      </c>
      <c r="D277" s="2">
        <v>30</v>
      </c>
      <c r="E277" s="2" t="s">
        <v>207</v>
      </c>
      <c r="F277" s="2" t="s">
        <v>207</v>
      </c>
      <c r="G277" s="2" t="s">
        <v>207</v>
      </c>
      <c r="H277" s="2" t="s">
        <v>207</v>
      </c>
      <c r="I277" s="2" t="s">
        <v>207</v>
      </c>
      <c r="J277" s="2" t="s">
        <v>207</v>
      </c>
    </row>
    <row r="278" spans="1:10" x14ac:dyDescent="0.25">
      <c r="A278" s="2">
        <v>276</v>
      </c>
      <c r="B278" s="2" t="s">
        <v>207</v>
      </c>
      <c r="C278" s="2">
        <v>285</v>
      </c>
      <c r="D278" s="2">
        <v>30</v>
      </c>
      <c r="E278" s="2" t="s">
        <v>207</v>
      </c>
      <c r="F278" s="2" t="s">
        <v>207</v>
      </c>
      <c r="G278" s="2" t="s">
        <v>207</v>
      </c>
      <c r="H278" s="2" t="s">
        <v>207</v>
      </c>
      <c r="I278" s="2" t="s">
        <v>207</v>
      </c>
      <c r="J278" s="2" t="s">
        <v>207</v>
      </c>
    </row>
    <row r="279" spans="1:10" x14ac:dyDescent="0.25">
      <c r="A279" s="2">
        <v>277</v>
      </c>
      <c r="B279" s="2" t="s">
        <v>207</v>
      </c>
      <c r="C279" s="2">
        <v>290</v>
      </c>
      <c r="D279" s="2">
        <v>30</v>
      </c>
      <c r="E279" s="2" t="s">
        <v>207</v>
      </c>
      <c r="F279" s="2" t="s">
        <v>207</v>
      </c>
      <c r="G279" s="2" t="s">
        <v>207</v>
      </c>
      <c r="H279" s="2" t="s">
        <v>207</v>
      </c>
      <c r="I279" s="2" t="s">
        <v>207</v>
      </c>
      <c r="J279" s="2" t="s">
        <v>207</v>
      </c>
    </row>
    <row r="280" spans="1:10" x14ac:dyDescent="0.25">
      <c r="A280" s="2">
        <v>278</v>
      </c>
      <c r="B280" s="2" t="s">
        <v>207</v>
      </c>
      <c r="C280" s="2">
        <v>295</v>
      </c>
      <c r="D280" s="2">
        <v>30</v>
      </c>
      <c r="E280" s="2" t="s">
        <v>207</v>
      </c>
      <c r="F280" s="2" t="s">
        <v>207</v>
      </c>
      <c r="G280" s="2" t="s">
        <v>207</v>
      </c>
      <c r="H280" s="2" t="s">
        <v>207</v>
      </c>
      <c r="I280" s="2" t="s">
        <v>207</v>
      </c>
      <c r="J280" s="2" t="s">
        <v>207</v>
      </c>
    </row>
    <row r="281" spans="1:10" x14ac:dyDescent="0.25">
      <c r="A281" s="2">
        <v>279</v>
      </c>
      <c r="B281" s="2" t="s">
        <v>207</v>
      </c>
      <c r="C281" s="2">
        <v>300</v>
      </c>
      <c r="D281" s="2">
        <v>30</v>
      </c>
      <c r="E281" s="2" t="s">
        <v>207</v>
      </c>
      <c r="F281" s="2" t="s">
        <v>207</v>
      </c>
      <c r="G281" s="2" t="s">
        <v>207</v>
      </c>
      <c r="H281" s="2" t="s">
        <v>207</v>
      </c>
      <c r="I281" s="2" t="s">
        <v>207</v>
      </c>
      <c r="J281" s="2" t="s">
        <v>207</v>
      </c>
    </row>
    <row r="282" spans="1:10" x14ac:dyDescent="0.25">
      <c r="A282" s="2">
        <v>280</v>
      </c>
      <c r="B282" s="2" t="s">
        <v>63</v>
      </c>
      <c r="C282" s="2">
        <v>5</v>
      </c>
      <c r="D282" s="2">
        <v>30</v>
      </c>
      <c r="E282" s="2" t="s">
        <v>207</v>
      </c>
      <c r="F282" s="2" t="s">
        <v>207</v>
      </c>
      <c r="G282" s="2" t="s">
        <v>207</v>
      </c>
      <c r="H282" s="2" t="s">
        <v>207</v>
      </c>
      <c r="I282" s="2" t="s">
        <v>207</v>
      </c>
      <c r="J282" s="2" t="s">
        <v>207</v>
      </c>
    </row>
    <row r="283" spans="1:10" x14ac:dyDescent="0.25">
      <c r="A283" s="2">
        <v>281</v>
      </c>
      <c r="B283" s="2" t="s">
        <v>64</v>
      </c>
      <c r="C283" s="2">
        <v>10</v>
      </c>
      <c r="D283" s="2">
        <v>30</v>
      </c>
      <c r="E283" s="2" t="s">
        <v>207</v>
      </c>
      <c r="F283" s="2" t="s">
        <v>207</v>
      </c>
      <c r="G283" s="2" t="s">
        <v>207</v>
      </c>
      <c r="H283" s="2" t="s">
        <v>207</v>
      </c>
      <c r="I283" s="2" t="s">
        <v>207</v>
      </c>
      <c r="J283" s="2" t="s">
        <v>207</v>
      </c>
    </row>
    <row r="284" spans="1:10" x14ac:dyDescent="0.25">
      <c r="A284" s="2">
        <v>282</v>
      </c>
      <c r="B284" s="2" t="s">
        <v>65</v>
      </c>
      <c r="C284" s="2">
        <v>15</v>
      </c>
      <c r="D284" s="2">
        <v>30</v>
      </c>
      <c r="E284" s="2" t="s">
        <v>207</v>
      </c>
      <c r="F284" s="2" t="s">
        <v>207</v>
      </c>
      <c r="G284" s="2" t="s">
        <v>207</v>
      </c>
      <c r="H284" s="2" t="s">
        <v>207</v>
      </c>
      <c r="I284" s="2" t="s">
        <v>207</v>
      </c>
      <c r="J284" s="2" t="s">
        <v>207</v>
      </c>
    </row>
    <row r="285" spans="1:10" x14ac:dyDescent="0.25">
      <c r="A285" s="2">
        <v>283</v>
      </c>
      <c r="B285" s="2" t="s">
        <v>66</v>
      </c>
      <c r="C285" s="2">
        <v>20</v>
      </c>
      <c r="D285" s="2">
        <v>30</v>
      </c>
      <c r="E285" s="2" t="s">
        <v>207</v>
      </c>
      <c r="F285" s="2" t="s">
        <v>207</v>
      </c>
      <c r="G285" s="2" t="s">
        <v>207</v>
      </c>
      <c r="H285" s="2" t="s">
        <v>207</v>
      </c>
      <c r="I285" s="2" t="s">
        <v>207</v>
      </c>
      <c r="J285" s="2" t="s">
        <v>207</v>
      </c>
    </row>
    <row r="286" spans="1:10" x14ac:dyDescent="0.25">
      <c r="A286" s="2">
        <v>284</v>
      </c>
      <c r="B286" s="2" t="s">
        <v>67</v>
      </c>
      <c r="C286" s="2">
        <v>25</v>
      </c>
      <c r="D286" s="2">
        <v>30</v>
      </c>
      <c r="E286" s="2" t="s">
        <v>207</v>
      </c>
      <c r="F286" s="2" t="s">
        <v>207</v>
      </c>
      <c r="G286" s="2" t="s">
        <v>207</v>
      </c>
      <c r="H286" s="2" t="s">
        <v>207</v>
      </c>
      <c r="I286" s="2" t="s">
        <v>207</v>
      </c>
      <c r="J286" s="2" t="s">
        <v>207</v>
      </c>
    </row>
    <row r="287" spans="1:10" x14ac:dyDescent="0.25">
      <c r="A287" s="2">
        <v>285</v>
      </c>
      <c r="B287" s="2" t="s">
        <v>68</v>
      </c>
      <c r="C287" s="2">
        <v>30</v>
      </c>
      <c r="D287" s="2">
        <v>30</v>
      </c>
      <c r="E287" s="2" t="s">
        <v>207</v>
      </c>
      <c r="F287" s="2" t="s">
        <v>207</v>
      </c>
      <c r="G287" s="2" t="s">
        <v>207</v>
      </c>
      <c r="H287" s="2" t="s">
        <v>207</v>
      </c>
      <c r="I287" s="2" t="s">
        <v>207</v>
      </c>
      <c r="J287" s="2" t="s">
        <v>207</v>
      </c>
    </row>
    <row r="288" spans="1:10" x14ac:dyDescent="0.25">
      <c r="A288" s="2">
        <v>286</v>
      </c>
      <c r="B288" s="2" t="s">
        <v>69</v>
      </c>
      <c r="C288" s="2">
        <v>35</v>
      </c>
      <c r="D288" s="2">
        <v>30</v>
      </c>
      <c r="E288" s="2" t="s">
        <v>207</v>
      </c>
      <c r="F288" s="2" t="s">
        <v>207</v>
      </c>
      <c r="G288" s="2" t="s">
        <v>207</v>
      </c>
      <c r="H288" s="2" t="s">
        <v>207</v>
      </c>
      <c r="I288" s="2" t="s">
        <v>207</v>
      </c>
      <c r="J288" s="2" t="s">
        <v>207</v>
      </c>
    </row>
    <row r="289" spans="1:10" x14ac:dyDescent="0.25">
      <c r="A289" s="2">
        <v>287</v>
      </c>
      <c r="B289" s="2" t="s">
        <v>70</v>
      </c>
      <c r="C289" s="2">
        <v>40</v>
      </c>
      <c r="D289" s="2">
        <v>30</v>
      </c>
      <c r="E289" s="2" t="s">
        <v>207</v>
      </c>
      <c r="F289" s="2" t="s">
        <v>207</v>
      </c>
      <c r="G289" s="2" t="s">
        <v>207</v>
      </c>
      <c r="H289" s="2" t="s">
        <v>207</v>
      </c>
      <c r="I289" s="2" t="s">
        <v>207</v>
      </c>
      <c r="J289" s="2" t="s">
        <v>207</v>
      </c>
    </row>
    <row r="290" spans="1:10" x14ac:dyDescent="0.25">
      <c r="A290" s="2">
        <v>288</v>
      </c>
      <c r="B290" s="2" t="s">
        <v>71</v>
      </c>
      <c r="C290" s="2">
        <v>45</v>
      </c>
      <c r="D290" s="2">
        <v>30</v>
      </c>
      <c r="E290" s="2" t="s">
        <v>207</v>
      </c>
      <c r="F290" s="2" t="s">
        <v>207</v>
      </c>
      <c r="G290" s="2" t="s">
        <v>207</v>
      </c>
      <c r="H290" s="2" t="s">
        <v>207</v>
      </c>
      <c r="I290" s="2" t="s">
        <v>207</v>
      </c>
      <c r="J290" s="2" t="s">
        <v>207</v>
      </c>
    </row>
    <row r="291" spans="1:10" x14ac:dyDescent="0.25">
      <c r="A291" s="2">
        <v>289</v>
      </c>
      <c r="B291" s="2" t="s">
        <v>72</v>
      </c>
      <c r="C291" s="2">
        <v>50</v>
      </c>
      <c r="D291" s="2">
        <v>30</v>
      </c>
      <c r="E291" s="2" t="s">
        <v>207</v>
      </c>
      <c r="F291" s="2" t="s">
        <v>207</v>
      </c>
      <c r="G291" s="2" t="s">
        <v>207</v>
      </c>
      <c r="H291" s="2" t="s">
        <v>207</v>
      </c>
      <c r="I291" s="2" t="s">
        <v>207</v>
      </c>
      <c r="J291" s="2" t="s">
        <v>207</v>
      </c>
    </row>
    <row r="292" spans="1:10" x14ac:dyDescent="0.25">
      <c r="A292" s="2">
        <v>290</v>
      </c>
      <c r="B292" s="2" t="s">
        <v>73</v>
      </c>
      <c r="C292" s="2">
        <v>55</v>
      </c>
      <c r="D292" s="2">
        <v>30</v>
      </c>
      <c r="E292" s="2" t="s">
        <v>207</v>
      </c>
      <c r="F292" s="2" t="s">
        <v>207</v>
      </c>
      <c r="G292" s="2" t="s">
        <v>207</v>
      </c>
      <c r="H292" s="2" t="s">
        <v>207</v>
      </c>
      <c r="I292" s="2" t="s">
        <v>207</v>
      </c>
      <c r="J292" s="2" t="s">
        <v>207</v>
      </c>
    </row>
    <row r="293" spans="1:10" x14ac:dyDescent="0.25">
      <c r="A293" s="2">
        <v>291</v>
      </c>
      <c r="B293" s="2" t="s">
        <v>207</v>
      </c>
      <c r="C293" s="2">
        <v>60</v>
      </c>
      <c r="D293" s="2">
        <v>30</v>
      </c>
      <c r="E293" s="2" t="s">
        <v>207</v>
      </c>
      <c r="F293" s="2" t="s">
        <v>207</v>
      </c>
      <c r="G293" s="2" t="s">
        <v>207</v>
      </c>
      <c r="H293" s="2" t="s">
        <v>207</v>
      </c>
      <c r="I293" s="2" t="s">
        <v>207</v>
      </c>
      <c r="J293" s="2" t="s">
        <v>207</v>
      </c>
    </row>
    <row r="294" spans="1:10" x14ac:dyDescent="0.25">
      <c r="A294" s="2">
        <v>292</v>
      </c>
      <c r="B294" s="2" t="s">
        <v>207</v>
      </c>
      <c r="C294" s="2">
        <v>65</v>
      </c>
      <c r="D294" s="2">
        <v>30</v>
      </c>
      <c r="E294" s="2" t="s">
        <v>207</v>
      </c>
      <c r="F294" s="2" t="s">
        <v>207</v>
      </c>
      <c r="G294" s="2" t="s">
        <v>207</v>
      </c>
      <c r="H294" s="2" t="s">
        <v>207</v>
      </c>
      <c r="I294" s="2" t="s">
        <v>207</v>
      </c>
      <c r="J294" s="2" t="s">
        <v>207</v>
      </c>
    </row>
    <row r="295" spans="1:10" x14ac:dyDescent="0.25">
      <c r="A295" s="2">
        <v>293</v>
      </c>
      <c r="B295" s="2" t="s">
        <v>207</v>
      </c>
      <c r="C295" s="2">
        <v>70</v>
      </c>
      <c r="D295" s="2">
        <v>30</v>
      </c>
      <c r="E295" s="2" t="s">
        <v>207</v>
      </c>
      <c r="F295" s="2" t="s">
        <v>207</v>
      </c>
      <c r="G295" s="2" t="s">
        <v>207</v>
      </c>
      <c r="H295" s="2" t="s">
        <v>207</v>
      </c>
      <c r="I295" s="2" t="s">
        <v>207</v>
      </c>
      <c r="J295" s="2" t="s">
        <v>207</v>
      </c>
    </row>
    <row r="296" spans="1:10" x14ac:dyDescent="0.25">
      <c r="A296" s="2">
        <v>294</v>
      </c>
      <c r="B296" s="2" t="s">
        <v>207</v>
      </c>
      <c r="C296" s="2">
        <v>75</v>
      </c>
      <c r="D296" s="2">
        <v>30</v>
      </c>
      <c r="E296" s="2" t="s">
        <v>207</v>
      </c>
      <c r="F296" s="2" t="s">
        <v>207</v>
      </c>
      <c r="G296" s="2" t="s">
        <v>207</v>
      </c>
      <c r="H296" s="2" t="s">
        <v>207</v>
      </c>
      <c r="I296" s="2" t="s">
        <v>207</v>
      </c>
      <c r="J296" s="2" t="s">
        <v>207</v>
      </c>
    </row>
    <row r="297" spans="1:10" x14ac:dyDescent="0.25">
      <c r="A297" s="2">
        <v>295</v>
      </c>
      <c r="B297" s="2" t="s">
        <v>207</v>
      </c>
      <c r="C297" s="2">
        <v>80</v>
      </c>
      <c r="D297" s="2">
        <v>30</v>
      </c>
      <c r="E297" s="2" t="s">
        <v>207</v>
      </c>
      <c r="F297" s="2" t="s">
        <v>207</v>
      </c>
      <c r="G297" s="2" t="s">
        <v>207</v>
      </c>
      <c r="H297" s="2" t="s">
        <v>207</v>
      </c>
      <c r="I297" s="2" t="s">
        <v>207</v>
      </c>
      <c r="J297" s="2" t="s">
        <v>207</v>
      </c>
    </row>
    <row r="298" spans="1:10" x14ac:dyDescent="0.25">
      <c r="A298" s="2">
        <v>296</v>
      </c>
      <c r="B298" s="2" t="s">
        <v>207</v>
      </c>
      <c r="C298" s="2">
        <v>85</v>
      </c>
      <c r="D298" s="2">
        <v>30</v>
      </c>
      <c r="E298" s="2" t="s">
        <v>207</v>
      </c>
      <c r="F298" s="2" t="s">
        <v>207</v>
      </c>
      <c r="G298" s="2" t="s">
        <v>207</v>
      </c>
      <c r="H298" s="2" t="s">
        <v>207</v>
      </c>
      <c r="I298" s="2" t="s">
        <v>207</v>
      </c>
      <c r="J298" s="2" t="s">
        <v>207</v>
      </c>
    </row>
    <row r="299" spans="1:10" x14ac:dyDescent="0.25">
      <c r="A299" s="2">
        <v>297</v>
      </c>
      <c r="B299" s="2" t="s">
        <v>207</v>
      </c>
      <c r="C299" s="2">
        <v>90</v>
      </c>
      <c r="D299" s="2">
        <v>30</v>
      </c>
      <c r="E299" s="2" t="s">
        <v>207</v>
      </c>
      <c r="F299" s="2" t="s">
        <v>207</v>
      </c>
      <c r="G299" s="2" t="s">
        <v>207</v>
      </c>
      <c r="H299" s="2" t="s">
        <v>207</v>
      </c>
      <c r="I299" s="2" t="s">
        <v>207</v>
      </c>
      <c r="J299" s="2" t="s">
        <v>207</v>
      </c>
    </row>
    <row r="300" spans="1:10" x14ac:dyDescent="0.25">
      <c r="A300" s="2">
        <v>298</v>
      </c>
      <c r="B300" s="2" t="s">
        <v>207</v>
      </c>
      <c r="C300" s="2">
        <v>95</v>
      </c>
      <c r="D300" s="2">
        <v>30</v>
      </c>
      <c r="E300" s="2" t="s">
        <v>207</v>
      </c>
      <c r="F300" s="2" t="s">
        <v>207</v>
      </c>
      <c r="G300" s="2" t="s">
        <v>207</v>
      </c>
      <c r="H300" s="2" t="s">
        <v>207</v>
      </c>
      <c r="I300" s="2" t="s">
        <v>207</v>
      </c>
      <c r="J300" s="2" t="s">
        <v>207</v>
      </c>
    </row>
    <row r="301" spans="1:10" x14ac:dyDescent="0.25">
      <c r="A301" s="2">
        <v>299</v>
      </c>
      <c r="B301" s="2" t="s">
        <v>207</v>
      </c>
      <c r="C301" s="2">
        <v>100</v>
      </c>
      <c r="D301" s="2">
        <v>30</v>
      </c>
      <c r="E301" s="2" t="s">
        <v>207</v>
      </c>
      <c r="F301" s="2" t="s">
        <v>207</v>
      </c>
      <c r="G301" s="2" t="s">
        <v>207</v>
      </c>
      <c r="H301" s="2" t="s">
        <v>207</v>
      </c>
      <c r="I301" s="2" t="s">
        <v>207</v>
      </c>
      <c r="J301" s="2" t="s">
        <v>207</v>
      </c>
    </row>
    <row r="302" spans="1:10" x14ac:dyDescent="0.25">
      <c r="A302" s="2">
        <v>300</v>
      </c>
      <c r="B302" s="2" t="s">
        <v>74</v>
      </c>
      <c r="C302" s="2">
        <v>100</v>
      </c>
      <c r="D302" s="2">
        <v>10</v>
      </c>
      <c r="E302" s="2" t="s">
        <v>207</v>
      </c>
      <c r="F302" s="2">
        <v>10</v>
      </c>
      <c r="G302" s="2" t="s">
        <v>207</v>
      </c>
      <c r="H302" s="2" t="s">
        <v>207</v>
      </c>
      <c r="I302" s="2" t="s">
        <v>207</v>
      </c>
      <c r="J302" s="2" t="s">
        <v>207</v>
      </c>
    </row>
    <row r="303" spans="1:10" x14ac:dyDescent="0.25">
      <c r="A303" s="2">
        <v>301</v>
      </c>
      <c r="B303" s="2" t="s">
        <v>75</v>
      </c>
      <c r="C303" s="2">
        <v>200</v>
      </c>
      <c r="D303" s="2">
        <v>10</v>
      </c>
      <c r="E303" s="2" t="s">
        <v>207</v>
      </c>
      <c r="F303" s="2">
        <v>10</v>
      </c>
      <c r="G303" s="2" t="s">
        <v>207</v>
      </c>
      <c r="H303" s="2" t="s">
        <v>207</v>
      </c>
      <c r="I303" s="2" t="s">
        <v>207</v>
      </c>
      <c r="J303" s="2" t="s">
        <v>207</v>
      </c>
    </row>
    <row r="304" spans="1:10" x14ac:dyDescent="0.25">
      <c r="A304" s="2">
        <v>302</v>
      </c>
      <c r="B304" s="2" t="s">
        <v>76</v>
      </c>
      <c r="C304" s="2">
        <v>300</v>
      </c>
      <c r="D304" s="2">
        <v>10</v>
      </c>
      <c r="E304" s="2" t="s">
        <v>207</v>
      </c>
      <c r="F304" s="2">
        <v>10</v>
      </c>
      <c r="G304" s="2" t="s">
        <v>207</v>
      </c>
      <c r="H304" s="2" t="s">
        <v>207</v>
      </c>
      <c r="I304" s="2" t="s">
        <v>207</v>
      </c>
      <c r="J304" s="2" t="s">
        <v>207</v>
      </c>
    </row>
    <row r="305" spans="1:10" x14ac:dyDescent="0.25">
      <c r="A305" s="2">
        <v>303</v>
      </c>
      <c r="B305" s="2" t="s">
        <v>77</v>
      </c>
      <c r="C305" s="2">
        <v>400</v>
      </c>
      <c r="D305" s="2">
        <v>10</v>
      </c>
      <c r="E305" s="2" t="s">
        <v>207</v>
      </c>
      <c r="F305" s="2">
        <v>20</v>
      </c>
      <c r="G305" s="2" t="s">
        <v>207</v>
      </c>
      <c r="H305" s="2" t="s">
        <v>207</v>
      </c>
      <c r="I305" s="2" t="s">
        <v>207</v>
      </c>
      <c r="J305" s="2" t="s">
        <v>207</v>
      </c>
    </row>
    <row r="306" spans="1:10" x14ac:dyDescent="0.25">
      <c r="A306" s="2">
        <v>304</v>
      </c>
      <c r="B306" s="2" t="s">
        <v>78</v>
      </c>
      <c r="C306" s="2">
        <v>500</v>
      </c>
      <c r="D306" s="2">
        <v>10</v>
      </c>
      <c r="E306" s="2" t="s">
        <v>207</v>
      </c>
      <c r="F306" s="2">
        <v>20</v>
      </c>
      <c r="G306" s="2" t="s">
        <v>207</v>
      </c>
      <c r="H306" s="2" t="s">
        <v>207</v>
      </c>
      <c r="I306" s="2" t="s">
        <v>207</v>
      </c>
      <c r="J306" s="2" t="s">
        <v>207</v>
      </c>
    </row>
    <row r="307" spans="1:10" x14ac:dyDescent="0.25">
      <c r="A307" s="2">
        <v>305</v>
      </c>
      <c r="B307" s="2" t="s">
        <v>79</v>
      </c>
      <c r="C307" s="2">
        <v>600</v>
      </c>
      <c r="D307" s="2">
        <v>10</v>
      </c>
      <c r="E307" s="2" t="s">
        <v>207</v>
      </c>
      <c r="F307" s="2">
        <v>20</v>
      </c>
      <c r="G307" s="2" t="s">
        <v>207</v>
      </c>
      <c r="H307" s="2" t="s">
        <v>207</v>
      </c>
      <c r="I307" s="2" t="s">
        <v>207</v>
      </c>
      <c r="J307" s="2" t="s">
        <v>207</v>
      </c>
    </row>
    <row r="308" spans="1:10" x14ac:dyDescent="0.25">
      <c r="A308" s="2">
        <v>306</v>
      </c>
      <c r="B308" s="2" t="s">
        <v>80</v>
      </c>
      <c r="C308" s="2">
        <v>700</v>
      </c>
      <c r="D308" s="2">
        <v>10</v>
      </c>
      <c r="E308" s="2" t="s">
        <v>207</v>
      </c>
      <c r="F308" s="2">
        <v>30</v>
      </c>
      <c r="G308" s="2" t="s">
        <v>207</v>
      </c>
      <c r="H308" s="2" t="s">
        <v>207</v>
      </c>
      <c r="I308" s="2" t="s">
        <v>207</v>
      </c>
      <c r="J308" s="2" t="s">
        <v>207</v>
      </c>
    </row>
    <row r="309" spans="1:10" x14ac:dyDescent="0.25">
      <c r="A309" s="2">
        <v>307</v>
      </c>
      <c r="B309" s="2" t="s">
        <v>81</v>
      </c>
      <c r="C309" s="2">
        <v>800</v>
      </c>
      <c r="D309" s="2">
        <v>10</v>
      </c>
      <c r="E309" s="2" t="s">
        <v>207</v>
      </c>
      <c r="F309" s="2">
        <v>30</v>
      </c>
      <c r="G309" s="2" t="s">
        <v>207</v>
      </c>
      <c r="H309" s="2" t="s">
        <v>207</v>
      </c>
      <c r="I309" s="2" t="s">
        <v>207</v>
      </c>
      <c r="J309" s="2" t="s">
        <v>207</v>
      </c>
    </row>
    <row r="310" spans="1:10" x14ac:dyDescent="0.25">
      <c r="A310" s="2">
        <v>308</v>
      </c>
      <c r="B310" s="2" t="s">
        <v>82</v>
      </c>
      <c r="C310" s="2">
        <v>900</v>
      </c>
      <c r="D310" s="2">
        <v>10</v>
      </c>
      <c r="E310" s="2" t="s">
        <v>207</v>
      </c>
      <c r="F310" s="2">
        <v>30</v>
      </c>
      <c r="G310" s="2" t="s">
        <v>207</v>
      </c>
      <c r="H310" s="2" t="s">
        <v>207</v>
      </c>
      <c r="I310" s="2" t="s">
        <v>207</v>
      </c>
      <c r="J310" s="2" t="s">
        <v>207</v>
      </c>
    </row>
    <row r="311" spans="1:10" x14ac:dyDescent="0.25">
      <c r="A311" s="2">
        <v>309</v>
      </c>
      <c r="B311" s="2" t="s">
        <v>83</v>
      </c>
      <c r="C311" s="2">
        <v>1000</v>
      </c>
      <c r="D311" s="2">
        <v>10</v>
      </c>
      <c r="E311" s="2" t="s">
        <v>207</v>
      </c>
      <c r="F311" s="2">
        <v>40</v>
      </c>
      <c r="G311" s="2" t="s">
        <v>207</v>
      </c>
      <c r="H311" s="2" t="s">
        <v>207</v>
      </c>
      <c r="I311" s="2" t="s">
        <v>207</v>
      </c>
      <c r="J311" s="2" t="s">
        <v>207</v>
      </c>
    </row>
    <row r="312" spans="1:10" x14ac:dyDescent="0.25">
      <c r="A312" s="2">
        <v>310</v>
      </c>
      <c r="B312" s="2" t="s">
        <v>84</v>
      </c>
      <c r="C312" s="2">
        <v>1100</v>
      </c>
      <c r="D312" s="2">
        <v>10</v>
      </c>
      <c r="E312" s="2" t="s">
        <v>207</v>
      </c>
      <c r="F312" s="2">
        <v>40</v>
      </c>
      <c r="G312" s="2" t="s">
        <v>207</v>
      </c>
      <c r="H312" s="2" t="s">
        <v>207</v>
      </c>
      <c r="I312" s="2" t="s">
        <v>207</v>
      </c>
      <c r="J312" s="2" t="s">
        <v>207</v>
      </c>
    </row>
    <row r="313" spans="1:10" x14ac:dyDescent="0.25">
      <c r="A313" s="2">
        <v>311</v>
      </c>
      <c r="B313" s="2" t="s">
        <v>85</v>
      </c>
      <c r="C313" s="2">
        <v>1200</v>
      </c>
      <c r="D313" s="2">
        <v>10</v>
      </c>
      <c r="E313" s="2" t="s">
        <v>207</v>
      </c>
      <c r="F313" s="2">
        <v>40</v>
      </c>
      <c r="G313" s="2" t="s">
        <v>207</v>
      </c>
      <c r="H313" s="2" t="s">
        <v>207</v>
      </c>
      <c r="I313" s="2" t="s">
        <v>207</v>
      </c>
      <c r="J313" s="2" t="s">
        <v>207</v>
      </c>
    </row>
    <row r="314" spans="1:10" x14ac:dyDescent="0.25">
      <c r="A314" s="2">
        <v>312</v>
      </c>
      <c r="B314" s="2" t="s">
        <v>86</v>
      </c>
      <c r="C314" s="2">
        <v>1300</v>
      </c>
      <c r="D314" s="2">
        <v>10</v>
      </c>
      <c r="E314" s="2" t="s">
        <v>207</v>
      </c>
      <c r="F314" s="2">
        <v>50</v>
      </c>
      <c r="G314" s="2" t="s">
        <v>207</v>
      </c>
      <c r="H314" s="2" t="s">
        <v>207</v>
      </c>
      <c r="I314" s="2" t="s">
        <v>207</v>
      </c>
      <c r="J314" s="2" t="s">
        <v>207</v>
      </c>
    </row>
    <row r="315" spans="1:10" x14ac:dyDescent="0.25">
      <c r="A315" s="2">
        <v>313</v>
      </c>
      <c r="B315" s="2" t="s">
        <v>87</v>
      </c>
      <c r="C315" s="2">
        <v>1400</v>
      </c>
      <c r="D315" s="2">
        <v>10</v>
      </c>
      <c r="E315" s="2" t="s">
        <v>207</v>
      </c>
      <c r="F315" s="2">
        <v>50</v>
      </c>
      <c r="G315" s="2" t="s">
        <v>207</v>
      </c>
      <c r="H315" s="2" t="s">
        <v>207</v>
      </c>
      <c r="I315" s="2" t="s">
        <v>207</v>
      </c>
      <c r="J315" s="2" t="s">
        <v>207</v>
      </c>
    </row>
    <row r="316" spans="1:10" x14ac:dyDescent="0.25">
      <c r="A316" s="2">
        <v>314</v>
      </c>
      <c r="B316" s="2" t="s">
        <v>88</v>
      </c>
      <c r="C316" s="2">
        <v>1500</v>
      </c>
      <c r="D316" s="2">
        <v>10</v>
      </c>
      <c r="E316" s="2" t="s">
        <v>207</v>
      </c>
      <c r="F316" s="2">
        <v>50</v>
      </c>
      <c r="G316" s="2" t="s">
        <v>207</v>
      </c>
      <c r="H316" s="2" t="s">
        <v>207</v>
      </c>
      <c r="I316" s="2" t="s">
        <v>207</v>
      </c>
      <c r="J316" s="2" t="s">
        <v>207</v>
      </c>
    </row>
    <row r="317" spans="1:10" x14ac:dyDescent="0.25">
      <c r="A317" s="2">
        <v>315</v>
      </c>
      <c r="B317" s="2" t="s">
        <v>89</v>
      </c>
      <c r="C317" s="2">
        <v>1600</v>
      </c>
      <c r="D317" s="2">
        <v>10</v>
      </c>
      <c r="E317" s="2" t="s">
        <v>207</v>
      </c>
      <c r="F317" s="2">
        <v>60</v>
      </c>
      <c r="G317" s="2" t="s">
        <v>207</v>
      </c>
      <c r="H317" s="2" t="s">
        <v>207</v>
      </c>
      <c r="I317" s="2" t="s">
        <v>207</v>
      </c>
      <c r="J317" s="2" t="s">
        <v>207</v>
      </c>
    </row>
    <row r="318" spans="1:10" x14ac:dyDescent="0.25">
      <c r="A318" s="2">
        <v>316</v>
      </c>
      <c r="B318" s="2" t="s">
        <v>90</v>
      </c>
      <c r="C318" s="2">
        <v>1700</v>
      </c>
      <c r="D318" s="2">
        <v>10</v>
      </c>
      <c r="E318" s="2" t="s">
        <v>207</v>
      </c>
      <c r="F318" s="2">
        <v>60</v>
      </c>
      <c r="G318" s="2" t="s">
        <v>207</v>
      </c>
      <c r="H318" s="2" t="s">
        <v>207</v>
      </c>
      <c r="I318" s="2" t="s">
        <v>207</v>
      </c>
      <c r="J318" s="2" t="s">
        <v>207</v>
      </c>
    </row>
    <row r="319" spans="1:10" x14ac:dyDescent="0.25">
      <c r="A319" s="2">
        <v>317</v>
      </c>
      <c r="B319" s="2" t="s">
        <v>91</v>
      </c>
      <c r="C319" s="2">
        <v>1800</v>
      </c>
      <c r="D319" s="2">
        <v>10</v>
      </c>
      <c r="E319" s="2" t="s">
        <v>207</v>
      </c>
      <c r="F319" s="2">
        <v>60</v>
      </c>
      <c r="G319" s="2" t="s">
        <v>207</v>
      </c>
      <c r="H319" s="2" t="s">
        <v>207</v>
      </c>
      <c r="I319" s="2" t="s">
        <v>207</v>
      </c>
      <c r="J319" s="2" t="s">
        <v>207</v>
      </c>
    </row>
    <row r="320" spans="1:10" x14ac:dyDescent="0.25">
      <c r="A320" s="2">
        <v>318</v>
      </c>
      <c r="B320" s="2" t="s">
        <v>92</v>
      </c>
      <c r="C320" s="2">
        <v>1900</v>
      </c>
      <c r="D320" s="2">
        <v>10</v>
      </c>
      <c r="E320" s="2" t="s">
        <v>207</v>
      </c>
      <c r="F320" s="2">
        <v>70</v>
      </c>
      <c r="G320" s="2" t="s">
        <v>207</v>
      </c>
      <c r="H320" s="2" t="s">
        <v>207</v>
      </c>
      <c r="I320" s="2" t="s">
        <v>207</v>
      </c>
      <c r="J320" s="2" t="s">
        <v>207</v>
      </c>
    </row>
    <row r="321" spans="1:10" x14ac:dyDescent="0.25">
      <c r="A321" s="2">
        <v>319</v>
      </c>
      <c r="B321" s="2" t="s">
        <v>93</v>
      </c>
      <c r="C321" s="2">
        <v>2000</v>
      </c>
      <c r="D321" s="2">
        <v>10</v>
      </c>
      <c r="E321" s="2" t="s">
        <v>207</v>
      </c>
      <c r="F321" s="2">
        <v>70</v>
      </c>
      <c r="G321" s="2" t="s">
        <v>207</v>
      </c>
      <c r="H321" s="2" t="s">
        <v>207</v>
      </c>
      <c r="I321" s="2" t="s">
        <v>207</v>
      </c>
      <c r="J321" s="2" t="s">
        <v>207</v>
      </c>
    </row>
    <row r="322" spans="1:10" x14ac:dyDescent="0.25">
      <c r="A322" s="2">
        <v>320</v>
      </c>
      <c r="B322" s="2" t="s">
        <v>94</v>
      </c>
      <c r="C322" s="2">
        <v>2100</v>
      </c>
      <c r="D322" s="2">
        <v>10</v>
      </c>
      <c r="E322" s="2" t="s">
        <v>207</v>
      </c>
      <c r="F322" s="2">
        <v>70</v>
      </c>
      <c r="G322" s="2" t="s">
        <v>207</v>
      </c>
      <c r="H322" s="2" t="s">
        <v>207</v>
      </c>
      <c r="I322" s="2" t="s">
        <v>207</v>
      </c>
      <c r="J322" s="2" t="s">
        <v>207</v>
      </c>
    </row>
    <row r="323" spans="1:10" x14ac:dyDescent="0.25">
      <c r="A323" s="2">
        <v>321</v>
      </c>
      <c r="B323" s="2" t="s">
        <v>95</v>
      </c>
      <c r="C323" s="2">
        <v>2200</v>
      </c>
      <c r="D323" s="2">
        <v>10</v>
      </c>
      <c r="E323" s="2" t="s">
        <v>207</v>
      </c>
      <c r="F323" s="2">
        <v>80</v>
      </c>
      <c r="G323" s="2" t="s">
        <v>207</v>
      </c>
      <c r="H323" s="2" t="s">
        <v>207</v>
      </c>
      <c r="I323" s="2" t="s">
        <v>207</v>
      </c>
      <c r="J323" s="2" t="s">
        <v>207</v>
      </c>
    </row>
    <row r="324" spans="1:10" x14ac:dyDescent="0.25">
      <c r="A324" s="2">
        <v>322</v>
      </c>
      <c r="B324" s="2" t="s">
        <v>96</v>
      </c>
      <c r="C324" s="2">
        <v>2300</v>
      </c>
      <c r="D324" s="2">
        <v>10</v>
      </c>
      <c r="E324" s="2" t="s">
        <v>207</v>
      </c>
      <c r="F324" s="2">
        <v>80</v>
      </c>
      <c r="G324" s="2" t="s">
        <v>207</v>
      </c>
      <c r="H324" s="2" t="s">
        <v>207</v>
      </c>
      <c r="I324" s="2" t="s">
        <v>207</v>
      </c>
      <c r="J324" s="2" t="s">
        <v>207</v>
      </c>
    </row>
    <row r="325" spans="1:10" x14ac:dyDescent="0.25">
      <c r="A325" s="2">
        <v>323</v>
      </c>
      <c r="B325" s="2" t="s">
        <v>97</v>
      </c>
      <c r="C325" s="2">
        <v>2400</v>
      </c>
      <c r="D325" s="2">
        <v>10</v>
      </c>
      <c r="E325" s="2" t="s">
        <v>207</v>
      </c>
      <c r="F325" s="2">
        <v>80</v>
      </c>
      <c r="G325" s="2" t="s">
        <v>207</v>
      </c>
      <c r="H325" s="2" t="s">
        <v>207</v>
      </c>
      <c r="I325" s="2" t="s">
        <v>207</v>
      </c>
      <c r="J325" s="2" t="s">
        <v>207</v>
      </c>
    </row>
    <row r="326" spans="1:10" x14ac:dyDescent="0.25">
      <c r="A326" s="2">
        <v>324</v>
      </c>
      <c r="B326" s="2" t="s">
        <v>98</v>
      </c>
      <c r="C326" s="2">
        <v>2500</v>
      </c>
      <c r="D326" s="2">
        <v>10</v>
      </c>
      <c r="E326" s="2" t="s">
        <v>207</v>
      </c>
      <c r="F326" s="2">
        <v>90</v>
      </c>
      <c r="G326" s="2" t="s">
        <v>207</v>
      </c>
      <c r="H326" s="2" t="s">
        <v>207</v>
      </c>
      <c r="I326" s="2" t="s">
        <v>207</v>
      </c>
      <c r="J326" s="2" t="s">
        <v>207</v>
      </c>
    </row>
    <row r="327" spans="1:10" x14ac:dyDescent="0.25">
      <c r="A327" s="2">
        <v>325</v>
      </c>
      <c r="B327" s="2" t="s">
        <v>99</v>
      </c>
      <c r="C327" s="2">
        <v>2600</v>
      </c>
      <c r="D327" s="2">
        <v>10</v>
      </c>
      <c r="E327" s="2" t="s">
        <v>207</v>
      </c>
      <c r="F327" s="2">
        <v>90</v>
      </c>
      <c r="G327" s="2" t="s">
        <v>207</v>
      </c>
      <c r="H327" s="2" t="s">
        <v>207</v>
      </c>
      <c r="I327" s="2" t="s">
        <v>207</v>
      </c>
      <c r="J327" s="2" t="s">
        <v>207</v>
      </c>
    </row>
    <row r="328" spans="1:10" x14ac:dyDescent="0.25">
      <c r="A328" s="2">
        <v>326</v>
      </c>
      <c r="B328" s="2" t="s">
        <v>100</v>
      </c>
      <c r="C328" s="2">
        <v>2700</v>
      </c>
      <c r="D328" s="2">
        <v>10</v>
      </c>
      <c r="E328" s="2" t="s">
        <v>207</v>
      </c>
      <c r="F328" s="2">
        <v>90</v>
      </c>
      <c r="G328" s="2" t="s">
        <v>207</v>
      </c>
      <c r="H328" s="2" t="s">
        <v>207</v>
      </c>
      <c r="I328" s="2" t="s">
        <v>207</v>
      </c>
      <c r="J328" s="2" t="s">
        <v>207</v>
      </c>
    </row>
    <row r="329" spans="1:10" x14ac:dyDescent="0.25">
      <c r="A329" s="2">
        <v>327</v>
      </c>
      <c r="B329" s="2" t="s">
        <v>101</v>
      </c>
      <c r="C329" s="2">
        <v>2800</v>
      </c>
      <c r="D329" s="2">
        <v>10</v>
      </c>
      <c r="E329" s="2" t="s">
        <v>207</v>
      </c>
      <c r="F329" s="2">
        <v>100</v>
      </c>
      <c r="G329" s="2" t="s">
        <v>207</v>
      </c>
      <c r="H329" s="2" t="s">
        <v>207</v>
      </c>
      <c r="I329" s="2" t="s">
        <v>207</v>
      </c>
      <c r="J329" s="2" t="s">
        <v>207</v>
      </c>
    </row>
    <row r="330" spans="1:10" x14ac:dyDescent="0.25">
      <c r="A330" s="2">
        <v>328</v>
      </c>
      <c r="B330" s="2" t="s">
        <v>102</v>
      </c>
      <c r="C330" s="2">
        <v>2900</v>
      </c>
      <c r="D330" s="2">
        <v>10</v>
      </c>
      <c r="E330" s="2" t="s">
        <v>207</v>
      </c>
      <c r="F330" s="2">
        <v>100</v>
      </c>
      <c r="G330" s="2" t="s">
        <v>207</v>
      </c>
      <c r="H330" s="2" t="s">
        <v>207</v>
      </c>
      <c r="I330" s="2" t="s">
        <v>207</v>
      </c>
      <c r="J330" s="2" t="s">
        <v>207</v>
      </c>
    </row>
    <row r="331" spans="1:10" x14ac:dyDescent="0.25">
      <c r="A331" s="2">
        <v>329</v>
      </c>
      <c r="B331" s="2" t="s">
        <v>103</v>
      </c>
      <c r="C331" s="2">
        <v>3000</v>
      </c>
      <c r="D331" s="2">
        <v>10</v>
      </c>
      <c r="E331" s="2" t="s">
        <v>207</v>
      </c>
      <c r="F331" s="2">
        <v>100</v>
      </c>
      <c r="G331" s="2" t="s">
        <v>207</v>
      </c>
      <c r="H331" s="2" t="s">
        <v>207</v>
      </c>
      <c r="I331" s="2" t="s">
        <v>207</v>
      </c>
      <c r="J331" s="2" t="s">
        <v>207</v>
      </c>
    </row>
    <row r="332" spans="1:10" x14ac:dyDescent="0.25">
      <c r="A332" s="2">
        <v>330</v>
      </c>
      <c r="B332" s="2" t="s">
        <v>207</v>
      </c>
      <c r="C332" s="2">
        <v>3100</v>
      </c>
      <c r="D332" s="2">
        <v>10</v>
      </c>
      <c r="E332" s="2" t="s">
        <v>207</v>
      </c>
      <c r="F332" s="2">
        <v>110</v>
      </c>
      <c r="G332" s="2" t="s">
        <v>207</v>
      </c>
      <c r="H332" s="2" t="s">
        <v>207</v>
      </c>
      <c r="I332" s="2" t="s">
        <v>207</v>
      </c>
      <c r="J332" s="2" t="s">
        <v>207</v>
      </c>
    </row>
    <row r="333" spans="1:10" x14ac:dyDescent="0.25">
      <c r="A333" s="2">
        <v>331</v>
      </c>
      <c r="B333" s="2" t="s">
        <v>207</v>
      </c>
      <c r="C333" s="2">
        <v>3200</v>
      </c>
      <c r="D333" s="2">
        <v>10</v>
      </c>
      <c r="E333" s="2" t="s">
        <v>207</v>
      </c>
      <c r="F333" s="2">
        <v>110</v>
      </c>
      <c r="G333" s="2" t="s">
        <v>207</v>
      </c>
      <c r="H333" s="2" t="s">
        <v>207</v>
      </c>
      <c r="I333" s="2" t="s">
        <v>207</v>
      </c>
      <c r="J333" s="2" t="s">
        <v>207</v>
      </c>
    </row>
    <row r="334" spans="1:10" x14ac:dyDescent="0.25">
      <c r="A334" s="2">
        <v>332</v>
      </c>
      <c r="B334" s="2" t="s">
        <v>207</v>
      </c>
      <c r="C334" s="2">
        <v>3300</v>
      </c>
      <c r="D334" s="2">
        <v>10</v>
      </c>
      <c r="E334" s="2" t="s">
        <v>207</v>
      </c>
      <c r="F334" s="2">
        <v>110</v>
      </c>
      <c r="G334" s="2" t="s">
        <v>207</v>
      </c>
      <c r="H334" s="2" t="s">
        <v>207</v>
      </c>
      <c r="I334" s="2" t="s">
        <v>207</v>
      </c>
      <c r="J334" s="2" t="s">
        <v>207</v>
      </c>
    </row>
    <row r="335" spans="1:10" x14ac:dyDescent="0.25">
      <c r="A335" s="2">
        <v>333</v>
      </c>
      <c r="B335" s="2" t="s">
        <v>207</v>
      </c>
      <c r="C335" s="2">
        <v>3400</v>
      </c>
      <c r="D335" s="2">
        <v>10</v>
      </c>
      <c r="E335" s="2" t="s">
        <v>207</v>
      </c>
      <c r="F335" s="2">
        <v>120</v>
      </c>
      <c r="G335" s="2" t="s">
        <v>207</v>
      </c>
      <c r="H335" s="2" t="s">
        <v>207</v>
      </c>
      <c r="I335" s="2" t="s">
        <v>207</v>
      </c>
      <c r="J335" s="2" t="s">
        <v>207</v>
      </c>
    </row>
    <row r="336" spans="1:10" x14ac:dyDescent="0.25">
      <c r="A336" s="2">
        <v>334</v>
      </c>
      <c r="B336" s="2" t="s">
        <v>207</v>
      </c>
      <c r="C336" s="2">
        <v>3500</v>
      </c>
      <c r="D336" s="2">
        <v>10</v>
      </c>
      <c r="E336" s="2" t="s">
        <v>207</v>
      </c>
      <c r="F336" s="2">
        <v>120</v>
      </c>
      <c r="G336" s="2" t="s">
        <v>207</v>
      </c>
      <c r="H336" s="2" t="s">
        <v>207</v>
      </c>
      <c r="I336" s="2" t="s">
        <v>207</v>
      </c>
      <c r="J336" s="2" t="s">
        <v>207</v>
      </c>
    </row>
    <row r="337" spans="1:10" x14ac:dyDescent="0.25">
      <c r="A337" s="2">
        <v>335</v>
      </c>
      <c r="B337" s="2" t="s">
        <v>207</v>
      </c>
      <c r="C337" s="2">
        <v>3600</v>
      </c>
      <c r="D337" s="2">
        <v>10</v>
      </c>
      <c r="E337" s="2" t="s">
        <v>207</v>
      </c>
      <c r="F337" s="2">
        <v>120</v>
      </c>
      <c r="G337" s="2" t="s">
        <v>207</v>
      </c>
      <c r="H337" s="2" t="s">
        <v>207</v>
      </c>
      <c r="I337" s="2" t="s">
        <v>207</v>
      </c>
      <c r="J337" s="2" t="s">
        <v>207</v>
      </c>
    </row>
    <row r="338" spans="1:10" x14ac:dyDescent="0.25">
      <c r="A338" s="2">
        <v>336</v>
      </c>
      <c r="B338" s="2" t="s">
        <v>207</v>
      </c>
      <c r="C338" s="2">
        <v>3700</v>
      </c>
      <c r="D338" s="2">
        <v>10</v>
      </c>
      <c r="E338" s="2" t="s">
        <v>207</v>
      </c>
      <c r="F338" s="2">
        <v>130</v>
      </c>
      <c r="G338" s="2" t="s">
        <v>207</v>
      </c>
      <c r="H338" s="2" t="s">
        <v>207</v>
      </c>
      <c r="I338" s="2" t="s">
        <v>207</v>
      </c>
      <c r="J338" s="2" t="s">
        <v>207</v>
      </c>
    </row>
    <row r="339" spans="1:10" x14ac:dyDescent="0.25">
      <c r="A339" s="2">
        <v>337</v>
      </c>
      <c r="B339" s="2" t="s">
        <v>207</v>
      </c>
      <c r="C339" s="2">
        <v>3800</v>
      </c>
      <c r="D339" s="2">
        <v>10</v>
      </c>
      <c r="E339" s="2" t="s">
        <v>207</v>
      </c>
      <c r="F339" s="2">
        <v>130</v>
      </c>
      <c r="G339" s="2" t="s">
        <v>207</v>
      </c>
      <c r="H339" s="2" t="s">
        <v>207</v>
      </c>
      <c r="I339" s="2" t="s">
        <v>207</v>
      </c>
      <c r="J339" s="2" t="s">
        <v>207</v>
      </c>
    </row>
    <row r="340" spans="1:10" x14ac:dyDescent="0.25">
      <c r="A340" s="2">
        <v>338</v>
      </c>
      <c r="B340" s="2" t="s">
        <v>207</v>
      </c>
      <c r="C340" s="2">
        <v>3900</v>
      </c>
      <c r="D340" s="2">
        <v>10</v>
      </c>
      <c r="E340" s="2" t="s">
        <v>207</v>
      </c>
      <c r="F340" s="2">
        <v>130</v>
      </c>
      <c r="G340" s="2" t="s">
        <v>207</v>
      </c>
      <c r="H340" s="2" t="s">
        <v>207</v>
      </c>
      <c r="I340" s="2" t="s">
        <v>207</v>
      </c>
      <c r="J340" s="2" t="s">
        <v>207</v>
      </c>
    </row>
    <row r="341" spans="1:10" x14ac:dyDescent="0.25">
      <c r="A341" s="2">
        <v>339</v>
      </c>
      <c r="B341" s="2" t="s">
        <v>207</v>
      </c>
      <c r="C341" s="2">
        <v>4000</v>
      </c>
      <c r="D341" s="2">
        <v>10</v>
      </c>
      <c r="E341" s="2" t="s">
        <v>207</v>
      </c>
      <c r="F341" s="2">
        <v>140</v>
      </c>
      <c r="G341" s="2" t="s">
        <v>207</v>
      </c>
      <c r="H341" s="2" t="s">
        <v>207</v>
      </c>
      <c r="I341" s="2" t="s">
        <v>207</v>
      </c>
      <c r="J341" s="2" t="s">
        <v>207</v>
      </c>
    </row>
    <row r="342" spans="1:10" x14ac:dyDescent="0.25">
      <c r="A342" s="2">
        <v>340</v>
      </c>
      <c r="B342" s="2" t="s">
        <v>207</v>
      </c>
      <c r="C342" s="2">
        <v>4100</v>
      </c>
      <c r="D342" s="2">
        <v>10</v>
      </c>
      <c r="E342" s="2" t="s">
        <v>207</v>
      </c>
      <c r="F342" s="2">
        <v>140</v>
      </c>
      <c r="G342" s="2" t="s">
        <v>207</v>
      </c>
      <c r="H342" s="2" t="s">
        <v>207</v>
      </c>
      <c r="I342" s="2" t="s">
        <v>207</v>
      </c>
      <c r="J342" s="2" t="s">
        <v>207</v>
      </c>
    </row>
    <row r="343" spans="1:10" x14ac:dyDescent="0.25">
      <c r="A343" s="2">
        <v>341</v>
      </c>
      <c r="B343" s="2" t="s">
        <v>207</v>
      </c>
      <c r="C343" s="2">
        <v>4200</v>
      </c>
      <c r="D343" s="2">
        <v>10</v>
      </c>
      <c r="E343" s="2" t="s">
        <v>207</v>
      </c>
      <c r="F343" s="2">
        <v>140</v>
      </c>
      <c r="G343" s="2" t="s">
        <v>207</v>
      </c>
      <c r="H343" s="2" t="s">
        <v>207</v>
      </c>
      <c r="I343" s="2" t="s">
        <v>207</v>
      </c>
      <c r="J343" s="2" t="s">
        <v>207</v>
      </c>
    </row>
    <row r="344" spans="1:10" x14ac:dyDescent="0.25">
      <c r="A344" s="2">
        <v>342</v>
      </c>
      <c r="B344" s="2" t="s">
        <v>207</v>
      </c>
      <c r="C344" s="2">
        <v>4300</v>
      </c>
      <c r="D344" s="2">
        <v>10</v>
      </c>
      <c r="E344" s="2" t="s">
        <v>207</v>
      </c>
      <c r="F344" s="2">
        <v>150</v>
      </c>
      <c r="G344" s="2" t="s">
        <v>207</v>
      </c>
      <c r="H344" s="2" t="s">
        <v>207</v>
      </c>
      <c r="I344" s="2" t="s">
        <v>207</v>
      </c>
      <c r="J344" s="2" t="s">
        <v>207</v>
      </c>
    </row>
    <row r="345" spans="1:10" x14ac:dyDescent="0.25">
      <c r="A345" s="2">
        <v>343</v>
      </c>
      <c r="B345" s="2" t="s">
        <v>207</v>
      </c>
      <c r="C345" s="2">
        <v>4400</v>
      </c>
      <c r="D345" s="2">
        <v>10</v>
      </c>
      <c r="E345" s="2" t="s">
        <v>207</v>
      </c>
      <c r="F345" s="2">
        <v>150</v>
      </c>
      <c r="G345" s="2" t="s">
        <v>207</v>
      </c>
      <c r="H345" s="2" t="s">
        <v>207</v>
      </c>
      <c r="I345" s="2" t="s">
        <v>207</v>
      </c>
      <c r="J345" s="2" t="s">
        <v>207</v>
      </c>
    </row>
    <row r="346" spans="1:10" x14ac:dyDescent="0.25">
      <c r="A346" s="2">
        <v>344</v>
      </c>
      <c r="B346" s="2" t="s">
        <v>207</v>
      </c>
      <c r="C346" s="2">
        <v>4500</v>
      </c>
      <c r="D346" s="2">
        <v>10</v>
      </c>
      <c r="E346" s="2" t="s">
        <v>207</v>
      </c>
      <c r="F346" s="2">
        <v>150</v>
      </c>
      <c r="G346" s="2" t="s">
        <v>207</v>
      </c>
      <c r="H346" s="2" t="s">
        <v>207</v>
      </c>
      <c r="I346" s="2" t="s">
        <v>207</v>
      </c>
      <c r="J346" s="2" t="s">
        <v>207</v>
      </c>
    </row>
    <row r="347" spans="1:10" x14ac:dyDescent="0.25">
      <c r="A347" s="2">
        <v>345</v>
      </c>
      <c r="B347" s="2" t="s">
        <v>207</v>
      </c>
      <c r="C347" s="2">
        <v>4600</v>
      </c>
      <c r="D347" s="2">
        <v>10</v>
      </c>
      <c r="E347" s="2" t="s">
        <v>207</v>
      </c>
      <c r="F347" s="2">
        <v>160</v>
      </c>
      <c r="G347" s="2" t="s">
        <v>207</v>
      </c>
      <c r="H347" s="2" t="s">
        <v>207</v>
      </c>
      <c r="I347" s="2" t="s">
        <v>207</v>
      </c>
      <c r="J347" s="2" t="s">
        <v>207</v>
      </c>
    </row>
    <row r="348" spans="1:10" x14ac:dyDescent="0.25">
      <c r="A348" s="2">
        <v>346</v>
      </c>
      <c r="B348" s="2" t="s">
        <v>207</v>
      </c>
      <c r="C348" s="2">
        <v>4700</v>
      </c>
      <c r="D348" s="2">
        <v>10</v>
      </c>
      <c r="E348" s="2" t="s">
        <v>207</v>
      </c>
      <c r="F348" s="2">
        <v>160</v>
      </c>
      <c r="G348" s="2" t="s">
        <v>207</v>
      </c>
      <c r="H348" s="2" t="s">
        <v>207</v>
      </c>
      <c r="I348" s="2" t="s">
        <v>207</v>
      </c>
      <c r="J348" s="2" t="s">
        <v>207</v>
      </c>
    </row>
    <row r="349" spans="1:10" x14ac:dyDescent="0.25">
      <c r="A349" s="2">
        <v>347</v>
      </c>
      <c r="B349" s="2" t="s">
        <v>207</v>
      </c>
      <c r="C349" s="2">
        <v>4800</v>
      </c>
      <c r="D349" s="2">
        <v>10</v>
      </c>
      <c r="E349" s="2" t="s">
        <v>207</v>
      </c>
      <c r="F349" s="2">
        <v>160</v>
      </c>
      <c r="G349" s="2" t="s">
        <v>207</v>
      </c>
      <c r="H349" s="2" t="s">
        <v>207</v>
      </c>
      <c r="I349" s="2" t="s">
        <v>207</v>
      </c>
      <c r="J349" s="2" t="s">
        <v>207</v>
      </c>
    </row>
    <row r="350" spans="1:10" x14ac:dyDescent="0.25">
      <c r="A350" s="2">
        <v>348</v>
      </c>
      <c r="B350" s="2" t="s">
        <v>207</v>
      </c>
      <c r="C350" s="2">
        <v>4900</v>
      </c>
      <c r="D350" s="2">
        <v>10</v>
      </c>
      <c r="E350" s="2" t="s">
        <v>207</v>
      </c>
      <c r="F350" s="2">
        <v>170</v>
      </c>
      <c r="G350" s="2" t="s">
        <v>207</v>
      </c>
      <c r="H350" s="2" t="s">
        <v>207</v>
      </c>
      <c r="I350" s="2" t="s">
        <v>207</v>
      </c>
      <c r="J350" s="2" t="s">
        <v>207</v>
      </c>
    </row>
    <row r="351" spans="1:10" x14ac:dyDescent="0.25">
      <c r="A351" s="2">
        <v>349</v>
      </c>
      <c r="B351" s="2" t="s">
        <v>207</v>
      </c>
      <c r="C351" s="2">
        <v>5000</v>
      </c>
      <c r="D351" s="2">
        <v>10</v>
      </c>
      <c r="E351" s="2" t="s">
        <v>207</v>
      </c>
      <c r="F351" s="2">
        <v>170</v>
      </c>
      <c r="G351" s="2" t="s">
        <v>207</v>
      </c>
      <c r="H351" s="2" t="s">
        <v>207</v>
      </c>
      <c r="I351" s="2" t="s">
        <v>207</v>
      </c>
      <c r="J351" s="2" t="s">
        <v>207</v>
      </c>
    </row>
    <row r="352" spans="1:10" x14ac:dyDescent="0.25">
      <c r="A352" s="2">
        <v>350</v>
      </c>
      <c r="B352" s="2" t="s">
        <v>207</v>
      </c>
      <c r="C352" s="2">
        <v>5100</v>
      </c>
      <c r="D352" s="2">
        <v>10</v>
      </c>
      <c r="E352" s="2" t="s">
        <v>207</v>
      </c>
      <c r="F352" s="2">
        <v>170</v>
      </c>
      <c r="G352" s="2" t="s">
        <v>207</v>
      </c>
      <c r="H352" s="2" t="s">
        <v>207</v>
      </c>
      <c r="I352" s="2" t="s">
        <v>207</v>
      </c>
      <c r="J352" s="2" t="s">
        <v>207</v>
      </c>
    </row>
    <row r="353" spans="1:10" x14ac:dyDescent="0.25">
      <c r="A353" s="2">
        <v>351</v>
      </c>
      <c r="B353" s="2" t="s">
        <v>207</v>
      </c>
      <c r="C353" s="2">
        <v>5200</v>
      </c>
      <c r="D353" s="2">
        <v>10</v>
      </c>
      <c r="E353" s="2" t="s">
        <v>207</v>
      </c>
      <c r="F353" s="2">
        <v>180</v>
      </c>
      <c r="G353" s="2" t="s">
        <v>207</v>
      </c>
      <c r="H353" s="2" t="s">
        <v>207</v>
      </c>
      <c r="I353" s="2" t="s">
        <v>207</v>
      </c>
      <c r="J353" s="2" t="s">
        <v>207</v>
      </c>
    </row>
    <row r="354" spans="1:10" x14ac:dyDescent="0.25">
      <c r="A354" s="2">
        <v>352</v>
      </c>
      <c r="B354" s="2" t="s">
        <v>207</v>
      </c>
      <c r="C354" s="2">
        <v>5300</v>
      </c>
      <c r="D354" s="2">
        <v>10</v>
      </c>
      <c r="E354" s="2" t="s">
        <v>207</v>
      </c>
      <c r="F354" s="2">
        <v>180</v>
      </c>
      <c r="G354" s="2" t="s">
        <v>207</v>
      </c>
      <c r="H354" s="2" t="s">
        <v>207</v>
      </c>
      <c r="I354" s="2" t="s">
        <v>207</v>
      </c>
      <c r="J354" s="2" t="s">
        <v>207</v>
      </c>
    </row>
    <row r="355" spans="1:10" x14ac:dyDescent="0.25">
      <c r="A355" s="2">
        <v>353</v>
      </c>
      <c r="B355" s="2" t="s">
        <v>207</v>
      </c>
      <c r="C355" s="2">
        <v>5400</v>
      </c>
      <c r="D355" s="2">
        <v>10</v>
      </c>
      <c r="E355" s="2" t="s">
        <v>207</v>
      </c>
      <c r="F355" s="2">
        <v>180</v>
      </c>
      <c r="G355" s="2" t="s">
        <v>207</v>
      </c>
      <c r="H355" s="2" t="s">
        <v>207</v>
      </c>
      <c r="I355" s="2" t="s">
        <v>207</v>
      </c>
      <c r="J355" s="2" t="s">
        <v>207</v>
      </c>
    </row>
    <row r="356" spans="1:10" x14ac:dyDescent="0.25">
      <c r="A356" s="2">
        <v>354</v>
      </c>
      <c r="B356" s="2" t="s">
        <v>207</v>
      </c>
      <c r="C356" s="2">
        <v>5500</v>
      </c>
      <c r="D356" s="2">
        <v>10</v>
      </c>
      <c r="E356" s="2" t="s">
        <v>207</v>
      </c>
      <c r="F356" s="2">
        <v>190</v>
      </c>
      <c r="G356" s="2" t="s">
        <v>207</v>
      </c>
      <c r="H356" s="2" t="s">
        <v>207</v>
      </c>
      <c r="I356" s="2" t="s">
        <v>207</v>
      </c>
      <c r="J356" s="2" t="s">
        <v>207</v>
      </c>
    </row>
    <row r="357" spans="1:10" x14ac:dyDescent="0.25">
      <c r="A357" s="2">
        <v>355</v>
      </c>
      <c r="B357" s="2" t="s">
        <v>207</v>
      </c>
      <c r="C357" s="2">
        <v>5600</v>
      </c>
      <c r="D357" s="2">
        <v>10</v>
      </c>
      <c r="E357" s="2" t="s">
        <v>207</v>
      </c>
      <c r="F357" s="2">
        <v>190</v>
      </c>
      <c r="G357" s="2" t="s">
        <v>207</v>
      </c>
      <c r="H357" s="2" t="s">
        <v>207</v>
      </c>
      <c r="I357" s="2" t="s">
        <v>207</v>
      </c>
      <c r="J357" s="2" t="s">
        <v>207</v>
      </c>
    </row>
    <row r="358" spans="1:10" x14ac:dyDescent="0.25">
      <c r="A358" s="2">
        <v>356</v>
      </c>
      <c r="B358" s="2" t="s">
        <v>207</v>
      </c>
      <c r="C358" s="2">
        <v>5700</v>
      </c>
      <c r="D358" s="2">
        <v>10</v>
      </c>
      <c r="E358" s="2" t="s">
        <v>207</v>
      </c>
      <c r="F358" s="2">
        <v>190</v>
      </c>
      <c r="G358" s="2" t="s">
        <v>207</v>
      </c>
      <c r="H358" s="2" t="s">
        <v>207</v>
      </c>
      <c r="I358" s="2" t="s">
        <v>207</v>
      </c>
      <c r="J358" s="2" t="s">
        <v>207</v>
      </c>
    </row>
    <row r="359" spans="1:10" x14ac:dyDescent="0.25">
      <c r="A359" s="2">
        <v>357</v>
      </c>
      <c r="B359" s="2" t="s">
        <v>207</v>
      </c>
      <c r="C359" s="2">
        <v>5800</v>
      </c>
      <c r="D359" s="2">
        <v>10</v>
      </c>
      <c r="E359" s="2" t="s">
        <v>207</v>
      </c>
      <c r="F359" s="2">
        <v>200</v>
      </c>
      <c r="G359" s="2" t="s">
        <v>207</v>
      </c>
      <c r="H359" s="2" t="s">
        <v>207</v>
      </c>
      <c r="I359" s="2" t="s">
        <v>207</v>
      </c>
      <c r="J359" s="2" t="s">
        <v>207</v>
      </c>
    </row>
    <row r="360" spans="1:10" x14ac:dyDescent="0.25">
      <c r="A360" s="2">
        <v>358</v>
      </c>
      <c r="B360" s="2" t="s">
        <v>207</v>
      </c>
      <c r="C360" s="2">
        <v>5900</v>
      </c>
      <c r="D360" s="2">
        <v>10</v>
      </c>
      <c r="E360" s="2" t="s">
        <v>207</v>
      </c>
      <c r="F360" s="2">
        <v>200</v>
      </c>
      <c r="G360" s="2" t="s">
        <v>207</v>
      </c>
      <c r="H360" s="2" t="s">
        <v>207</v>
      </c>
      <c r="I360" s="2" t="s">
        <v>207</v>
      </c>
      <c r="J360" s="2" t="s">
        <v>207</v>
      </c>
    </row>
    <row r="361" spans="1:10" x14ac:dyDescent="0.25">
      <c r="A361" s="2">
        <v>359</v>
      </c>
      <c r="B361" s="2" t="s">
        <v>207</v>
      </c>
      <c r="C361" s="2">
        <v>6000</v>
      </c>
      <c r="D361" s="2">
        <v>10</v>
      </c>
      <c r="E361" s="2" t="s">
        <v>207</v>
      </c>
      <c r="F361" s="2">
        <v>200</v>
      </c>
      <c r="G361" s="2" t="s">
        <v>207</v>
      </c>
      <c r="H361" s="2" t="s">
        <v>207</v>
      </c>
      <c r="I361" s="2" t="s">
        <v>207</v>
      </c>
      <c r="J361" s="2" t="s">
        <v>207</v>
      </c>
    </row>
    <row r="362" spans="1:10" x14ac:dyDescent="0.25">
      <c r="A362" s="2">
        <v>360</v>
      </c>
      <c r="B362" s="2" t="s">
        <v>207</v>
      </c>
      <c r="C362" s="2">
        <v>6100</v>
      </c>
      <c r="D362" s="2">
        <v>10</v>
      </c>
      <c r="E362" s="2" t="s">
        <v>207</v>
      </c>
      <c r="F362" s="2">
        <v>210</v>
      </c>
      <c r="G362" s="2" t="s">
        <v>207</v>
      </c>
      <c r="H362" s="2" t="s">
        <v>207</v>
      </c>
      <c r="I362" s="2" t="s">
        <v>207</v>
      </c>
      <c r="J362" s="2" t="s">
        <v>207</v>
      </c>
    </row>
    <row r="363" spans="1:10" x14ac:dyDescent="0.25">
      <c r="A363" s="2">
        <v>361</v>
      </c>
      <c r="B363" s="2" t="s">
        <v>207</v>
      </c>
      <c r="C363" s="2">
        <v>6200</v>
      </c>
      <c r="D363" s="2">
        <v>10</v>
      </c>
      <c r="E363" s="2" t="s">
        <v>207</v>
      </c>
      <c r="F363" s="2">
        <v>210</v>
      </c>
      <c r="G363" s="2" t="s">
        <v>207</v>
      </c>
      <c r="H363" s="2" t="s">
        <v>207</v>
      </c>
      <c r="I363" s="2" t="s">
        <v>207</v>
      </c>
      <c r="J363" s="2" t="s">
        <v>207</v>
      </c>
    </row>
    <row r="364" spans="1:10" x14ac:dyDescent="0.25">
      <c r="A364" s="2">
        <v>362</v>
      </c>
      <c r="B364" s="2" t="s">
        <v>207</v>
      </c>
      <c r="C364" s="2">
        <v>6300</v>
      </c>
      <c r="D364" s="2">
        <v>10</v>
      </c>
      <c r="E364" s="2" t="s">
        <v>207</v>
      </c>
      <c r="F364" s="2">
        <v>210</v>
      </c>
      <c r="G364" s="2" t="s">
        <v>207</v>
      </c>
      <c r="H364" s="2" t="s">
        <v>207</v>
      </c>
      <c r="I364" s="2" t="s">
        <v>207</v>
      </c>
      <c r="J364" s="2" t="s">
        <v>207</v>
      </c>
    </row>
    <row r="365" spans="1:10" x14ac:dyDescent="0.25">
      <c r="A365" s="2">
        <v>363</v>
      </c>
      <c r="B365" s="2" t="s">
        <v>207</v>
      </c>
      <c r="C365" s="2">
        <v>6400</v>
      </c>
      <c r="D365" s="2">
        <v>10</v>
      </c>
      <c r="E365" s="2" t="s">
        <v>207</v>
      </c>
      <c r="F365" s="2">
        <v>220</v>
      </c>
      <c r="G365" s="2" t="s">
        <v>207</v>
      </c>
      <c r="H365" s="2" t="s">
        <v>207</v>
      </c>
      <c r="I365" s="2" t="s">
        <v>207</v>
      </c>
      <c r="J365" s="2" t="s">
        <v>207</v>
      </c>
    </row>
    <row r="366" spans="1:10" x14ac:dyDescent="0.25">
      <c r="A366" s="2">
        <v>364</v>
      </c>
      <c r="B366" s="2" t="s">
        <v>207</v>
      </c>
      <c r="C366" s="2">
        <v>6500</v>
      </c>
      <c r="D366" s="2">
        <v>10</v>
      </c>
      <c r="E366" s="2" t="s">
        <v>207</v>
      </c>
      <c r="F366" s="2">
        <v>220</v>
      </c>
      <c r="G366" s="2" t="s">
        <v>207</v>
      </c>
      <c r="H366" s="2" t="s">
        <v>207</v>
      </c>
      <c r="I366" s="2" t="s">
        <v>207</v>
      </c>
      <c r="J366" s="2" t="s">
        <v>207</v>
      </c>
    </row>
    <row r="367" spans="1:10" x14ac:dyDescent="0.25">
      <c r="A367" s="2">
        <v>365</v>
      </c>
      <c r="B367" s="2" t="s">
        <v>207</v>
      </c>
      <c r="C367" s="2">
        <v>6600</v>
      </c>
      <c r="D367" s="2">
        <v>10</v>
      </c>
      <c r="E367" s="2" t="s">
        <v>207</v>
      </c>
      <c r="F367" s="2">
        <v>220</v>
      </c>
      <c r="G367" s="2" t="s">
        <v>207</v>
      </c>
      <c r="H367" s="2" t="s">
        <v>207</v>
      </c>
      <c r="I367" s="2" t="s">
        <v>207</v>
      </c>
      <c r="J367" s="2" t="s">
        <v>207</v>
      </c>
    </row>
    <row r="368" spans="1:10" x14ac:dyDescent="0.25">
      <c r="A368" s="2">
        <v>366</v>
      </c>
      <c r="B368" s="2" t="s">
        <v>207</v>
      </c>
      <c r="C368" s="2">
        <v>6700</v>
      </c>
      <c r="D368" s="2">
        <v>10</v>
      </c>
      <c r="E368" s="2" t="s">
        <v>207</v>
      </c>
      <c r="F368" s="2">
        <v>230</v>
      </c>
      <c r="G368" s="2" t="s">
        <v>207</v>
      </c>
      <c r="H368" s="2" t="s">
        <v>207</v>
      </c>
      <c r="I368" s="2" t="s">
        <v>207</v>
      </c>
      <c r="J368" s="2" t="s">
        <v>207</v>
      </c>
    </row>
    <row r="369" spans="1:10" x14ac:dyDescent="0.25">
      <c r="A369" s="2">
        <v>367</v>
      </c>
      <c r="B369" s="2" t="s">
        <v>207</v>
      </c>
      <c r="C369" s="2">
        <v>6800</v>
      </c>
      <c r="D369" s="2">
        <v>10</v>
      </c>
      <c r="E369" s="2" t="s">
        <v>207</v>
      </c>
      <c r="F369" s="2">
        <v>230</v>
      </c>
      <c r="G369" s="2" t="s">
        <v>207</v>
      </c>
      <c r="H369" s="2" t="s">
        <v>207</v>
      </c>
      <c r="I369" s="2" t="s">
        <v>207</v>
      </c>
      <c r="J369" s="2" t="s">
        <v>207</v>
      </c>
    </row>
    <row r="370" spans="1:10" x14ac:dyDescent="0.25">
      <c r="A370" s="2">
        <v>368</v>
      </c>
      <c r="B370" s="2" t="s">
        <v>207</v>
      </c>
      <c r="C370" s="2">
        <v>6900</v>
      </c>
      <c r="D370" s="2">
        <v>10</v>
      </c>
      <c r="E370" s="2" t="s">
        <v>207</v>
      </c>
      <c r="F370" s="2">
        <v>230</v>
      </c>
      <c r="G370" s="2" t="s">
        <v>207</v>
      </c>
      <c r="H370" s="2" t="s">
        <v>207</v>
      </c>
      <c r="I370" s="2" t="s">
        <v>207</v>
      </c>
      <c r="J370" s="2" t="s">
        <v>207</v>
      </c>
    </row>
    <row r="371" spans="1:10" x14ac:dyDescent="0.25">
      <c r="A371" s="2">
        <v>369</v>
      </c>
      <c r="B371" s="2" t="s">
        <v>207</v>
      </c>
      <c r="C371" s="2">
        <v>7000</v>
      </c>
      <c r="D371" s="2">
        <v>10</v>
      </c>
      <c r="E371" s="2" t="s">
        <v>207</v>
      </c>
      <c r="F371" s="2">
        <v>240</v>
      </c>
      <c r="G371" s="2" t="s">
        <v>207</v>
      </c>
      <c r="H371" s="2" t="s">
        <v>207</v>
      </c>
      <c r="I371" s="2" t="s">
        <v>207</v>
      </c>
      <c r="J371" s="2" t="s">
        <v>207</v>
      </c>
    </row>
    <row r="372" spans="1:10" x14ac:dyDescent="0.25">
      <c r="A372" s="2">
        <v>370</v>
      </c>
      <c r="B372" s="2" t="s">
        <v>207</v>
      </c>
      <c r="C372" s="2">
        <v>7100</v>
      </c>
      <c r="D372" s="2">
        <v>10</v>
      </c>
      <c r="E372" s="2" t="s">
        <v>207</v>
      </c>
      <c r="F372" s="2">
        <v>240</v>
      </c>
      <c r="G372" s="2" t="s">
        <v>207</v>
      </c>
      <c r="H372" s="2" t="s">
        <v>207</v>
      </c>
      <c r="I372" s="2" t="s">
        <v>207</v>
      </c>
      <c r="J372" s="2" t="s">
        <v>207</v>
      </c>
    </row>
    <row r="373" spans="1:10" x14ac:dyDescent="0.25">
      <c r="A373" s="2">
        <v>371</v>
      </c>
      <c r="B373" s="2" t="s">
        <v>207</v>
      </c>
      <c r="C373" s="2">
        <v>7200</v>
      </c>
      <c r="D373" s="2">
        <v>10</v>
      </c>
      <c r="E373" s="2" t="s">
        <v>207</v>
      </c>
      <c r="F373" s="2">
        <v>240</v>
      </c>
      <c r="G373" s="2" t="s">
        <v>207</v>
      </c>
      <c r="H373" s="2" t="s">
        <v>207</v>
      </c>
      <c r="I373" s="2" t="s">
        <v>207</v>
      </c>
      <c r="J373" s="2" t="s">
        <v>207</v>
      </c>
    </row>
    <row r="374" spans="1:10" x14ac:dyDescent="0.25">
      <c r="A374" s="2">
        <v>372</v>
      </c>
      <c r="B374" s="2" t="s">
        <v>207</v>
      </c>
      <c r="C374" s="2">
        <v>7300</v>
      </c>
      <c r="D374" s="2">
        <v>10</v>
      </c>
      <c r="E374" s="2" t="s">
        <v>207</v>
      </c>
      <c r="F374" s="2">
        <v>250</v>
      </c>
      <c r="G374" s="2" t="s">
        <v>207</v>
      </c>
      <c r="H374" s="2" t="s">
        <v>207</v>
      </c>
      <c r="I374" s="2" t="s">
        <v>207</v>
      </c>
      <c r="J374" s="2" t="s">
        <v>207</v>
      </c>
    </row>
    <row r="375" spans="1:10" x14ac:dyDescent="0.25">
      <c r="A375" s="2">
        <v>373</v>
      </c>
      <c r="B375" s="2" t="s">
        <v>207</v>
      </c>
      <c r="C375" s="2">
        <v>7400</v>
      </c>
      <c r="D375" s="2">
        <v>10</v>
      </c>
      <c r="E375" s="2" t="s">
        <v>207</v>
      </c>
      <c r="F375" s="2">
        <v>250</v>
      </c>
      <c r="G375" s="2" t="s">
        <v>207</v>
      </c>
      <c r="H375" s="2" t="s">
        <v>207</v>
      </c>
      <c r="I375" s="2" t="s">
        <v>207</v>
      </c>
      <c r="J375" s="2" t="s">
        <v>207</v>
      </c>
    </row>
    <row r="376" spans="1:10" x14ac:dyDescent="0.25">
      <c r="A376" s="2">
        <v>374</v>
      </c>
      <c r="B376" s="2" t="s">
        <v>207</v>
      </c>
      <c r="C376" s="2">
        <v>7500</v>
      </c>
      <c r="D376" s="2">
        <v>10</v>
      </c>
      <c r="E376" s="2" t="s">
        <v>207</v>
      </c>
      <c r="F376" s="2">
        <v>250</v>
      </c>
      <c r="G376" s="2" t="s">
        <v>207</v>
      </c>
      <c r="H376" s="2" t="s">
        <v>207</v>
      </c>
      <c r="I376" s="2" t="s">
        <v>207</v>
      </c>
      <c r="J376" s="2" t="s">
        <v>207</v>
      </c>
    </row>
    <row r="377" spans="1:10" x14ac:dyDescent="0.25">
      <c r="A377" s="2">
        <v>375</v>
      </c>
      <c r="B377" s="2" t="s">
        <v>207</v>
      </c>
      <c r="C377" s="2">
        <v>7600</v>
      </c>
      <c r="D377" s="2">
        <v>10</v>
      </c>
      <c r="E377" s="2" t="s">
        <v>207</v>
      </c>
      <c r="F377" s="2">
        <v>260</v>
      </c>
      <c r="G377" s="2" t="s">
        <v>207</v>
      </c>
      <c r="H377" s="2" t="s">
        <v>207</v>
      </c>
      <c r="I377" s="2" t="s">
        <v>207</v>
      </c>
      <c r="J377" s="2" t="s">
        <v>207</v>
      </c>
    </row>
    <row r="378" spans="1:10" x14ac:dyDescent="0.25">
      <c r="A378" s="2">
        <v>376</v>
      </c>
      <c r="B378" s="2" t="s">
        <v>207</v>
      </c>
      <c r="C378" s="2">
        <v>7700</v>
      </c>
      <c r="D378" s="2">
        <v>10</v>
      </c>
      <c r="E378" s="2" t="s">
        <v>207</v>
      </c>
      <c r="F378" s="2">
        <v>260</v>
      </c>
      <c r="G378" s="2" t="s">
        <v>207</v>
      </c>
      <c r="H378" s="2" t="s">
        <v>207</v>
      </c>
      <c r="I378" s="2" t="s">
        <v>207</v>
      </c>
      <c r="J378" s="2" t="s">
        <v>207</v>
      </c>
    </row>
    <row r="379" spans="1:10" x14ac:dyDescent="0.25">
      <c r="A379" s="2">
        <v>377</v>
      </c>
      <c r="B379" s="2" t="s">
        <v>207</v>
      </c>
      <c r="C379" s="2">
        <v>7800</v>
      </c>
      <c r="D379" s="2">
        <v>10</v>
      </c>
      <c r="E379" s="2" t="s">
        <v>207</v>
      </c>
      <c r="F379" s="2">
        <v>260</v>
      </c>
      <c r="G379" s="2" t="s">
        <v>207</v>
      </c>
      <c r="H379" s="2" t="s">
        <v>207</v>
      </c>
      <c r="I379" s="2" t="s">
        <v>207</v>
      </c>
      <c r="J379" s="2" t="s">
        <v>207</v>
      </c>
    </row>
    <row r="380" spans="1:10" x14ac:dyDescent="0.25">
      <c r="A380" s="2">
        <v>378</v>
      </c>
      <c r="B380" s="2" t="s">
        <v>207</v>
      </c>
      <c r="C380" s="2">
        <v>7900</v>
      </c>
      <c r="D380" s="2">
        <v>10</v>
      </c>
      <c r="E380" s="2" t="s">
        <v>207</v>
      </c>
      <c r="F380" s="2">
        <v>270</v>
      </c>
      <c r="G380" s="2" t="s">
        <v>207</v>
      </c>
      <c r="H380" s="2" t="s">
        <v>207</v>
      </c>
      <c r="I380" s="2" t="s">
        <v>207</v>
      </c>
      <c r="J380" s="2" t="s">
        <v>207</v>
      </c>
    </row>
    <row r="381" spans="1:10" x14ac:dyDescent="0.25">
      <c r="A381" s="2">
        <v>379</v>
      </c>
      <c r="B381" s="2" t="s">
        <v>207</v>
      </c>
      <c r="C381" s="2">
        <v>8000</v>
      </c>
      <c r="D381" s="2">
        <v>10</v>
      </c>
      <c r="E381" s="2" t="s">
        <v>207</v>
      </c>
      <c r="F381" s="2">
        <v>270</v>
      </c>
      <c r="G381" s="2" t="s">
        <v>207</v>
      </c>
      <c r="H381" s="2" t="s">
        <v>207</v>
      </c>
      <c r="I381" s="2" t="s">
        <v>207</v>
      </c>
      <c r="J381" s="2" t="s">
        <v>207</v>
      </c>
    </row>
    <row r="382" spans="1:10" x14ac:dyDescent="0.25">
      <c r="A382" s="2">
        <v>380</v>
      </c>
      <c r="B382" s="2" t="s">
        <v>207</v>
      </c>
      <c r="C382" s="2">
        <v>8100</v>
      </c>
      <c r="D382" s="2">
        <v>10</v>
      </c>
      <c r="E382" s="2" t="s">
        <v>207</v>
      </c>
      <c r="F382" s="2">
        <v>270</v>
      </c>
      <c r="G382" s="2" t="s">
        <v>207</v>
      </c>
      <c r="H382" s="2" t="s">
        <v>207</v>
      </c>
      <c r="I382" s="2" t="s">
        <v>207</v>
      </c>
      <c r="J382" s="2" t="s">
        <v>207</v>
      </c>
    </row>
    <row r="383" spans="1:10" x14ac:dyDescent="0.25">
      <c r="A383" s="2">
        <v>381</v>
      </c>
      <c r="B383" s="2" t="s">
        <v>207</v>
      </c>
      <c r="C383" s="2">
        <v>8200</v>
      </c>
      <c r="D383" s="2">
        <v>10</v>
      </c>
      <c r="E383" s="2" t="s">
        <v>207</v>
      </c>
      <c r="F383" s="2">
        <v>280</v>
      </c>
      <c r="G383" s="2" t="s">
        <v>207</v>
      </c>
      <c r="H383" s="2" t="s">
        <v>207</v>
      </c>
      <c r="I383" s="2" t="s">
        <v>207</v>
      </c>
      <c r="J383" s="2" t="s">
        <v>207</v>
      </c>
    </row>
    <row r="384" spans="1:10" x14ac:dyDescent="0.25">
      <c r="A384" s="2">
        <v>382</v>
      </c>
      <c r="B384" s="2" t="s">
        <v>207</v>
      </c>
      <c r="C384" s="2">
        <v>8300</v>
      </c>
      <c r="D384" s="2">
        <v>10</v>
      </c>
      <c r="E384" s="2" t="s">
        <v>207</v>
      </c>
      <c r="F384" s="2">
        <v>280</v>
      </c>
      <c r="G384" s="2" t="s">
        <v>207</v>
      </c>
      <c r="H384" s="2" t="s">
        <v>207</v>
      </c>
      <c r="I384" s="2" t="s">
        <v>207</v>
      </c>
      <c r="J384" s="2" t="s">
        <v>207</v>
      </c>
    </row>
    <row r="385" spans="1:10" x14ac:dyDescent="0.25">
      <c r="A385" s="2">
        <v>383</v>
      </c>
      <c r="B385" s="2" t="s">
        <v>207</v>
      </c>
      <c r="C385" s="2">
        <v>8400</v>
      </c>
      <c r="D385" s="2">
        <v>10</v>
      </c>
      <c r="E385" s="2" t="s">
        <v>207</v>
      </c>
      <c r="F385" s="2">
        <v>280</v>
      </c>
      <c r="G385" s="2" t="s">
        <v>207</v>
      </c>
      <c r="H385" s="2" t="s">
        <v>207</v>
      </c>
      <c r="I385" s="2" t="s">
        <v>207</v>
      </c>
      <c r="J385" s="2" t="s">
        <v>207</v>
      </c>
    </row>
    <row r="386" spans="1:10" x14ac:dyDescent="0.25">
      <c r="A386" s="2">
        <v>384</v>
      </c>
      <c r="B386" s="2" t="s">
        <v>207</v>
      </c>
      <c r="C386" s="2">
        <v>8500</v>
      </c>
      <c r="D386" s="2">
        <v>10</v>
      </c>
      <c r="E386" s="2" t="s">
        <v>207</v>
      </c>
      <c r="F386" s="2">
        <v>290</v>
      </c>
      <c r="G386" s="2" t="s">
        <v>207</v>
      </c>
      <c r="H386" s="2" t="s">
        <v>207</v>
      </c>
      <c r="I386" s="2" t="s">
        <v>207</v>
      </c>
      <c r="J386" s="2" t="s">
        <v>207</v>
      </c>
    </row>
    <row r="387" spans="1:10" x14ac:dyDescent="0.25">
      <c r="A387" s="2">
        <v>385</v>
      </c>
      <c r="B387" s="2" t="s">
        <v>207</v>
      </c>
      <c r="C387" s="2">
        <v>8600</v>
      </c>
      <c r="D387" s="2">
        <v>10</v>
      </c>
      <c r="E387" s="2" t="s">
        <v>207</v>
      </c>
      <c r="F387" s="2">
        <v>290</v>
      </c>
      <c r="G387" s="2" t="s">
        <v>207</v>
      </c>
      <c r="H387" s="2" t="s">
        <v>207</v>
      </c>
      <c r="I387" s="2" t="s">
        <v>207</v>
      </c>
      <c r="J387" s="2" t="s">
        <v>207</v>
      </c>
    </row>
    <row r="388" spans="1:10" x14ac:dyDescent="0.25">
      <c r="A388" s="2">
        <v>386</v>
      </c>
      <c r="B388" s="2" t="s">
        <v>207</v>
      </c>
      <c r="C388" s="2">
        <v>8700</v>
      </c>
      <c r="D388" s="2">
        <v>10</v>
      </c>
      <c r="E388" s="2" t="s">
        <v>207</v>
      </c>
      <c r="F388" s="2">
        <v>290</v>
      </c>
      <c r="G388" s="2" t="s">
        <v>207</v>
      </c>
      <c r="H388" s="2" t="s">
        <v>207</v>
      </c>
      <c r="I388" s="2" t="s">
        <v>207</v>
      </c>
      <c r="J388" s="2" t="s">
        <v>207</v>
      </c>
    </row>
    <row r="389" spans="1:10" x14ac:dyDescent="0.25">
      <c r="A389" s="2">
        <v>387</v>
      </c>
      <c r="B389" s="2" t="s">
        <v>207</v>
      </c>
      <c r="C389" s="2">
        <v>8800</v>
      </c>
      <c r="D389" s="2">
        <v>10</v>
      </c>
      <c r="E389" s="2" t="s">
        <v>207</v>
      </c>
      <c r="F389" s="2">
        <v>300</v>
      </c>
      <c r="G389" s="2" t="s">
        <v>207</v>
      </c>
      <c r="H389" s="2" t="s">
        <v>207</v>
      </c>
      <c r="I389" s="2" t="s">
        <v>207</v>
      </c>
      <c r="J389" s="2" t="s">
        <v>207</v>
      </c>
    </row>
    <row r="390" spans="1:10" x14ac:dyDescent="0.25">
      <c r="A390" s="2">
        <v>388</v>
      </c>
      <c r="B390" s="2" t="s">
        <v>207</v>
      </c>
      <c r="C390" s="2">
        <v>8900</v>
      </c>
      <c r="D390" s="2">
        <v>10</v>
      </c>
      <c r="E390" s="2" t="s">
        <v>207</v>
      </c>
      <c r="F390" s="2">
        <v>300</v>
      </c>
      <c r="G390" s="2" t="s">
        <v>207</v>
      </c>
      <c r="H390" s="2" t="s">
        <v>207</v>
      </c>
      <c r="I390" s="2" t="s">
        <v>207</v>
      </c>
      <c r="J390" s="2" t="s">
        <v>207</v>
      </c>
    </row>
    <row r="391" spans="1:10" x14ac:dyDescent="0.25">
      <c r="A391" s="2">
        <v>389</v>
      </c>
      <c r="B391" s="2" t="s">
        <v>207</v>
      </c>
      <c r="C391" s="2">
        <v>9000</v>
      </c>
      <c r="D391" s="2">
        <v>10</v>
      </c>
      <c r="E391" s="2" t="s">
        <v>207</v>
      </c>
      <c r="F391" s="2">
        <v>300</v>
      </c>
      <c r="G391" s="2" t="s">
        <v>207</v>
      </c>
      <c r="H391" s="2" t="s">
        <v>207</v>
      </c>
      <c r="I391" s="2" t="s">
        <v>207</v>
      </c>
      <c r="J391" s="2" t="s">
        <v>207</v>
      </c>
    </row>
    <row r="392" spans="1:10" x14ac:dyDescent="0.25">
      <c r="A392" s="2">
        <v>390</v>
      </c>
      <c r="B392" s="2" t="s">
        <v>207</v>
      </c>
      <c r="C392" s="2">
        <v>9100</v>
      </c>
      <c r="D392" s="2">
        <v>10</v>
      </c>
      <c r="E392" s="2" t="s">
        <v>207</v>
      </c>
      <c r="F392" s="2">
        <v>310</v>
      </c>
      <c r="G392" s="2" t="s">
        <v>207</v>
      </c>
      <c r="H392" s="2" t="s">
        <v>207</v>
      </c>
      <c r="I392" s="2" t="s">
        <v>207</v>
      </c>
      <c r="J392" s="2" t="s">
        <v>207</v>
      </c>
    </row>
    <row r="393" spans="1:10" x14ac:dyDescent="0.25">
      <c r="A393" s="2">
        <v>391</v>
      </c>
      <c r="B393" s="2" t="s">
        <v>207</v>
      </c>
      <c r="C393" s="2">
        <v>9200</v>
      </c>
      <c r="D393" s="2">
        <v>10</v>
      </c>
      <c r="E393" s="2" t="s">
        <v>207</v>
      </c>
      <c r="F393" s="2">
        <v>310</v>
      </c>
      <c r="G393" s="2" t="s">
        <v>207</v>
      </c>
      <c r="H393" s="2" t="s">
        <v>207</v>
      </c>
      <c r="I393" s="2" t="s">
        <v>207</v>
      </c>
      <c r="J393" s="2" t="s">
        <v>207</v>
      </c>
    </row>
    <row r="394" spans="1:10" x14ac:dyDescent="0.25">
      <c r="A394" s="2">
        <v>392</v>
      </c>
      <c r="B394" s="2" t="s">
        <v>207</v>
      </c>
      <c r="C394" s="2">
        <v>9300</v>
      </c>
      <c r="D394" s="2">
        <v>10</v>
      </c>
      <c r="E394" s="2" t="s">
        <v>207</v>
      </c>
      <c r="F394" s="2">
        <v>310</v>
      </c>
      <c r="G394" s="2" t="s">
        <v>207</v>
      </c>
      <c r="H394" s="2" t="s">
        <v>207</v>
      </c>
      <c r="I394" s="2" t="s">
        <v>207</v>
      </c>
      <c r="J394" s="2" t="s">
        <v>207</v>
      </c>
    </row>
    <row r="395" spans="1:10" x14ac:dyDescent="0.25">
      <c r="A395" s="2">
        <v>393</v>
      </c>
      <c r="B395" s="2" t="s">
        <v>207</v>
      </c>
      <c r="C395" s="2">
        <v>9400</v>
      </c>
      <c r="D395" s="2">
        <v>10</v>
      </c>
      <c r="E395" s="2" t="s">
        <v>207</v>
      </c>
      <c r="F395" s="2">
        <v>320</v>
      </c>
      <c r="G395" s="2" t="s">
        <v>207</v>
      </c>
      <c r="H395" s="2" t="s">
        <v>207</v>
      </c>
      <c r="I395" s="2" t="s">
        <v>207</v>
      </c>
      <c r="J395" s="2" t="s">
        <v>207</v>
      </c>
    </row>
    <row r="396" spans="1:10" x14ac:dyDescent="0.25">
      <c r="A396" s="2">
        <v>394</v>
      </c>
      <c r="B396" s="2" t="s">
        <v>207</v>
      </c>
      <c r="C396" s="2">
        <v>9500</v>
      </c>
      <c r="D396" s="2">
        <v>10</v>
      </c>
      <c r="E396" s="2" t="s">
        <v>207</v>
      </c>
      <c r="F396" s="2">
        <v>320</v>
      </c>
      <c r="G396" s="2" t="s">
        <v>207</v>
      </c>
      <c r="H396" s="2" t="s">
        <v>207</v>
      </c>
      <c r="I396" s="2" t="s">
        <v>207</v>
      </c>
      <c r="J396" s="2" t="s">
        <v>207</v>
      </c>
    </row>
    <row r="397" spans="1:10" x14ac:dyDescent="0.25">
      <c r="A397" s="2">
        <v>395</v>
      </c>
      <c r="B397" s="2" t="s">
        <v>207</v>
      </c>
      <c r="C397" s="2">
        <v>9600</v>
      </c>
      <c r="D397" s="2">
        <v>10</v>
      </c>
      <c r="E397" s="2" t="s">
        <v>207</v>
      </c>
      <c r="F397" s="2">
        <v>320</v>
      </c>
      <c r="G397" s="2" t="s">
        <v>207</v>
      </c>
      <c r="H397" s="2" t="s">
        <v>207</v>
      </c>
      <c r="I397" s="2" t="s">
        <v>207</v>
      </c>
      <c r="J397" s="2" t="s">
        <v>207</v>
      </c>
    </row>
    <row r="398" spans="1:10" x14ac:dyDescent="0.25">
      <c r="A398" s="2">
        <v>396</v>
      </c>
      <c r="B398" s="2" t="s">
        <v>207</v>
      </c>
      <c r="C398" s="2">
        <v>9700</v>
      </c>
      <c r="D398" s="2">
        <v>10</v>
      </c>
      <c r="E398" s="2" t="s">
        <v>207</v>
      </c>
      <c r="F398" s="2">
        <v>330</v>
      </c>
      <c r="G398" s="2" t="s">
        <v>207</v>
      </c>
      <c r="H398" s="2" t="s">
        <v>207</v>
      </c>
      <c r="I398" s="2" t="s">
        <v>207</v>
      </c>
      <c r="J398" s="2" t="s">
        <v>207</v>
      </c>
    </row>
    <row r="399" spans="1:10" x14ac:dyDescent="0.25">
      <c r="A399" s="2">
        <v>397</v>
      </c>
      <c r="B399" s="2" t="s">
        <v>207</v>
      </c>
      <c r="C399" s="2">
        <v>9800</v>
      </c>
      <c r="D399" s="2">
        <v>10</v>
      </c>
      <c r="E399" s="2" t="s">
        <v>207</v>
      </c>
      <c r="F399" s="2">
        <v>330</v>
      </c>
      <c r="G399" s="2" t="s">
        <v>207</v>
      </c>
      <c r="H399" s="2" t="s">
        <v>207</v>
      </c>
      <c r="I399" s="2" t="s">
        <v>207</v>
      </c>
      <c r="J399" s="2" t="s">
        <v>207</v>
      </c>
    </row>
    <row r="400" spans="1:10" x14ac:dyDescent="0.25">
      <c r="A400" s="2">
        <v>398</v>
      </c>
      <c r="B400" s="2" t="s">
        <v>207</v>
      </c>
      <c r="C400" s="2">
        <v>9900</v>
      </c>
      <c r="D400" s="2">
        <v>10</v>
      </c>
      <c r="E400" s="2" t="s">
        <v>207</v>
      </c>
      <c r="F400" s="2">
        <v>330</v>
      </c>
      <c r="G400" s="2" t="s">
        <v>207</v>
      </c>
      <c r="H400" s="2" t="s">
        <v>207</v>
      </c>
      <c r="I400" s="2" t="s">
        <v>207</v>
      </c>
      <c r="J400" s="2" t="s">
        <v>207</v>
      </c>
    </row>
    <row r="401" spans="1:10" x14ac:dyDescent="0.25">
      <c r="A401" s="2">
        <v>399</v>
      </c>
      <c r="B401" s="2" t="s">
        <v>207</v>
      </c>
      <c r="C401" s="2">
        <v>10000</v>
      </c>
      <c r="D401" s="2">
        <v>10</v>
      </c>
      <c r="E401" s="2" t="s">
        <v>207</v>
      </c>
      <c r="F401" s="2">
        <v>340</v>
      </c>
      <c r="G401" s="2" t="s">
        <v>207</v>
      </c>
      <c r="H401" s="2" t="s">
        <v>207</v>
      </c>
      <c r="I401" s="2" t="s">
        <v>207</v>
      </c>
      <c r="J401" s="2" t="s">
        <v>207</v>
      </c>
    </row>
    <row r="402" spans="1:10" x14ac:dyDescent="0.25">
      <c r="A402" s="2">
        <v>400</v>
      </c>
      <c r="B402" s="2" t="s">
        <v>104</v>
      </c>
      <c r="C402" s="2">
        <v>10100</v>
      </c>
      <c r="D402" s="2">
        <v>10</v>
      </c>
      <c r="E402" s="2" t="s">
        <v>207</v>
      </c>
      <c r="F402" s="2">
        <v>10</v>
      </c>
      <c r="G402" s="2" t="s">
        <v>207</v>
      </c>
      <c r="H402" s="2" t="s">
        <v>207</v>
      </c>
      <c r="I402" s="2" t="s">
        <v>207</v>
      </c>
      <c r="J402" s="2" t="s">
        <v>207</v>
      </c>
    </row>
    <row r="403" spans="1:10" x14ac:dyDescent="0.25">
      <c r="A403" s="2">
        <v>401</v>
      </c>
      <c r="B403" s="2" t="s">
        <v>105</v>
      </c>
      <c r="C403" s="2">
        <v>10200</v>
      </c>
      <c r="D403" s="2">
        <v>10</v>
      </c>
      <c r="E403" s="2" t="s">
        <v>207</v>
      </c>
      <c r="F403" s="2">
        <v>10</v>
      </c>
      <c r="G403" s="2" t="s">
        <v>207</v>
      </c>
      <c r="H403" s="2" t="s">
        <v>207</v>
      </c>
      <c r="I403" s="2" t="s">
        <v>207</v>
      </c>
      <c r="J403" s="2" t="s">
        <v>207</v>
      </c>
    </row>
    <row r="404" spans="1:10" x14ac:dyDescent="0.25">
      <c r="A404" s="2">
        <v>402</v>
      </c>
      <c r="B404" s="2" t="s">
        <v>106</v>
      </c>
      <c r="C404" s="2">
        <v>10300</v>
      </c>
      <c r="D404" s="2">
        <v>10</v>
      </c>
      <c r="E404" s="2" t="s">
        <v>207</v>
      </c>
      <c r="F404" s="2">
        <v>10</v>
      </c>
      <c r="G404" s="2" t="s">
        <v>207</v>
      </c>
      <c r="H404" s="2" t="s">
        <v>207</v>
      </c>
      <c r="I404" s="2" t="s">
        <v>207</v>
      </c>
      <c r="J404" s="2" t="s">
        <v>207</v>
      </c>
    </row>
    <row r="405" spans="1:10" x14ac:dyDescent="0.25">
      <c r="A405" s="2">
        <v>403</v>
      </c>
      <c r="B405" s="2" t="s">
        <v>107</v>
      </c>
      <c r="C405" s="2">
        <v>10400</v>
      </c>
      <c r="D405" s="2">
        <v>10</v>
      </c>
      <c r="E405" s="2" t="s">
        <v>207</v>
      </c>
      <c r="F405" s="2">
        <v>20</v>
      </c>
      <c r="G405" s="2" t="s">
        <v>207</v>
      </c>
      <c r="H405" s="2" t="s">
        <v>207</v>
      </c>
      <c r="I405" s="2" t="s">
        <v>207</v>
      </c>
      <c r="J405" s="2" t="s">
        <v>207</v>
      </c>
    </row>
    <row r="406" spans="1:10" x14ac:dyDescent="0.25">
      <c r="A406" s="2">
        <v>404</v>
      </c>
      <c r="B406" s="2" t="s">
        <v>108</v>
      </c>
      <c r="C406" s="2">
        <v>10500</v>
      </c>
      <c r="D406" s="2">
        <v>10</v>
      </c>
      <c r="E406" s="2" t="s">
        <v>207</v>
      </c>
      <c r="F406" s="2">
        <v>20</v>
      </c>
      <c r="G406" s="2" t="s">
        <v>207</v>
      </c>
      <c r="H406" s="2" t="s">
        <v>207</v>
      </c>
      <c r="I406" s="2" t="s">
        <v>207</v>
      </c>
      <c r="J406" s="2" t="s">
        <v>207</v>
      </c>
    </row>
    <row r="407" spans="1:10" x14ac:dyDescent="0.25">
      <c r="A407" s="2">
        <v>405</v>
      </c>
      <c r="B407" s="2" t="s">
        <v>109</v>
      </c>
      <c r="C407" s="2">
        <v>10600</v>
      </c>
      <c r="D407" s="2">
        <v>10</v>
      </c>
      <c r="E407" s="2" t="s">
        <v>207</v>
      </c>
      <c r="F407" s="2">
        <v>20</v>
      </c>
      <c r="G407" s="2" t="s">
        <v>207</v>
      </c>
      <c r="H407" s="2" t="s">
        <v>207</v>
      </c>
      <c r="I407" s="2" t="s">
        <v>207</v>
      </c>
      <c r="J407" s="2" t="s">
        <v>207</v>
      </c>
    </row>
    <row r="408" spans="1:10" x14ac:dyDescent="0.25">
      <c r="A408" s="2">
        <v>406</v>
      </c>
      <c r="B408" s="2" t="s">
        <v>110</v>
      </c>
      <c r="C408" s="2">
        <v>10700</v>
      </c>
      <c r="D408" s="2">
        <v>10</v>
      </c>
      <c r="E408" s="2" t="s">
        <v>207</v>
      </c>
      <c r="F408" s="2">
        <v>30</v>
      </c>
      <c r="G408" s="2" t="s">
        <v>207</v>
      </c>
      <c r="H408" s="2" t="s">
        <v>207</v>
      </c>
      <c r="I408" s="2" t="s">
        <v>207</v>
      </c>
      <c r="J408" s="2" t="s">
        <v>207</v>
      </c>
    </row>
    <row r="409" spans="1:10" x14ac:dyDescent="0.25">
      <c r="A409" s="2">
        <v>407</v>
      </c>
      <c r="B409" s="2" t="s">
        <v>111</v>
      </c>
      <c r="C409" s="2">
        <v>10800</v>
      </c>
      <c r="D409" s="2">
        <v>10</v>
      </c>
      <c r="E409" s="2" t="s">
        <v>207</v>
      </c>
      <c r="F409" s="2">
        <v>30</v>
      </c>
      <c r="G409" s="2" t="s">
        <v>207</v>
      </c>
      <c r="H409" s="2" t="s">
        <v>207</v>
      </c>
      <c r="I409" s="2" t="s">
        <v>207</v>
      </c>
      <c r="J409" s="2" t="s">
        <v>207</v>
      </c>
    </row>
    <row r="410" spans="1:10" x14ac:dyDescent="0.25">
      <c r="A410" s="2">
        <v>408</v>
      </c>
      <c r="B410" s="2" t="s">
        <v>112</v>
      </c>
      <c r="C410" s="2">
        <v>10900</v>
      </c>
      <c r="D410" s="2">
        <v>10</v>
      </c>
      <c r="E410" s="2" t="s">
        <v>207</v>
      </c>
      <c r="F410" s="2">
        <v>30</v>
      </c>
      <c r="G410" s="2" t="s">
        <v>207</v>
      </c>
      <c r="H410" s="2" t="s">
        <v>207</v>
      </c>
      <c r="I410" s="2" t="s">
        <v>207</v>
      </c>
      <c r="J410" s="2" t="s">
        <v>207</v>
      </c>
    </row>
    <row r="411" spans="1:10" x14ac:dyDescent="0.25">
      <c r="A411" s="2">
        <v>409</v>
      </c>
      <c r="B411" s="2" t="s">
        <v>113</v>
      </c>
      <c r="C411" s="2">
        <v>11000</v>
      </c>
      <c r="D411" s="2">
        <v>10</v>
      </c>
      <c r="E411" s="2" t="s">
        <v>207</v>
      </c>
      <c r="F411" s="2">
        <v>40</v>
      </c>
      <c r="G411" s="2" t="s">
        <v>207</v>
      </c>
      <c r="H411" s="2" t="s">
        <v>207</v>
      </c>
      <c r="I411" s="2" t="s">
        <v>207</v>
      </c>
      <c r="J411" s="2" t="s">
        <v>207</v>
      </c>
    </row>
    <row r="412" spans="1:10" x14ac:dyDescent="0.25">
      <c r="A412" s="2">
        <v>410</v>
      </c>
      <c r="B412" s="2" t="s">
        <v>114</v>
      </c>
      <c r="C412" s="2">
        <v>11100</v>
      </c>
      <c r="D412" s="2">
        <v>10</v>
      </c>
      <c r="E412" s="2" t="s">
        <v>207</v>
      </c>
      <c r="F412" s="2">
        <v>40</v>
      </c>
      <c r="G412" s="2" t="s">
        <v>207</v>
      </c>
      <c r="H412" s="2" t="s">
        <v>207</v>
      </c>
      <c r="I412" s="2" t="s">
        <v>207</v>
      </c>
      <c r="J412" s="2" t="s">
        <v>207</v>
      </c>
    </row>
    <row r="413" spans="1:10" x14ac:dyDescent="0.25">
      <c r="A413" s="2">
        <v>411</v>
      </c>
      <c r="B413" s="2" t="s">
        <v>115</v>
      </c>
      <c r="C413" s="2">
        <v>11200</v>
      </c>
      <c r="D413" s="2">
        <v>10</v>
      </c>
      <c r="E413" s="2" t="s">
        <v>207</v>
      </c>
      <c r="F413" s="2">
        <v>40</v>
      </c>
      <c r="G413" s="2" t="s">
        <v>207</v>
      </c>
      <c r="H413" s="2" t="s">
        <v>207</v>
      </c>
      <c r="I413" s="2" t="s">
        <v>207</v>
      </c>
      <c r="J413" s="2" t="s">
        <v>207</v>
      </c>
    </row>
    <row r="414" spans="1:10" x14ac:dyDescent="0.25">
      <c r="A414" s="2">
        <v>412</v>
      </c>
      <c r="B414" s="2" t="s">
        <v>116</v>
      </c>
      <c r="C414" s="2">
        <v>11300</v>
      </c>
      <c r="D414" s="2">
        <v>10</v>
      </c>
      <c r="E414" s="2" t="s">
        <v>207</v>
      </c>
      <c r="F414" s="2">
        <v>50</v>
      </c>
      <c r="G414" s="2" t="s">
        <v>207</v>
      </c>
      <c r="H414" s="2" t="s">
        <v>207</v>
      </c>
      <c r="I414" s="2" t="s">
        <v>207</v>
      </c>
      <c r="J414" s="2" t="s">
        <v>207</v>
      </c>
    </row>
    <row r="415" spans="1:10" x14ac:dyDescent="0.25">
      <c r="A415" s="2">
        <v>413</v>
      </c>
      <c r="B415" s="2" t="s">
        <v>117</v>
      </c>
      <c r="C415" s="2">
        <v>11400</v>
      </c>
      <c r="D415" s="2">
        <v>10</v>
      </c>
      <c r="E415" s="2" t="s">
        <v>207</v>
      </c>
      <c r="F415" s="2">
        <v>50</v>
      </c>
      <c r="G415" s="2" t="s">
        <v>207</v>
      </c>
      <c r="H415" s="2" t="s">
        <v>207</v>
      </c>
      <c r="I415" s="2" t="s">
        <v>207</v>
      </c>
      <c r="J415" s="2" t="s">
        <v>207</v>
      </c>
    </row>
    <row r="416" spans="1:10" x14ac:dyDescent="0.25">
      <c r="A416" s="2">
        <v>414</v>
      </c>
      <c r="B416" s="2" t="s">
        <v>118</v>
      </c>
      <c r="C416" s="2">
        <v>11500</v>
      </c>
      <c r="D416" s="2">
        <v>10</v>
      </c>
      <c r="E416" s="2" t="s">
        <v>207</v>
      </c>
      <c r="F416" s="2">
        <v>50</v>
      </c>
      <c r="G416" s="2" t="s">
        <v>207</v>
      </c>
      <c r="H416" s="2" t="s">
        <v>207</v>
      </c>
      <c r="I416" s="2" t="s">
        <v>207</v>
      </c>
      <c r="J416" s="2" t="s">
        <v>207</v>
      </c>
    </row>
    <row r="417" spans="1:10" x14ac:dyDescent="0.25">
      <c r="A417" s="2">
        <v>415</v>
      </c>
      <c r="B417" s="2" t="s">
        <v>119</v>
      </c>
      <c r="C417" s="2">
        <v>11600</v>
      </c>
      <c r="D417" s="2">
        <v>10</v>
      </c>
      <c r="E417" s="2" t="s">
        <v>207</v>
      </c>
      <c r="F417" s="2">
        <v>60</v>
      </c>
      <c r="G417" s="2" t="s">
        <v>207</v>
      </c>
      <c r="H417" s="2" t="s">
        <v>207</v>
      </c>
      <c r="I417" s="2" t="s">
        <v>207</v>
      </c>
      <c r="J417" s="2" t="s">
        <v>207</v>
      </c>
    </row>
    <row r="418" spans="1:10" x14ac:dyDescent="0.25">
      <c r="A418" s="2">
        <v>416</v>
      </c>
      <c r="B418" s="2" t="s">
        <v>120</v>
      </c>
      <c r="C418" s="2">
        <v>11700</v>
      </c>
      <c r="D418" s="2">
        <v>10</v>
      </c>
      <c r="E418" s="2" t="s">
        <v>207</v>
      </c>
      <c r="F418" s="2">
        <v>60</v>
      </c>
      <c r="G418" s="2" t="s">
        <v>207</v>
      </c>
      <c r="H418" s="2" t="s">
        <v>207</v>
      </c>
      <c r="I418" s="2" t="s">
        <v>207</v>
      </c>
      <c r="J418" s="2" t="s">
        <v>207</v>
      </c>
    </row>
    <row r="419" spans="1:10" x14ac:dyDescent="0.25">
      <c r="A419" s="2">
        <v>417</v>
      </c>
      <c r="B419" s="2" t="s">
        <v>121</v>
      </c>
      <c r="C419" s="2">
        <v>11800</v>
      </c>
      <c r="D419" s="2">
        <v>10</v>
      </c>
      <c r="E419" s="2" t="s">
        <v>207</v>
      </c>
      <c r="F419" s="2">
        <v>60</v>
      </c>
      <c r="G419" s="2" t="s">
        <v>207</v>
      </c>
      <c r="H419" s="2" t="s">
        <v>207</v>
      </c>
      <c r="I419" s="2" t="s">
        <v>207</v>
      </c>
      <c r="J419" s="2" t="s">
        <v>207</v>
      </c>
    </row>
    <row r="420" spans="1:10" x14ac:dyDescent="0.25">
      <c r="A420" s="2">
        <v>418</v>
      </c>
      <c r="B420" s="2" t="s">
        <v>122</v>
      </c>
      <c r="C420" s="2">
        <v>11900</v>
      </c>
      <c r="D420" s="2">
        <v>10</v>
      </c>
      <c r="E420" s="2" t="s">
        <v>207</v>
      </c>
      <c r="F420" s="2">
        <v>70</v>
      </c>
      <c r="G420" s="2" t="s">
        <v>207</v>
      </c>
      <c r="H420" s="2" t="s">
        <v>207</v>
      </c>
      <c r="I420" s="2" t="s">
        <v>207</v>
      </c>
      <c r="J420" s="2" t="s">
        <v>207</v>
      </c>
    </row>
    <row r="421" spans="1:10" x14ac:dyDescent="0.25">
      <c r="A421" s="2">
        <v>419</v>
      </c>
      <c r="B421" s="2" t="s">
        <v>123</v>
      </c>
      <c r="C421" s="2">
        <v>12000</v>
      </c>
      <c r="D421" s="2">
        <v>10</v>
      </c>
      <c r="E421" s="2" t="s">
        <v>207</v>
      </c>
      <c r="F421" s="2">
        <v>70</v>
      </c>
      <c r="G421" s="2" t="s">
        <v>207</v>
      </c>
      <c r="H421" s="2" t="s">
        <v>207</v>
      </c>
      <c r="I421" s="2" t="s">
        <v>207</v>
      </c>
      <c r="J421" s="2" t="s">
        <v>207</v>
      </c>
    </row>
    <row r="422" spans="1:10" x14ac:dyDescent="0.25">
      <c r="A422" s="2">
        <v>420</v>
      </c>
      <c r="B422" s="2" t="s">
        <v>124</v>
      </c>
      <c r="C422" s="2">
        <v>12100</v>
      </c>
      <c r="D422" s="2">
        <v>10</v>
      </c>
      <c r="E422" s="2" t="s">
        <v>207</v>
      </c>
      <c r="F422" s="2">
        <v>70</v>
      </c>
      <c r="G422" s="2" t="s">
        <v>207</v>
      </c>
      <c r="H422" s="2" t="s">
        <v>207</v>
      </c>
      <c r="I422" s="2" t="s">
        <v>207</v>
      </c>
      <c r="J422" s="2" t="s">
        <v>207</v>
      </c>
    </row>
    <row r="423" spans="1:10" x14ac:dyDescent="0.25">
      <c r="A423" s="2">
        <v>421</v>
      </c>
      <c r="B423" s="2" t="s">
        <v>125</v>
      </c>
      <c r="C423" s="2">
        <v>12200</v>
      </c>
      <c r="D423" s="2">
        <v>10</v>
      </c>
      <c r="E423" s="2" t="s">
        <v>207</v>
      </c>
      <c r="F423" s="2">
        <v>80</v>
      </c>
      <c r="G423" s="2" t="s">
        <v>207</v>
      </c>
      <c r="H423" s="2" t="s">
        <v>207</v>
      </c>
      <c r="I423" s="2" t="s">
        <v>207</v>
      </c>
      <c r="J423" s="2" t="s">
        <v>207</v>
      </c>
    </row>
    <row r="424" spans="1:10" x14ac:dyDescent="0.25">
      <c r="A424" s="2">
        <v>422</v>
      </c>
      <c r="B424" s="2" t="s">
        <v>126</v>
      </c>
      <c r="C424" s="2">
        <v>12300</v>
      </c>
      <c r="D424" s="2">
        <v>10</v>
      </c>
      <c r="E424" s="2" t="s">
        <v>207</v>
      </c>
      <c r="F424" s="2">
        <v>80</v>
      </c>
      <c r="G424" s="2" t="s">
        <v>207</v>
      </c>
      <c r="H424" s="2" t="s">
        <v>207</v>
      </c>
      <c r="I424" s="2" t="s">
        <v>207</v>
      </c>
      <c r="J424" s="2" t="s">
        <v>207</v>
      </c>
    </row>
    <row r="425" spans="1:10" x14ac:dyDescent="0.25">
      <c r="A425" s="2">
        <v>423</v>
      </c>
      <c r="B425" s="2" t="s">
        <v>127</v>
      </c>
      <c r="C425" s="2">
        <v>12400</v>
      </c>
      <c r="D425" s="2">
        <v>10</v>
      </c>
      <c r="E425" s="2" t="s">
        <v>207</v>
      </c>
      <c r="F425" s="2">
        <v>80</v>
      </c>
      <c r="G425" s="2" t="s">
        <v>207</v>
      </c>
      <c r="H425" s="2" t="s">
        <v>207</v>
      </c>
      <c r="I425" s="2" t="s">
        <v>207</v>
      </c>
      <c r="J425" s="2" t="s">
        <v>207</v>
      </c>
    </row>
    <row r="426" spans="1:10" x14ac:dyDescent="0.25">
      <c r="A426" s="2">
        <v>424</v>
      </c>
      <c r="B426" s="2" t="s">
        <v>128</v>
      </c>
      <c r="C426" s="2">
        <v>12500</v>
      </c>
      <c r="D426" s="2">
        <v>10</v>
      </c>
      <c r="E426" s="2" t="s">
        <v>207</v>
      </c>
      <c r="F426" s="2">
        <v>90</v>
      </c>
      <c r="G426" s="2" t="s">
        <v>207</v>
      </c>
      <c r="H426" s="2" t="s">
        <v>207</v>
      </c>
      <c r="I426" s="2" t="s">
        <v>207</v>
      </c>
      <c r="J426" s="2" t="s">
        <v>207</v>
      </c>
    </row>
    <row r="427" spans="1:10" x14ac:dyDescent="0.25">
      <c r="A427" s="2">
        <v>425</v>
      </c>
      <c r="B427" s="2" t="s">
        <v>129</v>
      </c>
      <c r="C427" s="2">
        <v>12600</v>
      </c>
      <c r="D427" s="2">
        <v>10</v>
      </c>
      <c r="E427" s="2" t="s">
        <v>207</v>
      </c>
      <c r="F427" s="2">
        <v>90</v>
      </c>
      <c r="G427" s="2" t="s">
        <v>207</v>
      </c>
      <c r="H427" s="2" t="s">
        <v>207</v>
      </c>
      <c r="I427" s="2" t="s">
        <v>207</v>
      </c>
      <c r="J427" s="2" t="s">
        <v>207</v>
      </c>
    </row>
    <row r="428" spans="1:10" x14ac:dyDescent="0.25">
      <c r="A428" s="2">
        <v>426</v>
      </c>
      <c r="B428" s="2" t="s">
        <v>130</v>
      </c>
      <c r="C428" s="2">
        <v>12700</v>
      </c>
      <c r="D428" s="2">
        <v>10</v>
      </c>
      <c r="E428" s="2" t="s">
        <v>207</v>
      </c>
      <c r="F428" s="2">
        <v>90</v>
      </c>
      <c r="G428" s="2" t="s">
        <v>207</v>
      </c>
      <c r="H428" s="2" t="s">
        <v>207</v>
      </c>
      <c r="I428" s="2" t="s">
        <v>207</v>
      </c>
      <c r="J428" s="2" t="s">
        <v>207</v>
      </c>
    </row>
    <row r="429" spans="1:10" x14ac:dyDescent="0.25">
      <c r="A429" s="2">
        <v>427</v>
      </c>
      <c r="B429" s="2" t="s">
        <v>131</v>
      </c>
      <c r="C429" s="2">
        <v>12800</v>
      </c>
      <c r="D429" s="2">
        <v>10</v>
      </c>
      <c r="E429" s="2" t="s">
        <v>207</v>
      </c>
      <c r="F429" s="2">
        <v>100</v>
      </c>
      <c r="G429" s="2" t="s">
        <v>207</v>
      </c>
      <c r="H429" s="2" t="s">
        <v>207</v>
      </c>
      <c r="I429" s="2" t="s">
        <v>207</v>
      </c>
      <c r="J429" s="2" t="s">
        <v>207</v>
      </c>
    </row>
    <row r="430" spans="1:10" x14ac:dyDescent="0.25">
      <c r="A430" s="2">
        <v>428</v>
      </c>
      <c r="B430" s="2" t="s">
        <v>132</v>
      </c>
      <c r="C430" s="2">
        <v>12900</v>
      </c>
      <c r="D430" s="2">
        <v>10</v>
      </c>
      <c r="E430" s="2" t="s">
        <v>207</v>
      </c>
      <c r="F430" s="2">
        <v>100</v>
      </c>
      <c r="G430" s="2" t="s">
        <v>207</v>
      </c>
      <c r="H430" s="2" t="s">
        <v>207</v>
      </c>
      <c r="I430" s="2" t="s">
        <v>207</v>
      </c>
      <c r="J430" s="2" t="s">
        <v>207</v>
      </c>
    </row>
    <row r="431" spans="1:10" x14ac:dyDescent="0.25">
      <c r="A431" s="2">
        <v>429</v>
      </c>
      <c r="B431" s="2" t="s">
        <v>133</v>
      </c>
      <c r="C431" s="2">
        <v>13000</v>
      </c>
      <c r="D431" s="2">
        <v>10</v>
      </c>
      <c r="E431" s="2" t="s">
        <v>207</v>
      </c>
      <c r="F431" s="2">
        <v>100</v>
      </c>
      <c r="G431" s="2" t="s">
        <v>207</v>
      </c>
      <c r="H431" s="2" t="s">
        <v>207</v>
      </c>
      <c r="I431" s="2" t="s">
        <v>207</v>
      </c>
      <c r="J431" s="2" t="s">
        <v>207</v>
      </c>
    </row>
    <row r="432" spans="1:10" x14ac:dyDescent="0.25">
      <c r="A432" s="2">
        <v>430</v>
      </c>
      <c r="B432" s="2" t="s">
        <v>207</v>
      </c>
      <c r="C432" s="2">
        <v>13100</v>
      </c>
      <c r="D432" s="2">
        <v>10</v>
      </c>
      <c r="E432" s="2" t="s">
        <v>207</v>
      </c>
      <c r="F432" s="2">
        <v>110</v>
      </c>
      <c r="G432" s="2" t="s">
        <v>207</v>
      </c>
      <c r="H432" s="2" t="s">
        <v>207</v>
      </c>
      <c r="I432" s="2" t="s">
        <v>207</v>
      </c>
      <c r="J432" s="2" t="s">
        <v>207</v>
      </c>
    </row>
    <row r="433" spans="1:10" x14ac:dyDescent="0.25">
      <c r="A433" s="2">
        <v>431</v>
      </c>
      <c r="B433" s="2" t="s">
        <v>207</v>
      </c>
      <c r="C433" s="2">
        <v>13200</v>
      </c>
      <c r="D433" s="2">
        <v>10</v>
      </c>
      <c r="E433" s="2" t="s">
        <v>207</v>
      </c>
      <c r="F433" s="2">
        <v>110</v>
      </c>
      <c r="G433" s="2" t="s">
        <v>207</v>
      </c>
      <c r="H433" s="2" t="s">
        <v>207</v>
      </c>
      <c r="I433" s="2" t="s">
        <v>207</v>
      </c>
      <c r="J433" s="2" t="s">
        <v>207</v>
      </c>
    </row>
    <row r="434" spans="1:10" x14ac:dyDescent="0.25">
      <c r="A434" s="2">
        <v>432</v>
      </c>
      <c r="B434" s="2" t="s">
        <v>207</v>
      </c>
      <c r="C434" s="2">
        <v>13300</v>
      </c>
      <c r="D434" s="2">
        <v>10</v>
      </c>
      <c r="E434" s="2" t="s">
        <v>207</v>
      </c>
      <c r="F434" s="2">
        <v>110</v>
      </c>
      <c r="G434" s="2" t="s">
        <v>207</v>
      </c>
      <c r="H434" s="2" t="s">
        <v>207</v>
      </c>
      <c r="I434" s="2" t="s">
        <v>207</v>
      </c>
      <c r="J434" s="2" t="s">
        <v>207</v>
      </c>
    </row>
    <row r="435" spans="1:10" x14ac:dyDescent="0.25">
      <c r="A435" s="2">
        <v>433</v>
      </c>
      <c r="B435" s="2" t="s">
        <v>207</v>
      </c>
      <c r="C435" s="2">
        <v>13400</v>
      </c>
      <c r="D435" s="2">
        <v>10</v>
      </c>
      <c r="E435" s="2" t="s">
        <v>207</v>
      </c>
      <c r="F435" s="2">
        <v>120</v>
      </c>
      <c r="G435" s="2" t="s">
        <v>207</v>
      </c>
      <c r="H435" s="2" t="s">
        <v>207</v>
      </c>
      <c r="I435" s="2" t="s">
        <v>207</v>
      </c>
      <c r="J435" s="2" t="s">
        <v>207</v>
      </c>
    </row>
    <row r="436" spans="1:10" x14ac:dyDescent="0.25">
      <c r="A436" s="2">
        <v>434</v>
      </c>
      <c r="B436" s="2" t="s">
        <v>207</v>
      </c>
      <c r="C436" s="2">
        <v>13500</v>
      </c>
      <c r="D436" s="2">
        <v>10</v>
      </c>
      <c r="E436" s="2" t="s">
        <v>207</v>
      </c>
      <c r="F436" s="2">
        <v>120</v>
      </c>
      <c r="G436" s="2" t="s">
        <v>207</v>
      </c>
      <c r="H436" s="2" t="s">
        <v>207</v>
      </c>
      <c r="I436" s="2" t="s">
        <v>207</v>
      </c>
      <c r="J436" s="2" t="s">
        <v>207</v>
      </c>
    </row>
    <row r="437" spans="1:10" x14ac:dyDescent="0.25">
      <c r="A437" s="2">
        <v>435</v>
      </c>
      <c r="B437" s="2" t="s">
        <v>207</v>
      </c>
      <c r="C437" s="2">
        <v>13600</v>
      </c>
      <c r="D437" s="2">
        <v>10</v>
      </c>
      <c r="E437" s="2" t="s">
        <v>207</v>
      </c>
      <c r="F437" s="2">
        <v>120</v>
      </c>
      <c r="G437" s="2" t="s">
        <v>207</v>
      </c>
      <c r="H437" s="2" t="s">
        <v>207</v>
      </c>
      <c r="I437" s="2" t="s">
        <v>207</v>
      </c>
      <c r="J437" s="2" t="s">
        <v>207</v>
      </c>
    </row>
    <row r="438" spans="1:10" x14ac:dyDescent="0.25">
      <c r="A438" s="2">
        <v>436</v>
      </c>
      <c r="B438" s="2" t="s">
        <v>207</v>
      </c>
      <c r="C438" s="2">
        <v>13700</v>
      </c>
      <c r="D438" s="2">
        <v>10</v>
      </c>
      <c r="E438" s="2" t="s">
        <v>207</v>
      </c>
      <c r="F438" s="2">
        <v>130</v>
      </c>
      <c r="G438" s="2" t="s">
        <v>207</v>
      </c>
      <c r="H438" s="2" t="s">
        <v>207</v>
      </c>
      <c r="I438" s="2" t="s">
        <v>207</v>
      </c>
      <c r="J438" s="2" t="s">
        <v>207</v>
      </c>
    </row>
    <row r="439" spans="1:10" x14ac:dyDescent="0.25">
      <c r="A439" s="2">
        <v>437</v>
      </c>
      <c r="B439" s="2" t="s">
        <v>207</v>
      </c>
      <c r="C439" s="2">
        <v>13800</v>
      </c>
      <c r="D439" s="2">
        <v>10</v>
      </c>
      <c r="E439" s="2" t="s">
        <v>207</v>
      </c>
      <c r="F439" s="2">
        <v>130</v>
      </c>
      <c r="G439" s="2" t="s">
        <v>207</v>
      </c>
      <c r="H439" s="2" t="s">
        <v>207</v>
      </c>
      <c r="I439" s="2" t="s">
        <v>207</v>
      </c>
      <c r="J439" s="2" t="s">
        <v>207</v>
      </c>
    </row>
    <row r="440" spans="1:10" x14ac:dyDescent="0.25">
      <c r="A440" s="2">
        <v>438</v>
      </c>
      <c r="B440" s="2" t="s">
        <v>207</v>
      </c>
      <c r="C440" s="2">
        <v>13900</v>
      </c>
      <c r="D440" s="2">
        <v>10</v>
      </c>
      <c r="E440" s="2" t="s">
        <v>207</v>
      </c>
      <c r="F440" s="2">
        <v>130</v>
      </c>
      <c r="G440" s="2" t="s">
        <v>207</v>
      </c>
      <c r="H440" s="2" t="s">
        <v>207</v>
      </c>
      <c r="I440" s="2" t="s">
        <v>207</v>
      </c>
      <c r="J440" s="2" t="s">
        <v>207</v>
      </c>
    </row>
    <row r="441" spans="1:10" x14ac:dyDescent="0.25">
      <c r="A441" s="2">
        <v>439</v>
      </c>
      <c r="B441" s="2" t="s">
        <v>207</v>
      </c>
      <c r="C441" s="2">
        <v>14000</v>
      </c>
      <c r="D441" s="2">
        <v>10</v>
      </c>
      <c r="E441" s="2" t="s">
        <v>207</v>
      </c>
      <c r="F441" s="2">
        <v>140</v>
      </c>
      <c r="G441" s="2" t="s">
        <v>207</v>
      </c>
      <c r="H441" s="2" t="s">
        <v>207</v>
      </c>
      <c r="I441" s="2" t="s">
        <v>207</v>
      </c>
      <c r="J441" s="2" t="s">
        <v>207</v>
      </c>
    </row>
    <row r="442" spans="1:10" x14ac:dyDescent="0.25">
      <c r="A442" s="2">
        <v>440</v>
      </c>
      <c r="B442" s="2" t="s">
        <v>207</v>
      </c>
      <c r="C442" s="2">
        <v>14100</v>
      </c>
      <c r="D442" s="2">
        <v>10</v>
      </c>
      <c r="E442" s="2" t="s">
        <v>207</v>
      </c>
      <c r="F442" s="2">
        <v>140</v>
      </c>
      <c r="G442" s="2" t="s">
        <v>207</v>
      </c>
      <c r="H442" s="2" t="s">
        <v>207</v>
      </c>
      <c r="I442" s="2" t="s">
        <v>207</v>
      </c>
      <c r="J442" s="2" t="s">
        <v>207</v>
      </c>
    </row>
    <row r="443" spans="1:10" x14ac:dyDescent="0.25">
      <c r="A443" s="2">
        <v>441</v>
      </c>
      <c r="B443" s="2" t="s">
        <v>207</v>
      </c>
      <c r="C443" s="2">
        <v>14200</v>
      </c>
      <c r="D443" s="2">
        <v>10</v>
      </c>
      <c r="E443" s="2" t="s">
        <v>207</v>
      </c>
      <c r="F443" s="2">
        <v>140</v>
      </c>
      <c r="G443" s="2" t="s">
        <v>207</v>
      </c>
      <c r="H443" s="2" t="s">
        <v>207</v>
      </c>
      <c r="I443" s="2" t="s">
        <v>207</v>
      </c>
      <c r="J443" s="2" t="s">
        <v>207</v>
      </c>
    </row>
    <row r="444" spans="1:10" x14ac:dyDescent="0.25">
      <c r="A444" s="2">
        <v>442</v>
      </c>
      <c r="B444" s="2" t="s">
        <v>207</v>
      </c>
      <c r="C444" s="2">
        <v>14300</v>
      </c>
      <c r="D444" s="2">
        <v>10</v>
      </c>
      <c r="E444" s="2" t="s">
        <v>207</v>
      </c>
      <c r="F444" s="2">
        <v>150</v>
      </c>
      <c r="G444" s="2" t="s">
        <v>207</v>
      </c>
      <c r="H444" s="2" t="s">
        <v>207</v>
      </c>
      <c r="I444" s="2" t="s">
        <v>207</v>
      </c>
      <c r="J444" s="2" t="s">
        <v>207</v>
      </c>
    </row>
    <row r="445" spans="1:10" x14ac:dyDescent="0.25">
      <c r="A445" s="2">
        <v>443</v>
      </c>
      <c r="B445" s="2" t="s">
        <v>207</v>
      </c>
      <c r="C445" s="2">
        <v>14400</v>
      </c>
      <c r="D445" s="2">
        <v>10</v>
      </c>
      <c r="E445" s="2" t="s">
        <v>207</v>
      </c>
      <c r="F445" s="2">
        <v>150</v>
      </c>
      <c r="G445" s="2" t="s">
        <v>207</v>
      </c>
      <c r="H445" s="2" t="s">
        <v>207</v>
      </c>
      <c r="I445" s="2" t="s">
        <v>207</v>
      </c>
      <c r="J445" s="2" t="s">
        <v>207</v>
      </c>
    </row>
    <row r="446" spans="1:10" x14ac:dyDescent="0.25">
      <c r="A446" s="2">
        <v>444</v>
      </c>
      <c r="B446" s="2" t="s">
        <v>207</v>
      </c>
      <c r="C446" s="2">
        <v>14500</v>
      </c>
      <c r="D446" s="2">
        <v>10</v>
      </c>
      <c r="E446" s="2" t="s">
        <v>207</v>
      </c>
      <c r="F446" s="2">
        <v>150</v>
      </c>
      <c r="G446" s="2" t="s">
        <v>207</v>
      </c>
      <c r="H446" s="2" t="s">
        <v>207</v>
      </c>
      <c r="I446" s="2" t="s">
        <v>207</v>
      </c>
      <c r="J446" s="2" t="s">
        <v>207</v>
      </c>
    </row>
    <row r="447" spans="1:10" x14ac:dyDescent="0.25">
      <c r="A447" s="2">
        <v>445</v>
      </c>
      <c r="B447" s="2" t="s">
        <v>207</v>
      </c>
      <c r="C447" s="2">
        <v>14600</v>
      </c>
      <c r="D447" s="2">
        <v>10</v>
      </c>
      <c r="E447" s="2" t="s">
        <v>207</v>
      </c>
      <c r="F447" s="2">
        <v>160</v>
      </c>
      <c r="G447" s="2" t="s">
        <v>207</v>
      </c>
      <c r="H447" s="2" t="s">
        <v>207</v>
      </c>
      <c r="I447" s="2" t="s">
        <v>207</v>
      </c>
      <c r="J447" s="2" t="s">
        <v>207</v>
      </c>
    </row>
    <row r="448" spans="1:10" x14ac:dyDescent="0.25">
      <c r="A448" s="2">
        <v>446</v>
      </c>
      <c r="B448" s="2" t="s">
        <v>207</v>
      </c>
      <c r="C448" s="2">
        <v>14700</v>
      </c>
      <c r="D448" s="2">
        <v>10</v>
      </c>
      <c r="E448" s="2" t="s">
        <v>207</v>
      </c>
      <c r="F448" s="2">
        <v>160</v>
      </c>
      <c r="G448" s="2" t="s">
        <v>207</v>
      </c>
      <c r="H448" s="2" t="s">
        <v>207</v>
      </c>
      <c r="I448" s="2" t="s">
        <v>207</v>
      </c>
      <c r="J448" s="2" t="s">
        <v>207</v>
      </c>
    </row>
    <row r="449" spans="1:10" x14ac:dyDescent="0.25">
      <c r="A449" s="2">
        <v>447</v>
      </c>
      <c r="B449" s="2" t="s">
        <v>207</v>
      </c>
      <c r="C449" s="2">
        <v>14800</v>
      </c>
      <c r="D449" s="2">
        <v>10</v>
      </c>
      <c r="E449" s="2" t="s">
        <v>207</v>
      </c>
      <c r="F449" s="2">
        <v>160</v>
      </c>
      <c r="G449" s="2" t="s">
        <v>207</v>
      </c>
      <c r="H449" s="2" t="s">
        <v>207</v>
      </c>
      <c r="I449" s="2" t="s">
        <v>207</v>
      </c>
      <c r="J449" s="2" t="s">
        <v>207</v>
      </c>
    </row>
    <row r="450" spans="1:10" x14ac:dyDescent="0.25">
      <c r="A450" s="2">
        <v>448</v>
      </c>
      <c r="B450" s="2" t="s">
        <v>207</v>
      </c>
      <c r="C450" s="2">
        <v>14900</v>
      </c>
      <c r="D450" s="2">
        <v>10</v>
      </c>
      <c r="E450" s="2" t="s">
        <v>207</v>
      </c>
      <c r="F450" s="2">
        <v>170</v>
      </c>
      <c r="G450" s="2" t="s">
        <v>207</v>
      </c>
      <c r="H450" s="2" t="s">
        <v>207</v>
      </c>
      <c r="I450" s="2" t="s">
        <v>207</v>
      </c>
      <c r="J450" s="2" t="s">
        <v>207</v>
      </c>
    </row>
    <row r="451" spans="1:10" x14ac:dyDescent="0.25">
      <c r="A451" s="2">
        <v>449</v>
      </c>
      <c r="B451" s="2" t="s">
        <v>207</v>
      </c>
      <c r="C451" s="2">
        <v>15000</v>
      </c>
      <c r="D451" s="2">
        <v>10</v>
      </c>
      <c r="E451" s="2" t="s">
        <v>207</v>
      </c>
      <c r="F451" s="2">
        <v>170</v>
      </c>
      <c r="G451" s="2" t="s">
        <v>207</v>
      </c>
      <c r="H451" s="2" t="s">
        <v>207</v>
      </c>
      <c r="I451" s="2" t="s">
        <v>207</v>
      </c>
      <c r="J451" s="2" t="s">
        <v>207</v>
      </c>
    </row>
    <row r="452" spans="1:10" x14ac:dyDescent="0.25">
      <c r="A452" s="2">
        <v>450</v>
      </c>
      <c r="B452" s="2" t="s">
        <v>207</v>
      </c>
      <c r="C452" s="2">
        <v>15100</v>
      </c>
      <c r="D452" s="2">
        <v>10</v>
      </c>
      <c r="E452" s="2" t="s">
        <v>207</v>
      </c>
      <c r="F452" s="2">
        <v>170</v>
      </c>
      <c r="G452" s="2" t="s">
        <v>207</v>
      </c>
      <c r="H452" s="2" t="s">
        <v>207</v>
      </c>
      <c r="I452" s="2" t="s">
        <v>207</v>
      </c>
      <c r="J452" s="2" t="s">
        <v>207</v>
      </c>
    </row>
    <row r="453" spans="1:10" x14ac:dyDescent="0.25">
      <c r="A453" s="2">
        <v>451</v>
      </c>
      <c r="B453" s="2" t="s">
        <v>207</v>
      </c>
      <c r="C453" s="2">
        <v>15200</v>
      </c>
      <c r="D453" s="2">
        <v>10</v>
      </c>
      <c r="E453" s="2" t="s">
        <v>207</v>
      </c>
      <c r="F453" s="2">
        <v>180</v>
      </c>
      <c r="G453" s="2" t="s">
        <v>207</v>
      </c>
      <c r="H453" s="2" t="s">
        <v>207</v>
      </c>
      <c r="I453" s="2" t="s">
        <v>207</v>
      </c>
      <c r="J453" s="2" t="s">
        <v>207</v>
      </c>
    </row>
    <row r="454" spans="1:10" x14ac:dyDescent="0.25">
      <c r="A454" s="2">
        <v>452</v>
      </c>
      <c r="B454" s="2" t="s">
        <v>207</v>
      </c>
      <c r="C454" s="2">
        <v>15300</v>
      </c>
      <c r="D454" s="2">
        <v>10</v>
      </c>
      <c r="E454" s="2" t="s">
        <v>207</v>
      </c>
      <c r="F454" s="2">
        <v>180</v>
      </c>
      <c r="G454" s="2" t="s">
        <v>207</v>
      </c>
      <c r="H454" s="2" t="s">
        <v>207</v>
      </c>
      <c r="I454" s="2" t="s">
        <v>207</v>
      </c>
      <c r="J454" s="2" t="s">
        <v>207</v>
      </c>
    </row>
    <row r="455" spans="1:10" x14ac:dyDescent="0.25">
      <c r="A455" s="2">
        <v>453</v>
      </c>
      <c r="B455" s="2" t="s">
        <v>207</v>
      </c>
      <c r="C455" s="2">
        <v>15400</v>
      </c>
      <c r="D455" s="2">
        <v>10</v>
      </c>
      <c r="E455" s="2" t="s">
        <v>207</v>
      </c>
      <c r="F455" s="2">
        <v>180</v>
      </c>
      <c r="G455" s="2" t="s">
        <v>207</v>
      </c>
      <c r="H455" s="2" t="s">
        <v>207</v>
      </c>
      <c r="I455" s="2" t="s">
        <v>207</v>
      </c>
      <c r="J455" s="2" t="s">
        <v>207</v>
      </c>
    </row>
    <row r="456" spans="1:10" x14ac:dyDescent="0.25">
      <c r="A456" s="2">
        <v>454</v>
      </c>
      <c r="B456" s="2" t="s">
        <v>207</v>
      </c>
      <c r="C456" s="2">
        <v>15500</v>
      </c>
      <c r="D456" s="2">
        <v>10</v>
      </c>
      <c r="E456" s="2" t="s">
        <v>207</v>
      </c>
      <c r="F456" s="2">
        <v>190</v>
      </c>
      <c r="G456" s="2" t="s">
        <v>207</v>
      </c>
      <c r="H456" s="2" t="s">
        <v>207</v>
      </c>
      <c r="I456" s="2" t="s">
        <v>207</v>
      </c>
      <c r="J456" s="2" t="s">
        <v>207</v>
      </c>
    </row>
    <row r="457" spans="1:10" x14ac:dyDescent="0.25">
      <c r="A457" s="2">
        <v>455</v>
      </c>
      <c r="B457" s="2" t="s">
        <v>207</v>
      </c>
      <c r="C457" s="2">
        <v>15600</v>
      </c>
      <c r="D457" s="2">
        <v>10</v>
      </c>
      <c r="E457" s="2" t="s">
        <v>207</v>
      </c>
      <c r="F457" s="2">
        <v>190</v>
      </c>
      <c r="G457" s="2" t="s">
        <v>207</v>
      </c>
      <c r="H457" s="2" t="s">
        <v>207</v>
      </c>
      <c r="I457" s="2" t="s">
        <v>207</v>
      </c>
      <c r="J457" s="2" t="s">
        <v>207</v>
      </c>
    </row>
    <row r="458" spans="1:10" x14ac:dyDescent="0.25">
      <c r="A458" s="2">
        <v>456</v>
      </c>
      <c r="B458" s="2" t="s">
        <v>207</v>
      </c>
      <c r="C458" s="2">
        <v>15700</v>
      </c>
      <c r="D458" s="2">
        <v>10</v>
      </c>
      <c r="E458" s="2" t="s">
        <v>207</v>
      </c>
      <c r="F458" s="2">
        <v>190</v>
      </c>
      <c r="G458" s="2" t="s">
        <v>207</v>
      </c>
      <c r="H458" s="2" t="s">
        <v>207</v>
      </c>
      <c r="I458" s="2" t="s">
        <v>207</v>
      </c>
      <c r="J458" s="2" t="s">
        <v>207</v>
      </c>
    </row>
    <row r="459" spans="1:10" x14ac:dyDescent="0.25">
      <c r="A459" s="2">
        <v>457</v>
      </c>
      <c r="B459" s="2" t="s">
        <v>207</v>
      </c>
      <c r="C459" s="2">
        <v>15800</v>
      </c>
      <c r="D459" s="2">
        <v>10</v>
      </c>
      <c r="E459" s="2" t="s">
        <v>207</v>
      </c>
      <c r="F459" s="2">
        <v>200</v>
      </c>
      <c r="G459" s="2" t="s">
        <v>207</v>
      </c>
      <c r="H459" s="2" t="s">
        <v>207</v>
      </c>
      <c r="I459" s="2" t="s">
        <v>207</v>
      </c>
      <c r="J459" s="2" t="s">
        <v>207</v>
      </c>
    </row>
    <row r="460" spans="1:10" x14ac:dyDescent="0.25">
      <c r="A460" s="2">
        <v>458</v>
      </c>
      <c r="B460" s="2" t="s">
        <v>207</v>
      </c>
      <c r="C460" s="2">
        <v>15900</v>
      </c>
      <c r="D460" s="2">
        <v>10</v>
      </c>
      <c r="E460" s="2" t="s">
        <v>207</v>
      </c>
      <c r="F460" s="2">
        <v>200</v>
      </c>
      <c r="G460" s="2" t="s">
        <v>207</v>
      </c>
      <c r="H460" s="2" t="s">
        <v>207</v>
      </c>
      <c r="I460" s="2" t="s">
        <v>207</v>
      </c>
      <c r="J460" s="2" t="s">
        <v>207</v>
      </c>
    </row>
    <row r="461" spans="1:10" x14ac:dyDescent="0.25">
      <c r="A461" s="2">
        <v>459</v>
      </c>
      <c r="B461" s="2" t="s">
        <v>207</v>
      </c>
      <c r="C461" s="2">
        <v>16000</v>
      </c>
      <c r="D461" s="2">
        <v>10</v>
      </c>
      <c r="E461" s="2" t="s">
        <v>207</v>
      </c>
      <c r="F461" s="2">
        <v>200</v>
      </c>
      <c r="G461" s="2" t="s">
        <v>207</v>
      </c>
      <c r="H461" s="2" t="s">
        <v>207</v>
      </c>
      <c r="I461" s="2" t="s">
        <v>207</v>
      </c>
      <c r="J461" s="2" t="s">
        <v>207</v>
      </c>
    </row>
    <row r="462" spans="1:10" x14ac:dyDescent="0.25">
      <c r="A462" s="2">
        <v>460</v>
      </c>
      <c r="B462" s="2" t="s">
        <v>207</v>
      </c>
      <c r="C462" s="2">
        <v>16100</v>
      </c>
      <c r="D462" s="2">
        <v>10</v>
      </c>
      <c r="E462" s="2" t="s">
        <v>207</v>
      </c>
      <c r="F462" s="2">
        <v>210</v>
      </c>
      <c r="G462" s="2" t="s">
        <v>207</v>
      </c>
      <c r="H462" s="2" t="s">
        <v>207</v>
      </c>
      <c r="I462" s="2" t="s">
        <v>207</v>
      </c>
      <c r="J462" s="2" t="s">
        <v>207</v>
      </c>
    </row>
    <row r="463" spans="1:10" x14ac:dyDescent="0.25">
      <c r="A463" s="2">
        <v>461</v>
      </c>
      <c r="B463" s="2" t="s">
        <v>207</v>
      </c>
      <c r="C463" s="2">
        <v>16200</v>
      </c>
      <c r="D463" s="2">
        <v>10</v>
      </c>
      <c r="E463" s="2" t="s">
        <v>207</v>
      </c>
      <c r="F463" s="2">
        <v>210</v>
      </c>
      <c r="G463" s="2" t="s">
        <v>207</v>
      </c>
      <c r="H463" s="2" t="s">
        <v>207</v>
      </c>
      <c r="I463" s="2" t="s">
        <v>207</v>
      </c>
      <c r="J463" s="2" t="s">
        <v>207</v>
      </c>
    </row>
    <row r="464" spans="1:10" x14ac:dyDescent="0.25">
      <c r="A464" s="2">
        <v>462</v>
      </c>
      <c r="B464" s="2" t="s">
        <v>207</v>
      </c>
      <c r="C464" s="2">
        <v>16300</v>
      </c>
      <c r="D464" s="2">
        <v>10</v>
      </c>
      <c r="E464" s="2" t="s">
        <v>207</v>
      </c>
      <c r="F464" s="2">
        <v>210</v>
      </c>
      <c r="G464" s="2" t="s">
        <v>207</v>
      </c>
      <c r="H464" s="2" t="s">
        <v>207</v>
      </c>
      <c r="I464" s="2" t="s">
        <v>207</v>
      </c>
      <c r="J464" s="2" t="s">
        <v>207</v>
      </c>
    </row>
    <row r="465" spans="1:10" x14ac:dyDescent="0.25">
      <c r="A465" s="2">
        <v>463</v>
      </c>
      <c r="B465" s="2" t="s">
        <v>207</v>
      </c>
      <c r="C465" s="2">
        <v>16400</v>
      </c>
      <c r="D465" s="2">
        <v>10</v>
      </c>
      <c r="E465" s="2" t="s">
        <v>207</v>
      </c>
      <c r="F465" s="2">
        <v>220</v>
      </c>
      <c r="G465" s="2" t="s">
        <v>207</v>
      </c>
      <c r="H465" s="2" t="s">
        <v>207</v>
      </c>
      <c r="I465" s="2" t="s">
        <v>207</v>
      </c>
      <c r="J465" s="2" t="s">
        <v>207</v>
      </c>
    </row>
    <row r="466" spans="1:10" x14ac:dyDescent="0.25">
      <c r="A466" s="2">
        <v>464</v>
      </c>
      <c r="B466" s="2" t="s">
        <v>207</v>
      </c>
      <c r="C466" s="2">
        <v>16500</v>
      </c>
      <c r="D466" s="2">
        <v>10</v>
      </c>
      <c r="E466" s="2" t="s">
        <v>207</v>
      </c>
      <c r="F466" s="2">
        <v>220</v>
      </c>
      <c r="G466" s="2" t="s">
        <v>207</v>
      </c>
      <c r="H466" s="2" t="s">
        <v>207</v>
      </c>
      <c r="I466" s="2" t="s">
        <v>207</v>
      </c>
      <c r="J466" s="2" t="s">
        <v>207</v>
      </c>
    </row>
    <row r="467" spans="1:10" x14ac:dyDescent="0.25">
      <c r="A467" s="2">
        <v>465</v>
      </c>
      <c r="B467" s="2" t="s">
        <v>207</v>
      </c>
      <c r="C467" s="2">
        <v>16600</v>
      </c>
      <c r="D467" s="2">
        <v>10</v>
      </c>
      <c r="E467" s="2" t="s">
        <v>207</v>
      </c>
      <c r="F467" s="2">
        <v>220</v>
      </c>
      <c r="G467" s="2" t="s">
        <v>207</v>
      </c>
      <c r="H467" s="2" t="s">
        <v>207</v>
      </c>
      <c r="I467" s="2" t="s">
        <v>207</v>
      </c>
      <c r="J467" s="2" t="s">
        <v>207</v>
      </c>
    </row>
    <row r="468" spans="1:10" x14ac:dyDescent="0.25">
      <c r="A468" s="2">
        <v>466</v>
      </c>
      <c r="B468" s="2" t="s">
        <v>207</v>
      </c>
      <c r="C468" s="2">
        <v>16700</v>
      </c>
      <c r="D468" s="2">
        <v>10</v>
      </c>
      <c r="E468" s="2" t="s">
        <v>207</v>
      </c>
      <c r="F468" s="2">
        <v>230</v>
      </c>
      <c r="G468" s="2" t="s">
        <v>207</v>
      </c>
      <c r="H468" s="2" t="s">
        <v>207</v>
      </c>
      <c r="I468" s="2" t="s">
        <v>207</v>
      </c>
      <c r="J468" s="2" t="s">
        <v>207</v>
      </c>
    </row>
    <row r="469" spans="1:10" x14ac:dyDescent="0.25">
      <c r="A469" s="2">
        <v>467</v>
      </c>
      <c r="B469" s="2" t="s">
        <v>207</v>
      </c>
      <c r="C469" s="2">
        <v>16800</v>
      </c>
      <c r="D469" s="2">
        <v>10</v>
      </c>
      <c r="E469" s="2" t="s">
        <v>207</v>
      </c>
      <c r="F469" s="2">
        <v>230</v>
      </c>
      <c r="G469" s="2" t="s">
        <v>207</v>
      </c>
      <c r="H469" s="2" t="s">
        <v>207</v>
      </c>
      <c r="I469" s="2" t="s">
        <v>207</v>
      </c>
      <c r="J469" s="2" t="s">
        <v>207</v>
      </c>
    </row>
    <row r="470" spans="1:10" x14ac:dyDescent="0.25">
      <c r="A470" s="2">
        <v>468</v>
      </c>
      <c r="B470" s="2" t="s">
        <v>207</v>
      </c>
      <c r="C470" s="2">
        <v>16900</v>
      </c>
      <c r="D470" s="2">
        <v>10</v>
      </c>
      <c r="E470" s="2" t="s">
        <v>207</v>
      </c>
      <c r="F470" s="2">
        <v>230</v>
      </c>
      <c r="G470" s="2" t="s">
        <v>207</v>
      </c>
      <c r="H470" s="2" t="s">
        <v>207</v>
      </c>
      <c r="I470" s="2" t="s">
        <v>207</v>
      </c>
      <c r="J470" s="2" t="s">
        <v>207</v>
      </c>
    </row>
    <row r="471" spans="1:10" x14ac:dyDescent="0.25">
      <c r="A471" s="2">
        <v>469</v>
      </c>
      <c r="B471" s="2" t="s">
        <v>207</v>
      </c>
      <c r="C471" s="2">
        <v>17000</v>
      </c>
      <c r="D471" s="2">
        <v>10</v>
      </c>
      <c r="E471" s="2" t="s">
        <v>207</v>
      </c>
      <c r="F471" s="2">
        <v>240</v>
      </c>
      <c r="G471" s="2" t="s">
        <v>207</v>
      </c>
      <c r="H471" s="2" t="s">
        <v>207</v>
      </c>
      <c r="I471" s="2" t="s">
        <v>207</v>
      </c>
      <c r="J471" s="2" t="s">
        <v>207</v>
      </c>
    </row>
    <row r="472" spans="1:10" x14ac:dyDescent="0.25">
      <c r="A472" s="2">
        <v>470</v>
      </c>
      <c r="B472" s="2" t="s">
        <v>207</v>
      </c>
      <c r="C472" s="2">
        <v>17100</v>
      </c>
      <c r="D472" s="2">
        <v>10</v>
      </c>
      <c r="E472" s="2" t="s">
        <v>207</v>
      </c>
      <c r="F472" s="2">
        <v>240</v>
      </c>
      <c r="G472" s="2" t="s">
        <v>207</v>
      </c>
      <c r="H472" s="2" t="s">
        <v>207</v>
      </c>
      <c r="I472" s="2" t="s">
        <v>207</v>
      </c>
      <c r="J472" s="2" t="s">
        <v>207</v>
      </c>
    </row>
    <row r="473" spans="1:10" x14ac:dyDescent="0.25">
      <c r="A473" s="2">
        <v>471</v>
      </c>
      <c r="B473" s="2" t="s">
        <v>207</v>
      </c>
      <c r="C473" s="2">
        <v>17200</v>
      </c>
      <c r="D473" s="2">
        <v>10</v>
      </c>
      <c r="E473" s="2" t="s">
        <v>207</v>
      </c>
      <c r="F473" s="2">
        <v>240</v>
      </c>
      <c r="G473" s="2" t="s">
        <v>207</v>
      </c>
      <c r="H473" s="2" t="s">
        <v>207</v>
      </c>
      <c r="I473" s="2" t="s">
        <v>207</v>
      </c>
      <c r="J473" s="2" t="s">
        <v>207</v>
      </c>
    </row>
    <row r="474" spans="1:10" x14ac:dyDescent="0.25">
      <c r="A474" s="2">
        <v>472</v>
      </c>
      <c r="B474" s="2" t="s">
        <v>207</v>
      </c>
      <c r="C474" s="2">
        <v>17300</v>
      </c>
      <c r="D474" s="2">
        <v>10</v>
      </c>
      <c r="E474" s="2" t="s">
        <v>207</v>
      </c>
      <c r="F474" s="2">
        <v>250</v>
      </c>
      <c r="G474" s="2" t="s">
        <v>207</v>
      </c>
      <c r="H474" s="2" t="s">
        <v>207</v>
      </c>
      <c r="I474" s="2" t="s">
        <v>207</v>
      </c>
      <c r="J474" s="2" t="s">
        <v>207</v>
      </c>
    </row>
    <row r="475" spans="1:10" x14ac:dyDescent="0.25">
      <c r="A475" s="2">
        <v>473</v>
      </c>
      <c r="B475" s="2" t="s">
        <v>207</v>
      </c>
      <c r="C475" s="2">
        <v>17400</v>
      </c>
      <c r="D475" s="2">
        <v>10</v>
      </c>
      <c r="E475" s="2" t="s">
        <v>207</v>
      </c>
      <c r="F475" s="2">
        <v>250</v>
      </c>
      <c r="G475" s="2" t="s">
        <v>207</v>
      </c>
      <c r="H475" s="2" t="s">
        <v>207</v>
      </c>
      <c r="I475" s="2" t="s">
        <v>207</v>
      </c>
      <c r="J475" s="2" t="s">
        <v>207</v>
      </c>
    </row>
    <row r="476" spans="1:10" x14ac:dyDescent="0.25">
      <c r="A476" s="2">
        <v>474</v>
      </c>
      <c r="B476" s="2" t="s">
        <v>207</v>
      </c>
      <c r="C476" s="2">
        <v>17500</v>
      </c>
      <c r="D476" s="2">
        <v>10</v>
      </c>
      <c r="E476" s="2" t="s">
        <v>207</v>
      </c>
      <c r="F476" s="2">
        <v>250</v>
      </c>
      <c r="G476" s="2" t="s">
        <v>207</v>
      </c>
      <c r="H476" s="2" t="s">
        <v>207</v>
      </c>
      <c r="I476" s="2" t="s">
        <v>207</v>
      </c>
      <c r="J476" s="2" t="s">
        <v>207</v>
      </c>
    </row>
    <row r="477" spans="1:10" x14ac:dyDescent="0.25">
      <c r="A477" s="2">
        <v>475</v>
      </c>
      <c r="B477" s="2" t="s">
        <v>207</v>
      </c>
      <c r="C477" s="2">
        <v>17600</v>
      </c>
      <c r="D477" s="2">
        <v>10</v>
      </c>
      <c r="E477" s="2" t="s">
        <v>207</v>
      </c>
      <c r="F477" s="2">
        <v>260</v>
      </c>
      <c r="G477" s="2" t="s">
        <v>207</v>
      </c>
      <c r="H477" s="2" t="s">
        <v>207</v>
      </c>
      <c r="I477" s="2" t="s">
        <v>207</v>
      </c>
      <c r="J477" s="2" t="s">
        <v>207</v>
      </c>
    </row>
    <row r="478" spans="1:10" x14ac:dyDescent="0.25">
      <c r="A478" s="2">
        <v>476</v>
      </c>
      <c r="B478" s="2" t="s">
        <v>207</v>
      </c>
      <c r="C478" s="2">
        <v>17700</v>
      </c>
      <c r="D478" s="2">
        <v>10</v>
      </c>
      <c r="E478" s="2" t="s">
        <v>207</v>
      </c>
      <c r="F478" s="2">
        <v>260</v>
      </c>
      <c r="G478" s="2" t="s">
        <v>207</v>
      </c>
      <c r="H478" s="2" t="s">
        <v>207</v>
      </c>
      <c r="I478" s="2" t="s">
        <v>207</v>
      </c>
      <c r="J478" s="2" t="s">
        <v>207</v>
      </c>
    </row>
    <row r="479" spans="1:10" x14ac:dyDescent="0.25">
      <c r="A479" s="2">
        <v>477</v>
      </c>
      <c r="B479" s="2" t="s">
        <v>207</v>
      </c>
      <c r="C479" s="2">
        <v>17800</v>
      </c>
      <c r="D479" s="2">
        <v>10</v>
      </c>
      <c r="E479" s="2" t="s">
        <v>207</v>
      </c>
      <c r="F479" s="2">
        <v>260</v>
      </c>
      <c r="G479" s="2" t="s">
        <v>207</v>
      </c>
      <c r="H479" s="2" t="s">
        <v>207</v>
      </c>
      <c r="I479" s="2" t="s">
        <v>207</v>
      </c>
      <c r="J479" s="2" t="s">
        <v>207</v>
      </c>
    </row>
    <row r="480" spans="1:10" x14ac:dyDescent="0.25">
      <c r="A480" s="2">
        <v>478</v>
      </c>
      <c r="B480" s="2" t="s">
        <v>207</v>
      </c>
      <c r="C480" s="2">
        <v>17900</v>
      </c>
      <c r="D480" s="2">
        <v>10</v>
      </c>
      <c r="E480" s="2" t="s">
        <v>207</v>
      </c>
      <c r="F480" s="2">
        <v>270</v>
      </c>
      <c r="G480" s="2" t="s">
        <v>207</v>
      </c>
      <c r="H480" s="2" t="s">
        <v>207</v>
      </c>
      <c r="I480" s="2" t="s">
        <v>207</v>
      </c>
      <c r="J480" s="2" t="s">
        <v>207</v>
      </c>
    </row>
    <row r="481" spans="1:10" x14ac:dyDescent="0.25">
      <c r="A481" s="2">
        <v>479</v>
      </c>
      <c r="B481" s="2" t="s">
        <v>207</v>
      </c>
      <c r="C481" s="2">
        <v>18000</v>
      </c>
      <c r="D481" s="2">
        <v>10</v>
      </c>
      <c r="E481" s="2" t="s">
        <v>207</v>
      </c>
      <c r="F481" s="2">
        <v>270</v>
      </c>
      <c r="G481" s="2" t="s">
        <v>207</v>
      </c>
      <c r="H481" s="2" t="s">
        <v>207</v>
      </c>
      <c r="I481" s="2" t="s">
        <v>207</v>
      </c>
      <c r="J481" s="2" t="s">
        <v>207</v>
      </c>
    </row>
    <row r="482" spans="1:10" x14ac:dyDescent="0.25">
      <c r="A482" s="2">
        <v>480</v>
      </c>
      <c r="B482" s="2" t="s">
        <v>207</v>
      </c>
      <c r="C482" s="2">
        <v>18100</v>
      </c>
      <c r="D482" s="2">
        <v>10</v>
      </c>
      <c r="E482" s="2" t="s">
        <v>207</v>
      </c>
      <c r="F482" s="2">
        <v>270</v>
      </c>
      <c r="G482" s="2" t="s">
        <v>207</v>
      </c>
      <c r="H482" s="2" t="s">
        <v>207</v>
      </c>
      <c r="I482" s="2" t="s">
        <v>207</v>
      </c>
      <c r="J482" s="2" t="s">
        <v>207</v>
      </c>
    </row>
    <row r="483" spans="1:10" x14ac:dyDescent="0.25">
      <c r="A483" s="2">
        <v>481</v>
      </c>
      <c r="B483" s="2" t="s">
        <v>207</v>
      </c>
      <c r="C483" s="2">
        <v>18200</v>
      </c>
      <c r="D483" s="2">
        <v>10</v>
      </c>
      <c r="E483" s="2" t="s">
        <v>207</v>
      </c>
      <c r="F483" s="2">
        <v>280</v>
      </c>
      <c r="G483" s="2" t="s">
        <v>207</v>
      </c>
      <c r="H483" s="2" t="s">
        <v>207</v>
      </c>
      <c r="I483" s="2" t="s">
        <v>207</v>
      </c>
      <c r="J483" s="2" t="s">
        <v>207</v>
      </c>
    </row>
    <row r="484" spans="1:10" x14ac:dyDescent="0.25">
      <c r="A484" s="2">
        <v>482</v>
      </c>
      <c r="B484" s="2" t="s">
        <v>207</v>
      </c>
      <c r="C484" s="2">
        <v>18300</v>
      </c>
      <c r="D484" s="2">
        <v>10</v>
      </c>
      <c r="E484" s="2" t="s">
        <v>207</v>
      </c>
      <c r="F484" s="2">
        <v>280</v>
      </c>
      <c r="G484" s="2" t="s">
        <v>207</v>
      </c>
      <c r="H484" s="2" t="s">
        <v>207</v>
      </c>
      <c r="I484" s="2" t="s">
        <v>207</v>
      </c>
      <c r="J484" s="2" t="s">
        <v>207</v>
      </c>
    </row>
    <row r="485" spans="1:10" x14ac:dyDescent="0.25">
      <c r="A485" s="2">
        <v>483</v>
      </c>
      <c r="B485" s="2" t="s">
        <v>207</v>
      </c>
      <c r="C485" s="2">
        <v>18400</v>
      </c>
      <c r="D485" s="2">
        <v>10</v>
      </c>
      <c r="E485" s="2" t="s">
        <v>207</v>
      </c>
      <c r="F485" s="2">
        <v>280</v>
      </c>
      <c r="G485" s="2" t="s">
        <v>207</v>
      </c>
      <c r="H485" s="2" t="s">
        <v>207</v>
      </c>
      <c r="I485" s="2" t="s">
        <v>207</v>
      </c>
      <c r="J485" s="2" t="s">
        <v>207</v>
      </c>
    </row>
    <row r="486" spans="1:10" x14ac:dyDescent="0.25">
      <c r="A486" s="2">
        <v>484</v>
      </c>
      <c r="B486" s="2" t="s">
        <v>207</v>
      </c>
      <c r="C486" s="2">
        <v>18500</v>
      </c>
      <c r="D486" s="2">
        <v>10</v>
      </c>
      <c r="E486" s="2" t="s">
        <v>207</v>
      </c>
      <c r="F486" s="2">
        <v>290</v>
      </c>
      <c r="G486" s="2" t="s">
        <v>207</v>
      </c>
      <c r="H486" s="2" t="s">
        <v>207</v>
      </c>
      <c r="I486" s="2" t="s">
        <v>207</v>
      </c>
      <c r="J486" s="2" t="s">
        <v>207</v>
      </c>
    </row>
    <row r="487" spans="1:10" x14ac:dyDescent="0.25">
      <c r="A487" s="2">
        <v>485</v>
      </c>
      <c r="B487" s="2" t="s">
        <v>207</v>
      </c>
      <c r="C487" s="2">
        <v>18600</v>
      </c>
      <c r="D487" s="2">
        <v>10</v>
      </c>
      <c r="E487" s="2" t="s">
        <v>207</v>
      </c>
      <c r="F487" s="2">
        <v>290</v>
      </c>
      <c r="G487" s="2" t="s">
        <v>207</v>
      </c>
      <c r="H487" s="2" t="s">
        <v>207</v>
      </c>
      <c r="I487" s="2" t="s">
        <v>207</v>
      </c>
      <c r="J487" s="2" t="s">
        <v>207</v>
      </c>
    </row>
    <row r="488" spans="1:10" x14ac:dyDescent="0.25">
      <c r="A488" s="2">
        <v>486</v>
      </c>
      <c r="B488" s="2" t="s">
        <v>207</v>
      </c>
      <c r="C488" s="2">
        <v>18700</v>
      </c>
      <c r="D488" s="2">
        <v>10</v>
      </c>
      <c r="E488" s="2" t="s">
        <v>207</v>
      </c>
      <c r="F488" s="2">
        <v>290</v>
      </c>
      <c r="G488" s="2" t="s">
        <v>207</v>
      </c>
      <c r="H488" s="2" t="s">
        <v>207</v>
      </c>
      <c r="I488" s="2" t="s">
        <v>207</v>
      </c>
      <c r="J488" s="2" t="s">
        <v>207</v>
      </c>
    </row>
    <row r="489" spans="1:10" x14ac:dyDescent="0.25">
      <c r="A489" s="2">
        <v>487</v>
      </c>
      <c r="B489" s="2" t="s">
        <v>207</v>
      </c>
      <c r="C489" s="2">
        <v>18800</v>
      </c>
      <c r="D489" s="2">
        <v>10</v>
      </c>
      <c r="E489" s="2" t="s">
        <v>207</v>
      </c>
      <c r="F489" s="2">
        <v>300</v>
      </c>
      <c r="G489" s="2" t="s">
        <v>207</v>
      </c>
      <c r="H489" s="2" t="s">
        <v>207</v>
      </c>
      <c r="I489" s="2" t="s">
        <v>207</v>
      </c>
      <c r="J489" s="2" t="s">
        <v>207</v>
      </c>
    </row>
    <row r="490" spans="1:10" x14ac:dyDescent="0.25">
      <c r="A490" s="2">
        <v>488</v>
      </c>
      <c r="B490" s="2" t="s">
        <v>207</v>
      </c>
      <c r="C490" s="2">
        <v>18900</v>
      </c>
      <c r="D490" s="2">
        <v>10</v>
      </c>
      <c r="E490" s="2" t="s">
        <v>207</v>
      </c>
      <c r="F490" s="2">
        <v>300</v>
      </c>
      <c r="G490" s="2" t="s">
        <v>207</v>
      </c>
      <c r="H490" s="2" t="s">
        <v>207</v>
      </c>
      <c r="I490" s="2" t="s">
        <v>207</v>
      </c>
      <c r="J490" s="2" t="s">
        <v>207</v>
      </c>
    </row>
    <row r="491" spans="1:10" x14ac:dyDescent="0.25">
      <c r="A491" s="2">
        <v>489</v>
      </c>
      <c r="B491" s="2" t="s">
        <v>207</v>
      </c>
      <c r="C491" s="2">
        <v>19000</v>
      </c>
      <c r="D491" s="2">
        <v>10</v>
      </c>
      <c r="E491" s="2" t="s">
        <v>207</v>
      </c>
      <c r="F491" s="2">
        <v>300</v>
      </c>
      <c r="G491" s="2" t="s">
        <v>207</v>
      </c>
      <c r="H491" s="2" t="s">
        <v>207</v>
      </c>
      <c r="I491" s="2" t="s">
        <v>207</v>
      </c>
      <c r="J491" s="2" t="s">
        <v>207</v>
      </c>
    </row>
    <row r="492" spans="1:10" x14ac:dyDescent="0.25">
      <c r="A492" s="2">
        <v>490</v>
      </c>
      <c r="B492" s="2" t="s">
        <v>207</v>
      </c>
      <c r="C492" s="2">
        <v>19100</v>
      </c>
      <c r="D492" s="2">
        <v>10</v>
      </c>
      <c r="E492" s="2" t="s">
        <v>207</v>
      </c>
      <c r="F492" s="2">
        <v>310</v>
      </c>
      <c r="G492" s="2" t="s">
        <v>207</v>
      </c>
      <c r="H492" s="2" t="s">
        <v>207</v>
      </c>
      <c r="I492" s="2" t="s">
        <v>207</v>
      </c>
      <c r="J492" s="2" t="s">
        <v>207</v>
      </c>
    </row>
    <row r="493" spans="1:10" x14ac:dyDescent="0.25">
      <c r="A493" s="2">
        <v>491</v>
      </c>
      <c r="B493" s="2" t="s">
        <v>207</v>
      </c>
      <c r="C493" s="2">
        <v>19200</v>
      </c>
      <c r="D493" s="2">
        <v>10</v>
      </c>
      <c r="E493" s="2" t="s">
        <v>207</v>
      </c>
      <c r="F493" s="2">
        <v>310</v>
      </c>
      <c r="G493" s="2" t="s">
        <v>207</v>
      </c>
      <c r="H493" s="2" t="s">
        <v>207</v>
      </c>
      <c r="I493" s="2" t="s">
        <v>207</v>
      </c>
      <c r="J493" s="2" t="s">
        <v>207</v>
      </c>
    </row>
    <row r="494" spans="1:10" x14ac:dyDescent="0.25">
      <c r="A494" s="2">
        <v>492</v>
      </c>
      <c r="B494" s="2" t="s">
        <v>207</v>
      </c>
      <c r="C494" s="2">
        <v>19300</v>
      </c>
      <c r="D494" s="2">
        <v>10</v>
      </c>
      <c r="E494" s="2" t="s">
        <v>207</v>
      </c>
      <c r="F494" s="2">
        <v>310</v>
      </c>
      <c r="G494" s="2" t="s">
        <v>207</v>
      </c>
      <c r="H494" s="2" t="s">
        <v>207</v>
      </c>
      <c r="I494" s="2" t="s">
        <v>207</v>
      </c>
      <c r="J494" s="2" t="s">
        <v>207</v>
      </c>
    </row>
    <row r="495" spans="1:10" x14ac:dyDescent="0.25">
      <c r="A495" s="2">
        <v>493</v>
      </c>
      <c r="B495" s="2" t="s">
        <v>207</v>
      </c>
      <c r="C495" s="2">
        <v>19400</v>
      </c>
      <c r="D495" s="2">
        <v>10</v>
      </c>
      <c r="E495" s="2" t="s">
        <v>207</v>
      </c>
      <c r="F495" s="2">
        <v>320</v>
      </c>
      <c r="G495" s="2" t="s">
        <v>207</v>
      </c>
      <c r="H495" s="2" t="s">
        <v>207</v>
      </c>
      <c r="I495" s="2" t="s">
        <v>207</v>
      </c>
      <c r="J495" s="2" t="s">
        <v>207</v>
      </c>
    </row>
    <row r="496" spans="1:10" x14ac:dyDescent="0.25">
      <c r="A496" s="2">
        <v>494</v>
      </c>
      <c r="B496" s="2" t="s">
        <v>207</v>
      </c>
      <c r="C496" s="2">
        <v>19500</v>
      </c>
      <c r="D496" s="2">
        <v>10</v>
      </c>
      <c r="E496" s="2" t="s">
        <v>207</v>
      </c>
      <c r="F496" s="2">
        <v>320</v>
      </c>
      <c r="G496" s="2" t="s">
        <v>207</v>
      </c>
      <c r="H496" s="2" t="s">
        <v>207</v>
      </c>
      <c r="I496" s="2" t="s">
        <v>207</v>
      </c>
      <c r="J496" s="2" t="s">
        <v>207</v>
      </c>
    </row>
    <row r="497" spans="1:10" x14ac:dyDescent="0.25">
      <c r="A497" s="2">
        <v>495</v>
      </c>
      <c r="B497" s="2" t="s">
        <v>207</v>
      </c>
      <c r="C497" s="2">
        <v>19600</v>
      </c>
      <c r="D497" s="2">
        <v>10</v>
      </c>
      <c r="E497" s="2" t="s">
        <v>207</v>
      </c>
      <c r="F497" s="2">
        <v>320</v>
      </c>
      <c r="G497" s="2" t="s">
        <v>207</v>
      </c>
      <c r="H497" s="2" t="s">
        <v>207</v>
      </c>
      <c r="I497" s="2" t="s">
        <v>207</v>
      </c>
      <c r="J497" s="2" t="s">
        <v>207</v>
      </c>
    </row>
    <row r="498" spans="1:10" x14ac:dyDescent="0.25">
      <c r="A498" s="2">
        <v>496</v>
      </c>
      <c r="B498" s="2" t="s">
        <v>207</v>
      </c>
      <c r="C498" s="2">
        <v>19700</v>
      </c>
      <c r="D498" s="2">
        <v>10</v>
      </c>
      <c r="E498" s="2" t="s">
        <v>207</v>
      </c>
      <c r="F498" s="2">
        <v>330</v>
      </c>
      <c r="G498" s="2" t="s">
        <v>207</v>
      </c>
      <c r="H498" s="2" t="s">
        <v>207</v>
      </c>
      <c r="I498" s="2" t="s">
        <v>207</v>
      </c>
      <c r="J498" s="2" t="s">
        <v>207</v>
      </c>
    </row>
    <row r="499" spans="1:10" x14ac:dyDescent="0.25">
      <c r="A499" s="2">
        <v>497</v>
      </c>
      <c r="B499" s="2" t="s">
        <v>207</v>
      </c>
      <c r="C499" s="2">
        <v>19800</v>
      </c>
      <c r="D499" s="2">
        <v>10</v>
      </c>
      <c r="E499" s="2" t="s">
        <v>207</v>
      </c>
      <c r="F499" s="2">
        <v>330</v>
      </c>
      <c r="G499" s="2" t="s">
        <v>207</v>
      </c>
      <c r="H499" s="2" t="s">
        <v>207</v>
      </c>
      <c r="I499" s="2" t="s">
        <v>207</v>
      </c>
      <c r="J499" s="2" t="s">
        <v>207</v>
      </c>
    </row>
    <row r="500" spans="1:10" x14ac:dyDescent="0.25">
      <c r="A500" s="2">
        <v>498</v>
      </c>
      <c r="B500" s="2" t="s">
        <v>207</v>
      </c>
      <c r="C500" s="2">
        <v>19900</v>
      </c>
      <c r="D500" s="2">
        <v>10</v>
      </c>
      <c r="E500" s="2" t="s">
        <v>207</v>
      </c>
      <c r="F500" s="2">
        <v>330</v>
      </c>
      <c r="G500" s="2" t="s">
        <v>207</v>
      </c>
      <c r="H500" s="2" t="s">
        <v>207</v>
      </c>
      <c r="I500" s="2" t="s">
        <v>207</v>
      </c>
      <c r="J500" s="2" t="s">
        <v>207</v>
      </c>
    </row>
    <row r="501" spans="1:10" x14ac:dyDescent="0.25">
      <c r="A501" s="2">
        <v>499</v>
      </c>
      <c r="B501" s="2" t="s">
        <v>207</v>
      </c>
      <c r="C501" s="2">
        <v>20000</v>
      </c>
      <c r="D501" s="2">
        <v>10</v>
      </c>
      <c r="E501" s="2" t="s">
        <v>207</v>
      </c>
      <c r="F501" s="2">
        <v>340</v>
      </c>
      <c r="G501" s="2" t="s">
        <v>207</v>
      </c>
      <c r="H501" s="2" t="s">
        <v>207</v>
      </c>
      <c r="I501" s="2" t="s">
        <v>207</v>
      </c>
      <c r="J501" s="2" t="s">
        <v>207</v>
      </c>
    </row>
    <row r="502" spans="1:10" x14ac:dyDescent="0.25">
      <c r="A502" s="2">
        <v>500</v>
      </c>
      <c r="B502" s="2" t="s">
        <v>134</v>
      </c>
      <c r="C502" s="2">
        <v>100</v>
      </c>
      <c r="D502" s="2">
        <v>10</v>
      </c>
      <c r="E502" s="2" t="s">
        <v>207</v>
      </c>
      <c r="F502" s="2">
        <v>10</v>
      </c>
      <c r="G502" s="2" t="s">
        <v>207</v>
      </c>
      <c r="H502" s="2" t="s">
        <v>207</v>
      </c>
      <c r="I502" s="2" t="s">
        <v>207</v>
      </c>
      <c r="J502" s="2" t="s">
        <v>207</v>
      </c>
    </row>
    <row r="503" spans="1:10" x14ac:dyDescent="0.25">
      <c r="A503" s="2">
        <v>501</v>
      </c>
      <c r="B503" s="2" t="s">
        <v>135</v>
      </c>
      <c r="C503" s="2">
        <v>200</v>
      </c>
      <c r="D503" s="2">
        <v>10</v>
      </c>
      <c r="E503" s="2" t="s">
        <v>207</v>
      </c>
      <c r="F503" s="2">
        <v>10</v>
      </c>
      <c r="G503" s="2" t="s">
        <v>207</v>
      </c>
      <c r="H503" s="2" t="s">
        <v>207</v>
      </c>
      <c r="I503" s="2" t="s">
        <v>207</v>
      </c>
      <c r="J503" s="2" t="s">
        <v>207</v>
      </c>
    </row>
    <row r="504" spans="1:10" x14ac:dyDescent="0.25">
      <c r="A504" s="2">
        <v>502</v>
      </c>
      <c r="B504" s="2" t="s">
        <v>136</v>
      </c>
      <c r="C504" s="2">
        <v>300</v>
      </c>
      <c r="D504" s="2">
        <v>10</v>
      </c>
      <c r="E504" s="2" t="s">
        <v>207</v>
      </c>
      <c r="F504" s="2">
        <v>10</v>
      </c>
      <c r="G504" s="2" t="s">
        <v>207</v>
      </c>
      <c r="H504" s="2" t="s">
        <v>207</v>
      </c>
      <c r="I504" s="2" t="s">
        <v>207</v>
      </c>
      <c r="J504" s="2" t="s">
        <v>207</v>
      </c>
    </row>
    <row r="505" spans="1:10" x14ac:dyDescent="0.25">
      <c r="A505" s="2">
        <v>503</v>
      </c>
      <c r="B505" s="2" t="s">
        <v>137</v>
      </c>
      <c r="C505" s="2">
        <v>400</v>
      </c>
      <c r="D505" s="2">
        <v>10</v>
      </c>
      <c r="E505" s="2" t="s">
        <v>207</v>
      </c>
      <c r="F505" s="2">
        <v>20</v>
      </c>
      <c r="G505" s="2" t="s">
        <v>207</v>
      </c>
      <c r="H505" s="2" t="s">
        <v>207</v>
      </c>
      <c r="I505" s="2" t="s">
        <v>207</v>
      </c>
      <c r="J505" s="2" t="s">
        <v>207</v>
      </c>
    </row>
    <row r="506" spans="1:10" x14ac:dyDescent="0.25">
      <c r="A506" s="2">
        <v>504</v>
      </c>
      <c r="B506" s="2" t="s">
        <v>138</v>
      </c>
      <c r="C506" s="2">
        <v>500</v>
      </c>
      <c r="D506" s="2">
        <v>10</v>
      </c>
      <c r="E506" s="2" t="s">
        <v>207</v>
      </c>
      <c r="F506" s="2">
        <v>20</v>
      </c>
      <c r="G506" s="2" t="s">
        <v>207</v>
      </c>
      <c r="H506" s="2" t="s">
        <v>207</v>
      </c>
      <c r="I506" s="2" t="s">
        <v>207</v>
      </c>
      <c r="J506" s="2" t="s">
        <v>207</v>
      </c>
    </row>
    <row r="507" spans="1:10" x14ac:dyDescent="0.25">
      <c r="A507" s="2">
        <v>505</v>
      </c>
      <c r="B507" s="2" t="s">
        <v>139</v>
      </c>
      <c r="C507" s="2">
        <v>600</v>
      </c>
      <c r="D507" s="2">
        <v>10</v>
      </c>
      <c r="E507" s="2" t="s">
        <v>207</v>
      </c>
      <c r="F507" s="2">
        <v>20</v>
      </c>
      <c r="G507" s="2" t="s">
        <v>207</v>
      </c>
      <c r="H507" s="2" t="s">
        <v>207</v>
      </c>
      <c r="I507" s="2" t="s">
        <v>207</v>
      </c>
      <c r="J507" s="2" t="s">
        <v>207</v>
      </c>
    </row>
    <row r="508" spans="1:10" x14ac:dyDescent="0.25">
      <c r="A508" s="2">
        <v>506</v>
      </c>
      <c r="B508" s="2" t="s">
        <v>140</v>
      </c>
      <c r="C508" s="2">
        <v>700</v>
      </c>
      <c r="D508" s="2">
        <v>10</v>
      </c>
      <c r="E508" s="2" t="s">
        <v>207</v>
      </c>
      <c r="F508" s="2">
        <v>30</v>
      </c>
      <c r="G508" s="2" t="s">
        <v>207</v>
      </c>
      <c r="H508" s="2" t="s">
        <v>207</v>
      </c>
      <c r="I508" s="2" t="s">
        <v>207</v>
      </c>
      <c r="J508" s="2" t="s">
        <v>207</v>
      </c>
    </row>
    <row r="509" spans="1:10" x14ac:dyDescent="0.25">
      <c r="A509" s="2">
        <v>507</v>
      </c>
      <c r="B509" s="2" t="s">
        <v>141</v>
      </c>
      <c r="C509" s="2">
        <v>800</v>
      </c>
      <c r="D509" s="2">
        <v>10</v>
      </c>
      <c r="E509" s="2" t="s">
        <v>207</v>
      </c>
      <c r="F509" s="2">
        <v>30</v>
      </c>
      <c r="G509" s="2" t="s">
        <v>207</v>
      </c>
      <c r="H509" s="2" t="s">
        <v>207</v>
      </c>
      <c r="I509" s="2" t="s">
        <v>207</v>
      </c>
      <c r="J509" s="2" t="s">
        <v>207</v>
      </c>
    </row>
    <row r="510" spans="1:10" x14ac:dyDescent="0.25">
      <c r="A510" s="2">
        <v>508</v>
      </c>
      <c r="B510" s="2" t="s">
        <v>142</v>
      </c>
      <c r="C510" s="2">
        <v>900</v>
      </c>
      <c r="D510" s="2">
        <v>10</v>
      </c>
      <c r="E510" s="2" t="s">
        <v>207</v>
      </c>
      <c r="F510" s="2">
        <v>30</v>
      </c>
      <c r="G510" s="2" t="s">
        <v>207</v>
      </c>
      <c r="H510" s="2" t="s">
        <v>207</v>
      </c>
      <c r="I510" s="2" t="s">
        <v>207</v>
      </c>
      <c r="J510" s="2" t="s">
        <v>207</v>
      </c>
    </row>
    <row r="511" spans="1:10" x14ac:dyDescent="0.25">
      <c r="A511" s="2">
        <v>509</v>
      </c>
      <c r="B511" s="2" t="s">
        <v>143</v>
      </c>
      <c r="C511" s="2">
        <v>1000</v>
      </c>
      <c r="D511" s="2">
        <v>10</v>
      </c>
      <c r="E511" s="2" t="s">
        <v>207</v>
      </c>
      <c r="F511" s="2">
        <v>40</v>
      </c>
      <c r="G511" s="2" t="s">
        <v>207</v>
      </c>
      <c r="H511" s="2" t="s">
        <v>207</v>
      </c>
      <c r="I511" s="2" t="s">
        <v>207</v>
      </c>
      <c r="J511" s="2" t="s">
        <v>207</v>
      </c>
    </row>
    <row r="512" spans="1:10" x14ac:dyDescent="0.25">
      <c r="A512" s="2">
        <v>510</v>
      </c>
      <c r="B512" s="2" t="s">
        <v>144</v>
      </c>
      <c r="C512" s="2">
        <v>1100</v>
      </c>
      <c r="D512" s="2">
        <v>10</v>
      </c>
      <c r="E512" s="2" t="s">
        <v>207</v>
      </c>
      <c r="F512" s="2">
        <v>40</v>
      </c>
      <c r="G512" s="2" t="s">
        <v>207</v>
      </c>
      <c r="H512" s="2" t="s">
        <v>207</v>
      </c>
      <c r="I512" s="2" t="s">
        <v>207</v>
      </c>
      <c r="J512" s="2" t="s">
        <v>207</v>
      </c>
    </row>
    <row r="513" spans="1:10" x14ac:dyDescent="0.25">
      <c r="A513" s="2">
        <v>511</v>
      </c>
      <c r="B513" s="2" t="s">
        <v>145</v>
      </c>
      <c r="C513" s="2">
        <v>1200</v>
      </c>
      <c r="D513" s="2">
        <v>10</v>
      </c>
      <c r="E513" s="2" t="s">
        <v>207</v>
      </c>
      <c r="F513" s="2">
        <v>40</v>
      </c>
      <c r="G513" s="2" t="s">
        <v>207</v>
      </c>
      <c r="H513" s="2" t="s">
        <v>207</v>
      </c>
      <c r="I513" s="2" t="s">
        <v>207</v>
      </c>
      <c r="J513" s="2" t="s">
        <v>207</v>
      </c>
    </row>
    <row r="514" spans="1:10" x14ac:dyDescent="0.25">
      <c r="A514" s="2">
        <v>512</v>
      </c>
      <c r="B514" s="2" t="s">
        <v>146</v>
      </c>
      <c r="C514" s="2">
        <v>1300</v>
      </c>
      <c r="D514" s="2">
        <v>10</v>
      </c>
      <c r="E514" s="2" t="s">
        <v>207</v>
      </c>
      <c r="F514" s="2">
        <v>50</v>
      </c>
      <c r="G514" s="2" t="s">
        <v>207</v>
      </c>
      <c r="H514" s="2" t="s">
        <v>207</v>
      </c>
      <c r="I514" s="2" t="s">
        <v>207</v>
      </c>
      <c r="J514" s="2" t="s">
        <v>207</v>
      </c>
    </row>
    <row r="515" spans="1:10" x14ac:dyDescent="0.25">
      <c r="A515" s="2">
        <v>513</v>
      </c>
      <c r="B515" s="2" t="s">
        <v>147</v>
      </c>
      <c r="C515" s="2">
        <v>1400</v>
      </c>
      <c r="D515" s="2">
        <v>10</v>
      </c>
      <c r="E515" s="2" t="s">
        <v>207</v>
      </c>
      <c r="F515" s="2">
        <v>50</v>
      </c>
      <c r="G515" s="2" t="s">
        <v>207</v>
      </c>
      <c r="H515" s="2" t="s">
        <v>207</v>
      </c>
      <c r="I515" s="2" t="s">
        <v>207</v>
      </c>
      <c r="J515" s="2" t="s">
        <v>207</v>
      </c>
    </row>
    <row r="516" spans="1:10" x14ac:dyDescent="0.25">
      <c r="A516" s="2">
        <v>514</v>
      </c>
      <c r="B516" s="2" t="s">
        <v>148</v>
      </c>
      <c r="C516" s="2">
        <v>1500</v>
      </c>
      <c r="D516" s="2">
        <v>10</v>
      </c>
      <c r="E516" s="2" t="s">
        <v>207</v>
      </c>
      <c r="F516" s="2">
        <v>50</v>
      </c>
      <c r="G516" s="2" t="s">
        <v>207</v>
      </c>
      <c r="H516" s="2" t="s">
        <v>207</v>
      </c>
      <c r="I516" s="2" t="s">
        <v>207</v>
      </c>
      <c r="J516" s="2" t="s">
        <v>207</v>
      </c>
    </row>
    <row r="517" spans="1:10" x14ac:dyDescent="0.25">
      <c r="A517" s="2">
        <v>515</v>
      </c>
      <c r="B517" s="2" t="s">
        <v>149</v>
      </c>
      <c r="C517" s="2">
        <v>1600</v>
      </c>
      <c r="D517" s="2">
        <v>10</v>
      </c>
      <c r="E517" s="2" t="s">
        <v>207</v>
      </c>
      <c r="F517" s="2">
        <v>60</v>
      </c>
      <c r="G517" s="2" t="s">
        <v>207</v>
      </c>
      <c r="H517" s="2" t="s">
        <v>207</v>
      </c>
      <c r="I517" s="2" t="s">
        <v>207</v>
      </c>
      <c r="J517" s="2" t="s">
        <v>207</v>
      </c>
    </row>
    <row r="518" spans="1:10" x14ac:dyDescent="0.25">
      <c r="A518" s="2">
        <v>516</v>
      </c>
      <c r="B518" s="2" t="s">
        <v>150</v>
      </c>
      <c r="C518" s="2">
        <v>1700</v>
      </c>
      <c r="D518" s="2">
        <v>10</v>
      </c>
      <c r="E518" s="2" t="s">
        <v>207</v>
      </c>
      <c r="F518" s="2">
        <v>60</v>
      </c>
      <c r="G518" s="2" t="s">
        <v>207</v>
      </c>
      <c r="H518" s="2" t="s">
        <v>207</v>
      </c>
      <c r="I518" s="2" t="s">
        <v>207</v>
      </c>
      <c r="J518" s="2" t="s">
        <v>207</v>
      </c>
    </row>
    <row r="519" spans="1:10" x14ac:dyDescent="0.25">
      <c r="A519" s="2">
        <v>517</v>
      </c>
      <c r="B519" s="2" t="s">
        <v>151</v>
      </c>
      <c r="C519" s="2">
        <v>1800</v>
      </c>
      <c r="D519" s="2">
        <v>10</v>
      </c>
      <c r="E519" s="2" t="s">
        <v>207</v>
      </c>
      <c r="F519" s="2">
        <v>60</v>
      </c>
      <c r="G519" s="2" t="s">
        <v>207</v>
      </c>
      <c r="H519" s="2" t="s">
        <v>207</v>
      </c>
      <c r="I519" s="2" t="s">
        <v>207</v>
      </c>
      <c r="J519" s="2" t="s">
        <v>207</v>
      </c>
    </row>
    <row r="520" spans="1:10" x14ac:dyDescent="0.25">
      <c r="A520" s="2">
        <v>518</v>
      </c>
      <c r="B520" s="2" t="s">
        <v>152</v>
      </c>
      <c r="C520" s="2">
        <v>1900</v>
      </c>
      <c r="D520" s="2">
        <v>10</v>
      </c>
      <c r="E520" s="2" t="s">
        <v>207</v>
      </c>
      <c r="F520" s="2">
        <v>70</v>
      </c>
      <c r="G520" s="2" t="s">
        <v>207</v>
      </c>
      <c r="H520" s="2" t="s">
        <v>207</v>
      </c>
      <c r="I520" s="2" t="s">
        <v>207</v>
      </c>
      <c r="J520" s="2" t="s">
        <v>207</v>
      </c>
    </row>
    <row r="521" spans="1:10" x14ac:dyDescent="0.25">
      <c r="A521" s="2">
        <v>519</v>
      </c>
      <c r="B521" s="2" t="s">
        <v>153</v>
      </c>
      <c r="C521" s="2">
        <v>2000</v>
      </c>
      <c r="D521" s="2">
        <v>10</v>
      </c>
      <c r="E521" s="2" t="s">
        <v>207</v>
      </c>
      <c r="F521" s="2">
        <v>70</v>
      </c>
      <c r="G521" s="2" t="s">
        <v>207</v>
      </c>
      <c r="H521" s="2" t="s">
        <v>207</v>
      </c>
      <c r="I521" s="2" t="s">
        <v>207</v>
      </c>
      <c r="J521" s="2" t="s">
        <v>207</v>
      </c>
    </row>
    <row r="522" spans="1:10" x14ac:dyDescent="0.25">
      <c r="A522" s="2">
        <v>520</v>
      </c>
      <c r="B522" s="2" t="s">
        <v>154</v>
      </c>
      <c r="C522" s="2">
        <v>2100</v>
      </c>
      <c r="D522" s="2">
        <v>10</v>
      </c>
      <c r="E522" s="2" t="s">
        <v>207</v>
      </c>
      <c r="F522" s="2">
        <v>70</v>
      </c>
      <c r="G522" s="2" t="s">
        <v>207</v>
      </c>
      <c r="H522" s="2" t="s">
        <v>207</v>
      </c>
      <c r="I522" s="2" t="s">
        <v>207</v>
      </c>
      <c r="J522" s="2" t="s">
        <v>207</v>
      </c>
    </row>
    <row r="523" spans="1:10" x14ac:dyDescent="0.25">
      <c r="A523" s="2">
        <v>521</v>
      </c>
      <c r="B523" s="2" t="s">
        <v>155</v>
      </c>
      <c r="C523" s="2">
        <v>2200</v>
      </c>
      <c r="D523" s="2">
        <v>10</v>
      </c>
      <c r="E523" s="2" t="s">
        <v>207</v>
      </c>
      <c r="F523" s="2">
        <v>80</v>
      </c>
      <c r="G523" s="2" t="s">
        <v>207</v>
      </c>
      <c r="H523" s="2" t="s">
        <v>207</v>
      </c>
      <c r="I523" s="2" t="s">
        <v>207</v>
      </c>
      <c r="J523" s="2" t="s">
        <v>207</v>
      </c>
    </row>
    <row r="524" spans="1:10" x14ac:dyDescent="0.25">
      <c r="A524" s="2">
        <v>522</v>
      </c>
      <c r="B524" s="2" t="s">
        <v>156</v>
      </c>
      <c r="C524" s="2">
        <v>2300</v>
      </c>
      <c r="D524" s="2">
        <v>10</v>
      </c>
      <c r="E524" s="2" t="s">
        <v>207</v>
      </c>
      <c r="F524" s="2">
        <v>80</v>
      </c>
      <c r="G524" s="2" t="s">
        <v>207</v>
      </c>
      <c r="H524" s="2" t="s">
        <v>207</v>
      </c>
      <c r="I524" s="2" t="s">
        <v>207</v>
      </c>
      <c r="J524" s="2" t="s">
        <v>207</v>
      </c>
    </row>
    <row r="525" spans="1:10" x14ac:dyDescent="0.25">
      <c r="A525" s="2">
        <v>523</v>
      </c>
      <c r="B525" s="2" t="s">
        <v>157</v>
      </c>
      <c r="C525" s="2">
        <v>2400</v>
      </c>
      <c r="D525" s="2">
        <v>10</v>
      </c>
      <c r="E525" s="2" t="s">
        <v>207</v>
      </c>
      <c r="F525" s="2">
        <v>80</v>
      </c>
      <c r="G525" s="2" t="s">
        <v>207</v>
      </c>
      <c r="H525" s="2" t="s">
        <v>207</v>
      </c>
      <c r="I525" s="2" t="s">
        <v>207</v>
      </c>
      <c r="J525" s="2" t="s">
        <v>207</v>
      </c>
    </row>
    <row r="526" spans="1:10" x14ac:dyDescent="0.25">
      <c r="A526" s="2">
        <v>524</v>
      </c>
      <c r="B526" s="2" t="s">
        <v>158</v>
      </c>
      <c r="C526" s="2">
        <v>2500</v>
      </c>
      <c r="D526" s="2">
        <v>10</v>
      </c>
      <c r="E526" s="2" t="s">
        <v>207</v>
      </c>
      <c r="F526" s="2">
        <v>90</v>
      </c>
      <c r="G526" s="2" t="s">
        <v>207</v>
      </c>
      <c r="H526" s="2" t="s">
        <v>207</v>
      </c>
      <c r="I526" s="2" t="s">
        <v>207</v>
      </c>
      <c r="J526" s="2" t="s">
        <v>207</v>
      </c>
    </row>
    <row r="527" spans="1:10" x14ac:dyDescent="0.25">
      <c r="A527" s="2">
        <v>525</v>
      </c>
      <c r="B527" s="2" t="s">
        <v>159</v>
      </c>
      <c r="C527" s="2">
        <v>2600</v>
      </c>
      <c r="D527" s="2">
        <v>10</v>
      </c>
      <c r="E527" s="2" t="s">
        <v>207</v>
      </c>
      <c r="F527" s="2">
        <v>90</v>
      </c>
      <c r="G527" s="2" t="s">
        <v>207</v>
      </c>
      <c r="H527" s="2" t="s">
        <v>207</v>
      </c>
      <c r="I527" s="2" t="s">
        <v>207</v>
      </c>
      <c r="J527" s="2" t="s">
        <v>207</v>
      </c>
    </row>
    <row r="528" spans="1:10" x14ac:dyDescent="0.25">
      <c r="A528" s="2">
        <v>526</v>
      </c>
      <c r="B528" s="2" t="s">
        <v>160</v>
      </c>
      <c r="C528" s="2">
        <v>2700</v>
      </c>
      <c r="D528" s="2">
        <v>10</v>
      </c>
      <c r="E528" s="2" t="s">
        <v>207</v>
      </c>
      <c r="F528" s="2">
        <v>90</v>
      </c>
      <c r="G528" s="2" t="s">
        <v>207</v>
      </c>
      <c r="H528" s="2" t="s">
        <v>207</v>
      </c>
      <c r="I528" s="2" t="s">
        <v>207</v>
      </c>
      <c r="J528" s="2" t="s">
        <v>207</v>
      </c>
    </row>
    <row r="529" spans="1:10" x14ac:dyDescent="0.25">
      <c r="A529" s="2">
        <v>527</v>
      </c>
      <c r="B529" s="2" t="s">
        <v>161</v>
      </c>
      <c r="C529" s="2">
        <v>2800</v>
      </c>
      <c r="D529" s="2">
        <v>10</v>
      </c>
      <c r="E529" s="2" t="s">
        <v>207</v>
      </c>
      <c r="F529" s="2">
        <v>100</v>
      </c>
      <c r="G529" s="2" t="s">
        <v>207</v>
      </c>
      <c r="H529" s="2" t="s">
        <v>207</v>
      </c>
      <c r="I529" s="2" t="s">
        <v>207</v>
      </c>
      <c r="J529" s="2" t="s">
        <v>207</v>
      </c>
    </row>
    <row r="530" spans="1:10" x14ac:dyDescent="0.25">
      <c r="A530" s="2">
        <v>528</v>
      </c>
      <c r="B530" s="2" t="s">
        <v>102</v>
      </c>
      <c r="C530" s="2">
        <v>2900</v>
      </c>
      <c r="D530" s="2">
        <v>10</v>
      </c>
      <c r="E530" s="2" t="s">
        <v>207</v>
      </c>
      <c r="F530" s="2">
        <v>100</v>
      </c>
      <c r="G530" s="2" t="s">
        <v>207</v>
      </c>
      <c r="H530" s="2" t="s">
        <v>207</v>
      </c>
      <c r="I530" s="2" t="s">
        <v>207</v>
      </c>
      <c r="J530" s="2" t="s">
        <v>207</v>
      </c>
    </row>
    <row r="531" spans="1:10" x14ac:dyDescent="0.25">
      <c r="A531" s="2">
        <v>529</v>
      </c>
      <c r="B531" s="2" t="s">
        <v>162</v>
      </c>
      <c r="C531" s="2">
        <v>3000</v>
      </c>
      <c r="D531" s="2">
        <v>10</v>
      </c>
      <c r="E531" s="2" t="s">
        <v>207</v>
      </c>
      <c r="F531" s="2">
        <v>100</v>
      </c>
      <c r="G531" s="2" t="s">
        <v>207</v>
      </c>
      <c r="H531" s="2" t="s">
        <v>207</v>
      </c>
      <c r="I531" s="2" t="s">
        <v>207</v>
      </c>
      <c r="J531" s="2" t="s">
        <v>207</v>
      </c>
    </row>
    <row r="532" spans="1:10" x14ac:dyDescent="0.25">
      <c r="A532" s="2">
        <v>530</v>
      </c>
      <c r="B532" s="2" t="s">
        <v>207</v>
      </c>
      <c r="C532" s="2">
        <v>3100</v>
      </c>
      <c r="D532" s="2">
        <v>10</v>
      </c>
      <c r="E532" s="2" t="s">
        <v>207</v>
      </c>
      <c r="F532" s="2">
        <v>110</v>
      </c>
      <c r="G532" s="2" t="s">
        <v>207</v>
      </c>
      <c r="H532" s="2" t="s">
        <v>207</v>
      </c>
      <c r="I532" s="2" t="s">
        <v>207</v>
      </c>
      <c r="J532" s="2" t="s">
        <v>207</v>
      </c>
    </row>
    <row r="533" spans="1:10" x14ac:dyDescent="0.25">
      <c r="A533" s="2">
        <v>531</v>
      </c>
      <c r="B533" s="2" t="s">
        <v>207</v>
      </c>
      <c r="C533" s="2">
        <v>3200</v>
      </c>
      <c r="D533" s="2">
        <v>10</v>
      </c>
      <c r="E533" s="2" t="s">
        <v>207</v>
      </c>
      <c r="F533" s="2">
        <v>110</v>
      </c>
      <c r="G533" s="2" t="s">
        <v>207</v>
      </c>
      <c r="H533" s="2" t="s">
        <v>207</v>
      </c>
      <c r="I533" s="2" t="s">
        <v>207</v>
      </c>
      <c r="J533" s="2" t="s">
        <v>207</v>
      </c>
    </row>
    <row r="534" spans="1:10" x14ac:dyDescent="0.25">
      <c r="A534" s="2">
        <v>532</v>
      </c>
      <c r="B534" s="2" t="s">
        <v>207</v>
      </c>
      <c r="C534" s="2">
        <v>3300</v>
      </c>
      <c r="D534" s="2">
        <v>10</v>
      </c>
      <c r="E534" s="2" t="s">
        <v>207</v>
      </c>
      <c r="F534" s="2">
        <v>110</v>
      </c>
      <c r="G534" s="2" t="s">
        <v>207</v>
      </c>
      <c r="H534" s="2" t="s">
        <v>207</v>
      </c>
      <c r="I534" s="2" t="s">
        <v>207</v>
      </c>
      <c r="J534" s="2" t="s">
        <v>207</v>
      </c>
    </row>
    <row r="535" spans="1:10" x14ac:dyDescent="0.25">
      <c r="A535" s="2">
        <v>533</v>
      </c>
      <c r="B535" s="2" t="s">
        <v>207</v>
      </c>
      <c r="C535" s="2">
        <v>3400</v>
      </c>
      <c r="D535" s="2">
        <v>10</v>
      </c>
      <c r="E535" s="2" t="s">
        <v>207</v>
      </c>
      <c r="F535" s="2">
        <v>120</v>
      </c>
      <c r="G535" s="2" t="s">
        <v>207</v>
      </c>
      <c r="H535" s="2" t="s">
        <v>207</v>
      </c>
      <c r="I535" s="2" t="s">
        <v>207</v>
      </c>
      <c r="J535" s="2" t="s">
        <v>207</v>
      </c>
    </row>
    <row r="536" spans="1:10" x14ac:dyDescent="0.25">
      <c r="A536" s="2">
        <v>534</v>
      </c>
      <c r="B536" s="2" t="s">
        <v>207</v>
      </c>
      <c r="C536" s="2">
        <v>3500</v>
      </c>
      <c r="D536" s="2">
        <v>10</v>
      </c>
      <c r="E536" s="2" t="s">
        <v>207</v>
      </c>
      <c r="F536" s="2">
        <v>120</v>
      </c>
      <c r="G536" s="2" t="s">
        <v>207</v>
      </c>
      <c r="H536" s="2" t="s">
        <v>207</v>
      </c>
      <c r="I536" s="2" t="s">
        <v>207</v>
      </c>
      <c r="J536" s="2" t="s">
        <v>207</v>
      </c>
    </row>
    <row r="537" spans="1:10" x14ac:dyDescent="0.25">
      <c r="A537" s="2">
        <v>535</v>
      </c>
      <c r="B537" s="2" t="s">
        <v>207</v>
      </c>
      <c r="C537" s="2">
        <v>3600</v>
      </c>
      <c r="D537" s="2">
        <v>10</v>
      </c>
      <c r="E537" s="2" t="s">
        <v>207</v>
      </c>
      <c r="F537" s="2">
        <v>120</v>
      </c>
      <c r="G537" s="2" t="s">
        <v>207</v>
      </c>
      <c r="H537" s="2" t="s">
        <v>207</v>
      </c>
      <c r="I537" s="2" t="s">
        <v>207</v>
      </c>
      <c r="J537" s="2" t="s">
        <v>207</v>
      </c>
    </row>
    <row r="538" spans="1:10" x14ac:dyDescent="0.25">
      <c r="A538" s="2">
        <v>536</v>
      </c>
      <c r="B538" s="2" t="s">
        <v>207</v>
      </c>
      <c r="C538" s="2">
        <v>3700</v>
      </c>
      <c r="D538" s="2">
        <v>10</v>
      </c>
      <c r="E538" s="2" t="s">
        <v>207</v>
      </c>
      <c r="F538" s="2">
        <v>130</v>
      </c>
      <c r="G538" s="2" t="s">
        <v>207</v>
      </c>
      <c r="H538" s="2" t="s">
        <v>207</v>
      </c>
      <c r="I538" s="2" t="s">
        <v>207</v>
      </c>
      <c r="J538" s="2" t="s">
        <v>207</v>
      </c>
    </row>
    <row r="539" spans="1:10" x14ac:dyDescent="0.25">
      <c r="A539" s="2">
        <v>537</v>
      </c>
      <c r="B539" s="2" t="s">
        <v>207</v>
      </c>
      <c r="C539" s="2">
        <v>3800</v>
      </c>
      <c r="D539" s="2">
        <v>10</v>
      </c>
      <c r="E539" s="2" t="s">
        <v>207</v>
      </c>
      <c r="F539" s="2">
        <v>130</v>
      </c>
      <c r="G539" s="2" t="s">
        <v>207</v>
      </c>
      <c r="H539" s="2" t="s">
        <v>207</v>
      </c>
      <c r="I539" s="2" t="s">
        <v>207</v>
      </c>
      <c r="J539" s="2" t="s">
        <v>207</v>
      </c>
    </row>
    <row r="540" spans="1:10" x14ac:dyDescent="0.25">
      <c r="A540" s="2">
        <v>538</v>
      </c>
      <c r="B540" s="2" t="s">
        <v>207</v>
      </c>
      <c r="C540" s="2">
        <v>3900</v>
      </c>
      <c r="D540" s="2">
        <v>10</v>
      </c>
      <c r="E540" s="2" t="s">
        <v>207</v>
      </c>
      <c r="F540" s="2">
        <v>130</v>
      </c>
      <c r="G540" s="2" t="s">
        <v>207</v>
      </c>
      <c r="H540" s="2" t="s">
        <v>207</v>
      </c>
      <c r="I540" s="2" t="s">
        <v>207</v>
      </c>
      <c r="J540" s="2" t="s">
        <v>207</v>
      </c>
    </row>
    <row r="541" spans="1:10" x14ac:dyDescent="0.25">
      <c r="A541" s="2">
        <v>539</v>
      </c>
      <c r="B541" s="2" t="s">
        <v>207</v>
      </c>
      <c r="C541" s="2">
        <v>4000</v>
      </c>
      <c r="D541" s="2">
        <v>10</v>
      </c>
      <c r="E541" s="2" t="s">
        <v>207</v>
      </c>
      <c r="F541" s="2">
        <v>140</v>
      </c>
      <c r="G541" s="2" t="s">
        <v>207</v>
      </c>
      <c r="H541" s="2" t="s">
        <v>207</v>
      </c>
      <c r="I541" s="2" t="s">
        <v>207</v>
      </c>
      <c r="J541" s="2" t="s">
        <v>207</v>
      </c>
    </row>
    <row r="542" spans="1:10" x14ac:dyDescent="0.25">
      <c r="A542" s="2">
        <v>540</v>
      </c>
      <c r="B542" s="2" t="s">
        <v>207</v>
      </c>
      <c r="C542" s="2">
        <v>4100</v>
      </c>
      <c r="D542" s="2">
        <v>10</v>
      </c>
      <c r="E542" s="2" t="s">
        <v>207</v>
      </c>
      <c r="F542" s="2">
        <v>140</v>
      </c>
      <c r="G542" s="2" t="s">
        <v>207</v>
      </c>
      <c r="H542" s="2" t="s">
        <v>207</v>
      </c>
      <c r="I542" s="2" t="s">
        <v>207</v>
      </c>
      <c r="J542" s="2" t="s">
        <v>207</v>
      </c>
    </row>
    <row r="543" spans="1:10" x14ac:dyDescent="0.25">
      <c r="A543" s="2">
        <v>541</v>
      </c>
      <c r="B543" s="2" t="s">
        <v>207</v>
      </c>
      <c r="C543" s="2">
        <v>4200</v>
      </c>
      <c r="D543" s="2">
        <v>10</v>
      </c>
      <c r="E543" s="2" t="s">
        <v>207</v>
      </c>
      <c r="F543" s="2">
        <v>140</v>
      </c>
      <c r="G543" s="2" t="s">
        <v>207</v>
      </c>
      <c r="H543" s="2" t="s">
        <v>207</v>
      </c>
      <c r="I543" s="2" t="s">
        <v>207</v>
      </c>
      <c r="J543" s="2" t="s">
        <v>207</v>
      </c>
    </row>
    <row r="544" spans="1:10" x14ac:dyDescent="0.25">
      <c r="A544" s="2">
        <v>542</v>
      </c>
      <c r="B544" s="2" t="s">
        <v>207</v>
      </c>
      <c r="C544" s="2">
        <v>4300</v>
      </c>
      <c r="D544" s="2">
        <v>10</v>
      </c>
      <c r="E544" s="2" t="s">
        <v>207</v>
      </c>
      <c r="F544" s="2">
        <v>150</v>
      </c>
      <c r="G544" s="2" t="s">
        <v>207</v>
      </c>
      <c r="H544" s="2" t="s">
        <v>207</v>
      </c>
      <c r="I544" s="2" t="s">
        <v>207</v>
      </c>
      <c r="J544" s="2" t="s">
        <v>207</v>
      </c>
    </row>
    <row r="545" spans="1:10" x14ac:dyDescent="0.25">
      <c r="A545" s="2">
        <v>543</v>
      </c>
      <c r="B545" s="2" t="s">
        <v>207</v>
      </c>
      <c r="C545" s="2">
        <v>4400</v>
      </c>
      <c r="D545" s="2">
        <v>10</v>
      </c>
      <c r="E545" s="2" t="s">
        <v>207</v>
      </c>
      <c r="F545" s="2">
        <v>150</v>
      </c>
      <c r="G545" s="2" t="s">
        <v>207</v>
      </c>
      <c r="H545" s="2" t="s">
        <v>207</v>
      </c>
      <c r="I545" s="2" t="s">
        <v>207</v>
      </c>
      <c r="J545" s="2" t="s">
        <v>207</v>
      </c>
    </row>
    <row r="546" spans="1:10" x14ac:dyDescent="0.25">
      <c r="A546" s="2">
        <v>544</v>
      </c>
      <c r="B546" s="2" t="s">
        <v>207</v>
      </c>
      <c r="C546" s="2">
        <v>4500</v>
      </c>
      <c r="D546" s="2">
        <v>10</v>
      </c>
      <c r="E546" s="2" t="s">
        <v>207</v>
      </c>
      <c r="F546" s="2">
        <v>150</v>
      </c>
      <c r="G546" s="2" t="s">
        <v>207</v>
      </c>
      <c r="H546" s="2" t="s">
        <v>207</v>
      </c>
      <c r="I546" s="2" t="s">
        <v>207</v>
      </c>
      <c r="J546" s="2" t="s">
        <v>207</v>
      </c>
    </row>
    <row r="547" spans="1:10" x14ac:dyDescent="0.25">
      <c r="A547" s="2">
        <v>545</v>
      </c>
      <c r="B547" s="2" t="s">
        <v>207</v>
      </c>
      <c r="C547" s="2">
        <v>4600</v>
      </c>
      <c r="D547" s="2">
        <v>10</v>
      </c>
      <c r="E547" s="2" t="s">
        <v>207</v>
      </c>
      <c r="F547" s="2">
        <v>160</v>
      </c>
      <c r="G547" s="2" t="s">
        <v>207</v>
      </c>
      <c r="H547" s="2" t="s">
        <v>207</v>
      </c>
      <c r="I547" s="2" t="s">
        <v>207</v>
      </c>
      <c r="J547" s="2" t="s">
        <v>207</v>
      </c>
    </row>
    <row r="548" spans="1:10" x14ac:dyDescent="0.25">
      <c r="A548" s="2">
        <v>546</v>
      </c>
      <c r="B548" s="2" t="s">
        <v>207</v>
      </c>
      <c r="C548" s="2">
        <v>4700</v>
      </c>
      <c r="D548" s="2">
        <v>10</v>
      </c>
      <c r="E548" s="2" t="s">
        <v>207</v>
      </c>
      <c r="F548" s="2">
        <v>160</v>
      </c>
      <c r="G548" s="2" t="s">
        <v>207</v>
      </c>
      <c r="H548" s="2" t="s">
        <v>207</v>
      </c>
      <c r="I548" s="2" t="s">
        <v>207</v>
      </c>
      <c r="J548" s="2" t="s">
        <v>207</v>
      </c>
    </row>
    <row r="549" spans="1:10" x14ac:dyDescent="0.25">
      <c r="A549" s="2">
        <v>547</v>
      </c>
      <c r="B549" s="2" t="s">
        <v>207</v>
      </c>
      <c r="C549" s="2">
        <v>4800</v>
      </c>
      <c r="D549" s="2">
        <v>10</v>
      </c>
      <c r="E549" s="2" t="s">
        <v>207</v>
      </c>
      <c r="F549" s="2">
        <v>160</v>
      </c>
      <c r="G549" s="2" t="s">
        <v>207</v>
      </c>
      <c r="H549" s="2" t="s">
        <v>207</v>
      </c>
      <c r="I549" s="2" t="s">
        <v>207</v>
      </c>
      <c r="J549" s="2" t="s">
        <v>207</v>
      </c>
    </row>
    <row r="550" spans="1:10" x14ac:dyDescent="0.25">
      <c r="A550" s="2">
        <v>548</v>
      </c>
      <c r="B550" s="2" t="s">
        <v>207</v>
      </c>
      <c r="C550" s="2">
        <v>4900</v>
      </c>
      <c r="D550" s="2">
        <v>10</v>
      </c>
      <c r="E550" s="2" t="s">
        <v>207</v>
      </c>
      <c r="F550" s="2">
        <v>170</v>
      </c>
      <c r="G550" s="2" t="s">
        <v>207</v>
      </c>
      <c r="H550" s="2" t="s">
        <v>207</v>
      </c>
      <c r="I550" s="2" t="s">
        <v>207</v>
      </c>
      <c r="J550" s="2" t="s">
        <v>207</v>
      </c>
    </row>
    <row r="551" spans="1:10" x14ac:dyDescent="0.25">
      <c r="A551" s="2">
        <v>549</v>
      </c>
      <c r="B551" s="2" t="s">
        <v>207</v>
      </c>
      <c r="C551" s="2">
        <v>5000</v>
      </c>
      <c r="D551" s="2">
        <v>10</v>
      </c>
      <c r="E551" s="2" t="s">
        <v>207</v>
      </c>
      <c r="F551" s="2">
        <v>170</v>
      </c>
      <c r="G551" s="2" t="s">
        <v>207</v>
      </c>
      <c r="H551" s="2" t="s">
        <v>207</v>
      </c>
      <c r="I551" s="2" t="s">
        <v>207</v>
      </c>
      <c r="J551" s="2" t="s">
        <v>207</v>
      </c>
    </row>
    <row r="552" spans="1:10" x14ac:dyDescent="0.25">
      <c r="A552" s="2">
        <v>550</v>
      </c>
      <c r="B552" s="2" t="s">
        <v>207</v>
      </c>
      <c r="C552" s="2">
        <v>5100</v>
      </c>
      <c r="D552" s="2">
        <v>10</v>
      </c>
      <c r="E552" s="2" t="s">
        <v>207</v>
      </c>
      <c r="F552" s="2">
        <v>170</v>
      </c>
      <c r="G552" s="2" t="s">
        <v>207</v>
      </c>
      <c r="H552" s="2" t="s">
        <v>207</v>
      </c>
      <c r="I552" s="2" t="s">
        <v>207</v>
      </c>
      <c r="J552" s="2" t="s">
        <v>207</v>
      </c>
    </row>
    <row r="553" spans="1:10" x14ac:dyDescent="0.25">
      <c r="A553" s="2">
        <v>551</v>
      </c>
      <c r="B553" s="2" t="s">
        <v>207</v>
      </c>
      <c r="C553" s="2">
        <v>5200</v>
      </c>
      <c r="D553" s="2">
        <v>10</v>
      </c>
      <c r="E553" s="2" t="s">
        <v>207</v>
      </c>
      <c r="F553" s="2">
        <v>180</v>
      </c>
      <c r="G553" s="2" t="s">
        <v>207</v>
      </c>
      <c r="H553" s="2" t="s">
        <v>207</v>
      </c>
      <c r="I553" s="2" t="s">
        <v>207</v>
      </c>
      <c r="J553" s="2" t="s">
        <v>207</v>
      </c>
    </row>
    <row r="554" spans="1:10" x14ac:dyDescent="0.25">
      <c r="A554" s="2">
        <v>552</v>
      </c>
      <c r="B554" s="2" t="s">
        <v>207</v>
      </c>
      <c r="C554" s="2">
        <v>5300</v>
      </c>
      <c r="D554" s="2">
        <v>10</v>
      </c>
      <c r="E554" s="2" t="s">
        <v>207</v>
      </c>
      <c r="F554" s="2">
        <v>180</v>
      </c>
      <c r="G554" s="2" t="s">
        <v>207</v>
      </c>
      <c r="H554" s="2" t="s">
        <v>207</v>
      </c>
      <c r="I554" s="2" t="s">
        <v>207</v>
      </c>
      <c r="J554" s="2" t="s">
        <v>207</v>
      </c>
    </row>
    <row r="555" spans="1:10" x14ac:dyDescent="0.25">
      <c r="A555" s="2">
        <v>553</v>
      </c>
      <c r="B555" s="2" t="s">
        <v>207</v>
      </c>
      <c r="C555" s="2">
        <v>5400</v>
      </c>
      <c r="D555" s="2">
        <v>10</v>
      </c>
      <c r="E555" s="2" t="s">
        <v>207</v>
      </c>
      <c r="F555" s="2">
        <v>180</v>
      </c>
      <c r="G555" s="2" t="s">
        <v>207</v>
      </c>
      <c r="H555" s="2" t="s">
        <v>207</v>
      </c>
      <c r="I555" s="2" t="s">
        <v>207</v>
      </c>
      <c r="J555" s="2" t="s">
        <v>207</v>
      </c>
    </row>
    <row r="556" spans="1:10" x14ac:dyDescent="0.25">
      <c r="A556" s="2">
        <v>554</v>
      </c>
      <c r="B556" s="2" t="s">
        <v>207</v>
      </c>
      <c r="C556" s="2">
        <v>5500</v>
      </c>
      <c r="D556" s="2">
        <v>10</v>
      </c>
      <c r="E556" s="2" t="s">
        <v>207</v>
      </c>
      <c r="F556" s="2">
        <v>190</v>
      </c>
      <c r="G556" s="2" t="s">
        <v>207</v>
      </c>
      <c r="H556" s="2" t="s">
        <v>207</v>
      </c>
      <c r="I556" s="2" t="s">
        <v>207</v>
      </c>
      <c r="J556" s="2" t="s">
        <v>207</v>
      </c>
    </row>
    <row r="557" spans="1:10" x14ac:dyDescent="0.25">
      <c r="A557" s="2">
        <v>555</v>
      </c>
      <c r="B557" s="2" t="s">
        <v>207</v>
      </c>
      <c r="C557" s="2">
        <v>5600</v>
      </c>
      <c r="D557" s="2">
        <v>10</v>
      </c>
      <c r="E557" s="2" t="s">
        <v>207</v>
      </c>
      <c r="F557" s="2">
        <v>190</v>
      </c>
      <c r="G557" s="2" t="s">
        <v>207</v>
      </c>
      <c r="H557" s="2" t="s">
        <v>207</v>
      </c>
      <c r="I557" s="2" t="s">
        <v>207</v>
      </c>
      <c r="J557" s="2" t="s">
        <v>207</v>
      </c>
    </row>
    <row r="558" spans="1:10" x14ac:dyDescent="0.25">
      <c r="A558" s="2">
        <v>556</v>
      </c>
      <c r="B558" s="2" t="s">
        <v>207</v>
      </c>
      <c r="C558" s="2">
        <v>5700</v>
      </c>
      <c r="D558" s="2">
        <v>10</v>
      </c>
      <c r="E558" s="2" t="s">
        <v>207</v>
      </c>
      <c r="F558" s="2">
        <v>190</v>
      </c>
      <c r="G558" s="2" t="s">
        <v>207</v>
      </c>
      <c r="H558" s="2" t="s">
        <v>207</v>
      </c>
      <c r="I558" s="2" t="s">
        <v>207</v>
      </c>
      <c r="J558" s="2" t="s">
        <v>207</v>
      </c>
    </row>
    <row r="559" spans="1:10" x14ac:dyDescent="0.25">
      <c r="A559" s="2">
        <v>557</v>
      </c>
      <c r="B559" s="2" t="s">
        <v>207</v>
      </c>
      <c r="C559" s="2">
        <v>5800</v>
      </c>
      <c r="D559" s="2">
        <v>10</v>
      </c>
      <c r="E559" s="2" t="s">
        <v>207</v>
      </c>
      <c r="F559" s="2">
        <v>200</v>
      </c>
      <c r="G559" s="2" t="s">
        <v>207</v>
      </c>
      <c r="H559" s="2" t="s">
        <v>207</v>
      </c>
      <c r="I559" s="2" t="s">
        <v>207</v>
      </c>
      <c r="J559" s="2" t="s">
        <v>207</v>
      </c>
    </row>
    <row r="560" spans="1:10" x14ac:dyDescent="0.25">
      <c r="A560" s="2">
        <v>558</v>
      </c>
      <c r="B560" s="2" t="s">
        <v>207</v>
      </c>
      <c r="C560" s="2">
        <v>5900</v>
      </c>
      <c r="D560" s="2">
        <v>10</v>
      </c>
      <c r="E560" s="2" t="s">
        <v>207</v>
      </c>
      <c r="F560" s="2">
        <v>200</v>
      </c>
      <c r="G560" s="2" t="s">
        <v>207</v>
      </c>
      <c r="H560" s="2" t="s">
        <v>207</v>
      </c>
      <c r="I560" s="2" t="s">
        <v>207</v>
      </c>
      <c r="J560" s="2" t="s">
        <v>207</v>
      </c>
    </row>
    <row r="561" spans="1:10" x14ac:dyDescent="0.25">
      <c r="A561" s="2">
        <v>559</v>
      </c>
      <c r="B561" s="2" t="s">
        <v>207</v>
      </c>
      <c r="C561" s="2">
        <v>6000</v>
      </c>
      <c r="D561" s="2">
        <v>10</v>
      </c>
      <c r="E561" s="2" t="s">
        <v>207</v>
      </c>
      <c r="F561" s="2">
        <v>200</v>
      </c>
      <c r="G561" s="2" t="s">
        <v>207</v>
      </c>
      <c r="H561" s="2" t="s">
        <v>207</v>
      </c>
      <c r="I561" s="2" t="s">
        <v>207</v>
      </c>
      <c r="J561" s="2" t="s">
        <v>207</v>
      </c>
    </row>
    <row r="562" spans="1:10" x14ac:dyDescent="0.25">
      <c r="A562" s="2">
        <v>560</v>
      </c>
      <c r="B562" s="2" t="s">
        <v>207</v>
      </c>
      <c r="C562" s="2">
        <v>6100</v>
      </c>
      <c r="D562" s="2">
        <v>10</v>
      </c>
      <c r="E562" s="2" t="s">
        <v>207</v>
      </c>
      <c r="F562" s="2">
        <v>210</v>
      </c>
      <c r="G562" s="2" t="s">
        <v>207</v>
      </c>
      <c r="H562" s="2" t="s">
        <v>207</v>
      </c>
      <c r="I562" s="2" t="s">
        <v>207</v>
      </c>
      <c r="J562" s="2" t="s">
        <v>207</v>
      </c>
    </row>
    <row r="563" spans="1:10" x14ac:dyDescent="0.25">
      <c r="A563" s="2">
        <v>561</v>
      </c>
      <c r="B563" s="2" t="s">
        <v>207</v>
      </c>
      <c r="C563" s="2">
        <v>6200</v>
      </c>
      <c r="D563" s="2">
        <v>10</v>
      </c>
      <c r="E563" s="2" t="s">
        <v>207</v>
      </c>
      <c r="F563" s="2">
        <v>210</v>
      </c>
      <c r="G563" s="2" t="s">
        <v>207</v>
      </c>
      <c r="H563" s="2" t="s">
        <v>207</v>
      </c>
      <c r="I563" s="2" t="s">
        <v>207</v>
      </c>
      <c r="J563" s="2" t="s">
        <v>207</v>
      </c>
    </row>
    <row r="564" spans="1:10" x14ac:dyDescent="0.25">
      <c r="A564" s="2">
        <v>562</v>
      </c>
      <c r="B564" s="2" t="s">
        <v>207</v>
      </c>
      <c r="C564" s="2">
        <v>6300</v>
      </c>
      <c r="D564" s="2">
        <v>10</v>
      </c>
      <c r="E564" s="2" t="s">
        <v>207</v>
      </c>
      <c r="F564" s="2">
        <v>210</v>
      </c>
      <c r="G564" s="2" t="s">
        <v>207</v>
      </c>
      <c r="H564" s="2" t="s">
        <v>207</v>
      </c>
      <c r="I564" s="2" t="s">
        <v>207</v>
      </c>
      <c r="J564" s="2" t="s">
        <v>207</v>
      </c>
    </row>
    <row r="565" spans="1:10" x14ac:dyDescent="0.25">
      <c r="A565" s="2">
        <v>563</v>
      </c>
      <c r="B565" s="2" t="s">
        <v>207</v>
      </c>
      <c r="C565" s="2">
        <v>6400</v>
      </c>
      <c r="D565" s="2">
        <v>10</v>
      </c>
      <c r="E565" s="2" t="s">
        <v>207</v>
      </c>
      <c r="F565" s="2">
        <v>220</v>
      </c>
      <c r="G565" s="2" t="s">
        <v>207</v>
      </c>
      <c r="H565" s="2" t="s">
        <v>207</v>
      </c>
      <c r="I565" s="2" t="s">
        <v>207</v>
      </c>
      <c r="J565" s="2" t="s">
        <v>207</v>
      </c>
    </row>
    <row r="566" spans="1:10" x14ac:dyDescent="0.25">
      <c r="A566" s="2">
        <v>564</v>
      </c>
      <c r="B566" s="2" t="s">
        <v>207</v>
      </c>
      <c r="C566" s="2">
        <v>6500</v>
      </c>
      <c r="D566" s="2">
        <v>10</v>
      </c>
      <c r="E566" s="2" t="s">
        <v>207</v>
      </c>
      <c r="F566" s="2">
        <v>220</v>
      </c>
      <c r="G566" s="2" t="s">
        <v>207</v>
      </c>
      <c r="H566" s="2" t="s">
        <v>207</v>
      </c>
      <c r="I566" s="2" t="s">
        <v>207</v>
      </c>
      <c r="J566" s="2" t="s">
        <v>207</v>
      </c>
    </row>
    <row r="567" spans="1:10" x14ac:dyDescent="0.25">
      <c r="A567" s="2">
        <v>565</v>
      </c>
      <c r="B567" s="2" t="s">
        <v>207</v>
      </c>
      <c r="C567" s="2">
        <v>6600</v>
      </c>
      <c r="D567" s="2">
        <v>10</v>
      </c>
      <c r="E567" s="2" t="s">
        <v>207</v>
      </c>
      <c r="F567" s="2">
        <v>220</v>
      </c>
      <c r="G567" s="2" t="s">
        <v>207</v>
      </c>
      <c r="H567" s="2" t="s">
        <v>207</v>
      </c>
      <c r="I567" s="2" t="s">
        <v>207</v>
      </c>
      <c r="J567" s="2" t="s">
        <v>207</v>
      </c>
    </row>
    <row r="568" spans="1:10" x14ac:dyDescent="0.25">
      <c r="A568" s="2">
        <v>566</v>
      </c>
      <c r="B568" s="2" t="s">
        <v>207</v>
      </c>
      <c r="C568" s="2">
        <v>6700</v>
      </c>
      <c r="D568" s="2">
        <v>10</v>
      </c>
      <c r="E568" s="2" t="s">
        <v>207</v>
      </c>
      <c r="F568" s="2">
        <v>230</v>
      </c>
      <c r="G568" s="2" t="s">
        <v>207</v>
      </c>
      <c r="H568" s="2" t="s">
        <v>207</v>
      </c>
      <c r="I568" s="2" t="s">
        <v>207</v>
      </c>
      <c r="J568" s="2" t="s">
        <v>207</v>
      </c>
    </row>
    <row r="569" spans="1:10" x14ac:dyDescent="0.25">
      <c r="A569" s="2">
        <v>567</v>
      </c>
      <c r="B569" s="2" t="s">
        <v>207</v>
      </c>
      <c r="C569" s="2">
        <v>6800</v>
      </c>
      <c r="D569" s="2">
        <v>10</v>
      </c>
      <c r="E569" s="2" t="s">
        <v>207</v>
      </c>
      <c r="F569" s="2">
        <v>230</v>
      </c>
      <c r="G569" s="2" t="s">
        <v>207</v>
      </c>
      <c r="H569" s="2" t="s">
        <v>207</v>
      </c>
      <c r="I569" s="2" t="s">
        <v>207</v>
      </c>
      <c r="J569" s="2" t="s">
        <v>207</v>
      </c>
    </row>
    <row r="570" spans="1:10" x14ac:dyDescent="0.25">
      <c r="A570" s="2">
        <v>568</v>
      </c>
      <c r="B570" s="2" t="s">
        <v>207</v>
      </c>
      <c r="C570" s="2">
        <v>6900</v>
      </c>
      <c r="D570" s="2">
        <v>10</v>
      </c>
      <c r="E570" s="2" t="s">
        <v>207</v>
      </c>
      <c r="F570" s="2">
        <v>230</v>
      </c>
      <c r="G570" s="2" t="s">
        <v>207</v>
      </c>
      <c r="H570" s="2" t="s">
        <v>207</v>
      </c>
      <c r="I570" s="2" t="s">
        <v>207</v>
      </c>
      <c r="J570" s="2" t="s">
        <v>207</v>
      </c>
    </row>
    <row r="571" spans="1:10" x14ac:dyDescent="0.25">
      <c r="A571" s="2">
        <v>569</v>
      </c>
      <c r="B571" s="2" t="s">
        <v>207</v>
      </c>
      <c r="C571" s="2">
        <v>7000</v>
      </c>
      <c r="D571" s="2">
        <v>10</v>
      </c>
      <c r="E571" s="2" t="s">
        <v>207</v>
      </c>
      <c r="F571" s="2">
        <v>240</v>
      </c>
      <c r="G571" s="2" t="s">
        <v>207</v>
      </c>
      <c r="H571" s="2" t="s">
        <v>207</v>
      </c>
      <c r="I571" s="2" t="s">
        <v>207</v>
      </c>
      <c r="J571" s="2" t="s">
        <v>207</v>
      </c>
    </row>
    <row r="572" spans="1:10" x14ac:dyDescent="0.25">
      <c r="A572" s="2">
        <v>570</v>
      </c>
      <c r="B572" s="2" t="s">
        <v>207</v>
      </c>
      <c r="C572" s="2">
        <v>7100</v>
      </c>
      <c r="D572" s="2">
        <v>10</v>
      </c>
      <c r="E572" s="2" t="s">
        <v>207</v>
      </c>
      <c r="F572" s="2">
        <v>240</v>
      </c>
      <c r="G572" s="2" t="s">
        <v>207</v>
      </c>
      <c r="H572" s="2" t="s">
        <v>207</v>
      </c>
      <c r="I572" s="2" t="s">
        <v>207</v>
      </c>
      <c r="J572" s="2" t="s">
        <v>207</v>
      </c>
    </row>
    <row r="573" spans="1:10" x14ac:dyDescent="0.25">
      <c r="A573" s="2">
        <v>571</v>
      </c>
      <c r="B573" s="2" t="s">
        <v>207</v>
      </c>
      <c r="C573" s="2">
        <v>7200</v>
      </c>
      <c r="D573" s="2">
        <v>10</v>
      </c>
      <c r="E573" s="2" t="s">
        <v>207</v>
      </c>
      <c r="F573" s="2">
        <v>240</v>
      </c>
      <c r="G573" s="2" t="s">
        <v>207</v>
      </c>
      <c r="H573" s="2" t="s">
        <v>207</v>
      </c>
      <c r="I573" s="2" t="s">
        <v>207</v>
      </c>
      <c r="J573" s="2" t="s">
        <v>207</v>
      </c>
    </row>
    <row r="574" spans="1:10" x14ac:dyDescent="0.25">
      <c r="A574" s="2">
        <v>572</v>
      </c>
      <c r="B574" s="2" t="s">
        <v>207</v>
      </c>
      <c r="C574" s="2">
        <v>7300</v>
      </c>
      <c r="D574" s="2">
        <v>10</v>
      </c>
      <c r="E574" s="2" t="s">
        <v>207</v>
      </c>
      <c r="F574" s="2">
        <v>250</v>
      </c>
      <c r="G574" s="2" t="s">
        <v>207</v>
      </c>
      <c r="H574" s="2" t="s">
        <v>207</v>
      </c>
      <c r="I574" s="2" t="s">
        <v>207</v>
      </c>
      <c r="J574" s="2" t="s">
        <v>207</v>
      </c>
    </row>
    <row r="575" spans="1:10" x14ac:dyDescent="0.25">
      <c r="A575" s="2">
        <v>573</v>
      </c>
      <c r="B575" s="2" t="s">
        <v>207</v>
      </c>
      <c r="C575" s="2">
        <v>7400</v>
      </c>
      <c r="D575" s="2">
        <v>10</v>
      </c>
      <c r="E575" s="2" t="s">
        <v>207</v>
      </c>
      <c r="F575" s="2">
        <v>250</v>
      </c>
      <c r="G575" s="2" t="s">
        <v>207</v>
      </c>
      <c r="H575" s="2" t="s">
        <v>207</v>
      </c>
      <c r="I575" s="2" t="s">
        <v>207</v>
      </c>
      <c r="J575" s="2" t="s">
        <v>207</v>
      </c>
    </row>
    <row r="576" spans="1:10" x14ac:dyDescent="0.25">
      <c r="A576" s="2">
        <v>574</v>
      </c>
      <c r="B576" s="2" t="s">
        <v>207</v>
      </c>
      <c r="C576" s="2">
        <v>7500</v>
      </c>
      <c r="D576" s="2">
        <v>10</v>
      </c>
      <c r="E576" s="2" t="s">
        <v>207</v>
      </c>
      <c r="F576" s="2">
        <v>250</v>
      </c>
      <c r="G576" s="2" t="s">
        <v>207</v>
      </c>
      <c r="H576" s="2" t="s">
        <v>207</v>
      </c>
      <c r="I576" s="2" t="s">
        <v>207</v>
      </c>
      <c r="J576" s="2" t="s">
        <v>207</v>
      </c>
    </row>
    <row r="577" spans="1:10" x14ac:dyDescent="0.25">
      <c r="A577" s="2">
        <v>575</v>
      </c>
      <c r="B577" s="2" t="s">
        <v>207</v>
      </c>
      <c r="C577" s="2">
        <v>7600</v>
      </c>
      <c r="D577" s="2">
        <v>10</v>
      </c>
      <c r="E577" s="2" t="s">
        <v>207</v>
      </c>
      <c r="F577" s="2">
        <v>260</v>
      </c>
      <c r="G577" s="2" t="s">
        <v>207</v>
      </c>
      <c r="H577" s="2" t="s">
        <v>207</v>
      </c>
      <c r="I577" s="2" t="s">
        <v>207</v>
      </c>
      <c r="J577" s="2" t="s">
        <v>207</v>
      </c>
    </row>
    <row r="578" spans="1:10" x14ac:dyDescent="0.25">
      <c r="A578" s="2">
        <v>576</v>
      </c>
      <c r="B578" s="2" t="s">
        <v>207</v>
      </c>
      <c r="C578" s="2">
        <v>7700</v>
      </c>
      <c r="D578" s="2">
        <v>10</v>
      </c>
      <c r="E578" s="2" t="s">
        <v>207</v>
      </c>
      <c r="F578" s="2">
        <v>260</v>
      </c>
      <c r="G578" s="2" t="s">
        <v>207</v>
      </c>
      <c r="H578" s="2" t="s">
        <v>207</v>
      </c>
      <c r="I578" s="2" t="s">
        <v>207</v>
      </c>
      <c r="J578" s="2" t="s">
        <v>207</v>
      </c>
    </row>
    <row r="579" spans="1:10" x14ac:dyDescent="0.25">
      <c r="A579" s="2">
        <v>577</v>
      </c>
      <c r="B579" s="2" t="s">
        <v>207</v>
      </c>
      <c r="C579" s="2">
        <v>7800</v>
      </c>
      <c r="D579" s="2">
        <v>10</v>
      </c>
      <c r="E579" s="2" t="s">
        <v>207</v>
      </c>
      <c r="F579" s="2">
        <v>260</v>
      </c>
      <c r="G579" s="2" t="s">
        <v>207</v>
      </c>
      <c r="H579" s="2" t="s">
        <v>207</v>
      </c>
      <c r="I579" s="2" t="s">
        <v>207</v>
      </c>
      <c r="J579" s="2" t="s">
        <v>207</v>
      </c>
    </row>
    <row r="580" spans="1:10" x14ac:dyDescent="0.25">
      <c r="A580" s="2">
        <v>578</v>
      </c>
      <c r="B580" s="2" t="s">
        <v>207</v>
      </c>
      <c r="C580" s="2">
        <v>7900</v>
      </c>
      <c r="D580" s="2">
        <v>10</v>
      </c>
      <c r="E580" s="2" t="s">
        <v>207</v>
      </c>
      <c r="F580" s="2">
        <v>270</v>
      </c>
      <c r="G580" s="2" t="s">
        <v>207</v>
      </c>
      <c r="H580" s="2" t="s">
        <v>207</v>
      </c>
      <c r="I580" s="2" t="s">
        <v>207</v>
      </c>
      <c r="J580" s="2" t="s">
        <v>207</v>
      </c>
    </row>
    <row r="581" spans="1:10" x14ac:dyDescent="0.25">
      <c r="A581" s="2">
        <v>579</v>
      </c>
      <c r="B581" s="2" t="s">
        <v>207</v>
      </c>
      <c r="C581" s="2">
        <v>8000</v>
      </c>
      <c r="D581" s="2">
        <v>10</v>
      </c>
      <c r="E581" s="2" t="s">
        <v>207</v>
      </c>
      <c r="F581" s="2">
        <v>270</v>
      </c>
      <c r="G581" s="2" t="s">
        <v>207</v>
      </c>
      <c r="H581" s="2" t="s">
        <v>207</v>
      </c>
      <c r="I581" s="2" t="s">
        <v>207</v>
      </c>
      <c r="J581" s="2" t="s">
        <v>207</v>
      </c>
    </row>
    <row r="582" spans="1:10" x14ac:dyDescent="0.25">
      <c r="A582" s="2">
        <v>580</v>
      </c>
      <c r="B582" s="2" t="s">
        <v>207</v>
      </c>
      <c r="C582" s="2">
        <v>8100</v>
      </c>
      <c r="D582" s="2">
        <v>10</v>
      </c>
      <c r="E582" s="2" t="s">
        <v>207</v>
      </c>
      <c r="F582" s="2">
        <v>270</v>
      </c>
      <c r="G582" s="2" t="s">
        <v>207</v>
      </c>
      <c r="H582" s="2" t="s">
        <v>207</v>
      </c>
      <c r="I582" s="2" t="s">
        <v>207</v>
      </c>
      <c r="J582" s="2" t="s">
        <v>207</v>
      </c>
    </row>
    <row r="583" spans="1:10" x14ac:dyDescent="0.25">
      <c r="A583" s="2">
        <v>581</v>
      </c>
      <c r="B583" s="2" t="s">
        <v>207</v>
      </c>
      <c r="C583" s="2">
        <v>8200</v>
      </c>
      <c r="D583" s="2">
        <v>10</v>
      </c>
      <c r="E583" s="2" t="s">
        <v>207</v>
      </c>
      <c r="F583" s="2">
        <v>280</v>
      </c>
      <c r="G583" s="2" t="s">
        <v>207</v>
      </c>
      <c r="H583" s="2" t="s">
        <v>207</v>
      </c>
      <c r="I583" s="2" t="s">
        <v>207</v>
      </c>
      <c r="J583" s="2" t="s">
        <v>207</v>
      </c>
    </row>
    <row r="584" spans="1:10" x14ac:dyDescent="0.25">
      <c r="A584" s="2">
        <v>582</v>
      </c>
      <c r="B584" s="2" t="s">
        <v>207</v>
      </c>
      <c r="C584" s="2">
        <v>8300</v>
      </c>
      <c r="D584" s="2">
        <v>10</v>
      </c>
      <c r="E584" s="2" t="s">
        <v>207</v>
      </c>
      <c r="F584" s="2">
        <v>280</v>
      </c>
      <c r="G584" s="2" t="s">
        <v>207</v>
      </c>
      <c r="H584" s="2" t="s">
        <v>207</v>
      </c>
      <c r="I584" s="2" t="s">
        <v>207</v>
      </c>
      <c r="J584" s="2" t="s">
        <v>207</v>
      </c>
    </row>
    <row r="585" spans="1:10" x14ac:dyDescent="0.25">
      <c r="A585" s="2">
        <v>583</v>
      </c>
      <c r="B585" s="2" t="s">
        <v>207</v>
      </c>
      <c r="C585" s="2">
        <v>8400</v>
      </c>
      <c r="D585" s="2">
        <v>10</v>
      </c>
      <c r="E585" s="2" t="s">
        <v>207</v>
      </c>
      <c r="F585" s="2">
        <v>280</v>
      </c>
      <c r="G585" s="2" t="s">
        <v>207</v>
      </c>
      <c r="H585" s="2" t="s">
        <v>207</v>
      </c>
      <c r="I585" s="2" t="s">
        <v>207</v>
      </c>
      <c r="J585" s="2" t="s">
        <v>207</v>
      </c>
    </row>
    <row r="586" spans="1:10" x14ac:dyDescent="0.25">
      <c r="A586" s="2">
        <v>584</v>
      </c>
      <c r="B586" s="2" t="s">
        <v>207</v>
      </c>
      <c r="C586" s="2">
        <v>8500</v>
      </c>
      <c r="D586" s="2">
        <v>10</v>
      </c>
      <c r="E586" s="2" t="s">
        <v>207</v>
      </c>
      <c r="F586" s="2">
        <v>290</v>
      </c>
      <c r="G586" s="2" t="s">
        <v>207</v>
      </c>
      <c r="H586" s="2" t="s">
        <v>207</v>
      </c>
      <c r="I586" s="2" t="s">
        <v>207</v>
      </c>
      <c r="J586" s="2" t="s">
        <v>207</v>
      </c>
    </row>
    <row r="587" spans="1:10" x14ac:dyDescent="0.25">
      <c r="A587" s="2">
        <v>585</v>
      </c>
      <c r="B587" s="2" t="s">
        <v>207</v>
      </c>
      <c r="C587" s="2">
        <v>8600</v>
      </c>
      <c r="D587" s="2">
        <v>10</v>
      </c>
      <c r="E587" s="2" t="s">
        <v>207</v>
      </c>
      <c r="F587" s="2">
        <v>290</v>
      </c>
      <c r="G587" s="2" t="s">
        <v>207</v>
      </c>
      <c r="H587" s="2" t="s">
        <v>207</v>
      </c>
      <c r="I587" s="2" t="s">
        <v>207</v>
      </c>
      <c r="J587" s="2" t="s">
        <v>207</v>
      </c>
    </row>
    <row r="588" spans="1:10" x14ac:dyDescent="0.25">
      <c r="A588" s="2">
        <v>586</v>
      </c>
      <c r="B588" s="2" t="s">
        <v>207</v>
      </c>
      <c r="C588" s="2">
        <v>8700</v>
      </c>
      <c r="D588" s="2">
        <v>10</v>
      </c>
      <c r="E588" s="2" t="s">
        <v>207</v>
      </c>
      <c r="F588" s="2">
        <v>290</v>
      </c>
      <c r="G588" s="2" t="s">
        <v>207</v>
      </c>
      <c r="H588" s="2" t="s">
        <v>207</v>
      </c>
      <c r="I588" s="2" t="s">
        <v>207</v>
      </c>
      <c r="J588" s="2" t="s">
        <v>207</v>
      </c>
    </row>
    <row r="589" spans="1:10" x14ac:dyDescent="0.25">
      <c r="A589" s="2">
        <v>587</v>
      </c>
      <c r="B589" s="2" t="s">
        <v>207</v>
      </c>
      <c r="C589" s="2">
        <v>8800</v>
      </c>
      <c r="D589" s="2">
        <v>10</v>
      </c>
      <c r="E589" s="2" t="s">
        <v>207</v>
      </c>
      <c r="F589" s="2">
        <v>300</v>
      </c>
      <c r="G589" s="2" t="s">
        <v>207</v>
      </c>
      <c r="H589" s="2" t="s">
        <v>207</v>
      </c>
      <c r="I589" s="2" t="s">
        <v>207</v>
      </c>
      <c r="J589" s="2" t="s">
        <v>207</v>
      </c>
    </row>
    <row r="590" spans="1:10" x14ac:dyDescent="0.25">
      <c r="A590" s="2">
        <v>588</v>
      </c>
      <c r="B590" s="2" t="s">
        <v>207</v>
      </c>
      <c r="C590" s="2">
        <v>8900</v>
      </c>
      <c r="D590" s="2">
        <v>10</v>
      </c>
      <c r="E590" s="2" t="s">
        <v>207</v>
      </c>
      <c r="F590" s="2">
        <v>300</v>
      </c>
      <c r="G590" s="2" t="s">
        <v>207</v>
      </c>
      <c r="H590" s="2" t="s">
        <v>207</v>
      </c>
      <c r="I590" s="2" t="s">
        <v>207</v>
      </c>
      <c r="J590" s="2" t="s">
        <v>207</v>
      </c>
    </row>
    <row r="591" spans="1:10" x14ac:dyDescent="0.25">
      <c r="A591" s="2">
        <v>589</v>
      </c>
      <c r="B591" s="2" t="s">
        <v>207</v>
      </c>
      <c r="C591" s="2">
        <v>9000</v>
      </c>
      <c r="D591" s="2">
        <v>10</v>
      </c>
      <c r="E591" s="2" t="s">
        <v>207</v>
      </c>
      <c r="F591" s="2">
        <v>300</v>
      </c>
      <c r="G591" s="2" t="s">
        <v>207</v>
      </c>
      <c r="H591" s="2" t="s">
        <v>207</v>
      </c>
      <c r="I591" s="2" t="s">
        <v>207</v>
      </c>
      <c r="J591" s="2" t="s">
        <v>207</v>
      </c>
    </row>
    <row r="592" spans="1:10" x14ac:dyDescent="0.25">
      <c r="A592" s="2">
        <v>590</v>
      </c>
      <c r="B592" s="2" t="s">
        <v>207</v>
      </c>
      <c r="C592" s="2">
        <v>9100</v>
      </c>
      <c r="D592" s="2">
        <v>10</v>
      </c>
      <c r="E592" s="2" t="s">
        <v>207</v>
      </c>
      <c r="F592" s="2">
        <v>310</v>
      </c>
      <c r="G592" s="2" t="s">
        <v>207</v>
      </c>
      <c r="H592" s="2" t="s">
        <v>207</v>
      </c>
      <c r="I592" s="2" t="s">
        <v>207</v>
      </c>
      <c r="J592" s="2" t="s">
        <v>207</v>
      </c>
    </row>
    <row r="593" spans="1:10" x14ac:dyDescent="0.25">
      <c r="A593" s="2">
        <v>591</v>
      </c>
      <c r="B593" s="2" t="s">
        <v>207</v>
      </c>
      <c r="C593" s="2">
        <v>9200</v>
      </c>
      <c r="D593" s="2">
        <v>10</v>
      </c>
      <c r="E593" s="2" t="s">
        <v>207</v>
      </c>
      <c r="F593" s="2">
        <v>310</v>
      </c>
      <c r="G593" s="2" t="s">
        <v>207</v>
      </c>
      <c r="H593" s="2" t="s">
        <v>207</v>
      </c>
      <c r="I593" s="2" t="s">
        <v>207</v>
      </c>
      <c r="J593" s="2" t="s">
        <v>207</v>
      </c>
    </row>
    <row r="594" spans="1:10" x14ac:dyDescent="0.25">
      <c r="A594" s="2">
        <v>592</v>
      </c>
      <c r="B594" s="2" t="s">
        <v>207</v>
      </c>
      <c r="C594" s="2">
        <v>9300</v>
      </c>
      <c r="D594" s="2">
        <v>10</v>
      </c>
      <c r="E594" s="2" t="s">
        <v>207</v>
      </c>
      <c r="F594" s="2">
        <v>310</v>
      </c>
      <c r="G594" s="2" t="s">
        <v>207</v>
      </c>
      <c r="H594" s="2" t="s">
        <v>207</v>
      </c>
      <c r="I594" s="2" t="s">
        <v>207</v>
      </c>
      <c r="J594" s="2" t="s">
        <v>207</v>
      </c>
    </row>
    <row r="595" spans="1:10" x14ac:dyDescent="0.25">
      <c r="A595" s="2">
        <v>593</v>
      </c>
      <c r="B595" s="2" t="s">
        <v>207</v>
      </c>
      <c r="C595" s="2">
        <v>9400</v>
      </c>
      <c r="D595" s="2">
        <v>10</v>
      </c>
      <c r="E595" s="2" t="s">
        <v>207</v>
      </c>
      <c r="F595" s="2">
        <v>320</v>
      </c>
      <c r="G595" s="2" t="s">
        <v>207</v>
      </c>
      <c r="H595" s="2" t="s">
        <v>207</v>
      </c>
      <c r="I595" s="2" t="s">
        <v>207</v>
      </c>
      <c r="J595" s="2" t="s">
        <v>207</v>
      </c>
    </row>
    <row r="596" spans="1:10" x14ac:dyDescent="0.25">
      <c r="A596" s="2">
        <v>594</v>
      </c>
      <c r="B596" s="2" t="s">
        <v>207</v>
      </c>
      <c r="C596" s="2">
        <v>9500</v>
      </c>
      <c r="D596" s="2">
        <v>10</v>
      </c>
      <c r="E596" s="2" t="s">
        <v>207</v>
      </c>
      <c r="F596" s="2">
        <v>320</v>
      </c>
      <c r="G596" s="2" t="s">
        <v>207</v>
      </c>
      <c r="H596" s="2" t="s">
        <v>207</v>
      </c>
      <c r="I596" s="2" t="s">
        <v>207</v>
      </c>
      <c r="J596" s="2" t="s">
        <v>207</v>
      </c>
    </row>
    <row r="597" spans="1:10" x14ac:dyDescent="0.25">
      <c r="A597" s="2">
        <v>595</v>
      </c>
      <c r="B597" s="2" t="s">
        <v>207</v>
      </c>
      <c r="C597" s="2">
        <v>9600</v>
      </c>
      <c r="D597" s="2">
        <v>10</v>
      </c>
      <c r="E597" s="2" t="s">
        <v>207</v>
      </c>
      <c r="F597" s="2">
        <v>320</v>
      </c>
      <c r="G597" s="2" t="s">
        <v>207</v>
      </c>
      <c r="H597" s="2" t="s">
        <v>207</v>
      </c>
      <c r="I597" s="2" t="s">
        <v>207</v>
      </c>
      <c r="J597" s="2" t="s">
        <v>207</v>
      </c>
    </row>
    <row r="598" spans="1:10" x14ac:dyDescent="0.25">
      <c r="A598" s="2">
        <v>596</v>
      </c>
      <c r="B598" s="2" t="s">
        <v>207</v>
      </c>
      <c r="C598" s="2">
        <v>9700</v>
      </c>
      <c r="D598" s="2">
        <v>10</v>
      </c>
      <c r="E598" s="2" t="s">
        <v>207</v>
      </c>
      <c r="F598" s="2">
        <v>330</v>
      </c>
      <c r="G598" s="2" t="s">
        <v>207</v>
      </c>
      <c r="H598" s="2" t="s">
        <v>207</v>
      </c>
      <c r="I598" s="2" t="s">
        <v>207</v>
      </c>
      <c r="J598" s="2" t="s">
        <v>207</v>
      </c>
    </row>
    <row r="599" spans="1:10" x14ac:dyDescent="0.25">
      <c r="A599" s="2">
        <v>597</v>
      </c>
      <c r="B599" s="2" t="s">
        <v>207</v>
      </c>
      <c r="C599" s="2">
        <v>9800</v>
      </c>
      <c r="D599" s="2">
        <v>10</v>
      </c>
      <c r="E599" s="2" t="s">
        <v>207</v>
      </c>
      <c r="F599" s="2">
        <v>330</v>
      </c>
      <c r="G599" s="2" t="s">
        <v>207</v>
      </c>
      <c r="H599" s="2" t="s">
        <v>207</v>
      </c>
      <c r="I599" s="2" t="s">
        <v>207</v>
      </c>
      <c r="J599" s="2" t="s">
        <v>207</v>
      </c>
    </row>
    <row r="600" spans="1:10" x14ac:dyDescent="0.25">
      <c r="A600" s="2">
        <v>598</v>
      </c>
      <c r="B600" s="2" t="s">
        <v>207</v>
      </c>
      <c r="C600" s="2">
        <v>9900</v>
      </c>
      <c r="D600" s="2">
        <v>10</v>
      </c>
      <c r="E600" s="2" t="s">
        <v>207</v>
      </c>
      <c r="F600" s="2">
        <v>330</v>
      </c>
      <c r="G600" s="2" t="s">
        <v>207</v>
      </c>
      <c r="H600" s="2" t="s">
        <v>207</v>
      </c>
      <c r="I600" s="2" t="s">
        <v>207</v>
      </c>
      <c r="J600" s="2" t="s">
        <v>207</v>
      </c>
    </row>
    <row r="601" spans="1:10" x14ac:dyDescent="0.25">
      <c r="A601" s="2">
        <v>599</v>
      </c>
      <c r="B601" s="2" t="s">
        <v>207</v>
      </c>
      <c r="C601" s="2">
        <v>10000</v>
      </c>
      <c r="D601" s="2">
        <v>10</v>
      </c>
      <c r="E601" s="2" t="s">
        <v>207</v>
      </c>
      <c r="F601" s="2">
        <v>340</v>
      </c>
      <c r="G601" s="2" t="s">
        <v>207</v>
      </c>
      <c r="H601" s="2" t="s">
        <v>207</v>
      </c>
      <c r="I601" s="2" t="s">
        <v>207</v>
      </c>
      <c r="J601" s="2" t="s">
        <v>207</v>
      </c>
    </row>
    <row r="602" spans="1:10" x14ac:dyDescent="0.25">
      <c r="A602" s="2">
        <v>600</v>
      </c>
      <c r="B602" s="2" t="s">
        <v>222</v>
      </c>
      <c r="C602" s="2">
        <v>10100</v>
      </c>
      <c r="D602" s="2">
        <v>10</v>
      </c>
      <c r="E602" s="2" t="s">
        <v>207</v>
      </c>
      <c r="F602" s="2">
        <v>10</v>
      </c>
      <c r="G602" s="2" t="s">
        <v>207</v>
      </c>
      <c r="H602" s="2" t="s">
        <v>207</v>
      </c>
      <c r="I602" s="2" t="s">
        <v>207</v>
      </c>
      <c r="J602" s="2" t="s">
        <v>207</v>
      </c>
    </row>
    <row r="603" spans="1:10" x14ac:dyDescent="0.25">
      <c r="A603" s="2">
        <v>601</v>
      </c>
      <c r="B603" s="2" t="s">
        <v>105</v>
      </c>
      <c r="C603" s="2">
        <v>10200</v>
      </c>
      <c r="D603" s="2">
        <v>10</v>
      </c>
      <c r="E603" s="2" t="s">
        <v>207</v>
      </c>
      <c r="F603" s="2">
        <v>10</v>
      </c>
      <c r="G603" s="2" t="s">
        <v>207</v>
      </c>
      <c r="H603" s="2" t="s">
        <v>207</v>
      </c>
      <c r="I603" s="2" t="s">
        <v>207</v>
      </c>
      <c r="J603" s="2" t="s">
        <v>207</v>
      </c>
    </row>
    <row r="604" spans="1:10" x14ac:dyDescent="0.25">
      <c r="A604" s="2">
        <v>602</v>
      </c>
      <c r="B604" s="2" t="s">
        <v>223</v>
      </c>
      <c r="C604" s="2">
        <v>10300</v>
      </c>
      <c r="D604" s="2">
        <v>10</v>
      </c>
      <c r="E604" s="2" t="s">
        <v>207</v>
      </c>
      <c r="F604" s="2">
        <v>10</v>
      </c>
      <c r="G604" s="2" t="s">
        <v>207</v>
      </c>
      <c r="H604" s="2" t="s">
        <v>207</v>
      </c>
      <c r="I604" s="2" t="s">
        <v>207</v>
      </c>
      <c r="J604" s="2" t="s">
        <v>207</v>
      </c>
    </row>
    <row r="605" spans="1:10" x14ac:dyDescent="0.25">
      <c r="A605" s="2">
        <v>603</v>
      </c>
      <c r="B605" s="2" t="s">
        <v>224</v>
      </c>
      <c r="C605" s="2">
        <v>10400</v>
      </c>
      <c r="D605" s="2">
        <v>10</v>
      </c>
      <c r="E605" s="2" t="s">
        <v>207</v>
      </c>
      <c r="F605" s="2">
        <v>20</v>
      </c>
      <c r="G605" s="2" t="s">
        <v>207</v>
      </c>
      <c r="H605" s="2" t="s">
        <v>207</v>
      </c>
      <c r="I605" s="2" t="s">
        <v>207</v>
      </c>
      <c r="J605" s="2" t="s">
        <v>207</v>
      </c>
    </row>
    <row r="606" spans="1:10" x14ac:dyDescent="0.25">
      <c r="A606" s="2">
        <v>604</v>
      </c>
      <c r="B606" s="2" t="s">
        <v>108</v>
      </c>
      <c r="C606" s="2">
        <v>10500</v>
      </c>
      <c r="D606" s="2">
        <v>10</v>
      </c>
      <c r="E606" s="2" t="s">
        <v>207</v>
      </c>
      <c r="F606" s="2">
        <v>20</v>
      </c>
      <c r="G606" s="2" t="s">
        <v>207</v>
      </c>
      <c r="H606" s="2" t="s">
        <v>207</v>
      </c>
      <c r="I606" s="2" t="s">
        <v>207</v>
      </c>
      <c r="J606" s="2" t="s">
        <v>207</v>
      </c>
    </row>
    <row r="607" spans="1:10" x14ac:dyDescent="0.25">
      <c r="A607" s="2">
        <v>605</v>
      </c>
      <c r="B607" s="2" t="s">
        <v>225</v>
      </c>
      <c r="C607" s="2">
        <v>10600</v>
      </c>
      <c r="D607" s="2">
        <v>10</v>
      </c>
      <c r="E607" s="2" t="s">
        <v>207</v>
      </c>
      <c r="F607" s="2">
        <v>20</v>
      </c>
      <c r="G607" s="2" t="s">
        <v>207</v>
      </c>
      <c r="H607" s="2" t="s">
        <v>207</v>
      </c>
      <c r="I607" s="2" t="s">
        <v>207</v>
      </c>
      <c r="J607" s="2" t="s">
        <v>207</v>
      </c>
    </row>
    <row r="608" spans="1:10" x14ac:dyDescent="0.25">
      <c r="A608" s="2">
        <v>606</v>
      </c>
      <c r="B608" s="2" t="s">
        <v>226</v>
      </c>
      <c r="C608" s="2">
        <v>10700</v>
      </c>
      <c r="D608" s="2">
        <v>10</v>
      </c>
      <c r="E608" s="2" t="s">
        <v>207</v>
      </c>
      <c r="F608" s="2">
        <v>30</v>
      </c>
      <c r="G608" s="2" t="s">
        <v>207</v>
      </c>
      <c r="H608" s="2" t="s">
        <v>207</v>
      </c>
      <c r="I608" s="2" t="s">
        <v>207</v>
      </c>
      <c r="J608" s="2" t="s">
        <v>207</v>
      </c>
    </row>
    <row r="609" spans="1:10" x14ac:dyDescent="0.25">
      <c r="A609" s="2">
        <v>607</v>
      </c>
      <c r="B609" s="2" t="s">
        <v>111</v>
      </c>
      <c r="C609" s="2">
        <v>10800</v>
      </c>
      <c r="D609" s="2">
        <v>10</v>
      </c>
      <c r="E609" s="2" t="s">
        <v>207</v>
      </c>
      <c r="F609" s="2">
        <v>30</v>
      </c>
      <c r="G609" s="2" t="s">
        <v>207</v>
      </c>
      <c r="H609" s="2" t="s">
        <v>207</v>
      </c>
      <c r="I609" s="2" t="s">
        <v>207</v>
      </c>
      <c r="J609" s="2" t="s">
        <v>207</v>
      </c>
    </row>
    <row r="610" spans="1:10" x14ac:dyDescent="0.25">
      <c r="A610" s="2">
        <v>608</v>
      </c>
      <c r="B610" s="2" t="s">
        <v>227</v>
      </c>
      <c r="C610" s="2">
        <v>10900</v>
      </c>
      <c r="D610" s="2">
        <v>10</v>
      </c>
      <c r="E610" s="2" t="s">
        <v>207</v>
      </c>
      <c r="F610" s="2">
        <v>30</v>
      </c>
      <c r="G610" s="2" t="s">
        <v>207</v>
      </c>
      <c r="H610" s="2" t="s">
        <v>207</v>
      </c>
      <c r="I610" s="2" t="s">
        <v>207</v>
      </c>
      <c r="J610" s="2" t="s">
        <v>207</v>
      </c>
    </row>
    <row r="611" spans="1:10" x14ac:dyDescent="0.25">
      <c r="A611" s="2">
        <v>609</v>
      </c>
      <c r="B611" s="2" t="s">
        <v>228</v>
      </c>
      <c r="C611" s="2">
        <v>11000</v>
      </c>
      <c r="D611" s="2">
        <v>10</v>
      </c>
      <c r="E611" s="2" t="s">
        <v>207</v>
      </c>
      <c r="F611" s="2">
        <v>40</v>
      </c>
      <c r="G611" s="2" t="s">
        <v>207</v>
      </c>
      <c r="H611" s="2" t="s">
        <v>207</v>
      </c>
      <c r="I611" s="2" t="s">
        <v>207</v>
      </c>
      <c r="J611" s="2" t="s">
        <v>207</v>
      </c>
    </row>
    <row r="612" spans="1:10" x14ac:dyDescent="0.25">
      <c r="A612" s="2">
        <v>610</v>
      </c>
      <c r="B612" s="2" t="s">
        <v>114</v>
      </c>
      <c r="C612" s="2">
        <v>11100</v>
      </c>
      <c r="D612" s="2">
        <v>10</v>
      </c>
      <c r="E612" s="2" t="s">
        <v>207</v>
      </c>
      <c r="F612" s="2">
        <v>40</v>
      </c>
      <c r="G612" s="2" t="s">
        <v>207</v>
      </c>
      <c r="H612" s="2" t="s">
        <v>207</v>
      </c>
      <c r="I612" s="2" t="s">
        <v>207</v>
      </c>
      <c r="J612" s="2" t="s">
        <v>207</v>
      </c>
    </row>
    <row r="613" spans="1:10" x14ac:dyDescent="0.25">
      <c r="A613" s="2">
        <v>611</v>
      </c>
      <c r="B613" s="2" t="s">
        <v>229</v>
      </c>
      <c r="C613" s="2">
        <v>11200</v>
      </c>
      <c r="D613" s="2">
        <v>10</v>
      </c>
      <c r="E613" s="2" t="s">
        <v>207</v>
      </c>
      <c r="F613" s="2">
        <v>40</v>
      </c>
      <c r="G613" s="2" t="s">
        <v>207</v>
      </c>
      <c r="H613" s="2" t="s">
        <v>207</v>
      </c>
      <c r="I613" s="2" t="s">
        <v>207</v>
      </c>
      <c r="J613" s="2" t="s">
        <v>207</v>
      </c>
    </row>
    <row r="614" spans="1:10" x14ac:dyDescent="0.25">
      <c r="A614" s="2">
        <v>612</v>
      </c>
      <c r="B614" s="2" t="s">
        <v>230</v>
      </c>
      <c r="C614" s="2">
        <v>11300</v>
      </c>
      <c r="D614" s="2">
        <v>10</v>
      </c>
      <c r="E614" s="2" t="s">
        <v>207</v>
      </c>
      <c r="F614" s="2">
        <v>50</v>
      </c>
      <c r="G614" s="2" t="s">
        <v>207</v>
      </c>
      <c r="H614" s="2" t="s">
        <v>207</v>
      </c>
      <c r="I614" s="2" t="s">
        <v>207</v>
      </c>
      <c r="J614" s="2" t="s">
        <v>207</v>
      </c>
    </row>
    <row r="615" spans="1:10" x14ac:dyDescent="0.25">
      <c r="A615" s="2">
        <v>613</v>
      </c>
      <c r="B615" s="2" t="s">
        <v>117</v>
      </c>
      <c r="C615" s="2">
        <v>11400</v>
      </c>
      <c r="D615" s="2">
        <v>10</v>
      </c>
      <c r="E615" s="2" t="s">
        <v>207</v>
      </c>
      <c r="F615" s="2">
        <v>50</v>
      </c>
      <c r="G615" s="2" t="s">
        <v>207</v>
      </c>
      <c r="H615" s="2" t="s">
        <v>207</v>
      </c>
      <c r="I615" s="2" t="s">
        <v>207</v>
      </c>
      <c r="J615" s="2" t="s">
        <v>207</v>
      </c>
    </row>
    <row r="616" spans="1:10" x14ac:dyDescent="0.25">
      <c r="A616" s="2">
        <v>614</v>
      </c>
      <c r="B616" s="2" t="s">
        <v>231</v>
      </c>
      <c r="C616" s="2">
        <v>11500</v>
      </c>
      <c r="D616" s="2">
        <v>10</v>
      </c>
      <c r="E616" s="2" t="s">
        <v>207</v>
      </c>
      <c r="F616" s="2">
        <v>50</v>
      </c>
      <c r="G616" s="2" t="s">
        <v>207</v>
      </c>
      <c r="H616" s="2" t="s">
        <v>207</v>
      </c>
      <c r="I616" s="2" t="s">
        <v>207</v>
      </c>
      <c r="J616" s="2" t="s">
        <v>207</v>
      </c>
    </row>
    <row r="617" spans="1:10" x14ac:dyDescent="0.25">
      <c r="A617" s="2">
        <v>615</v>
      </c>
      <c r="B617" s="2" t="s">
        <v>232</v>
      </c>
      <c r="C617" s="2">
        <v>11600</v>
      </c>
      <c r="D617" s="2">
        <v>10</v>
      </c>
      <c r="E617" s="2" t="s">
        <v>207</v>
      </c>
      <c r="F617" s="2">
        <v>60</v>
      </c>
      <c r="G617" s="2" t="s">
        <v>207</v>
      </c>
      <c r="H617" s="2" t="s">
        <v>207</v>
      </c>
      <c r="I617" s="2" t="s">
        <v>207</v>
      </c>
      <c r="J617" s="2" t="s">
        <v>207</v>
      </c>
    </row>
    <row r="618" spans="1:10" x14ac:dyDescent="0.25">
      <c r="A618" s="2">
        <v>616</v>
      </c>
      <c r="B618" s="2" t="s">
        <v>120</v>
      </c>
      <c r="C618" s="2">
        <v>11700</v>
      </c>
      <c r="D618" s="2">
        <v>10</v>
      </c>
      <c r="E618" s="2" t="s">
        <v>207</v>
      </c>
      <c r="F618" s="2">
        <v>60</v>
      </c>
      <c r="G618" s="2" t="s">
        <v>207</v>
      </c>
      <c r="H618" s="2" t="s">
        <v>207</v>
      </c>
      <c r="I618" s="2" t="s">
        <v>207</v>
      </c>
      <c r="J618" s="2" t="s">
        <v>207</v>
      </c>
    </row>
    <row r="619" spans="1:10" x14ac:dyDescent="0.25">
      <c r="A619" s="2">
        <v>617</v>
      </c>
      <c r="B619" s="2" t="s">
        <v>233</v>
      </c>
      <c r="C619" s="2">
        <v>11800</v>
      </c>
      <c r="D619" s="2">
        <v>10</v>
      </c>
      <c r="E619" s="2" t="s">
        <v>207</v>
      </c>
      <c r="F619" s="2">
        <v>60</v>
      </c>
      <c r="G619" s="2" t="s">
        <v>207</v>
      </c>
      <c r="H619" s="2" t="s">
        <v>207</v>
      </c>
      <c r="I619" s="2" t="s">
        <v>207</v>
      </c>
      <c r="J619" s="2" t="s">
        <v>207</v>
      </c>
    </row>
    <row r="620" spans="1:10" x14ac:dyDescent="0.25">
      <c r="A620" s="2">
        <v>618</v>
      </c>
      <c r="B620" s="2" t="s">
        <v>234</v>
      </c>
      <c r="C620" s="2">
        <v>11900</v>
      </c>
      <c r="D620" s="2">
        <v>10</v>
      </c>
      <c r="E620" s="2" t="s">
        <v>207</v>
      </c>
      <c r="F620" s="2">
        <v>70</v>
      </c>
      <c r="G620" s="2" t="s">
        <v>207</v>
      </c>
      <c r="H620" s="2" t="s">
        <v>207</v>
      </c>
      <c r="I620" s="2" t="s">
        <v>207</v>
      </c>
      <c r="J620" s="2" t="s">
        <v>207</v>
      </c>
    </row>
    <row r="621" spans="1:10" x14ac:dyDescent="0.25">
      <c r="A621" s="2">
        <v>619</v>
      </c>
      <c r="B621" s="2" t="s">
        <v>123</v>
      </c>
      <c r="C621" s="2">
        <v>12000</v>
      </c>
      <c r="D621" s="2">
        <v>10</v>
      </c>
      <c r="E621" s="2" t="s">
        <v>207</v>
      </c>
      <c r="F621" s="2">
        <v>70</v>
      </c>
      <c r="G621" s="2" t="s">
        <v>207</v>
      </c>
      <c r="H621" s="2" t="s">
        <v>207</v>
      </c>
      <c r="I621" s="2" t="s">
        <v>207</v>
      </c>
      <c r="J621" s="2" t="s">
        <v>207</v>
      </c>
    </row>
    <row r="622" spans="1:10" x14ac:dyDescent="0.25">
      <c r="A622" s="2">
        <v>620</v>
      </c>
      <c r="B622" s="2" t="s">
        <v>235</v>
      </c>
      <c r="C622" s="2">
        <v>12100</v>
      </c>
      <c r="D622" s="2">
        <v>10</v>
      </c>
      <c r="E622" s="2" t="s">
        <v>207</v>
      </c>
      <c r="F622" s="2">
        <v>70</v>
      </c>
      <c r="G622" s="2" t="s">
        <v>207</v>
      </c>
      <c r="H622" s="2" t="s">
        <v>207</v>
      </c>
      <c r="I622" s="2" t="s">
        <v>207</v>
      </c>
      <c r="J622" s="2" t="s">
        <v>207</v>
      </c>
    </row>
    <row r="623" spans="1:10" x14ac:dyDescent="0.25">
      <c r="A623" s="2">
        <v>621</v>
      </c>
      <c r="B623" s="2" t="s">
        <v>236</v>
      </c>
      <c r="C623" s="2">
        <v>12200</v>
      </c>
      <c r="D623" s="2">
        <v>10</v>
      </c>
      <c r="E623" s="2" t="s">
        <v>207</v>
      </c>
      <c r="F623" s="2">
        <v>80</v>
      </c>
      <c r="G623" s="2" t="s">
        <v>207</v>
      </c>
      <c r="H623" s="2" t="s">
        <v>207</v>
      </c>
      <c r="I623" s="2" t="s">
        <v>207</v>
      </c>
      <c r="J623" s="2" t="s">
        <v>207</v>
      </c>
    </row>
    <row r="624" spans="1:10" x14ac:dyDescent="0.25">
      <c r="A624" s="2">
        <v>622</v>
      </c>
      <c r="B624" s="2" t="s">
        <v>126</v>
      </c>
      <c r="C624" s="2">
        <v>12300</v>
      </c>
      <c r="D624" s="2">
        <v>10</v>
      </c>
      <c r="E624" s="2" t="s">
        <v>207</v>
      </c>
      <c r="F624" s="2">
        <v>80</v>
      </c>
      <c r="G624" s="2" t="s">
        <v>207</v>
      </c>
      <c r="H624" s="2" t="s">
        <v>207</v>
      </c>
      <c r="I624" s="2" t="s">
        <v>207</v>
      </c>
      <c r="J624" s="2" t="s">
        <v>207</v>
      </c>
    </row>
    <row r="625" spans="1:10" x14ac:dyDescent="0.25">
      <c r="A625" s="2">
        <v>623</v>
      </c>
      <c r="B625" s="2" t="s">
        <v>237</v>
      </c>
      <c r="C625" s="2">
        <v>12400</v>
      </c>
      <c r="D625" s="2">
        <v>10</v>
      </c>
      <c r="E625" s="2" t="s">
        <v>207</v>
      </c>
      <c r="F625" s="2">
        <v>80</v>
      </c>
      <c r="G625" s="2" t="s">
        <v>207</v>
      </c>
      <c r="H625" s="2" t="s">
        <v>207</v>
      </c>
      <c r="I625" s="2" t="s">
        <v>207</v>
      </c>
      <c r="J625" s="2" t="s">
        <v>207</v>
      </c>
    </row>
    <row r="626" spans="1:10" x14ac:dyDescent="0.25">
      <c r="A626" s="2">
        <v>624</v>
      </c>
      <c r="B626" s="2" t="s">
        <v>238</v>
      </c>
      <c r="C626" s="2">
        <v>12500</v>
      </c>
      <c r="D626" s="2">
        <v>10</v>
      </c>
      <c r="E626" s="2" t="s">
        <v>207</v>
      </c>
      <c r="F626" s="2">
        <v>90</v>
      </c>
      <c r="G626" s="2" t="s">
        <v>207</v>
      </c>
      <c r="H626" s="2" t="s">
        <v>207</v>
      </c>
      <c r="I626" s="2" t="s">
        <v>207</v>
      </c>
      <c r="J626" s="2" t="s">
        <v>207</v>
      </c>
    </row>
    <row r="627" spans="1:10" x14ac:dyDescent="0.25">
      <c r="A627" s="2">
        <v>625</v>
      </c>
      <c r="B627" s="2" t="s">
        <v>129</v>
      </c>
      <c r="C627" s="2">
        <v>12600</v>
      </c>
      <c r="D627" s="2">
        <v>10</v>
      </c>
      <c r="E627" s="2" t="s">
        <v>207</v>
      </c>
      <c r="F627" s="2">
        <v>90</v>
      </c>
      <c r="G627" s="2" t="s">
        <v>207</v>
      </c>
      <c r="H627" s="2" t="s">
        <v>207</v>
      </c>
      <c r="I627" s="2" t="s">
        <v>207</v>
      </c>
      <c r="J627" s="2" t="s">
        <v>207</v>
      </c>
    </row>
    <row r="628" spans="1:10" x14ac:dyDescent="0.25">
      <c r="A628" s="2">
        <v>626</v>
      </c>
      <c r="B628" s="2" t="s">
        <v>239</v>
      </c>
      <c r="C628" s="2">
        <v>12700</v>
      </c>
      <c r="D628" s="2">
        <v>10</v>
      </c>
      <c r="E628" s="2" t="s">
        <v>207</v>
      </c>
      <c r="F628" s="2">
        <v>90</v>
      </c>
      <c r="G628" s="2" t="s">
        <v>207</v>
      </c>
      <c r="H628" s="2" t="s">
        <v>207</v>
      </c>
      <c r="I628" s="2" t="s">
        <v>207</v>
      </c>
      <c r="J628" s="2" t="s">
        <v>207</v>
      </c>
    </row>
    <row r="629" spans="1:10" x14ac:dyDescent="0.25">
      <c r="A629" s="2">
        <v>627</v>
      </c>
      <c r="B629" s="2" t="s">
        <v>240</v>
      </c>
      <c r="C629" s="2">
        <v>12800</v>
      </c>
      <c r="D629" s="2">
        <v>10</v>
      </c>
      <c r="E629" s="2" t="s">
        <v>207</v>
      </c>
      <c r="F629" s="2">
        <v>100</v>
      </c>
      <c r="G629" s="2" t="s">
        <v>207</v>
      </c>
      <c r="H629" s="2" t="s">
        <v>207</v>
      </c>
      <c r="I629" s="2" t="s">
        <v>207</v>
      </c>
      <c r="J629" s="2" t="s">
        <v>207</v>
      </c>
    </row>
    <row r="630" spans="1:10" x14ac:dyDescent="0.25">
      <c r="A630" s="2">
        <v>628</v>
      </c>
      <c r="B630" s="2" t="s">
        <v>132</v>
      </c>
      <c r="C630" s="2">
        <v>12900</v>
      </c>
      <c r="D630" s="2">
        <v>10</v>
      </c>
      <c r="E630" s="2" t="s">
        <v>207</v>
      </c>
      <c r="F630" s="2">
        <v>100</v>
      </c>
      <c r="G630" s="2" t="s">
        <v>207</v>
      </c>
      <c r="H630" s="2" t="s">
        <v>207</v>
      </c>
      <c r="I630" s="2" t="s">
        <v>207</v>
      </c>
      <c r="J630" s="2" t="s">
        <v>207</v>
      </c>
    </row>
    <row r="631" spans="1:10" x14ac:dyDescent="0.25">
      <c r="A631" s="2">
        <v>629</v>
      </c>
      <c r="B631" s="2" t="s">
        <v>241</v>
      </c>
      <c r="C631" s="2">
        <v>13000</v>
      </c>
      <c r="D631" s="2">
        <v>10</v>
      </c>
      <c r="E631" s="2" t="s">
        <v>207</v>
      </c>
      <c r="F631" s="2">
        <v>100</v>
      </c>
      <c r="G631" s="2" t="s">
        <v>207</v>
      </c>
      <c r="H631" s="2" t="s">
        <v>207</v>
      </c>
      <c r="I631" s="2" t="s">
        <v>207</v>
      </c>
      <c r="J631" s="2" t="s">
        <v>207</v>
      </c>
    </row>
    <row r="632" spans="1:10" x14ac:dyDescent="0.25">
      <c r="A632" s="2">
        <v>630</v>
      </c>
      <c r="B632" s="2" t="s">
        <v>207</v>
      </c>
      <c r="C632" s="2">
        <v>13100</v>
      </c>
      <c r="D632" s="2">
        <v>10</v>
      </c>
      <c r="E632" s="2" t="s">
        <v>207</v>
      </c>
      <c r="F632" s="2">
        <v>110</v>
      </c>
      <c r="G632" s="2" t="s">
        <v>207</v>
      </c>
      <c r="H632" s="2" t="s">
        <v>207</v>
      </c>
      <c r="I632" s="2" t="s">
        <v>207</v>
      </c>
      <c r="J632" s="2" t="s">
        <v>207</v>
      </c>
    </row>
    <row r="633" spans="1:10" x14ac:dyDescent="0.25">
      <c r="A633" s="2">
        <v>631</v>
      </c>
      <c r="B633" s="2" t="s">
        <v>207</v>
      </c>
      <c r="C633" s="2">
        <v>13200</v>
      </c>
      <c r="D633" s="2">
        <v>10</v>
      </c>
      <c r="E633" s="2" t="s">
        <v>207</v>
      </c>
      <c r="F633" s="2">
        <v>110</v>
      </c>
      <c r="G633" s="2" t="s">
        <v>207</v>
      </c>
      <c r="H633" s="2" t="s">
        <v>207</v>
      </c>
      <c r="I633" s="2" t="s">
        <v>207</v>
      </c>
      <c r="J633" s="2" t="s">
        <v>207</v>
      </c>
    </row>
    <row r="634" spans="1:10" x14ac:dyDescent="0.25">
      <c r="A634" s="2">
        <v>632</v>
      </c>
      <c r="B634" s="2" t="s">
        <v>207</v>
      </c>
      <c r="C634" s="2">
        <v>13300</v>
      </c>
      <c r="D634" s="2">
        <v>10</v>
      </c>
      <c r="E634" s="2" t="s">
        <v>207</v>
      </c>
      <c r="F634" s="2">
        <v>110</v>
      </c>
      <c r="G634" s="2" t="s">
        <v>207</v>
      </c>
      <c r="H634" s="2" t="s">
        <v>207</v>
      </c>
      <c r="I634" s="2" t="s">
        <v>207</v>
      </c>
      <c r="J634" s="2" t="s">
        <v>207</v>
      </c>
    </row>
    <row r="635" spans="1:10" x14ac:dyDescent="0.25">
      <c r="A635" s="2">
        <v>633</v>
      </c>
      <c r="B635" s="2" t="s">
        <v>207</v>
      </c>
      <c r="C635" s="2">
        <v>13400</v>
      </c>
      <c r="D635" s="2">
        <v>10</v>
      </c>
      <c r="E635" s="2" t="s">
        <v>207</v>
      </c>
      <c r="F635" s="2">
        <v>120</v>
      </c>
      <c r="G635" s="2" t="s">
        <v>207</v>
      </c>
      <c r="H635" s="2" t="s">
        <v>207</v>
      </c>
      <c r="I635" s="2" t="s">
        <v>207</v>
      </c>
      <c r="J635" s="2" t="s">
        <v>207</v>
      </c>
    </row>
    <row r="636" spans="1:10" x14ac:dyDescent="0.25">
      <c r="A636" s="2">
        <v>634</v>
      </c>
      <c r="B636" s="2" t="s">
        <v>207</v>
      </c>
      <c r="C636" s="2">
        <v>13500</v>
      </c>
      <c r="D636" s="2">
        <v>10</v>
      </c>
      <c r="E636" s="2" t="s">
        <v>207</v>
      </c>
      <c r="F636" s="2">
        <v>120</v>
      </c>
      <c r="G636" s="2" t="s">
        <v>207</v>
      </c>
      <c r="H636" s="2" t="s">
        <v>207</v>
      </c>
      <c r="I636" s="2" t="s">
        <v>207</v>
      </c>
      <c r="J636" s="2" t="s">
        <v>207</v>
      </c>
    </row>
    <row r="637" spans="1:10" x14ac:dyDescent="0.25">
      <c r="A637" s="2">
        <v>635</v>
      </c>
      <c r="B637" s="2" t="s">
        <v>207</v>
      </c>
      <c r="C637" s="2">
        <v>13600</v>
      </c>
      <c r="D637" s="2">
        <v>10</v>
      </c>
      <c r="E637" s="2" t="s">
        <v>207</v>
      </c>
      <c r="F637" s="2">
        <v>120</v>
      </c>
      <c r="G637" s="2" t="s">
        <v>207</v>
      </c>
      <c r="H637" s="2" t="s">
        <v>207</v>
      </c>
      <c r="I637" s="2" t="s">
        <v>207</v>
      </c>
      <c r="J637" s="2" t="s">
        <v>207</v>
      </c>
    </row>
    <row r="638" spans="1:10" x14ac:dyDescent="0.25">
      <c r="A638" s="2">
        <v>636</v>
      </c>
      <c r="B638" s="2" t="s">
        <v>207</v>
      </c>
      <c r="C638" s="2">
        <v>13700</v>
      </c>
      <c r="D638" s="2">
        <v>10</v>
      </c>
      <c r="E638" s="2" t="s">
        <v>207</v>
      </c>
      <c r="F638" s="2">
        <v>130</v>
      </c>
      <c r="G638" s="2" t="s">
        <v>207</v>
      </c>
      <c r="H638" s="2" t="s">
        <v>207</v>
      </c>
      <c r="I638" s="2" t="s">
        <v>207</v>
      </c>
      <c r="J638" s="2" t="s">
        <v>207</v>
      </c>
    </row>
    <row r="639" spans="1:10" x14ac:dyDescent="0.25">
      <c r="A639" s="2">
        <v>637</v>
      </c>
      <c r="B639" s="2" t="s">
        <v>207</v>
      </c>
      <c r="C639" s="2">
        <v>13800</v>
      </c>
      <c r="D639" s="2">
        <v>10</v>
      </c>
      <c r="E639" s="2" t="s">
        <v>207</v>
      </c>
      <c r="F639" s="2">
        <v>130</v>
      </c>
      <c r="G639" s="2" t="s">
        <v>207</v>
      </c>
      <c r="H639" s="2" t="s">
        <v>207</v>
      </c>
      <c r="I639" s="2" t="s">
        <v>207</v>
      </c>
      <c r="J639" s="2" t="s">
        <v>207</v>
      </c>
    </row>
    <row r="640" spans="1:10" x14ac:dyDescent="0.25">
      <c r="A640" s="2">
        <v>638</v>
      </c>
      <c r="B640" s="2" t="s">
        <v>207</v>
      </c>
      <c r="C640" s="2">
        <v>13900</v>
      </c>
      <c r="D640" s="2">
        <v>10</v>
      </c>
      <c r="E640" s="2" t="s">
        <v>207</v>
      </c>
      <c r="F640" s="2">
        <v>130</v>
      </c>
      <c r="G640" s="2" t="s">
        <v>207</v>
      </c>
      <c r="H640" s="2" t="s">
        <v>207</v>
      </c>
      <c r="I640" s="2" t="s">
        <v>207</v>
      </c>
      <c r="J640" s="2" t="s">
        <v>207</v>
      </c>
    </row>
    <row r="641" spans="1:10" x14ac:dyDescent="0.25">
      <c r="A641" s="2">
        <v>639</v>
      </c>
      <c r="B641" s="2" t="s">
        <v>207</v>
      </c>
      <c r="C641" s="2">
        <v>14000</v>
      </c>
      <c r="D641" s="2">
        <v>10</v>
      </c>
      <c r="E641" s="2" t="s">
        <v>207</v>
      </c>
      <c r="F641" s="2">
        <v>140</v>
      </c>
      <c r="G641" s="2" t="s">
        <v>207</v>
      </c>
      <c r="H641" s="2" t="s">
        <v>207</v>
      </c>
      <c r="I641" s="2" t="s">
        <v>207</v>
      </c>
      <c r="J641" s="2" t="s">
        <v>207</v>
      </c>
    </row>
    <row r="642" spans="1:10" x14ac:dyDescent="0.25">
      <c r="A642" s="2">
        <v>640</v>
      </c>
      <c r="B642" s="2" t="s">
        <v>207</v>
      </c>
      <c r="C642" s="2">
        <v>14100</v>
      </c>
      <c r="D642" s="2">
        <v>10</v>
      </c>
      <c r="E642" s="2" t="s">
        <v>207</v>
      </c>
      <c r="F642" s="2">
        <v>140</v>
      </c>
      <c r="G642" s="2" t="s">
        <v>207</v>
      </c>
      <c r="H642" s="2" t="s">
        <v>207</v>
      </c>
      <c r="I642" s="2" t="s">
        <v>207</v>
      </c>
      <c r="J642" s="2" t="s">
        <v>207</v>
      </c>
    </row>
    <row r="643" spans="1:10" x14ac:dyDescent="0.25">
      <c r="A643" s="2">
        <v>641</v>
      </c>
      <c r="B643" s="2" t="s">
        <v>207</v>
      </c>
      <c r="C643" s="2">
        <v>14200</v>
      </c>
      <c r="D643" s="2">
        <v>10</v>
      </c>
      <c r="E643" s="2" t="s">
        <v>207</v>
      </c>
      <c r="F643" s="2">
        <v>140</v>
      </c>
      <c r="G643" s="2" t="s">
        <v>207</v>
      </c>
      <c r="H643" s="2" t="s">
        <v>207</v>
      </c>
      <c r="I643" s="2" t="s">
        <v>207</v>
      </c>
      <c r="J643" s="2" t="s">
        <v>207</v>
      </c>
    </row>
    <row r="644" spans="1:10" x14ac:dyDescent="0.25">
      <c r="A644" s="2">
        <v>642</v>
      </c>
      <c r="B644" s="2" t="s">
        <v>207</v>
      </c>
      <c r="C644" s="2">
        <v>14300</v>
      </c>
      <c r="D644" s="2">
        <v>10</v>
      </c>
      <c r="E644" s="2" t="s">
        <v>207</v>
      </c>
      <c r="F644" s="2">
        <v>150</v>
      </c>
      <c r="G644" s="2" t="s">
        <v>207</v>
      </c>
      <c r="H644" s="2" t="s">
        <v>207</v>
      </c>
      <c r="I644" s="2" t="s">
        <v>207</v>
      </c>
      <c r="J644" s="2" t="s">
        <v>207</v>
      </c>
    </row>
    <row r="645" spans="1:10" x14ac:dyDescent="0.25">
      <c r="A645" s="2">
        <v>643</v>
      </c>
      <c r="B645" s="2" t="s">
        <v>207</v>
      </c>
      <c r="C645" s="2">
        <v>14400</v>
      </c>
      <c r="D645" s="2">
        <v>10</v>
      </c>
      <c r="E645" s="2" t="s">
        <v>207</v>
      </c>
      <c r="F645" s="2">
        <v>150</v>
      </c>
      <c r="G645" s="2" t="s">
        <v>207</v>
      </c>
      <c r="H645" s="2" t="s">
        <v>207</v>
      </c>
      <c r="I645" s="2" t="s">
        <v>207</v>
      </c>
      <c r="J645" s="2" t="s">
        <v>207</v>
      </c>
    </row>
    <row r="646" spans="1:10" x14ac:dyDescent="0.25">
      <c r="A646" s="2">
        <v>644</v>
      </c>
      <c r="B646" s="2" t="s">
        <v>207</v>
      </c>
      <c r="C646" s="2">
        <v>14500</v>
      </c>
      <c r="D646" s="2">
        <v>10</v>
      </c>
      <c r="E646" s="2" t="s">
        <v>207</v>
      </c>
      <c r="F646" s="2">
        <v>150</v>
      </c>
      <c r="G646" s="2" t="s">
        <v>207</v>
      </c>
      <c r="H646" s="2" t="s">
        <v>207</v>
      </c>
      <c r="I646" s="2" t="s">
        <v>207</v>
      </c>
      <c r="J646" s="2" t="s">
        <v>207</v>
      </c>
    </row>
    <row r="647" spans="1:10" x14ac:dyDescent="0.25">
      <c r="A647" s="2">
        <v>645</v>
      </c>
      <c r="B647" s="2" t="s">
        <v>207</v>
      </c>
      <c r="C647" s="2">
        <v>14600</v>
      </c>
      <c r="D647" s="2">
        <v>10</v>
      </c>
      <c r="E647" s="2" t="s">
        <v>207</v>
      </c>
      <c r="F647" s="2">
        <v>160</v>
      </c>
      <c r="G647" s="2" t="s">
        <v>207</v>
      </c>
      <c r="H647" s="2" t="s">
        <v>207</v>
      </c>
      <c r="I647" s="2" t="s">
        <v>207</v>
      </c>
      <c r="J647" s="2" t="s">
        <v>207</v>
      </c>
    </row>
    <row r="648" spans="1:10" x14ac:dyDescent="0.25">
      <c r="A648" s="2">
        <v>646</v>
      </c>
      <c r="B648" s="2" t="s">
        <v>207</v>
      </c>
      <c r="C648" s="2">
        <v>14700</v>
      </c>
      <c r="D648" s="2">
        <v>10</v>
      </c>
      <c r="E648" s="2" t="s">
        <v>207</v>
      </c>
      <c r="F648" s="2">
        <v>160</v>
      </c>
      <c r="G648" s="2" t="s">
        <v>207</v>
      </c>
      <c r="H648" s="2" t="s">
        <v>207</v>
      </c>
      <c r="I648" s="2" t="s">
        <v>207</v>
      </c>
      <c r="J648" s="2" t="s">
        <v>207</v>
      </c>
    </row>
    <row r="649" spans="1:10" x14ac:dyDescent="0.25">
      <c r="A649" s="2">
        <v>647</v>
      </c>
      <c r="B649" s="2" t="s">
        <v>207</v>
      </c>
      <c r="C649" s="2">
        <v>14800</v>
      </c>
      <c r="D649" s="2">
        <v>10</v>
      </c>
      <c r="E649" s="2" t="s">
        <v>207</v>
      </c>
      <c r="F649" s="2">
        <v>160</v>
      </c>
      <c r="G649" s="2" t="s">
        <v>207</v>
      </c>
      <c r="H649" s="2" t="s">
        <v>207</v>
      </c>
      <c r="I649" s="2" t="s">
        <v>207</v>
      </c>
      <c r="J649" s="2" t="s">
        <v>207</v>
      </c>
    </row>
    <row r="650" spans="1:10" x14ac:dyDescent="0.25">
      <c r="A650" s="2">
        <v>648</v>
      </c>
      <c r="B650" s="2" t="s">
        <v>207</v>
      </c>
      <c r="C650" s="2">
        <v>14900</v>
      </c>
      <c r="D650" s="2">
        <v>10</v>
      </c>
      <c r="E650" s="2" t="s">
        <v>207</v>
      </c>
      <c r="F650" s="2">
        <v>170</v>
      </c>
      <c r="G650" s="2" t="s">
        <v>207</v>
      </c>
      <c r="H650" s="2" t="s">
        <v>207</v>
      </c>
      <c r="I650" s="2" t="s">
        <v>207</v>
      </c>
      <c r="J650" s="2" t="s">
        <v>207</v>
      </c>
    </row>
    <row r="651" spans="1:10" x14ac:dyDescent="0.25">
      <c r="A651" s="2">
        <v>649</v>
      </c>
      <c r="B651" s="2" t="s">
        <v>207</v>
      </c>
      <c r="C651" s="2">
        <v>15000</v>
      </c>
      <c r="D651" s="2">
        <v>10</v>
      </c>
      <c r="E651" s="2" t="s">
        <v>207</v>
      </c>
      <c r="F651" s="2">
        <v>170</v>
      </c>
      <c r="G651" s="2" t="s">
        <v>207</v>
      </c>
      <c r="H651" s="2" t="s">
        <v>207</v>
      </c>
      <c r="I651" s="2" t="s">
        <v>207</v>
      </c>
      <c r="J651" s="2" t="s">
        <v>207</v>
      </c>
    </row>
    <row r="652" spans="1:10" x14ac:dyDescent="0.25">
      <c r="A652" s="2">
        <v>650</v>
      </c>
      <c r="B652" s="2" t="s">
        <v>207</v>
      </c>
      <c r="C652" s="2">
        <v>15100</v>
      </c>
      <c r="D652" s="2">
        <v>10</v>
      </c>
      <c r="E652" s="2" t="s">
        <v>207</v>
      </c>
      <c r="F652" s="2">
        <v>170</v>
      </c>
      <c r="G652" s="2" t="s">
        <v>207</v>
      </c>
      <c r="H652" s="2" t="s">
        <v>207</v>
      </c>
      <c r="I652" s="2" t="s">
        <v>207</v>
      </c>
      <c r="J652" s="2" t="s">
        <v>207</v>
      </c>
    </row>
    <row r="653" spans="1:10" x14ac:dyDescent="0.25">
      <c r="A653" s="2">
        <v>651</v>
      </c>
      <c r="B653" s="2" t="s">
        <v>207</v>
      </c>
      <c r="C653" s="2">
        <v>15200</v>
      </c>
      <c r="D653" s="2">
        <v>10</v>
      </c>
      <c r="E653" s="2" t="s">
        <v>207</v>
      </c>
      <c r="F653" s="2">
        <v>180</v>
      </c>
      <c r="G653" s="2" t="s">
        <v>207</v>
      </c>
      <c r="H653" s="2" t="s">
        <v>207</v>
      </c>
      <c r="I653" s="2" t="s">
        <v>207</v>
      </c>
      <c r="J653" s="2" t="s">
        <v>207</v>
      </c>
    </row>
    <row r="654" spans="1:10" x14ac:dyDescent="0.25">
      <c r="A654" s="2">
        <v>652</v>
      </c>
      <c r="B654" s="2" t="s">
        <v>207</v>
      </c>
      <c r="C654" s="2">
        <v>15300</v>
      </c>
      <c r="D654" s="2">
        <v>10</v>
      </c>
      <c r="E654" s="2" t="s">
        <v>207</v>
      </c>
      <c r="F654" s="2">
        <v>180</v>
      </c>
      <c r="G654" s="2" t="s">
        <v>207</v>
      </c>
      <c r="H654" s="2" t="s">
        <v>207</v>
      </c>
      <c r="I654" s="2" t="s">
        <v>207</v>
      </c>
      <c r="J654" s="2" t="s">
        <v>207</v>
      </c>
    </row>
    <row r="655" spans="1:10" x14ac:dyDescent="0.25">
      <c r="A655" s="2">
        <v>653</v>
      </c>
      <c r="B655" s="2" t="s">
        <v>207</v>
      </c>
      <c r="C655" s="2">
        <v>15400</v>
      </c>
      <c r="D655" s="2">
        <v>10</v>
      </c>
      <c r="E655" s="2" t="s">
        <v>207</v>
      </c>
      <c r="F655" s="2">
        <v>180</v>
      </c>
      <c r="G655" s="2" t="s">
        <v>207</v>
      </c>
      <c r="H655" s="2" t="s">
        <v>207</v>
      </c>
      <c r="I655" s="2" t="s">
        <v>207</v>
      </c>
      <c r="J655" s="2" t="s">
        <v>207</v>
      </c>
    </row>
    <row r="656" spans="1:10" x14ac:dyDescent="0.25">
      <c r="A656" s="2">
        <v>654</v>
      </c>
      <c r="B656" s="2" t="s">
        <v>207</v>
      </c>
      <c r="C656" s="2">
        <v>15500</v>
      </c>
      <c r="D656" s="2">
        <v>10</v>
      </c>
      <c r="E656" s="2" t="s">
        <v>207</v>
      </c>
      <c r="F656" s="2">
        <v>190</v>
      </c>
      <c r="G656" s="2" t="s">
        <v>207</v>
      </c>
      <c r="H656" s="2" t="s">
        <v>207</v>
      </c>
      <c r="I656" s="2" t="s">
        <v>207</v>
      </c>
      <c r="J656" s="2" t="s">
        <v>207</v>
      </c>
    </row>
    <row r="657" spans="1:10" x14ac:dyDescent="0.25">
      <c r="A657" s="2">
        <v>655</v>
      </c>
      <c r="B657" s="2" t="s">
        <v>207</v>
      </c>
      <c r="C657" s="2">
        <v>15600</v>
      </c>
      <c r="D657" s="2">
        <v>10</v>
      </c>
      <c r="E657" s="2" t="s">
        <v>207</v>
      </c>
      <c r="F657" s="2">
        <v>190</v>
      </c>
      <c r="G657" s="2" t="s">
        <v>207</v>
      </c>
      <c r="H657" s="2" t="s">
        <v>207</v>
      </c>
      <c r="I657" s="2" t="s">
        <v>207</v>
      </c>
      <c r="J657" s="2" t="s">
        <v>207</v>
      </c>
    </row>
    <row r="658" spans="1:10" x14ac:dyDescent="0.25">
      <c r="A658" s="2">
        <v>656</v>
      </c>
      <c r="B658" s="2" t="s">
        <v>207</v>
      </c>
      <c r="C658" s="2">
        <v>15700</v>
      </c>
      <c r="D658" s="2">
        <v>10</v>
      </c>
      <c r="E658" s="2" t="s">
        <v>207</v>
      </c>
      <c r="F658" s="2">
        <v>190</v>
      </c>
      <c r="G658" s="2" t="s">
        <v>207</v>
      </c>
      <c r="H658" s="2" t="s">
        <v>207</v>
      </c>
      <c r="I658" s="2" t="s">
        <v>207</v>
      </c>
      <c r="J658" s="2" t="s">
        <v>207</v>
      </c>
    </row>
    <row r="659" spans="1:10" x14ac:dyDescent="0.25">
      <c r="A659" s="2">
        <v>657</v>
      </c>
      <c r="B659" s="2" t="s">
        <v>207</v>
      </c>
      <c r="C659" s="2">
        <v>15800</v>
      </c>
      <c r="D659" s="2">
        <v>10</v>
      </c>
      <c r="E659" s="2" t="s">
        <v>207</v>
      </c>
      <c r="F659" s="2">
        <v>200</v>
      </c>
      <c r="G659" s="2" t="s">
        <v>207</v>
      </c>
      <c r="H659" s="2" t="s">
        <v>207</v>
      </c>
      <c r="I659" s="2" t="s">
        <v>207</v>
      </c>
      <c r="J659" s="2" t="s">
        <v>207</v>
      </c>
    </row>
    <row r="660" spans="1:10" x14ac:dyDescent="0.25">
      <c r="A660" s="2">
        <v>658</v>
      </c>
      <c r="B660" s="2" t="s">
        <v>207</v>
      </c>
      <c r="C660" s="2">
        <v>15900</v>
      </c>
      <c r="D660" s="2">
        <v>10</v>
      </c>
      <c r="E660" s="2" t="s">
        <v>207</v>
      </c>
      <c r="F660" s="2">
        <v>200</v>
      </c>
      <c r="G660" s="2" t="s">
        <v>207</v>
      </c>
      <c r="H660" s="2" t="s">
        <v>207</v>
      </c>
      <c r="I660" s="2" t="s">
        <v>207</v>
      </c>
      <c r="J660" s="2" t="s">
        <v>207</v>
      </c>
    </row>
    <row r="661" spans="1:10" x14ac:dyDescent="0.25">
      <c r="A661" s="2">
        <v>659</v>
      </c>
      <c r="B661" s="2" t="s">
        <v>207</v>
      </c>
      <c r="C661" s="2">
        <v>16000</v>
      </c>
      <c r="D661" s="2">
        <v>10</v>
      </c>
      <c r="E661" s="2" t="s">
        <v>207</v>
      </c>
      <c r="F661" s="2">
        <v>200</v>
      </c>
      <c r="G661" s="2" t="s">
        <v>207</v>
      </c>
      <c r="H661" s="2" t="s">
        <v>207</v>
      </c>
      <c r="I661" s="2" t="s">
        <v>207</v>
      </c>
      <c r="J661" s="2" t="s">
        <v>207</v>
      </c>
    </row>
    <row r="662" spans="1:10" x14ac:dyDescent="0.25">
      <c r="A662" s="2">
        <v>660</v>
      </c>
      <c r="B662" s="2" t="s">
        <v>207</v>
      </c>
      <c r="C662" s="2">
        <v>16100</v>
      </c>
      <c r="D662" s="2">
        <v>10</v>
      </c>
      <c r="E662" s="2" t="s">
        <v>207</v>
      </c>
      <c r="F662" s="2">
        <v>210</v>
      </c>
      <c r="G662" s="2" t="s">
        <v>207</v>
      </c>
      <c r="H662" s="2" t="s">
        <v>207</v>
      </c>
      <c r="I662" s="2" t="s">
        <v>207</v>
      </c>
      <c r="J662" s="2" t="s">
        <v>207</v>
      </c>
    </row>
    <row r="663" spans="1:10" x14ac:dyDescent="0.25">
      <c r="A663" s="2">
        <v>661</v>
      </c>
      <c r="B663" s="2" t="s">
        <v>207</v>
      </c>
      <c r="C663" s="2">
        <v>16200</v>
      </c>
      <c r="D663" s="2">
        <v>10</v>
      </c>
      <c r="E663" s="2" t="s">
        <v>207</v>
      </c>
      <c r="F663" s="2">
        <v>210</v>
      </c>
      <c r="G663" s="2" t="s">
        <v>207</v>
      </c>
      <c r="H663" s="2" t="s">
        <v>207</v>
      </c>
      <c r="I663" s="2" t="s">
        <v>207</v>
      </c>
      <c r="J663" s="2" t="s">
        <v>207</v>
      </c>
    </row>
    <row r="664" spans="1:10" x14ac:dyDescent="0.25">
      <c r="A664" s="2">
        <v>662</v>
      </c>
      <c r="B664" s="2" t="s">
        <v>207</v>
      </c>
      <c r="C664" s="2">
        <v>16300</v>
      </c>
      <c r="D664" s="2">
        <v>10</v>
      </c>
      <c r="E664" s="2" t="s">
        <v>207</v>
      </c>
      <c r="F664" s="2">
        <v>210</v>
      </c>
      <c r="G664" s="2" t="s">
        <v>207</v>
      </c>
      <c r="H664" s="2" t="s">
        <v>207</v>
      </c>
      <c r="I664" s="2" t="s">
        <v>207</v>
      </c>
      <c r="J664" s="2" t="s">
        <v>207</v>
      </c>
    </row>
    <row r="665" spans="1:10" x14ac:dyDescent="0.25">
      <c r="A665" s="2">
        <v>663</v>
      </c>
      <c r="B665" s="2" t="s">
        <v>207</v>
      </c>
      <c r="C665" s="2">
        <v>16400</v>
      </c>
      <c r="D665" s="2">
        <v>10</v>
      </c>
      <c r="E665" s="2" t="s">
        <v>207</v>
      </c>
      <c r="F665" s="2">
        <v>220</v>
      </c>
      <c r="G665" s="2" t="s">
        <v>207</v>
      </c>
      <c r="H665" s="2" t="s">
        <v>207</v>
      </c>
      <c r="I665" s="2" t="s">
        <v>207</v>
      </c>
      <c r="J665" s="2" t="s">
        <v>207</v>
      </c>
    </row>
    <row r="666" spans="1:10" x14ac:dyDescent="0.25">
      <c r="A666" s="2">
        <v>664</v>
      </c>
      <c r="B666" s="2" t="s">
        <v>207</v>
      </c>
      <c r="C666" s="2">
        <v>16500</v>
      </c>
      <c r="D666" s="2">
        <v>10</v>
      </c>
      <c r="E666" s="2" t="s">
        <v>207</v>
      </c>
      <c r="F666" s="2">
        <v>220</v>
      </c>
      <c r="G666" s="2" t="s">
        <v>207</v>
      </c>
      <c r="H666" s="2" t="s">
        <v>207</v>
      </c>
      <c r="I666" s="2" t="s">
        <v>207</v>
      </c>
      <c r="J666" s="2" t="s">
        <v>207</v>
      </c>
    </row>
    <row r="667" spans="1:10" x14ac:dyDescent="0.25">
      <c r="A667" s="2">
        <v>665</v>
      </c>
      <c r="B667" s="2" t="s">
        <v>207</v>
      </c>
      <c r="C667" s="2">
        <v>16600</v>
      </c>
      <c r="D667" s="2">
        <v>10</v>
      </c>
      <c r="E667" s="2" t="s">
        <v>207</v>
      </c>
      <c r="F667" s="2">
        <v>220</v>
      </c>
      <c r="G667" s="2" t="s">
        <v>207</v>
      </c>
      <c r="H667" s="2" t="s">
        <v>207</v>
      </c>
      <c r="I667" s="2" t="s">
        <v>207</v>
      </c>
      <c r="J667" s="2" t="s">
        <v>207</v>
      </c>
    </row>
    <row r="668" spans="1:10" x14ac:dyDescent="0.25">
      <c r="A668" s="2">
        <v>666</v>
      </c>
      <c r="B668" s="2" t="s">
        <v>207</v>
      </c>
      <c r="C668" s="2">
        <v>16700</v>
      </c>
      <c r="D668" s="2">
        <v>10</v>
      </c>
      <c r="E668" s="2" t="s">
        <v>207</v>
      </c>
      <c r="F668" s="2">
        <v>230</v>
      </c>
      <c r="G668" s="2" t="s">
        <v>207</v>
      </c>
      <c r="H668" s="2" t="s">
        <v>207</v>
      </c>
      <c r="I668" s="2" t="s">
        <v>207</v>
      </c>
      <c r="J668" s="2" t="s">
        <v>207</v>
      </c>
    </row>
    <row r="669" spans="1:10" x14ac:dyDescent="0.25">
      <c r="A669" s="2">
        <v>667</v>
      </c>
      <c r="B669" s="2" t="s">
        <v>207</v>
      </c>
      <c r="C669" s="2">
        <v>16800</v>
      </c>
      <c r="D669" s="2">
        <v>10</v>
      </c>
      <c r="E669" s="2" t="s">
        <v>207</v>
      </c>
      <c r="F669" s="2">
        <v>230</v>
      </c>
      <c r="G669" s="2" t="s">
        <v>207</v>
      </c>
      <c r="H669" s="2" t="s">
        <v>207</v>
      </c>
      <c r="I669" s="2" t="s">
        <v>207</v>
      </c>
      <c r="J669" s="2" t="s">
        <v>207</v>
      </c>
    </row>
    <row r="670" spans="1:10" x14ac:dyDescent="0.25">
      <c r="A670" s="2">
        <v>668</v>
      </c>
      <c r="B670" s="2" t="s">
        <v>207</v>
      </c>
      <c r="C670" s="2">
        <v>16900</v>
      </c>
      <c r="D670" s="2">
        <v>10</v>
      </c>
      <c r="E670" s="2" t="s">
        <v>207</v>
      </c>
      <c r="F670" s="2">
        <v>230</v>
      </c>
      <c r="G670" s="2" t="s">
        <v>207</v>
      </c>
      <c r="H670" s="2" t="s">
        <v>207</v>
      </c>
      <c r="I670" s="2" t="s">
        <v>207</v>
      </c>
      <c r="J670" s="2" t="s">
        <v>207</v>
      </c>
    </row>
    <row r="671" spans="1:10" x14ac:dyDescent="0.25">
      <c r="A671" s="2">
        <v>669</v>
      </c>
      <c r="B671" s="2" t="s">
        <v>207</v>
      </c>
      <c r="C671" s="2">
        <v>17000</v>
      </c>
      <c r="D671" s="2">
        <v>10</v>
      </c>
      <c r="E671" s="2" t="s">
        <v>207</v>
      </c>
      <c r="F671" s="2">
        <v>240</v>
      </c>
      <c r="G671" s="2" t="s">
        <v>207</v>
      </c>
      <c r="H671" s="2" t="s">
        <v>207</v>
      </c>
      <c r="I671" s="2" t="s">
        <v>207</v>
      </c>
      <c r="J671" s="2" t="s">
        <v>207</v>
      </c>
    </row>
    <row r="672" spans="1:10" x14ac:dyDescent="0.25">
      <c r="A672" s="2">
        <v>670</v>
      </c>
      <c r="B672" s="2" t="s">
        <v>207</v>
      </c>
      <c r="C672" s="2">
        <v>17100</v>
      </c>
      <c r="D672" s="2">
        <v>10</v>
      </c>
      <c r="E672" s="2" t="s">
        <v>207</v>
      </c>
      <c r="F672" s="2">
        <v>240</v>
      </c>
      <c r="G672" s="2" t="s">
        <v>207</v>
      </c>
      <c r="H672" s="2" t="s">
        <v>207</v>
      </c>
      <c r="I672" s="2" t="s">
        <v>207</v>
      </c>
      <c r="J672" s="2" t="s">
        <v>207</v>
      </c>
    </row>
    <row r="673" spans="1:10" x14ac:dyDescent="0.25">
      <c r="A673" s="2">
        <v>671</v>
      </c>
      <c r="B673" s="2" t="s">
        <v>207</v>
      </c>
      <c r="C673" s="2">
        <v>17200</v>
      </c>
      <c r="D673" s="2">
        <v>10</v>
      </c>
      <c r="E673" s="2" t="s">
        <v>207</v>
      </c>
      <c r="F673" s="2">
        <v>240</v>
      </c>
      <c r="G673" s="2" t="s">
        <v>207</v>
      </c>
      <c r="H673" s="2" t="s">
        <v>207</v>
      </c>
      <c r="I673" s="2" t="s">
        <v>207</v>
      </c>
      <c r="J673" s="2" t="s">
        <v>207</v>
      </c>
    </row>
    <row r="674" spans="1:10" x14ac:dyDescent="0.25">
      <c r="A674" s="2">
        <v>672</v>
      </c>
      <c r="B674" s="2" t="s">
        <v>207</v>
      </c>
      <c r="C674" s="2">
        <v>17300</v>
      </c>
      <c r="D674" s="2">
        <v>10</v>
      </c>
      <c r="E674" s="2" t="s">
        <v>207</v>
      </c>
      <c r="F674" s="2">
        <v>250</v>
      </c>
      <c r="G674" s="2" t="s">
        <v>207</v>
      </c>
      <c r="H674" s="2" t="s">
        <v>207</v>
      </c>
      <c r="I674" s="2" t="s">
        <v>207</v>
      </c>
      <c r="J674" s="2" t="s">
        <v>207</v>
      </c>
    </row>
    <row r="675" spans="1:10" x14ac:dyDescent="0.25">
      <c r="A675" s="2">
        <v>673</v>
      </c>
      <c r="B675" s="2" t="s">
        <v>207</v>
      </c>
      <c r="C675" s="2">
        <v>17400</v>
      </c>
      <c r="D675" s="2">
        <v>10</v>
      </c>
      <c r="E675" s="2" t="s">
        <v>207</v>
      </c>
      <c r="F675" s="2">
        <v>250</v>
      </c>
      <c r="G675" s="2" t="s">
        <v>207</v>
      </c>
      <c r="H675" s="2" t="s">
        <v>207</v>
      </c>
      <c r="I675" s="2" t="s">
        <v>207</v>
      </c>
      <c r="J675" s="2" t="s">
        <v>207</v>
      </c>
    </row>
    <row r="676" spans="1:10" x14ac:dyDescent="0.25">
      <c r="A676" s="2">
        <v>674</v>
      </c>
      <c r="B676" s="2" t="s">
        <v>207</v>
      </c>
      <c r="C676" s="2">
        <v>17500</v>
      </c>
      <c r="D676" s="2">
        <v>10</v>
      </c>
      <c r="E676" s="2" t="s">
        <v>207</v>
      </c>
      <c r="F676" s="2">
        <v>250</v>
      </c>
      <c r="G676" s="2" t="s">
        <v>207</v>
      </c>
      <c r="H676" s="2" t="s">
        <v>207</v>
      </c>
      <c r="I676" s="2" t="s">
        <v>207</v>
      </c>
      <c r="J676" s="2" t="s">
        <v>207</v>
      </c>
    </row>
    <row r="677" spans="1:10" x14ac:dyDescent="0.25">
      <c r="A677" s="2">
        <v>675</v>
      </c>
      <c r="B677" s="2" t="s">
        <v>207</v>
      </c>
      <c r="C677" s="2">
        <v>17600</v>
      </c>
      <c r="D677" s="2">
        <v>10</v>
      </c>
      <c r="E677" s="2" t="s">
        <v>207</v>
      </c>
      <c r="F677" s="2">
        <v>260</v>
      </c>
      <c r="G677" s="2" t="s">
        <v>207</v>
      </c>
      <c r="H677" s="2" t="s">
        <v>207</v>
      </c>
      <c r="I677" s="2" t="s">
        <v>207</v>
      </c>
      <c r="J677" s="2" t="s">
        <v>207</v>
      </c>
    </row>
    <row r="678" spans="1:10" x14ac:dyDescent="0.25">
      <c r="A678" s="2">
        <v>676</v>
      </c>
      <c r="B678" s="2" t="s">
        <v>207</v>
      </c>
      <c r="C678" s="2">
        <v>17700</v>
      </c>
      <c r="D678" s="2">
        <v>10</v>
      </c>
      <c r="E678" s="2" t="s">
        <v>207</v>
      </c>
      <c r="F678" s="2">
        <v>260</v>
      </c>
      <c r="G678" s="2" t="s">
        <v>207</v>
      </c>
      <c r="H678" s="2" t="s">
        <v>207</v>
      </c>
      <c r="I678" s="2" t="s">
        <v>207</v>
      </c>
      <c r="J678" s="2" t="s">
        <v>207</v>
      </c>
    </row>
    <row r="679" spans="1:10" x14ac:dyDescent="0.25">
      <c r="A679" s="2">
        <v>677</v>
      </c>
      <c r="B679" s="2" t="s">
        <v>207</v>
      </c>
      <c r="C679" s="2">
        <v>17800</v>
      </c>
      <c r="D679" s="2">
        <v>10</v>
      </c>
      <c r="E679" s="2" t="s">
        <v>207</v>
      </c>
      <c r="F679" s="2">
        <v>260</v>
      </c>
      <c r="G679" s="2" t="s">
        <v>207</v>
      </c>
      <c r="H679" s="2" t="s">
        <v>207</v>
      </c>
      <c r="I679" s="2" t="s">
        <v>207</v>
      </c>
      <c r="J679" s="2" t="s">
        <v>207</v>
      </c>
    </row>
    <row r="680" spans="1:10" x14ac:dyDescent="0.25">
      <c r="A680" s="2">
        <v>678</v>
      </c>
      <c r="B680" s="2" t="s">
        <v>207</v>
      </c>
      <c r="C680" s="2">
        <v>17900</v>
      </c>
      <c r="D680" s="2">
        <v>10</v>
      </c>
      <c r="E680" s="2" t="s">
        <v>207</v>
      </c>
      <c r="F680" s="2">
        <v>270</v>
      </c>
      <c r="G680" s="2" t="s">
        <v>207</v>
      </c>
      <c r="H680" s="2" t="s">
        <v>207</v>
      </c>
      <c r="I680" s="2" t="s">
        <v>207</v>
      </c>
      <c r="J680" s="2" t="s">
        <v>207</v>
      </c>
    </row>
    <row r="681" spans="1:10" x14ac:dyDescent="0.25">
      <c r="A681" s="2">
        <v>679</v>
      </c>
      <c r="B681" s="2" t="s">
        <v>207</v>
      </c>
      <c r="C681" s="2">
        <v>18000</v>
      </c>
      <c r="D681" s="2">
        <v>10</v>
      </c>
      <c r="E681" s="2" t="s">
        <v>207</v>
      </c>
      <c r="F681" s="2">
        <v>270</v>
      </c>
      <c r="G681" s="2" t="s">
        <v>207</v>
      </c>
      <c r="H681" s="2" t="s">
        <v>207</v>
      </c>
      <c r="I681" s="2" t="s">
        <v>207</v>
      </c>
      <c r="J681" s="2" t="s">
        <v>207</v>
      </c>
    </row>
    <row r="682" spans="1:10" x14ac:dyDescent="0.25">
      <c r="A682" s="2">
        <v>680</v>
      </c>
      <c r="B682" s="2" t="s">
        <v>207</v>
      </c>
      <c r="C682" s="2">
        <v>18100</v>
      </c>
      <c r="D682" s="2">
        <v>10</v>
      </c>
      <c r="E682" s="2" t="s">
        <v>207</v>
      </c>
      <c r="F682" s="2">
        <v>270</v>
      </c>
      <c r="G682" s="2" t="s">
        <v>207</v>
      </c>
      <c r="H682" s="2" t="s">
        <v>207</v>
      </c>
      <c r="I682" s="2" t="s">
        <v>207</v>
      </c>
      <c r="J682" s="2" t="s">
        <v>207</v>
      </c>
    </row>
    <row r="683" spans="1:10" x14ac:dyDescent="0.25">
      <c r="A683" s="2">
        <v>681</v>
      </c>
      <c r="B683" s="2" t="s">
        <v>207</v>
      </c>
      <c r="C683" s="2">
        <v>18200</v>
      </c>
      <c r="D683" s="2">
        <v>10</v>
      </c>
      <c r="E683" s="2" t="s">
        <v>207</v>
      </c>
      <c r="F683" s="2">
        <v>280</v>
      </c>
      <c r="G683" s="2" t="s">
        <v>207</v>
      </c>
      <c r="H683" s="2" t="s">
        <v>207</v>
      </c>
      <c r="I683" s="2" t="s">
        <v>207</v>
      </c>
      <c r="J683" s="2" t="s">
        <v>207</v>
      </c>
    </row>
    <row r="684" spans="1:10" x14ac:dyDescent="0.25">
      <c r="A684" s="2">
        <v>682</v>
      </c>
      <c r="B684" s="2" t="s">
        <v>207</v>
      </c>
      <c r="C684" s="2">
        <v>18300</v>
      </c>
      <c r="D684" s="2">
        <v>10</v>
      </c>
      <c r="E684" s="2" t="s">
        <v>207</v>
      </c>
      <c r="F684" s="2">
        <v>280</v>
      </c>
      <c r="G684" s="2" t="s">
        <v>207</v>
      </c>
      <c r="H684" s="2" t="s">
        <v>207</v>
      </c>
      <c r="I684" s="2" t="s">
        <v>207</v>
      </c>
      <c r="J684" s="2" t="s">
        <v>207</v>
      </c>
    </row>
    <row r="685" spans="1:10" x14ac:dyDescent="0.25">
      <c r="A685" s="2">
        <v>683</v>
      </c>
      <c r="B685" s="2" t="s">
        <v>207</v>
      </c>
      <c r="C685" s="2">
        <v>18400</v>
      </c>
      <c r="D685" s="2">
        <v>10</v>
      </c>
      <c r="E685" s="2" t="s">
        <v>207</v>
      </c>
      <c r="F685" s="2">
        <v>280</v>
      </c>
      <c r="G685" s="2" t="s">
        <v>207</v>
      </c>
      <c r="H685" s="2" t="s">
        <v>207</v>
      </c>
      <c r="I685" s="2" t="s">
        <v>207</v>
      </c>
      <c r="J685" s="2" t="s">
        <v>207</v>
      </c>
    </row>
    <row r="686" spans="1:10" x14ac:dyDescent="0.25">
      <c r="A686" s="2">
        <v>684</v>
      </c>
      <c r="B686" s="2" t="s">
        <v>207</v>
      </c>
      <c r="C686" s="2">
        <v>18500</v>
      </c>
      <c r="D686" s="2">
        <v>10</v>
      </c>
      <c r="E686" s="2" t="s">
        <v>207</v>
      </c>
      <c r="F686" s="2">
        <v>290</v>
      </c>
      <c r="G686" s="2" t="s">
        <v>207</v>
      </c>
      <c r="H686" s="2" t="s">
        <v>207</v>
      </c>
      <c r="I686" s="2" t="s">
        <v>207</v>
      </c>
      <c r="J686" s="2" t="s">
        <v>207</v>
      </c>
    </row>
    <row r="687" spans="1:10" x14ac:dyDescent="0.25">
      <c r="A687" s="2">
        <v>685</v>
      </c>
      <c r="B687" s="2" t="s">
        <v>207</v>
      </c>
      <c r="C687" s="2">
        <v>18600</v>
      </c>
      <c r="D687" s="2">
        <v>10</v>
      </c>
      <c r="E687" s="2" t="s">
        <v>207</v>
      </c>
      <c r="F687" s="2">
        <v>290</v>
      </c>
      <c r="G687" s="2" t="s">
        <v>207</v>
      </c>
      <c r="H687" s="2" t="s">
        <v>207</v>
      </c>
      <c r="I687" s="2" t="s">
        <v>207</v>
      </c>
      <c r="J687" s="2" t="s">
        <v>207</v>
      </c>
    </row>
    <row r="688" spans="1:10" x14ac:dyDescent="0.25">
      <c r="A688" s="2">
        <v>686</v>
      </c>
      <c r="B688" s="2" t="s">
        <v>207</v>
      </c>
      <c r="C688" s="2">
        <v>18700</v>
      </c>
      <c r="D688" s="2">
        <v>10</v>
      </c>
      <c r="E688" s="2" t="s">
        <v>207</v>
      </c>
      <c r="F688" s="2">
        <v>290</v>
      </c>
      <c r="G688" s="2" t="s">
        <v>207</v>
      </c>
      <c r="H688" s="2" t="s">
        <v>207</v>
      </c>
      <c r="I688" s="2" t="s">
        <v>207</v>
      </c>
      <c r="J688" s="2" t="s">
        <v>207</v>
      </c>
    </row>
    <row r="689" spans="1:10" x14ac:dyDescent="0.25">
      <c r="A689" s="2">
        <v>687</v>
      </c>
      <c r="B689" s="2" t="s">
        <v>207</v>
      </c>
      <c r="C689" s="2">
        <v>18800</v>
      </c>
      <c r="D689" s="2">
        <v>10</v>
      </c>
      <c r="E689" s="2" t="s">
        <v>207</v>
      </c>
      <c r="F689" s="2">
        <v>300</v>
      </c>
      <c r="G689" s="2" t="s">
        <v>207</v>
      </c>
      <c r="H689" s="2" t="s">
        <v>207</v>
      </c>
      <c r="I689" s="2" t="s">
        <v>207</v>
      </c>
      <c r="J689" s="2" t="s">
        <v>207</v>
      </c>
    </row>
    <row r="690" spans="1:10" x14ac:dyDescent="0.25">
      <c r="A690" s="2">
        <v>688</v>
      </c>
      <c r="B690" s="2" t="s">
        <v>207</v>
      </c>
      <c r="C690" s="2">
        <v>18900</v>
      </c>
      <c r="D690" s="2">
        <v>10</v>
      </c>
      <c r="E690" s="2" t="s">
        <v>207</v>
      </c>
      <c r="F690" s="2">
        <v>300</v>
      </c>
      <c r="G690" s="2" t="s">
        <v>207</v>
      </c>
      <c r="H690" s="2" t="s">
        <v>207</v>
      </c>
      <c r="I690" s="2" t="s">
        <v>207</v>
      </c>
      <c r="J690" s="2" t="s">
        <v>207</v>
      </c>
    </row>
    <row r="691" spans="1:10" x14ac:dyDescent="0.25">
      <c r="A691" s="2">
        <v>689</v>
      </c>
      <c r="B691" s="2" t="s">
        <v>207</v>
      </c>
      <c r="C691" s="2">
        <v>19000</v>
      </c>
      <c r="D691" s="2">
        <v>10</v>
      </c>
      <c r="E691" s="2" t="s">
        <v>207</v>
      </c>
      <c r="F691" s="2">
        <v>300</v>
      </c>
      <c r="G691" s="2" t="s">
        <v>207</v>
      </c>
      <c r="H691" s="2" t="s">
        <v>207</v>
      </c>
      <c r="I691" s="2" t="s">
        <v>207</v>
      </c>
      <c r="J691" s="2" t="s">
        <v>207</v>
      </c>
    </row>
    <row r="692" spans="1:10" x14ac:dyDescent="0.25">
      <c r="A692" s="2">
        <v>690</v>
      </c>
      <c r="B692" s="2" t="s">
        <v>207</v>
      </c>
      <c r="C692" s="2">
        <v>19100</v>
      </c>
      <c r="D692" s="2">
        <v>10</v>
      </c>
      <c r="E692" s="2" t="s">
        <v>207</v>
      </c>
      <c r="F692" s="2">
        <v>310</v>
      </c>
      <c r="G692" s="2" t="s">
        <v>207</v>
      </c>
      <c r="H692" s="2" t="s">
        <v>207</v>
      </c>
      <c r="I692" s="2" t="s">
        <v>207</v>
      </c>
      <c r="J692" s="2" t="s">
        <v>207</v>
      </c>
    </row>
    <row r="693" spans="1:10" x14ac:dyDescent="0.25">
      <c r="A693" s="2">
        <v>691</v>
      </c>
      <c r="B693" s="2" t="s">
        <v>207</v>
      </c>
      <c r="C693" s="2">
        <v>19200</v>
      </c>
      <c r="D693" s="2">
        <v>10</v>
      </c>
      <c r="E693" s="2" t="s">
        <v>207</v>
      </c>
      <c r="F693" s="2">
        <v>310</v>
      </c>
      <c r="G693" s="2" t="s">
        <v>207</v>
      </c>
      <c r="H693" s="2" t="s">
        <v>207</v>
      </c>
      <c r="I693" s="2" t="s">
        <v>207</v>
      </c>
      <c r="J693" s="2" t="s">
        <v>207</v>
      </c>
    </row>
    <row r="694" spans="1:10" x14ac:dyDescent="0.25">
      <c r="A694" s="2">
        <v>692</v>
      </c>
      <c r="B694" s="2" t="s">
        <v>207</v>
      </c>
      <c r="C694" s="2">
        <v>19300</v>
      </c>
      <c r="D694" s="2">
        <v>10</v>
      </c>
      <c r="E694" s="2" t="s">
        <v>207</v>
      </c>
      <c r="F694" s="2">
        <v>310</v>
      </c>
      <c r="G694" s="2" t="s">
        <v>207</v>
      </c>
      <c r="H694" s="2" t="s">
        <v>207</v>
      </c>
      <c r="I694" s="2" t="s">
        <v>207</v>
      </c>
      <c r="J694" s="2" t="s">
        <v>207</v>
      </c>
    </row>
    <row r="695" spans="1:10" x14ac:dyDescent="0.25">
      <c r="A695" s="2">
        <v>693</v>
      </c>
      <c r="B695" s="2" t="s">
        <v>207</v>
      </c>
      <c r="C695" s="2">
        <v>19400</v>
      </c>
      <c r="D695" s="2">
        <v>10</v>
      </c>
      <c r="E695" s="2" t="s">
        <v>207</v>
      </c>
      <c r="F695" s="2">
        <v>320</v>
      </c>
      <c r="G695" s="2" t="s">
        <v>207</v>
      </c>
      <c r="H695" s="2" t="s">
        <v>207</v>
      </c>
      <c r="I695" s="2" t="s">
        <v>207</v>
      </c>
      <c r="J695" s="2" t="s">
        <v>207</v>
      </c>
    </row>
    <row r="696" spans="1:10" x14ac:dyDescent="0.25">
      <c r="A696" s="2">
        <v>694</v>
      </c>
      <c r="B696" s="2" t="s">
        <v>207</v>
      </c>
      <c r="C696" s="2">
        <v>19500</v>
      </c>
      <c r="D696" s="2">
        <v>10</v>
      </c>
      <c r="E696" s="2" t="s">
        <v>207</v>
      </c>
      <c r="F696" s="2">
        <v>320</v>
      </c>
      <c r="G696" s="2" t="s">
        <v>207</v>
      </c>
      <c r="H696" s="2" t="s">
        <v>207</v>
      </c>
      <c r="I696" s="2" t="s">
        <v>207</v>
      </c>
      <c r="J696" s="2" t="s">
        <v>207</v>
      </c>
    </row>
    <row r="697" spans="1:10" x14ac:dyDescent="0.25">
      <c r="A697" s="2">
        <v>695</v>
      </c>
      <c r="B697" s="2" t="s">
        <v>207</v>
      </c>
      <c r="C697" s="2">
        <v>19600</v>
      </c>
      <c r="D697" s="2">
        <v>10</v>
      </c>
      <c r="E697" s="2" t="s">
        <v>207</v>
      </c>
      <c r="F697" s="2">
        <v>320</v>
      </c>
      <c r="G697" s="2" t="s">
        <v>207</v>
      </c>
      <c r="H697" s="2" t="s">
        <v>207</v>
      </c>
      <c r="I697" s="2" t="s">
        <v>207</v>
      </c>
      <c r="J697" s="2" t="s">
        <v>207</v>
      </c>
    </row>
    <row r="698" spans="1:10" x14ac:dyDescent="0.25">
      <c r="A698" s="2">
        <v>696</v>
      </c>
      <c r="B698" s="2" t="s">
        <v>207</v>
      </c>
      <c r="C698" s="2">
        <v>19700</v>
      </c>
      <c r="D698" s="2">
        <v>10</v>
      </c>
      <c r="E698" s="2" t="s">
        <v>207</v>
      </c>
      <c r="F698" s="2">
        <v>330</v>
      </c>
      <c r="G698" s="2" t="s">
        <v>207</v>
      </c>
      <c r="H698" s="2" t="s">
        <v>207</v>
      </c>
      <c r="I698" s="2" t="s">
        <v>207</v>
      </c>
      <c r="J698" s="2" t="s">
        <v>207</v>
      </c>
    </row>
    <row r="699" spans="1:10" x14ac:dyDescent="0.25">
      <c r="A699" s="2">
        <v>697</v>
      </c>
      <c r="B699" s="2" t="s">
        <v>207</v>
      </c>
      <c r="C699" s="2">
        <v>19800</v>
      </c>
      <c r="D699" s="2">
        <v>10</v>
      </c>
      <c r="E699" s="2" t="s">
        <v>207</v>
      </c>
      <c r="F699" s="2">
        <v>330</v>
      </c>
      <c r="G699" s="2" t="s">
        <v>207</v>
      </c>
      <c r="H699" s="2" t="s">
        <v>207</v>
      </c>
      <c r="I699" s="2" t="s">
        <v>207</v>
      </c>
      <c r="J699" s="2" t="s">
        <v>207</v>
      </c>
    </row>
    <row r="700" spans="1:10" x14ac:dyDescent="0.25">
      <c r="A700" s="2">
        <v>698</v>
      </c>
      <c r="B700" s="2" t="s">
        <v>207</v>
      </c>
      <c r="C700" s="2">
        <v>19900</v>
      </c>
      <c r="D700" s="2">
        <v>10</v>
      </c>
      <c r="E700" s="2" t="s">
        <v>207</v>
      </c>
      <c r="F700" s="2">
        <v>330</v>
      </c>
      <c r="G700" s="2" t="s">
        <v>207</v>
      </c>
      <c r="H700" s="2" t="s">
        <v>207</v>
      </c>
      <c r="I700" s="2" t="s">
        <v>207</v>
      </c>
      <c r="J700" s="2" t="s">
        <v>207</v>
      </c>
    </row>
    <row r="701" spans="1:10" x14ac:dyDescent="0.25">
      <c r="A701" s="2">
        <v>699</v>
      </c>
      <c r="B701" s="2" t="s">
        <v>207</v>
      </c>
      <c r="C701" s="2">
        <v>20000</v>
      </c>
      <c r="D701" s="2">
        <v>10</v>
      </c>
      <c r="E701" s="2" t="s">
        <v>207</v>
      </c>
      <c r="F701" s="2">
        <v>340</v>
      </c>
      <c r="G701" s="2" t="s">
        <v>207</v>
      </c>
      <c r="H701" s="2" t="s">
        <v>207</v>
      </c>
      <c r="I701" s="2" t="s">
        <v>207</v>
      </c>
      <c r="J701" s="2" t="s">
        <v>207</v>
      </c>
    </row>
    <row r="702" spans="1:10" x14ac:dyDescent="0.25">
      <c r="A702" s="2">
        <v>700</v>
      </c>
      <c r="B702" s="2" t="s">
        <v>242</v>
      </c>
      <c r="C702" s="2">
        <v>100</v>
      </c>
      <c r="D702" s="2">
        <v>10</v>
      </c>
      <c r="E702" s="2" t="s">
        <v>207</v>
      </c>
      <c r="F702" s="2">
        <v>10</v>
      </c>
      <c r="G702" s="2" t="s">
        <v>207</v>
      </c>
      <c r="H702" s="2" t="s">
        <v>207</v>
      </c>
      <c r="I702" s="2" t="s">
        <v>207</v>
      </c>
      <c r="J702" s="2" t="s">
        <v>207</v>
      </c>
    </row>
    <row r="703" spans="1:10" x14ac:dyDescent="0.25">
      <c r="A703" s="2">
        <v>701</v>
      </c>
      <c r="B703" s="2" t="s">
        <v>76</v>
      </c>
      <c r="C703" s="2">
        <v>200</v>
      </c>
      <c r="D703" s="2">
        <v>10</v>
      </c>
      <c r="E703" s="2" t="s">
        <v>207</v>
      </c>
      <c r="F703" s="2">
        <v>10</v>
      </c>
      <c r="G703" s="2" t="s">
        <v>207</v>
      </c>
      <c r="H703" s="2" t="s">
        <v>207</v>
      </c>
      <c r="I703" s="2" t="s">
        <v>207</v>
      </c>
      <c r="J703" s="2" t="s">
        <v>207</v>
      </c>
    </row>
    <row r="704" spans="1:10" x14ac:dyDescent="0.25">
      <c r="A704" s="2">
        <v>702</v>
      </c>
      <c r="B704" s="2" t="s">
        <v>243</v>
      </c>
      <c r="C704" s="2">
        <v>300</v>
      </c>
      <c r="D704" s="2">
        <v>10</v>
      </c>
      <c r="E704" s="2" t="s">
        <v>207</v>
      </c>
      <c r="F704" s="2">
        <v>10</v>
      </c>
      <c r="G704" s="2" t="s">
        <v>207</v>
      </c>
      <c r="H704" s="2" t="s">
        <v>207</v>
      </c>
      <c r="I704" s="2" t="s">
        <v>207</v>
      </c>
      <c r="J704" s="2" t="s">
        <v>207</v>
      </c>
    </row>
    <row r="705" spans="1:10" x14ac:dyDescent="0.25">
      <c r="A705" s="2">
        <v>703</v>
      </c>
      <c r="B705" s="2" t="s">
        <v>244</v>
      </c>
      <c r="C705" s="2">
        <v>400</v>
      </c>
      <c r="D705" s="2">
        <v>10</v>
      </c>
      <c r="E705" s="2" t="s">
        <v>207</v>
      </c>
      <c r="F705" s="2">
        <v>20</v>
      </c>
      <c r="G705" s="2" t="s">
        <v>207</v>
      </c>
      <c r="H705" s="2" t="s">
        <v>207</v>
      </c>
      <c r="I705" s="2" t="s">
        <v>207</v>
      </c>
      <c r="J705" s="2" t="s">
        <v>207</v>
      </c>
    </row>
    <row r="706" spans="1:10" x14ac:dyDescent="0.25">
      <c r="A706" s="2">
        <v>704</v>
      </c>
      <c r="B706" s="2" t="s">
        <v>245</v>
      </c>
      <c r="C706" s="2">
        <v>500</v>
      </c>
      <c r="D706" s="2">
        <v>10</v>
      </c>
      <c r="E706" s="2" t="s">
        <v>207</v>
      </c>
      <c r="F706" s="2">
        <v>20</v>
      </c>
      <c r="G706" s="2" t="s">
        <v>207</v>
      </c>
      <c r="H706" s="2" t="s">
        <v>207</v>
      </c>
      <c r="I706" s="2" t="s">
        <v>207</v>
      </c>
      <c r="J706" s="2" t="s">
        <v>207</v>
      </c>
    </row>
    <row r="707" spans="1:10" x14ac:dyDescent="0.25">
      <c r="A707" s="2">
        <v>705</v>
      </c>
      <c r="B707" s="2" t="s">
        <v>246</v>
      </c>
      <c r="C707" s="2">
        <v>600</v>
      </c>
      <c r="D707" s="2">
        <v>10</v>
      </c>
      <c r="E707" s="2" t="s">
        <v>207</v>
      </c>
      <c r="F707" s="2">
        <v>20</v>
      </c>
      <c r="G707" s="2" t="s">
        <v>207</v>
      </c>
      <c r="H707" s="2" t="s">
        <v>207</v>
      </c>
      <c r="I707" s="2" t="s">
        <v>207</v>
      </c>
      <c r="J707" s="2" t="s">
        <v>207</v>
      </c>
    </row>
    <row r="708" spans="1:10" x14ac:dyDescent="0.25">
      <c r="A708" s="2">
        <v>706</v>
      </c>
      <c r="B708" s="2" t="s">
        <v>247</v>
      </c>
      <c r="C708" s="2">
        <v>700</v>
      </c>
      <c r="D708" s="2">
        <v>10</v>
      </c>
      <c r="E708" s="2" t="s">
        <v>207</v>
      </c>
      <c r="F708" s="2">
        <v>30</v>
      </c>
      <c r="G708" s="2" t="s">
        <v>207</v>
      </c>
      <c r="H708" s="2" t="s">
        <v>207</v>
      </c>
      <c r="I708" s="2" t="s">
        <v>207</v>
      </c>
      <c r="J708" s="2" t="s">
        <v>207</v>
      </c>
    </row>
    <row r="709" spans="1:10" x14ac:dyDescent="0.25">
      <c r="A709" s="2">
        <v>707</v>
      </c>
      <c r="B709" s="2" t="s">
        <v>248</v>
      </c>
      <c r="C709" s="2">
        <v>800</v>
      </c>
      <c r="D709" s="2">
        <v>10</v>
      </c>
      <c r="E709" s="2" t="s">
        <v>207</v>
      </c>
      <c r="F709" s="2">
        <v>30</v>
      </c>
      <c r="G709" s="2" t="s">
        <v>207</v>
      </c>
      <c r="H709" s="2" t="s">
        <v>207</v>
      </c>
      <c r="I709" s="2" t="s">
        <v>207</v>
      </c>
      <c r="J709" s="2" t="s">
        <v>207</v>
      </c>
    </row>
    <row r="710" spans="1:10" x14ac:dyDescent="0.25">
      <c r="A710" s="2">
        <v>708</v>
      </c>
      <c r="B710" s="2" t="s">
        <v>249</v>
      </c>
      <c r="C710" s="2">
        <v>900</v>
      </c>
      <c r="D710" s="2">
        <v>10</v>
      </c>
      <c r="E710" s="2" t="s">
        <v>207</v>
      </c>
      <c r="F710" s="2">
        <v>30</v>
      </c>
      <c r="G710" s="2" t="s">
        <v>207</v>
      </c>
      <c r="H710" s="2" t="s">
        <v>207</v>
      </c>
      <c r="I710" s="2" t="s">
        <v>207</v>
      </c>
      <c r="J710" s="2" t="s">
        <v>207</v>
      </c>
    </row>
    <row r="711" spans="1:10" x14ac:dyDescent="0.25">
      <c r="A711" s="2">
        <v>709</v>
      </c>
      <c r="B711" s="2" t="s">
        <v>250</v>
      </c>
      <c r="C711" s="2">
        <v>1000</v>
      </c>
      <c r="D711" s="2">
        <v>10</v>
      </c>
      <c r="E711" s="2" t="s">
        <v>207</v>
      </c>
      <c r="F711" s="2">
        <v>40</v>
      </c>
      <c r="G711" s="2" t="s">
        <v>207</v>
      </c>
      <c r="H711" s="2" t="s">
        <v>207</v>
      </c>
      <c r="I711" s="2" t="s">
        <v>207</v>
      </c>
      <c r="J711" s="2" t="s">
        <v>207</v>
      </c>
    </row>
    <row r="712" spans="1:10" x14ac:dyDescent="0.25">
      <c r="A712" s="2">
        <v>710</v>
      </c>
      <c r="B712" s="2" t="s">
        <v>251</v>
      </c>
      <c r="C712" s="2">
        <v>1100</v>
      </c>
      <c r="D712" s="2">
        <v>10</v>
      </c>
      <c r="E712" s="2" t="s">
        <v>207</v>
      </c>
      <c r="F712" s="2">
        <v>40</v>
      </c>
      <c r="G712" s="2" t="s">
        <v>207</v>
      </c>
      <c r="H712" s="2" t="s">
        <v>207</v>
      </c>
      <c r="I712" s="2" t="s">
        <v>207</v>
      </c>
      <c r="J712" s="2" t="s">
        <v>207</v>
      </c>
    </row>
    <row r="713" spans="1:10" x14ac:dyDescent="0.25">
      <c r="A713" s="2">
        <v>711</v>
      </c>
      <c r="B713" s="2" t="s">
        <v>252</v>
      </c>
      <c r="C713" s="2">
        <v>1200</v>
      </c>
      <c r="D713" s="2">
        <v>10</v>
      </c>
      <c r="E713" s="2" t="s">
        <v>207</v>
      </c>
      <c r="F713" s="2">
        <v>40</v>
      </c>
      <c r="G713" s="2" t="s">
        <v>207</v>
      </c>
      <c r="H713" s="2" t="s">
        <v>207</v>
      </c>
      <c r="I713" s="2" t="s">
        <v>207</v>
      </c>
      <c r="J713" s="2" t="s">
        <v>207</v>
      </c>
    </row>
    <row r="714" spans="1:10" x14ac:dyDescent="0.25">
      <c r="A714" s="2">
        <v>712</v>
      </c>
      <c r="B714" s="2" t="s">
        <v>253</v>
      </c>
      <c r="C714" s="2">
        <v>1300</v>
      </c>
      <c r="D714" s="2">
        <v>10</v>
      </c>
      <c r="E714" s="2" t="s">
        <v>207</v>
      </c>
      <c r="F714" s="2">
        <v>50</v>
      </c>
      <c r="G714" s="2" t="s">
        <v>207</v>
      </c>
      <c r="H714" s="2" t="s">
        <v>207</v>
      </c>
      <c r="I714" s="2" t="s">
        <v>207</v>
      </c>
      <c r="J714" s="2" t="s">
        <v>207</v>
      </c>
    </row>
    <row r="715" spans="1:10" x14ac:dyDescent="0.25">
      <c r="A715" s="2">
        <v>713</v>
      </c>
      <c r="B715" s="2" t="s">
        <v>254</v>
      </c>
      <c r="C715" s="2">
        <v>1400</v>
      </c>
      <c r="D715" s="2">
        <v>10</v>
      </c>
      <c r="E715" s="2" t="s">
        <v>207</v>
      </c>
      <c r="F715" s="2">
        <v>50</v>
      </c>
      <c r="G715" s="2" t="s">
        <v>207</v>
      </c>
      <c r="H715" s="2" t="s">
        <v>207</v>
      </c>
      <c r="I715" s="2" t="s">
        <v>207</v>
      </c>
      <c r="J715" s="2" t="s">
        <v>207</v>
      </c>
    </row>
    <row r="716" spans="1:10" x14ac:dyDescent="0.25">
      <c r="A716" s="2">
        <v>714</v>
      </c>
      <c r="B716" s="2" t="s">
        <v>255</v>
      </c>
      <c r="C716" s="2">
        <v>1500</v>
      </c>
      <c r="D716" s="2">
        <v>10</v>
      </c>
      <c r="E716" s="2" t="s">
        <v>207</v>
      </c>
      <c r="F716" s="2">
        <v>50</v>
      </c>
      <c r="G716" s="2" t="s">
        <v>207</v>
      </c>
      <c r="H716" s="2" t="s">
        <v>207</v>
      </c>
      <c r="I716" s="2" t="s">
        <v>207</v>
      </c>
      <c r="J716" s="2" t="s">
        <v>207</v>
      </c>
    </row>
    <row r="717" spans="1:10" x14ac:dyDescent="0.25">
      <c r="A717" s="2">
        <v>715</v>
      </c>
      <c r="B717" s="2" t="s">
        <v>256</v>
      </c>
      <c r="C717" s="2">
        <v>1600</v>
      </c>
      <c r="D717" s="2">
        <v>10</v>
      </c>
      <c r="E717" s="2" t="s">
        <v>207</v>
      </c>
      <c r="F717" s="2">
        <v>60</v>
      </c>
      <c r="G717" s="2" t="s">
        <v>207</v>
      </c>
      <c r="H717" s="2" t="s">
        <v>207</v>
      </c>
      <c r="I717" s="2" t="s">
        <v>207</v>
      </c>
      <c r="J717" s="2" t="s">
        <v>207</v>
      </c>
    </row>
    <row r="718" spans="1:10" x14ac:dyDescent="0.25">
      <c r="A718" s="2">
        <v>716</v>
      </c>
      <c r="B718" s="2" t="s">
        <v>257</v>
      </c>
      <c r="C718" s="2">
        <v>1700</v>
      </c>
      <c r="D718" s="2">
        <v>10</v>
      </c>
      <c r="E718" s="2" t="s">
        <v>207</v>
      </c>
      <c r="F718" s="2">
        <v>60</v>
      </c>
      <c r="G718" s="2" t="s">
        <v>207</v>
      </c>
      <c r="H718" s="2" t="s">
        <v>207</v>
      </c>
      <c r="I718" s="2" t="s">
        <v>207</v>
      </c>
      <c r="J718" s="2" t="s">
        <v>207</v>
      </c>
    </row>
    <row r="719" spans="1:10" x14ac:dyDescent="0.25">
      <c r="A719" s="2">
        <v>717</v>
      </c>
      <c r="B719" s="2" t="s">
        <v>258</v>
      </c>
      <c r="C719" s="2">
        <v>1800</v>
      </c>
      <c r="D719" s="2">
        <v>10</v>
      </c>
      <c r="E719" s="2" t="s">
        <v>207</v>
      </c>
      <c r="F719" s="2">
        <v>60</v>
      </c>
      <c r="G719" s="2" t="s">
        <v>207</v>
      </c>
      <c r="H719" s="2" t="s">
        <v>207</v>
      </c>
      <c r="I719" s="2" t="s">
        <v>207</v>
      </c>
      <c r="J719" s="2" t="s">
        <v>207</v>
      </c>
    </row>
    <row r="720" spans="1:10" x14ac:dyDescent="0.25">
      <c r="A720" s="2">
        <v>718</v>
      </c>
      <c r="B720" s="2" t="s">
        <v>259</v>
      </c>
      <c r="C720" s="2">
        <v>1900</v>
      </c>
      <c r="D720" s="2">
        <v>10</v>
      </c>
      <c r="E720" s="2" t="s">
        <v>207</v>
      </c>
      <c r="F720" s="2">
        <v>70</v>
      </c>
      <c r="G720" s="2" t="s">
        <v>207</v>
      </c>
      <c r="H720" s="2" t="s">
        <v>207</v>
      </c>
      <c r="I720" s="2" t="s">
        <v>207</v>
      </c>
      <c r="J720" s="2" t="s">
        <v>207</v>
      </c>
    </row>
    <row r="721" spans="1:10" x14ac:dyDescent="0.25">
      <c r="A721" s="2">
        <v>719</v>
      </c>
      <c r="B721" s="2" t="s">
        <v>260</v>
      </c>
      <c r="C721" s="2">
        <v>2000</v>
      </c>
      <c r="D721" s="2">
        <v>10</v>
      </c>
      <c r="E721" s="2" t="s">
        <v>207</v>
      </c>
      <c r="F721" s="2">
        <v>70</v>
      </c>
      <c r="G721" s="2" t="s">
        <v>207</v>
      </c>
      <c r="H721" s="2" t="s">
        <v>207</v>
      </c>
      <c r="I721" s="2" t="s">
        <v>207</v>
      </c>
      <c r="J721" s="2" t="s">
        <v>207</v>
      </c>
    </row>
    <row r="722" spans="1:10" x14ac:dyDescent="0.25">
      <c r="A722" s="2">
        <v>720</v>
      </c>
      <c r="B722" s="2" t="s">
        <v>261</v>
      </c>
      <c r="C722" s="2">
        <v>2100</v>
      </c>
      <c r="D722" s="2">
        <v>10</v>
      </c>
      <c r="E722" s="2" t="s">
        <v>207</v>
      </c>
      <c r="F722" s="2">
        <v>70</v>
      </c>
      <c r="G722" s="2" t="s">
        <v>207</v>
      </c>
      <c r="H722" s="2" t="s">
        <v>207</v>
      </c>
      <c r="I722" s="2" t="s">
        <v>207</v>
      </c>
      <c r="J722" s="2" t="s">
        <v>207</v>
      </c>
    </row>
    <row r="723" spans="1:10" x14ac:dyDescent="0.25">
      <c r="A723" s="2">
        <v>721</v>
      </c>
      <c r="B723" s="2" t="s">
        <v>262</v>
      </c>
      <c r="C723" s="2">
        <v>2200</v>
      </c>
      <c r="D723" s="2">
        <v>10</v>
      </c>
      <c r="E723" s="2" t="s">
        <v>207</v>
      </c>
      <c r="F723" s="2">
        <v>80</v>
      </c>
      <c r="G723" s="2" t="s">
        <v>207</v>
      </c>
      <c r="H723" s="2" t="s">
        <v>207</v>
      </c>
      <c r="I723" s="2" t="s">
        <v>207</v>
      </c>
      <c r="J723" s="2" t="s">
        <v>207</v>
      </c>
    </row>
    <row r="724" spans="1:10" x14ac:dyDescent="0.25">
      <c r="A724" s="2">
        <v>722</v>
      </c>
      <c r="B724" s="2" t="s">
        <v>263</v>
      </c>
      <c r="C724" s="2">
        <v>2300</v>
      </c>
      <c r="D724" s="2">
        <v>10</v>
      </c>
      <c r="E724" s="2" t="s">
        <v>207</v>
      </c>
      <c r="F724" s="2">
        <v>80</v>
      </c>
      <c r="G724" s="2" t="s">
        <v>207</v>
      </c>
      <c r="H724" s="2" t="s">
        <v>207</v>
      </c>
      <c r="I724" s="2" t="s">
        <v>207</v>
      </c>
      <c r="J724" s="2" t="s">
        <v>207</v>
      </c>
    </row>
    <row r="725" spans="1:10" x14ac:dyDescent="0.25">
      <c r="A725" s="2">
        <v>723</v>
      </c>
      <c r="B725" s="2" t="s">
        <v>264</v>
      </c>
      <c r="C725" s="2">
        <v>2400</v>
      </c>
      <c r="D725" s="2">
        <v>10</v>
      </c>
      <c r="E725" s="2" t="s">
        <v>207</v>
      </c>
      <c r="F725" s="2">
        <v>80</v>
      </c>
      <c r="G725" s="2" t="s">
        <v>207</v>
      </c>
      <c r="H725" s="2" t="s">
        <v>207</v>
      </c>
      <c r="I725" s="2" t="s">
        <v>207</v>
      </c>
      <c r="J725" s="2" t="s">
        <v>207</v>
      </c>
    </row>
    <row r="726" spans="1:10" x14ac:dyDescent="0.25">
      <c r="A726" s="2">
        <v>724</v>
      </c>
      <c r="B726" s="2" t="s">
        <v>265</v>
      </c>
      <c r="C726" s="2">
        <v>2500</v>
      </c>
      <c r="D726" s="2">
        <v>10</v>
      </c>
      <c r="E726" s="2" t="s">
        <v>207</v>
      </c>
      <c r="F726" s="2">
        <v>90</v>
      </c>
      <c r="G726" s="2" t="s">
        <v>207</v>
      </c>
      <c r="H726" s="2" t="s">
        <v>207</v>
      </c>
      <c r="I726" s="2" t="s">
        <v>207</v>
      </c>
      <c r="J726" s="2" t="s">
        <v>207</v>
      </c>
    </row>
    <row r="727" spans="1:10" x14ac:dyDescent="0.25">
      <c r="A727" s="2">
        <v>725</v>
      </c>
      <c r="B727" s="2" t="s">
        <v>266</v>
      </c>
      <c r="C727" s="2">
        <v>2600</v>
      </c>
      <c r="D727" s="2">
        <v>10</v>
      </c>
      <c r="E727" s="2" t="s">
        <v>207</v>
      </c>
      <c r="F727" s="2">
        <v>90</v>
      </c>
      <c r="G727" s="2" t="s">
        <v>207</v>
      </c>
      <c r="H727" s="2" t="s">
        <v>207</v>
      </c>
      <c r="I727" s="2" t="s">
        <v>207</v>
      </c>
      <c r="J727" s="2" t="s">
        <v>207</v>
      </c>
    </row>
    <row r="728" spans="1:10" x14ac:dyDescent="0.25">
      <c r="A728" s="2">
        <v>726</v>
      </c>
      <c r="B728" s="2" t="s">
        <v>267</v>
      </c>
      <c r="C728" s="2">
        <v>2700</v>
      </c>
      <c r="D728" s="2">
        <v>10</v>
      </c>
      <c r="E728" s="2" t="s">
        <v>207</v>
      </c>
      <c r="F728" s="2">
        <v>90</v>
      </c>
      <c r="G728" s="2" t="s">
        <v>207</v>
      </c>
      <c r="H728" s="2" t="s">
        <v>207</v>
      </c>
      <c r="I728" s="2" t="s">
        <v>207</v>
      </c>
      <c r="J728" s="2" t="s">
        <v>207</v>
      </c>
    </row>
    <row r="729" spans="1:10" x14ac:dyDescent="0.25">
      <c r="A729" s="2">
        <v>727</v>
      </c>
      <c r="B729" s="2" t="s">
        <v>268</v>
      </c>
      <c r="C729" s="2">
        <v>2800</v>
      </c>
      <c r="D729" s="2">
        <v>10</v>
      </c>
      <c r="E729" s="2" t="s">
        <v>207</v>
      </c>
      <c r="F729" s="2">
        <v>100</v>
      </c>
      <c r="G729" s="2" t="s">
        <v>207</v>
      </c>
      <c r="H729" s="2" t="s">
        <v>207</v>
      </c>
      <c r="I729" s="2" t="s">
        <v>207</v>
      </c>
      <c r="J729" s="2" t="s">
        <v>207</v>
      </c>
    </row>
    <row r="730" spans="1:10" x14ac:dyDescent="0.25">
      <c r="A730" s="2">
        <v>728</v>
      </c>
      <c r="B730" s="2" t="s">
        <v>269</v>
      </c>
      <c r="C730" s="2">
        <v>2900</v>
      </c>
      <c r="D730" s="2">
        <v>10</v>
      </c>
      <c r="E730" s="2" t="s">
        <v>207</v>
      </c>
      <c r="F730" s="2">
        <v>100</v>
      </c>
      <c r="G730" s="2" t="s">
        <v>207</v>
      </c>
      <c r="H730" s="2" t="s">
        <v>207</v>
      </c>
      <c r="I730" s="2" t="s">
        <v>207</v>
      </c>
      <c r="J730" s="2" t="s">
        <v>207</v>
      </c>
    </row>
    <row r="731" spans="1:10" x14ac:dyDescent="0.25">
      <c r="A731" s="2">
        <v>729</v>
      </c>
      <c r="B731" s="2" t="s">
        <v>103</v>
      </c>
      <c r="C731" s="2">
        <v>3000</v>
      </c>
      <c r="D731" s="2">
        <v>10</v>
      </c>
      <c r="E731" s="2" t="s">
        <v>207</v>
      </c>
      <c r="F731" s="2">
        <v>100</v>
      </c>
      <c r="G731" s="2" t="s">
        <v>207</v>
      </c>
      <c r="H731" s="2" t="s">
        <v>207</v>
      </c>
      <c r="I731" s="2" t="s">
        <v>207</v>
      </c>
      <c r="J731" s="2" t="s">
        <v>207</v>
      </c>
    </row>
    <row r="732" spans="1:10" x14ac:dyDescent="0.25">
      <c r="A732" s="2">
        <v>730</v>
      </c>
      <c r="B732" s="2" t="s">
        <v>207</v>
      </c>
      <c r="C732" s="2">
        <v>3100</v>
      </c>
      <c r="D732" s="2">
        <v>10</v>
      </c>
      <c r="E732" s="2" t="s">
        <v>207</v>
      </c>
      <c r="F732" s="2">
        <v>110</v>
      </c>
      <c r="G732" s="2" t="s">
        <v>207</v>
      </c>
      <c r="H732" s="2" t="s">
        <v>207</v>
      </c>
      <c r="I732" s="2" t="s">
        <v>207</v>
      </c>
      <c r="J732" s="2" t="s">
        <v>207</v>
      </c>
    </row>
    <row r="733" spans="1:10" x14ac:dyDescent="0.25">
      <c r="A733" s="2">
        <v>731</v>
      </c>
      <c r="B733" s="2" t="s">
        <v>207</v>
      </c>
      <c r="C733" s="2">
        <v>3200</v>
      </c>
      <c r="D733" s="2">
        <v>10</v>
      </c>
      <c r="E733" s="2" t="s">
        <v>207</v>
      </c>
      <c r="F733" s="2">
        <v>110</v>
      </c>
      <c r="G733" s="2" t="s">
        <v>207</v>
      </c>
      <c r="H733" s="2" t="s">
        <v>207</v>
      </c>
      <c r="I733" s="2" t="s">
        <v>207</v>
      </c>
      <c r="J733" s="2" t="s">
        <v>207</v>
      </c>
    </row>
    <row r="734" spans="1:10" x14ac:dyDescent="0.25">
      <c r="A734" s="2">
        <v>732</v>
      </c>
      <c r="B734" s="2" t="s">
        <v>207</v>
      </c>
      <c r="C734" s="2">
        <v>3300</v>
      </c>
      <c r="D734" s="2">
        <v>10</v>
      </c>
      <c r="E734" s="2" t="s">
        <v>207</v>
      </c>
      <c r="F734" s="2">
        <v>110</v>
      </c>
      <c r="G734" s="2" t="s">
        <v>207</v>
      </c>
      <c r="H734" s="2" t="s">
        <v>207</v>
      </c>
      <c r="I734" s="2" t="s">
        <v>207</v>
      </c>
      <c r="J734" s="2" t="s">
        <v>207</v>
      </c>
    </row>
    <row r="735" spans="1:10" x14ac:dyDescent="0.25">
      <c r="A735" s="2">
        <v>733</v>
      </c>
      <c r="B735" s="2" t="s">
        <v>207</v>
      </c>
      <c r="C735" s="2">
        <v>3400</v>
      </c>
      <c r="D735" s="2">
        <v>10</v>
      </c>
      <c r="E735" s="2" t="s">
        <v>207</v>
      </c>
      <c r="F735" s="2">
        <v>120</v>
      </c>
      <c r="G735" s="2" t="s">
        <v>207</v>
      </c>
      <c r="H735" s="2" t="s">
        <v>207</v>
      </c>
      <c r="I735" s="2" t="s">
        <v>207</v>
      </c>
      <c r="J735" s="2" t="s">
        <v>207</v>
      </c>
    </row>
    <row r="736" spans="1:10" x14ac:dyDescent="0.25">
      <c r="A736" s="2">
        <v>734</v>
      </c>
      <c r="B736" s="2" t="s">
        <v>207</v>
      </c>
      <c r="C736" s="2">
        <v>3500</v>
      </c>
      <c r="D736" s="2">
        <v>10</v>
      </c>
      <c r="E736" s="2" t="s">
        <v>207</v>
      </c>
      <c r="F736" s="2">
        <v>120</v>
      </c>
      <c r="G736" s="2" t="s">
        <v>207</v>
      </c>
      <c r="H736" s="2" t="s">
        <v>207</v>
      </c>
      <c r="I736" s="2" t="s">
        <v>207</v>
      </c>
      <c r="J736" s="2" t="s">
        <v>207</v>
      </c>
    </row>
    <row r="737" spans="1:10" x14ac:dyDescent="0.25">
      <c r="A737" s="2">
        <v>735</v>
      </c>
      <c r="B737" s="2" t="s">
        <v>207</v>
      </c>
      <c r="C737" s="2">
        <v>3600</v>
      </c>
      <c r="D737" s="2">
        <v>10</v>
      </c>
      <c r="E737" s="2" t="s">
        <v>207</v>
      </c>
      <c r="F737" s="2">
        <v>120</v>
      </c>
      <c r="G737" s="2" t="s">
        <v>207</v>
      </c>
      <c r="H737" s="2" t="s">
        <v>207</v>
      </c>
      <c r="I737" s="2" t="s">
        <v>207</v>
      </c>
      <c r="J737" s="2" t="s">
        <v>207</v>
      </c>
    </row>
    <row r="738" spans="1:10" x14ac:dyDescent="0.25">
      <c r="A738" s="2">
        <v>736</v>
      </c>
      <c r="B738" s="2" t="s">
        <v>207</v>
      </c>
      <c r="C738" s="2">
        <v>3700</v>
      </c>
      <c r="D738" s="2">
        <v>10</v>
      </c>
      <c r="E738" s="2" t="s">
        <v>207</v>
      </c>
      <c r="F738" s="2">
        <v>130</v>
      </c>
      <c r="G738" s="2" t="s">
        <v>207</v>
      </c>
      <c r="H738" s="2" t="s">
        <v>207</v>
      </c>
      <c r="I738" s="2" t="s">
        <v>207</v>
      </c>
      <c r="J738" s="2" t="s">
        <v>207</v>
      </c>
    </row>
    <row r="739" spans="1:10" x14ac:dyDescent="0.25">
      <c r="A739" s="2">
        <v>737</v>
      </c>
      <c r="B739" s="2" t="s">
        <v>207</v>
      </c>
      <c r="C739" s="2">
        <v>3800</v>
      </c>
      <c r="D739" s="2">
        <v>10</v>
      </c>
      <c r="E739" s="2" t="s">
        <v>207</v>
      </c>
      <c r="F739" s="2">
        <v>130</v>
      </c>
      <c r="G739" s="2" t="s">
        <v>207</v>
      </c>
      <c r="H739" s="2" t="s">
        <v>207</v>
      </c>
      <c r="I739" s="2" t="s">
        <v>207</v>
      </c>
      <c r="J739" s="2" t="s">
        <v>207</v>
      </c>
    </row>
    <row r="740" spans="1:10" x14ac:dyDescent="0.25">
      <c r="A740" s="2">
        <v>738</v>
      </c>
      <c r="B740" s="2" t="s">
        <v>207</v>
      </c>
      <c r="C740" s="2">
        <v>3900</v>
      </c>
      <c r="D740" s="2">
        <v>10</v>
      </c>
      <c r="E740" s="2" t="s">
        <v>207</v>
      </c>
      <c r="F740" s="2">
        <v>130</v>
      </c>
      <c r="G740" s="2" t="s">
        <v>207</v>
      </c>
      <c r="H740" s="2" t="s">
        <v>207</v>
      </c>
      <c r="I740" s="2" t="s">
        <v>207</v>
      </c>
      <c r="J740" s="2" t="s">
        <v>207</v>
      </c>
    </row>
    <row r="741" spans="1:10" x14ac:dyDescent="0.25">
      <c r="A741" s="2">
        <v>739</v>
      </c>
      <c r="B741" s="2" t="s">
        <v>207</v>
      </c>
      <c r="C741" s="2">
        <v>4000</v>
      </c>
      <c r="D741" s="2">
        <v>10</v>
      </c>
      <c r="E741" s="2" t="s">
        <v>207</v>
      </c>
      <c r="F741" s="2">
        <v>140</v>
      </c>
      <c r="G741" s="2" t="s">
        <v>207</v>
      </c>
      <c r="H741" s="2" t="s">
        <v>207</v>
      </c>
      <c r="I741" s="2" t="s">
        <v>207</v>
      </c>
      <c r="J741" s="2" t="s">
        <v>207</v>
      </c>
    </row>
    <row r="742" spans="1:10" x14ac:dyDescent="0.25">
      <c r="A742" s="2">
        <v>740</v>
      </c>
      <c r="B742" s="2" t="s">
        <v>207</v>
      </c>
      <c r="C742" s="2">
        <v>4100</v>
      </c>
      <c r="D742" s="2">
        <v>10</v>
      </c>
      <c r="E742" s="2" t="s">
        <v>207</v>
      </c>
      <c r="F742" s="2">
        <v>140</v>
      </c>
      <c r="G742" s="2" t="s">
        <v>207</v>
      </c>
      <c r="H742" s="2" t="s">
        <v>207</v>
      </c>
      <c r="I742" s="2" t="s">
        <v>207</v>
      </c>
      <c r="J742" s="2" t="s">
        <v>207</v>
      </c>
    </row>
    <row r="743" spans="1:10" x14ac:dyDescent="0.25">
      <c r="A743" s="2">
        <v>741</v>
      </c>
      <c r="B743" s="2" t="s">
        <v>207</v>
      </c>
      <c r="C743" s="2">
        <v>4200</v>
      </c>
      <c r="D743" s="2">
        <v>10</v>
      </c>
      <c r="E743" s="2" t="s">
        <v>207</v>
      </c>
      <c r="F743" s="2">
        <v>140</v>
      </c>
      <c r="G743" s="2" t="s">
        <v>207</v>
      </c>
      <c r="H743" s="2" t="s">
        <v>207</v>
      </c>
      <c r="I743" s="2" t="s">
        <v>207</v>
      </c>
      <c r="J743" s="2" t="s">
        <v>207</v>
      </c>
    </row>
    <row r="744" spans="1:10" x14ac:dyDescent="0.25">
      <c r="A744" s="2">
        <v>742</v>
      </c>
      <c r="B744" s="2" t="s">
        <v>207</v>
      </c>
      <c r="C744" s="2">
        <v>4300</v>
      </c>
      <c r="D744" s="2">
        <v>10</v>
      </c>
      <c r="E744" s="2" t="s">
        <v>207</v>
      </c>
      <c r="F744" s="2">
        <v>150</v>
      </c>
      <c r="G744" s="2" t="s">
        <v>207</v>
      </c>
      <c r="H744" s="2" t="s">
        <v>207</v>
      </c>
      <c r="I744" s="2" t="s">
        <v>207</v>
      </c>
      <c r="J744" s="2" t="s">
        <v>207</v>
      </c>
    </row>
    <row r="745" spans="1:10" x14ac:dyDescent="0.25">
      <c r="A745" s="2">
        <v>743</v>
      </c>
      <c r="B745" s="2" t="s">
        <v>207</v>
      </c>
      <c r="C745" s="2">
        <v>4400</v>
      </c>
      <c r="D745" s="2">
        <v>10</v>
      </c>
      <c r="E745" s="2" t="s">
        <v>207</v>
      </c>
      <c r="F745" s="2">
        <v>150</v>
      </c>
      <c r="G745" s="2" t="s">
        <v>207</v>
      </c>
      <c r="H745" s="2" t="s">
        <v>207</v>
      </c>
      <c r="I745" s="2" t="s">
        <v>207</v>
      </c>
      <c r="J745" s="2" t="s">
        <v>207</v>
      </c>
    </row>
    <row r="746" spans="1:10" x14ac:dyDescent="0.25">
      <c r="A746" s="2">
        <v>744</v>
      </c>
      <c r="B746" s="2" t="s">
        <v>207</v>
      </c>
      <c r="C746" s="2">
        <v>4500</v>
      </c>
      <c r="D746" s="2">
        <v>10</v>
      </c>
      <c r="E746" s="2" t="s">
        <v>207</v>
      </c>
      <c r="F746" s="2">
        <v>150</v>
      </c>
      <c r="G746" s="2" t="s">
        <v>207</v>
      </c>
      <c r="H746" s="2" t="s">
        <v>207</v>
      </c>
      <c r="I746" s="2" t="s">
        <v>207</v>
      </c>
      <c r="J746" s="2" t="s">
        <v>207</v>
      </c>
    </row>
    <row r="747" spans="1:10" x14ac:dyDescent="0.25">
      <c r="A747" s="2">
        <v>745</v>
      </c>
      <c r="B747" s="2" t="s">
        <v>207</v>
      </c>
      <c r="C747" s="2">
        <v>4600</v>
      </c>
      <c r="D747" s="2">
        <v>10</v>
      </c>
      <c r="E747" s="2" t="s">
        <v>207</v>
      </c>
      <c r="F747" s="2">
        <v>160</v>
      </c>
      <c r="G747" s="2" t="s">
        <v>207</v>
      </c>
      <c r="H747" s="2" t="s">
        <v>207</v>
      </c>
      <c r="I747" s="2" t="s">
        <v>207</v>
      </c>
      <c r="J747" s="2" t="s">
        <v>207</v>
      </c>
    </row>
    <row r="748" spans="1:10" x14ac:dyDescent="0.25">
      <c r="A748" s="2">
        <v>746</v>
      </c>
      <c r="B748" s="2" t="s">
        <v>207</v>
      </c>
      <c r="C748" s="2">
        <v>4700</v>
      </c>
      <c r="D748" s="2">
        <v>10</v>
      </c>
      <c r="E748" s="2" t="s">
        <v>207</v>
      </c>
      <c r="F748" s="2">
        <v>160</v>
      </c>
      <c r="G748" s="2" t="s">
        <v>207</v>
      </c>
      <c r="H748" s="2" t="s">
        <v>207</v>
      </c>
      <c r="I748" s="2" t="s">
        <v>207</v>
      </c>
      <c r="J748" s="2" t="s">
        <v>207</v>
      </c>
    </row>
    <row r="749" spans="1:10" x14ac:dyDescent="0.25">
      <c r="A749" s="2">
        <v>747</v>
      </c>
      <c r="B749" s="2" t="s">
        <v>207</v>
      </c>
      <c r="C749" s="2">
        <v>4800</v>
      </c>
      <c r="D749" s="2">
        <v>10</v>
      </c>
      <c r="E749" s="2" t="s">
        <v>207</v>
      </c>
      <c r="F749" s="2">
        <v>160</v>
      </c>
      <c r="G749" s="2" t="s">
        <v>207</v>
      </c>
      <c r="H749" s="2" t="s">
        <v>207</v>
      </c>
      <c r="I749" s="2" t="s">
        <v>207</v>
      </c>
      <c r="J749" s="2" t="s">
        <v>207</v>
      </c>
    </row>
    <row r="750" spans="1:10" x14ac:dyDescent="0.25">
      <c r="A750" s="2">
        <v>748</v>
      </c>
      <c r="B750" s="2" t="s">
        <v>207</v>
      </c>
      <c r="C750" s="2">
        <v>4900</v>
      </c>
      <c r="D750" s="2">
        <v>10</v>
      </c>
      <c r="E750" s="2" t="s">
        <v>207</v>
      </c>
      <c r="F750" s="2">
        <v>170</v>
      </c>
      <c r="G750" s="2" t="s">
        <v>207</v>
      </c>
      <c r="H750" s="2" t="s">
        <v>207</v>
      </c>
      <c r="I750" s="2" t="s">
        <v>207</v>
      </c>
      <c r="J750" s="2" t="s">
        <v>207</v>
      </c>
    </row>
    <row r="751" spans="1:10" x14ac:dyDescent="0.25">
      <c r="A751" s="2">
        <v>749</v>
      </c>
      <c r="B751" s="2" t="s">
        <v>207</v>
      </c>
      <c r="C751" s="2">
        <v>5000</v>
      </c>
      <c r="D751" s="2">
        <v>10</v>
      </c>
      <c r="E751" s="2" t="s">
        <v>207</v>
      </c>
      <c r="F751" s="2">
        <v>170</v>
      </c>
      <c r="G751" s="2" t="s">
        <v>207</v>
      </c>
      <c r="H751" s="2" t="s">
        <v>207</v>
      </c>
      <c r="I751" s="2" t="s">
        <v>207</v>
      </c>
      <c r="J751" s="2" t="s">
        <v>207</v>
      </c>
    </row>
    <row r="752" spans="1:10" x14ac:dyDescent="0.25">
      <c r="A752" s="2">
        <v>750</v>
      </c>
      <c r="B752" s="2" t="s">
        <v>207</v>
      </c>
      <c r="C752" s="2">
        <v>5100</v>
      </c>
      <c r="D752" s="2">
        <v>10</v>
      </c>
      <c r="E752" s="2" t="s">
        <v>207</v>
      </c>
      <c r="F752" s="2">
        <v>170</v>
      </c>
      <c r="G752" s="2" t="s">
        <v>207</v>
      </c>
      <c r="H752" s="2" t="s">
        <v>207</v>
      </c>
      <c r="I752" s="2" t="s">
        <v>207</v>
      </c>
      <c r="J752" s="2" t="s">
        <v>207</v>
      </c>
    </row>
    <row r="753" spans="1:10" x14ac:dyDescent="0.25">
      <c r="A753" s="2">
        <v>751</v>
      </c>
      <c r="B753" s="2" t="s">
        <v>207</v>
      </c>
      <c r="C753" s="2">
        <v>5200</v>
      </c>
      <c r="D753" s="2">
        <v>10</v>
      </c>
      <c r="E753" s="2" t="s">
        <v>207</v>
      </c>
      <c r="F753" s="2">
        <v>180</v>
      </c>
      <c r="G753" s="2" t="s">
        <v>207</v>
      </c>
      <c r="H753" s="2" t="s">
        <v>207</v>
      </c>
      <c r="I753" s="2" t="s">
        <v>207</v>
      </c>
      <c r="J753" s="2" t="s">
        <v>207</v>
      </c>
    </row>
    <row r="754" spans="1:10" x14ac:dyDescent="0.25">
      <c r="A754" s="2">
        <v>752</v>
      </c>
      <c r="B754" s="2" t="s">
        <v>207</v>
      </c>
      <c r="C754" s="2">
        <v>5300</v>
      </c>
      <c r="D754" s="2">
        <v>10</v>
      </c>
      <c r="E754" s="2" t="s">
        <v>207</v>
      </c>
      <c r="F754" s="2">
        <v>180</v>
      </c>
      <c r="G754" s="2" t="s">
        <v>207</v>
      </c>
      <c r="H754" s="2" t="s">
        <v>207</v>
      </c>
      <c r="I754" s="2" t="s">
        <v>207</v>
      </c>
      <c r="J754" s="2" t="s">
        <v>207</v>
      </c>
    </row>
    <row r="755" spans="1:10" x14ac:dyDescent="0.25">
      <c r="A755" s="2">
        <v>753</v>
      </c>
      <c r="B755" s="2" t="s">
        <v>207</v>
      </c>
      <c r="C755" s="2">
        <v>5400</v>
      </c>
      <c r="D755" s="2">
        <v>10</v>
      </c>
      <c r="E755" s="2" t="s">
        <v>207</v>
      </c>
      <c r="F755" s="2">
        <v>180</v>
      </c>
      <c r="G755" s="2" t="s">
        <v>207</v>
      </c>
      <c r="H755" s="2" t="s">
        <v>207</v>
      </c>
      <c r="I755" s="2" t="s">
        <v>207</v>
      </c>
      <c r="J755" s="2" t="s">
        <v>207</v>
      </c>
    </row>
    <row r="756" spans="1:10" x14ac:dyDescent="0.25">
      <c r="A756" s="2">
        <v>754</v>
      </c>
      <c r="B756" s="2" t="s">
        <v>207</v>
      </c>
      <c r="C756" s="2">
        <v>5500</v>
      </c>
      <c r="D756" s="2">
        <v>10</v>
      </c>
      <c r="E756" s="2" t="s">
        <v>207</v>
      </c>
      <c r="F756" s="2">
        <v>190</v>
      </c>
      <c r="G756" s="2" t="s">
        <v>207</v>
      </c>
      <c r="H756" s="2" t="s">
        <v>207</v>
      </c>
      <c r="I756" s="2" t="s">
        <v>207</v>
      </c>
      <c r="J756" s="2" t="s">
        <v>207</v>
      </c>
    </row>
    <row r="757" spans="1:10" x14ac:dyDescent="0.25">
      <c r="A757" s="2">
        <v>755</v>
      </c>
      <c r="B757" s="2" t="s">
        <v>207</v>
      </c>
      <c r="C757" s="2">
        <v>5600</v>
      </c>
      <c r="D757" s="2">
        <v>10</v>
      </c>
      <c r="E757" s="2" t="s">
        <v>207</v>
      </c>
      <c r="F757" s="2">
        <v>190</v>
      </c>
      <c r="G757" s="2" t="s">
        <v>207</v>
      </c>
      <c r="H757" s="2" t="s">
        <v>207</v>
      </c>
      <c r="I757" s="2" t="s">
        <v>207</v>
      </c>
      <c r="J757" s="2" t="s">
        <v>207</v>
      </c>
    </row>
    <row r="758" spans="1:10" x14ac:dyDescent="0.25">
      <c r="A758" s="2">
        <v>756</v>
      </c>
      <c r="B758" s="2" t="s">
        <v>207</v>
      </c>
      <c r="C758" s="2">
        <v>5700</v>
      </c>
      <c r="D758" s="2">
        <v>10</v>
      </c>
      <c r="E758" s="2" t="s">
        <v>207</v>
      </c>
      <c r="F758" s="2">
        <v>190</v>
      </c>
      <c r="G758" s="2" t="s">
        <v>207</v>
      </c>
      <c r="H758" s="2" t="s">
        <v>207</v>
      </c>
      <c r="I758" s="2" t="s">
        <v>207</v>
      </c>
      <c r="J758" s="2" t="s">
        <v>207</v>
      </c>
    </row>
    <row r="759" spans="1:10" x14ac:dyDescent="0.25">
      <c r="A759" s="2">
        <v>757</v>
      </c>
      <c r="B759" s="2" t="s">
        <v>207</v>
      </c>
      <c r="C759" s="2">
        <v>5800</v>
      </c>
      <c r="D759" s="2">
        <v>10</v>
      </c>
      <c r="E759" s="2" t="s">
        <v>207</v>
      </c>
      <c r="F759" s="2">
        <v>200</v>
      </c>
      <c r="G759" s="2" t="s">
        <v>207</v>
      </c>
      <c r="H759" s="2" t="s">
        <v>207</v>
      </c>
      <c r="I759" s="2" t="s">
        <v>207</v>
      </c>
      <c r="J759" s="2" t="s">
        <v>207</v>
      </c>
    </row>
    <row r="760" spans="1:10" x14ac:dyDescent="0.25">
      <c r="A760" s="2">
        <v>758</v>
      </c>
      <c r="B760" s="2" t="s">
        <v>207</v>
      </c>
      <c r="C760" s="2">
        <v>5900</v>
      </c>
      <c r="D760" s="2">
        <v>10</v>
      </c>
      <c r="E760" s="2" t="s">
        <v>207</v>
      </c>
      <c r="F760" s="2">
        <v>200</v>
      </c>
      <c r="G760" s="2" t="s">
        <v>207</v>
      </c>
      <c r="H760" s="2" t="s">
        <v>207</v>
      </c>
      <c r="I760" s="2" t="s">
        <v>207</v>
      </c>
      <c r="J760" s="2" t="s">
        <v>207</v>
      </c>
    </row>
    <row r="761" spans="1:10" x14ac:dyDescent="0.25">
      <c r="A761" s="2">
        <v>759</v>
      </c>
      <c r="B761" s="2" t="s">
        <v>207</v>
      </c>
      <c r="C761" s="2">
        <v>6000</v>
      </c>
      <c r="D761" s="2">
        <v>10</v>
      </c>
      <c r="E761" s="2" t="s">
        <v>207</v>
      </c>
      <c r="F761" s="2">
        <v>200</v>
      </c>
      <c r="G761" s="2" t="s">
        <v>207</v>
      </c>
      <c r="H761" s="2" t="s">
        <v>207</v>
      </c>
      <c r="I761" s="2" t="s">
        <v>207</v>
      </c>
      <c r="J761" s="2" t="s">
        <v>207</v>
      </c>
    </row>
    <row r="762" spans="1:10" x14ac:dyDescent="0.25">
      <c r="A762" s="2">
        <v>760</v>
      </c>
      <c r="B762" s="2" t="s">
        <v>207</v>
      </c>
      <c r="C762" s="2">
        <v>6100</v>
      </c>
      <c r="D762" s="2">
        <v>10</v>
      </c>
      <c r="E762" s="2" t="s">
        <v>207</v>
      </c>
      <c r="F762" s="2">
        <v>210</v>
      </c>
      <c r="G762" s="2" t="s">
        <v>207</v>
      </c>
      <c r="H762" s="2" t="s">
        <v>207</v>
      </c>
      <c r="I762" s="2" t="s">
        <v>207</v>
      </c>
      <c r="J762" s="2" t="s">
        <v>207</v>
      </c>
    </row>
    <row r="763" spans="1:10" x14ac:dyDescent="0.25">
      <c r="A763" s="2">
        <v>761</v>
      </c>
      <c r="B763" s="2" t="s">
        <v>207</v>
      </c>
      <c r="C763" s="2">
        <v>6200</v>
      </c>
      <c r="D763" s="2">
        <v>10</v>
      </c>
      <c r="E763" s="2" t="s">
        <v>207</v>
      </c>
      <c r="F763" s="2">
        <v>210</v>
      </c>
      <c r="G763" s="2" t="s">
        <v>207</v>
      </c>
      <c r="H763" s="2" t="s">
        <v>207</v>
      </c>
      <c r="I763" s="2" t="s">
        <v>207</v>
      </c>
      <c r="J763" s="2" t="s">
        <v>207</v>
      </c>
    </row>
    <row r="764" spans="1:10" x14ac:dyDescent="0.25">
      <c r="A764" s="2">
        <v>762</v>
      </c>
      <c r="B764" s="2" t="s">
        <v>207</v>
      </c>
      <c r="C764" s="2">
        <v>6300</v>
      </c>
      <c r="D764" s="2">
        <v>10</v>
      </c>
      <c r="E764" s="2" t="s">
        <v>207</v>
      </c>
      <c r="F764" s="2">
        <v>210</v>
      </c>
      <c r="G764" s="2" t="s">
        <v>207</v>
      </c>
      <c r="H764" s="2" t="s">
        <v>207</v>
      </c>
      <c r="I764" s="2" t="s">
        <v>207</v>
      </c>
      <c r="J764" s="2" t="s">
        <v>207</v>
      </c>
    </row>
    <row r="765" spans="1:10" x14ac:dyDescent="0.25">
      <c r="A765" s="2">
        <v>763</v>
      </c>
      <c r="B765" s="2" t="s">
        <v>207</v>
      </c>
      <c r="C765" s="2">
        <v>6400</v>
      </c>
      <c r="D765" s="2">
        <v>10</v>
      </c>
      <c r="E765" s="2" t="s">
        <v>207</v>
      </c>
      <c r="F765" s="2">
        <v>220</v>
      </c>
      <c r="G765" s="2" t="s">
        <v>207</v>
      </c>
      <c r="H765" s="2" t="s">
        <v>207</v>
      </c>
      <c r="I765" s="2" t="s">
        <v>207</v>
      </c>
      <c r="J765" s="2" t="s">
        <v>207</v>
      </c>
    </row>
    <row r="766" spans="1:10" x14ac:dyDescent="0.25">
      <c r="A766" s="2">
        <v>764</v>
      </c>
      <c r="B766" s="2" t="s">
        <v>207</v>
      </c>
      <c r="C766" s="2">
        <v>6500</v>
      </c>
      <c r="D766" s="2">
        <v>10</v>
      </c>
      <c r="E766" s="2" t="s">
        <v>207</v>
      </c>
      <c r="F766" s="2">
        <v>220</v>
      </c>
      <c r="G766" s="2" t="s">
        <v>207</v>
      </c>
      <c r="H766" s="2" t="s">
        <v>207</v>
      </c>
      <c r="I766" s="2" t="s">
        <v>207</v>
      </c>
      <c r="J766" s="2" t="s">
        <v>207</v>
      </c>
    </row>
    <row r="767" spans="1:10" x14ac:dyDescent="0.25">
      <c r="A767" s="2">
        <v>765</v>
      </c>
      <c r="B767" s="2" t="s">
        <v>207</v>
      </c>
      <c r="C767" s="2">
        <v>6600</v>
      </c>
      <c r="D767" s="2">
        <v>10</v>
      </c>
      <c r="E767" s="2" t="s">
        <v>207</v>
      </c>
      <c r="F767" s="2">
        <v>220</v>
      </c>
      <c r="G767" s="2" t="s">
        <v>207</v>
      </c>
      <c r="H767" s="2" t="s">
        <v>207</v>
      </c>
      <c r="I767" s="2" t="s">
        <v>207</v>
      </c>
      <c r="J767" s="2" t="s">
        <v>207</v>
      </c>
    </row>
    <row r="768" spans="1:10" x14ac:dyDescent="0.25">
      <c r="A768" s="2">
        <v>766</v>
      </c>
      <c r="B768" s="2" t="s">
        <v>207</v>
      </c>
      <c r="C768" s="2">
        <v>6700</v>
      </c>
      <c r="D768" s="2">
        <v>10</v>
      </c>
      <c r="E768" s="2" t="s">
        <v>207</v>
      </c>
      <c r="F768" s="2">
        <v>230</v>
      </c>
      <c r="G768" s="2" t="s">
        <v>207</v>
      </c>
      <c r="H768" s="2" t="s">
        <v>207</v>
      </c>
      <c r="I768" s="2" t="s">
        <v>207</v>
      </c>
      <c r="J768" s="2" t="s">
        <v>207</v>
      </c>
    </row>
    <row r="769" spans="1:10" x14ac:dyDescent="0.25">
      <c r="A769" s="2">
        <v>767</v>
      </c>
      <c r="B769" s="2" t="s">
        <v>207</v>
      </c>
      <c r="C769" s="2">
        <v>6800</v>
      </c>
      <c r="D769" s="2">
        <v>10</v>
      </c>
      <c r="E769" s="2" t="s">
        <v>207</v>
      </c>
      <c r="F769" s="2">
        <v>230</v>
      </c>
      <c r="G769" s="2" t="s">
        <v>207</v>
      </c>
      <c r="H769" s="2" t="s">
        <v>207</v>
      </c>
      <c r="I769" s="2" t="s">
        <v>207</v>
      </c>
      <c r="J769" s="2" t="s">
        <v>207</v>
      </c>
    </row>
    <row r="770" spans="1:10" x14ac:dyDescent="0.25">
      <c r="A770" s="2">
        <v>768</v>
      </c>
      <c r="B770" s="2" t="s">
        <v>207</v>
      </c>
      <c r="C770" s="2">
        <v>6900</v>
      </c>
      <c r="D770" s="2">
        <v>10</v>
      </c>
      <c r="E770" s="2" t="s">
        <v>207</v>
      </c>
      <c r="F770" s="2">
        <v>230</v>
      </c>
      <c r="G770" s="2" t="s">
        <v>207</v>
      </c>
      <c r="H770" s="2" t="s">
        <v>207</v>
      </c>
      <c r="I770" s="2" t="s">
        <v>207</v>
      </c>
      <c r="J770" s="2" t="s">
        <v>207</v>
      </c>
    </row>
    <row r="771" spans="1:10" x14ac:dyDescent="0.25">
      <c r="A771" s="2">
        <v>769</v>
      </c>
      <c r="B771" s="2" t="s">
        <v>207</v>
      </c>
      <c r="C771" s="2">
        <v>7000</v>
      </c>
      <c r="D771" s="2">
        <v>10</v>
      </c>
      <c r="E771" s="2" t="s">
        <v>207</v>
      </c>
      <c r="F771" s="2">
        <v>240</v>
      </c>
      <c r="G771" s="2" t="s">
        <v>207</v>
      </c>
      <c r="H771" s="2" t="s">
        <v>207</v>
      </c>
      <c r="I771" s="2" t="s">
        <v>207</v>
      </c>
      <c r="J771" s="2" t="s">
        <v>207</v>
      </c>
    </row>
    <row r="772" spans="1:10" x14ac:dyDescent="0.25">
      <c r="A772" s="2">
        <v>770</v>
      </c>
      <c r="B772" s="2" t="s">
        <v>207</v>
      </c>
      <c r="C772" s="2">
        <v>7100</v>
      </c>
      <c r="D772" s="2">
        <v>10</v>
      </c>
      <c r="E772" s="2" t="s">
        <v>207</v>
      </c>
      <c r="F772" s="2">
        <v>240</v>
      </c>
      <c r="G772" s="2" t="s">
        <v>207</v>
      </c>
      <c r="H772" s="2" t="s">
        <v>207</v>
      </c>
      <c r="I772" s="2" t="s">
        <v>207</v>
      </c>
      <c r="J772" s="2" t="s">
        <v>207</v>
      </c>
    </row>
    <row r="773" spans="1:10" x14ac:dyDescent="0.25">
      <c r="A773" s="2">
        <v>771</v>
      </c>
      <c r="B773" s="2" t="s">
        <v>207</v>
      </c>
      <c r="C773" s="2">
        <v>7200</v>
      </c>
      <c r="D773" s="2">
        <v>10</v>
      </c>
      <c r="E773" s="2" t="s">
        <v>207</v>
      </c>
      <c r="F773" s="2">
        <v>240</v>
      </c>
      <c r="G773" s="2" t="s">
        <v>207</v>
      </c>
      <c r="H773" s="2" t="s">
        <v>207</v>
      </c>
      <c r="I773" s="2" t="s">
        <v>207</v>
      </c>
      <c r="J773" s="2" t="s">
        <v>207</v>
      </c>
    </row>
    <row r="774" spans="1:10" x14ac:dyDescent="0.25">
      <c r="A774" s="2">
        <v>772</v>
      </c>
      <c r="B774" s="2" t="s">
        <v>207</v>
      </c>
      <c r="C774" s="2">
        <v>7300</v>
      </c>
      <c r="D774" s="2">
        <v>10</v>
      </c>
      <c r="E774" s="2" t="s">
        <v>207</v>
      </c>
      <c r="F774" s="2">
        <v>250</v>
      </c>
      <c r="G774" s="2" t="s">
        <v>207</v>
      </c>
      <c r="H774" s="2" t="s">
        <v>207</v>
      </c>
      <c r="I774" s="2" t="s">
        <v>207</v>
      </c>
      <c r="J774" s="2" t="s">
        <v>207</v>
      </c>
    </row>
    <row r="775" spans="1:10" x14ac:dyDescent="0.25">
      <c r="A775" s="2">
        <v>773</v>
      </c>
      <c r="B775" s="2" t="s">
        <v>207</v>
      </c>
      <c r="C775" s="2">
        <v>7400</v>
      </c>
      <c r="D775" s="2">
        <v>10</v>
      </c>
      <c r="E775" s="2" t="s">
        <v>207</v>
      </c>
      <c r="F775" s="2">
        <v>250</v>
      </c>
      <c r="G775" s="2" t="s">
        <v>207</v>
      </c>
      <c r="H775" s="2" t="s">
        <v>207</v>
      </c>
      <c r="I775" s="2" t="s">
        <v>207</v>
      </c>
      <c r="J775" s="2" t="s">
        <v>207</v>
      </c>
    </row>
    <row r="776" spans="1:10" x14ac:dyDescent="0.25">
      <c r="A776" s="2">
        <v>774</v>
      </c>
      <c r="B776" s="2" t="s">
        <v>207</v>
      </c>
      <c r="C776" s="2">
        <v>7500</v>
      </c>
      <c r="D776" s="2">
        <v>10</v>
      </c>
      <c r="E776" s="2" t="s">
        <v>207</v>
      </c>
      <c r="F776" s="2">
        <v>250</v>
      </c>
      <c r="G776" s="2" t="s">
        <v>207</v>
      </c>
      <c r="H776" s="2" t="s">
        <v>207</v>
      </c>
      <c r="I776" s="2" t="s">
        <v>207</v>
      </c>
      <c r="J776" s="2" t="s">
        <v>207</v>
      </c>
    </row>
    <row r="777" spans="1:10" x14ac:dyDescent="0.25">
      <c r="A777" s="2">
        <v>775</v>
      </c>
      <c r="B777" s="2" t="s">
        <v>207</v>
      </c>
      <c r="C777" s="2">
        <v>7600</v>
      </c>
      <c r="D777" s="2">
        <v>10</v>
      </c>
      <c r="E777" s="2" t="s">
        <v>207</v>
      </c>
      <c r="F777" s="2">
        <v>260</v>
      </c>
      <c r="G777" s="2" t="s">
        <v>207</v>
      </c>
      <c r="H777" s="2" t="s">
        <v>207</v>
      </c>
      <c r="I777" s="2" t="s">
        <v>207</v>
      </c>
      <c r="J777" s="2" t="s">
        <v>207</v>
      </c>
    </row>
    <row r="778" spans="1:10" x14ac:dyDescent="0.25">
      <c r="A778" s="2">
        <v>776</v>
      </c>
      <c r="B778" s="2" t="s">
        <v>207</v>
      </c>
      <c r="C778" s="2">
        <v>7700</v>
      </c>
      <c r="D778" s="2">
        <v>10</v>
      </c>
      <c r="E778" s="2" t="s">
        <v>207</v>
      </c>
      <c r="F778" s="2">
        <v>260</v>
      </c>
      <c r="G778" s="2" t="s">
        <v>207</v>
      </c>
      <c r="H778" s="2" t="s">
        <v>207</v>
      </c>
      <c r="I778" s="2" t="s">
        <v>207</v>
      </c>
      <c r="J778" s="2" t="s">
        <v>207</v>
      </c>
    </row>
    <row r="779" spans="1:10" x14ac:dyDescent="0.25">
      <c r="A779" s="2">
        <v>777</v>
      </c>
      <c r="B779" s="2" t="s">
        <v>207</v>
      </c>
      <c r="C779" s="2">
        <v>7800</v>
      </c>
      <c r="D779" s="2">
        <v>10</v>
      </c>
      <c r="E779" s="2" t="s">
        <v>207</v>
      </c>
      <c r="F779" s="2">
        <v>260</v>
      </c>
      <c r="G779" s="2" t="s">
        <v>207</v>
      </c>
      <c r="H779" s="2" t="s">
        <v>207</v>
      </c>
      <c r="I779" s="2" t="s">
        <v>207</v>
      </c>
      <c r="J779" s="2" t="s">
        <v>207</v>
      </c>
    </row>
    <row r="780" spans="1:10" x14ac:dyDescent="0.25">
      <c r="A780" s="2">
        <v>778</v>
      </c>
      <c r="B780" s="2" t="s">
        <v>207</v>
      </c>
      <c r="C780" s="2">
        <v>7900</v>
      </c>
      <c r="D780" s="2">
        <v>10</v>
      </c>
      <c r="E780" s="2" t="s">
        <v>207</v>
      </c>
      <c r="F780" s="2">
        <v>270</v>
      </c>
      <c r="G780" s="2" t="s">
        <v>207</v>
      </c>
      <c r="H780" s="2" t="s">
        <v>207</v>
      </c>
      <c r="I780" s="2" t="s">
        <v>207</v>
      </c>
      <c r="J780" s="2" t="s">
        <v>207</v>
      </c>
    </row>
    <row r="781" spans="1:10" x14ac:dyDescent="0.25">
      <c r="A781" s="2">
        <v>779</v>
      </c>
      <c r="B781" s="2" t="s">
        <v>207</v>
      </c>
      <c r="C781" s="2">
        <v>8000</v>
      </c>
      <c r="D781" s="2">
        <v>10</v>
      </c>
      <c r="E781" s="2" t="s">
        <v>207</v>
      </c>
      <c r="F781" s="2">
        <v>270</v>
      </c>
      <c r="G781" s="2" t="s">
        <v>207</v>
      </c>
      <c r="H781" s="2" t="s">
        <v>207</v>
      </c>
      <c r="I781" s="2" t="s">
        <v>207</v>
      </c>
      <c r="J781" s="2" t="s">
        <v>207</v>
      </c>
    </row>
    <row r="782" spans="1:10" x14ac:dyDescent="0.25">
      <c r="A782" s="2">
        <v>780</v>
      </c>
      <c r="B782" s="2" t="s">
        <v>207</v>
      </c>
      <c r="C782" s="2">
        <v>8100</v>
      </c>
      <c r="D782" s="2">
        <v>10</v>
      </c>
      <c r="E782" s="2" t="s">
        <v>207</v>
      </c>
      <c r="F782" s="2">
        <v>270</v>
      </c>
      <c r="G782" s="2" t="s">
        <v>207</v>
      </c>
      <c r="H782" s="2" t="s">
        <v>207</v>
      </c>
      <c r="I782" s="2" t="s">
        <v>207</v>
      </c>
      <c r="J782" s="2" t="s">
        <v>207</v>
      </c>
    </row>
    <row r="783" spans="1:10" x14ac:dyDescent="0.25">
      <c r="A783" s="2">
        <v>781</v>
      </c>
      <c r="B783" s="2" t="s">
        <v>207</v>
      </c>
      <c r="C783" s="2">
        <v>8200</v>
      </c>
      <c r="D783" s="2">
        <v>10</v>
      </c>
      <c r="E783" s="2" t="s">
        <v>207</v>
      </c>
      <c r="F783" s="2">
        <v>280</v>
      </c>
      <c r="G783" s="2" t="s">
        <v>207</v>
      </c>
      <c r="H783" s="2" t="s">
        <v>207</v>
      </c>
      <c r="I783" s="2" t="s">
        <v>207</v>
      </c>
      <c r="J783" s="2" t="s">
        <v>207</v>
      </c>
    </row>
    <row r="784" spans="1:10" x14ac:dyDescent="0.25">
      <c r="A784" s="2">
        <v>782</v>
      </c>
      <c r="B784" s="2" t="s">
        <v>207</v>
      </c>
      <c r="C784" s="2">
        <v>8300</v>
      </c>
      <c r="D784" s="2">
        <v>10</v>
      </c>
      <c r="E784" s="2" t="s">
        <v>207</v>
      </c>
      <c r="F784" s="2">
        <v>280</v>
      </c>
      <c r="G784" s="2" t="s">
        <v>207</v>
      </c>
      <c r="H784" s="2" t="s">
        <v>207</v>
      </c>
      <c r="I784" s="2" t="s">
        <v>207</v>
      </c>
      <c r="J784" s="2" t="s">
        <v>207</v>
      </c>
    </row>
    <row r="785" spans="1:10" x14ac:dyDescent="0.25">
      <c r="A785" s="2">
        <v>783</v>
      </c>
      <c r="B785" s="2" t="s">
        <v>207</v>
      </c>
      <c r="C785" s="2">
        <v>8400</v>
      </c>
      <c r="D785" s="2">
        <v>10</v>
      </c>
      <c r="E785" s="2" t="s">
        <v>207</v>
      </c>
      <c r="F785" s="2">
        <v>280</v>
      </c>
      <c r="G785" s="2" t="s">
        <v>207</v>
      </c>
      <c r="H785" s="2" t="s">
        <v>207</v>
      </c>
      <c r="I785" s="2" t="s">
        <v>207</v>
      </c>
      <c r="J785" s="2" t="s">
        <v>207</v>
      </c>
    </row>
    <row r="786" spans="1:10" x14ac:dyDescent="0.25">
      <c r="A786" s="2">
        <v>784</v>
      </c>
      <c r="B786" s="2" t="s">
        <v>207</v>
      </c>
      <c r="C786" s="2">
        <v>8500</v>
      </c>
      <c r="D786" s="2">
        <v>10</v>
      </c>
      <c r="E786" s="2" t="s">
        <v>207</v>
      </c>
      <c r="F786" s="2">
        <v>290</v>
      </c>
      <c r="G786" s="2" t="s">
        <v>207</v>
      </c>
      <c r="H786" s="2" t="s">
        <v>207</v>
      </c>
      <c r="I786" s="2" t="s">
        <v>207</v>
      </c>
      <c r="J786" s="2" t="s">
        <v>207</v>
      </c>
    </row>
    <row r="787" spans="1:10" x14ac:dyDescent="0.25">
      <c r="A787" s="2">
        <v>785</v>
      </c>
      <c r="B787" s="2" t="s">
        <v>207</v>
      </c>
      <c r="C787" s="2">
        <v>8600</v>
      </c>
      <c r="D787" s="2">
        <v>10</v>
      </c>
      <c r="E787" s="2" t="s">
        <v>207</v>
      </c>
      <c r="F787" s="2">
        <v>290</v>
      </c>
      <c r="G787" s="2" t="s">
        <v>207</v>
      </c>
      <c r="H787" s="2" t="s">
        <v>207</v>
      </c>
      <c r="I787" s="2" t="s">
        <v>207</v>
      </c>
      <c r="J787" s="2" t="s">
        <v>207</v>
      </c>
    </row>
    <row r="788" spans="1:10" x14ac:dyDescent="0.25">
      <c r="A788" s="2">
        <v>786</v>
      </c>
      <c r="B788" s="2" t="s">
        <v>207</v>
      </c>
      <c r="C788" s="2">
        <v>8700</v>
      </c>
      <c r="D788" s="2">
        <v>10</v>
      </c>
      <c r="E788" s="2" t="s">
        <v>207</v>
      </c>
      <c r="F788" s="2">
        <v>290</v>
      </c>
      <c r="G788" s="2" t="s">
        <v>207</v>
      </c>
      <c r="H788" s="2" t="s">
        <v>207</v>
      </c>
      <c r="I788" s="2" t="s">
        <v>207</v>
      </c>
      <c r="J788" s="2" t="s">
        <v>207</v>
      </c>
    </row>
    <row r="789" spans="1:10" x14ac:dyDescent="0.25">
      <c r="A789" s="2">
        <v>787</v>
      </c>
      <c r="B789" s="2" t="s">
        <v>207</v>
      </c>
      <c r="C789" s="2">
        <v>8800</v>
      </c>
      <c r="D789" s="2">
        <v>10</v>
      </c>
      <c r="E789" s="2" t="s">
        <v>207</v>
      </c>
      <c r="F789" s="2">
        <v>300</v>
      </c>
      <c r="G789" s="2" t="s">
        <v>207</v>
      </c>
      <c r="H789" s="2" t="s">
        <v>207</v>
      </c>
      <c r="I789" s="2" t="s">
        <v>207</v>
      </c>
      <c r="J789" s="2" t="s">
        <v>207</v>
      </c>
    </row>
    <row r="790" spans="1:10" x14ac:dyDescent="0.25">
      <c r="A790" s="2">
        <v>788</v>
      </c>
      <c r="B790" s="2" t="s">
        <v>207</v>
      </c>
      <c r="C790" s="2">
        <v>8900</v>
      </c>
      <c r="D790" s="2">
        <v>10</v>
      </c>
      <c r="E790" s="2" t="s">
        <v>207</v>
      </c>
      <c r="F790" s="2">
        <v>300</v>
      </c>
      <c r="G790" s="2" t="s">
        <v>207</v>
      </c>
      <c r="H790" s="2" t="s">
        <v>207</v>
      </c>
      <c r="I790" s="2" t="s">
        <v>207</v>
      </c>
      <c r="J790" s="2" t="s">
        <v>207</v>
      </c>
    </row>
    <row r="791" spans="1:10" x14ac:dyDescent="0.25">
      <c r="A791" s="2">
        <v>789</v>
      </c>
      <c r="B791" s="2" t="s">
        <v>207</v>
      </c>
      <c r="C791" s="2">
        <v>9000</v>
      </c>
      <c r="D791" s="2">
        <v>10</v>
      </c>
      <c r="E791" s="2" t="s">
        <v>207</v>
      </c>
      <c r="F791" s="2">
        <v>300</v>
      </c>
      <c r="G791" s="2" t="s">
        <v>207</v>
      </c>
      <c r="H791" s="2" t="s">
        <v>207</v>
      </c>
      <c r="I791" s="2" t="s">
        <v>207</v>
      </c>
      <c r="J791" s="2" t="s">
        <v>207</v>
      </c>
    </row>
    <row r="792" spans="1:10" x14ac:dyDescent="0.25">
      <c r="A792" s="2">
        <v>790</v>
      </c>
      <c r="B792" s="2" t="s">
        <v>207</v>
      </c>
      <c r="C792" s="2">
        <v>9100</v>
      </c>
      <c r="D792" s="2">
        <v>10</v>
      </c>
      <c r="E792" s="2" t="s">
        <v>207</v>
      </c>
      <c r="F792" s="2">
        <v>310</v>
      </c>
      <c r="G792" s="2" t="s">
        <v>207</v>
      </c>
      <c r="H792" s="2" t="s">
        <v>207</v>
      </c>
      <c r="I792" s="2" t="s">
        <v>207</v>
      </c>
      <c r="J792" s="2" t="s">
        <v>207</v>
      </c>
    </row>
    <row r="793" spans="1:10" x14ac:dyDescent="0.25">
      <c r="A793" s="2">
        <v>791</v>
      </c>
      <c r="B793" s="2" t="s">
        <v>207</v>
      </c>
      <c r="C793" s="2">
        <v>9200</v>
      </c>
      <c r="D793" s="2">
        <v>10</v>
      </c>
      <c r="E793" s="2" t="s">
        <v>207</v>
      </c>
      <c r="F793" s="2">
        <v>310</v>
      </c>
      <c r="G793" s="2" t="s">
        <v>207</v>
      </c>
      <c r="H793" s="2" t="s">
        <v>207</v>
      </c>
      <c r="I793" s="2" t="s">
        <v>207</v>
      </c>
      <c r="J793" s="2" t="s">
        <v>207</v>
      </c>
    </row>
    <row r="794" spans="1:10" x14ac:dyDescent="0.25">
      <c r="A794" s="2">
        <v>792</v>
      </c>
      <c r="B794" s="2" t="s">
        <v>207</v>
      </c>
      <c r="C794" s="2">
        <v>9300</v>
      </c>
      <c r="D794" s="2">
        <v>10</v>
      </c>
      <c r="E794" s="2" t="s">
        <v>207</v>
      </c>
      <c r="F794" s="2">
        <v>310</v>
      </c>
      <c r="G794" s="2" t="s">
        <v>207</v>
      </c>
      <c r="H794" s="2" t="s">
        <v>207</v>
      </c>
      <c r="I794" s="2" t="s">
        <v>207</v>
      </c>
      <c r="J794" s="2" t="s">
        <v>207</v>
      </c>
    </row>
    <row r="795" spans="1:10" x14ac:dyDescent="0.25">
      <c r="A795" s="2">
        <v>793</v>
      </c>
      <c r="B795" s="2" t="s">
        <v>207</v>
      </c>
      <c r="C795" s="2">
        <v>9400</v>
      </c>
      <c r="D795" s="2">
        <v>10</v>
      </c>
      <c r="E795" s="2" t="s">
        <v>207</v>
      </c>
      <c r="F795" s="2">
        <v>320</v>
      </c>
      <c r="G795" s="2" t="s">
        <v>207</v>
      </c>
      <c r="H795" s="2" t="s">
        <v>207</v>
      </c>
      <c r="I795" s="2" t="s">
        <v>207</v>
      </c>
      <c r="J795" s="2" t="s">
        <v>207</v>
      </c>
    </row>
    <row r="796" spans="1:10" x14ac:dyDescent="0.25">
      <c r="A796" s="2">
        <v>794</v>
      </c>
      <c r="B796" s="2" t="s">
        <v>207</v>
      </c>
      <c r="C796" s="2">
        <v>9500</v>
      </c>
      <c r="D796" s="2">
        <v>10</v>
      </c>
      <c r="E796" s="2" t="s">
        <v>207</v>
      </c>
      <c r="F796" s="2">
        <v>320</v>
      </c>
      <c r="G796" s="2" t="s">
        <v>207</v>
      </c>
      <c r="H796" s="2" t="s">
        <v>207</v>
      </c>
      <c r="I796" s="2" t="s">
        <v>207</v>
      </c>
      <c r="J796" s="2" t="s">
        <v>207</v>
      </c>
    </row>
    <row r="797" spans="1:10" x14ac:dyDescent="0.25">
      <c r="A797" s="2">
        <v>795</v>
      </c>
      <c r="B797" s="2" t="s">
        <v>207</v>
      </c>
      <c r="C797" s="2">
        <v>9600</v>
      </c>
      <c r="D797" s="2">
        <v>10</v>
      </c>
      <c r="E797" s="2" t="s">
        <v>207</v>
      </c>
      <c r="F797" s="2">
        <v>320</v>
      </c>
      <c r="G797" s="2" t="s">
        <v>207</v>
      </c>
      <c r="H797" s="2" t="s">
        <v>207</v>
      </c>
      <c r="I797" s="2" t="s">
        <v>207</v>
      </c>
      <c r="J797" s="2" t="s">
        <v>207</v>
      </c>
    </row>
    <row r="798" spans="1:10" x14ac:dyDescent="0.25">
      <c r="A798" s="2">
        <v>796</v>
      </c>
      <c r="B798" s="2" t="s">
        <v>207</v>
      </c>
      <c r="C798" s="2">
        <v>9700</v>
      </c>
      <c r="D798" s="2">
        <v>10</v>
      </c>
      <c r="E798" s="2" t="s">
        <v>207</v>
      </c>
      <c r="F798" s="2">
        <v>330</v>
      </c>
      <c r="G798" s="2" t="s">
        <v>207</v>
      </c>
      <c r="H798" s="2" t="s">
        <v>207</v>
      </c>
      <c r="I798" s="2" t="s">
        <v>207</v>
      </c>
      <c r="J798" s="2" t="s">
        <v>207</v>
      </c>
    </row>
    <row r="799" spans="1:10" x14ac:dyDescent="0.25">
      <c r="A799" s="2">
        <v>797</v>
      </c>
      <c r="B799" s="2" t="s">
        <v>207</v>
      </c>
      <c r="C799" s="2">
        <v>9800</v>
      </c>
      <c r="D799" s="2">
        <v>10</v>
      </c>
      <c r="E799" s="2" t="s">
        <v>207</v>
      </c>
      <c r="F799" s="2">
        <v>330</v>
      </c>
      <c r="G799" s="2" t="s">
        <v>207</v>
      </c>
      <c r="H799" s="2" t="s">
        <v>207</v>
      </c>
      <c r="I799" s="2" t="s">
        <v>207</v>
      </c>
      <c r="J799" s="2" t="s">
        <v>207</v>
      </c>
    </row>
    <row r="800" spans="1:10" x14ac:dyDescent="0.25">
      <c r="A800" s="2">
        <v>798</v>
      </c>
      <c r="B800" s="2" t="s">
        <v>207</v>
      </c>
      <c r="C800" s="2">
        <v>9900</v>
      </c>
      <c r="D800" s="2">
        <v>10</v>
      </c>
      <c r="E800" s="2" t="s">
        <v>207</v>
      </c>
      <c r="F800" s="2">
        <v>330</v>
      </c>
      <c r="G800" s="2" t="s">
        <v>207</v>
      </c>
      <c r="H800" s="2" t="s">
        <v>207</v>
      </c>
      <c r="I800" s="2" t="s">
        <v>207</v>
      </c>
      <c r="J800" s="2" t="s">
        <v>207</v>
      </c>
    </row>
    <row r="801" spans="1:10" x14ac:dyDescent="0.25">
      <c r="A801" s="2">
        <v>799</v>
      </c>
      <c r="B801" s="2" t="s">
        <v>207</v>
      </c>
      <c r="C801" s="2">
        <v>10000</v>
      </c>
      <c r="D801" s="2">
        <v>10</v>
      </c>
      <c r="E801" s="2" t="s">
        <v>207</v>
      </c>
      <c r="F801" s="2">
        <v>340</v>
      </c>
      <c r="G801" s="2" t="s">
        <v>207</v>
      </c>
      <c r="H801" s="2" t="s">
        <v>207</v>
      </c>
      <c r="I801" s="2" t="s">
        <v>207</v>
      </c>
      <c r="J801" s="2" t="s">
        <v>207</v>
      </c>
    </row>
    <row r="802" spans="1:10" x14ac:dyDescent="0.25">
      <c r="A802" s="2">
        <v>800</v>
      </c>
      <c r="B802" s="2" t="s">
        <v>270</v>
      </c>
      <c r="C802" s="2">
        <v>10100</v>
      </c>
      <c r="D802" s="2">
        <v>10</v>
      </c>
      <c r="E802" s="2" t="s">
        <v>207</v>
      </c>
      <c r="F802" s="2">
        <v>10</v>
      </c>
      <c r="G802" s="2" t="s">
        <v>207</v>
      </c>
      <c r="H802" s="2" t="s">
        <v>207</v>
      </c>
      <c r="I802" s="2" t="s">
        <v>207</v>
      </c>
      <c r="J802" s="2" t="s">
        <v>207</v>
      </c>
    </row>
    <row r="803" spans="1:10" x14ac:dyDescent="0.25">
      <c r="A803" s="2">
        <v>801</v>
      </c>
      <c r="B803" s="2" t="s">
        <v>106</v>
      </c>
      <c r="C803" s="2">
        <v>10200</v>
      </c>
      <c r="D803" s="2">
        <v>10</v>
      </c>
      <c r="E803" s="2" t="s">
        <v>207</v>
      </c>
      <c r="F803" s="2">
        <v>10</v>
      </c>
      <c r="G803" s="2" t="s">
        <v>207</v>
      </c>
      <c r="H803" s="2" t="s">
        <v>207</v>
      </c>
      <c r="I803" s="2" t="s">
        <v>207</v>
      </c>
      <c r="J803" s="2" t="s">
        <v>207</v>
      </c>
    </row>
    <row r="804" spans="1:10" x14ac:dyDescent="0.25">
      <c r="A804" s="2">
        <v>802</v>
      </c>
      <c r="B804" s="2" t="s">
        <v>271</v>
      </c>
      <c r="C804" s="2">
        <v>10300</v>
      </c>
      <c r="D804" s="2">
        <v>10</v>
      </c>
      <c r="E804" s="2" t="s">
        <v>207</v>
      </c>
      <c r="F804" s="2">
        <v>10</v>
      </c>
      <c r="G804" s="2" t="s">
        <v>207</v>
      </c>
      <c r="H804" s="2" t="s">
        <v>207</v>
      </c>
      <c r="I804" s="2" t="s">
        <v>207</v>
      </c>
      <c r="J804" s="2" t="s">
        <v>207</v>
      </c>
    </row>
    <row r="805" spans="1:10" x14ac:dyDescent="0.25">
      <c r="A805" s="2">
        <v>803</v>
      </c>
      <c r="B805" s="2" t="s">
        <v>272</v>
      </c>
      <c r="C805" s="2">
        <v>10400</v>
      </c>
      <c r="D805" s="2">
        <v>10</v>
      </c>
      <c r="E805" s="2" t="s">
        <v>207</v>
      </c>
      <c r="F805" s="2">
        <v>20</v>
      </c>
      <c r="G805" s="2" t="s">
        <v>207</v>
      </c>
      <c r="H805" s="2" t="s">
        <v>207</v>
      </c>
      <c r="I805" s="2" t="s">
        <v>207</v>
      </c>
      <c r="J805" s="2" t="s">
        <v>207</v>
      </c>
    </row>
    <row r="806" spans="1:10" x14ac:dyDescent="0.25">
      <c r="A806" s="2">
        <v>804</v>
      </c>
      <c r="B806" s="2" t="s">
        <v>273</v>
      </c>
      <c r="C806" s="2">
        <v>10500</v>
      </c>
      <c r="D806" s="2">
        <v>10</v>
      </c>
      <c r="E806" s="2" t="s">
        <v>207</v>
      </c>
      <c r="F806" s="2">
        <v>20</v>
      </c>
      <c r="G806" s="2" t="s">
        <v>207</v>
      </c>
      <c r="H806" s="2" t="s">
        <v>207</v>
      </c>
      <c r="I806" s="2" t="s">
        <v>207</v>
      </c>
      <c r="J806" s="2" t="s">
        <v>207</v>
      </c>
    </row>
    <row r="807" spans="1:10" x14ac:dyDescent="0.25">
      <c r="A807" s="2">
        <v>805</v>
      </c>
      <c r="B807" s="2" t="s">
        <v>109</v>
      </c>
      <c r="C807" s="2">
        <v>10600</v>
      </c>
      <c r="D807" s="2">
        <v>10</v>
      </c>
      <c r="E807" s="2" t="s">
        <v>207</v>
      </c>
      <c r="F807" s="2">
        <v>20</v>
      </c>
      <c r="G807" s="2" t="s">
        <v>207</v>
      </c>
      <c r="H807" s="2" t="s">
        <v>207</v>
      </c>
      <c r="I807" s="2" t="s">
        <v>207</v>
      </c>
      <c r="J807" s="2" t="s">
        <v>207</v>
      </c>
    </row>
    <row r="808" spans="1:10" x14ac:dyDescent="0.25">
      <c r="A808" s="2">
        <v>806</v>
      </c>
      <c r="B808" s="2" t="s">
        <v>274</v>
      </c>
      <c r="C808" s="2">
        <v>10700</v>
      </c>
      <c r="D808" s="2">
        <v>10</v>
      </c>
      <c r="E808" s="2" t="s">
        <v>207</v>
      </c>
      <c r="F808" s="2">
        <v>30</v>
      </c>
      <c r="G808" s="2" t="s">
        <v>207</v>
      </c>
      <c r="H808" s="2" t="s">
        <v>207</v>
      </c>
      <c r="I808" s="2" t="s">
        <v>207</v>
      </c>
      <c r="J808" s="2" t="s">
        <v>207</v>
      </c>
    </row>
    <row r="809" spans="1:10" x14ac:dyDescent="0.25">
      <c r="A809" s="2">
        <v>807</v>
      </c>
      <c r="B809" s="2" t="s">
        <v>112</v>
      </c>
      <c r="C809" s="2">
        <v>10800</v>
      </c>
      <c r="D809" s="2">
        <v>10</v>
      </c>
      <c r="E809" s="2" t="s">
        <v>207</v>
      </c>
      <c r="F809" s="2">
        <v>30</v>
      </c>
      <c r="G809" s="2" t="s">
        <v>207</v>
      </c>
      <c r="H809" s="2" t="s">
        <v>207</v>
      </c>
      <c r="I809" s="2" t="s">
        <v>207</v>
      </c>
      <c r="J809" s="2" t="s">
        <v>207</v>
      </c>
    </row>
    <row r="810" spans="1:10" x14ac:dyDescent="0.25">
      <c r="A810" s="2">
        <v>808</v>
      </c>
      <c r="B810" s="2" t="s">
        <v>275</v>
      </c>
      <c r="C810" s="2">
        <v>10900</v>
      </c>
      <c r="D810" s="2">
        <v>10</v>
      </c>
      <c r="E810" s="2" t="s">
        <v>207</v>
      </c>
      <c r="F810" s="2">
        <v>30</v>
      </c>
      <c r="G810" s="2" t="s">
        <v>207</v>
      </c>
      <c r="H810" s="2" t="s">
        <v>207</v>
      </c>
      <c r="I810" s="2" t="s">
        <v>207</v>
      </c>
      <c r="J810" s="2" t="s">
        <v>207</v>
      </c>
    </row>
    <row r="811" spans="1:10" x14ac:dyDescent="0.25">
      <c r="A811" s="2">
        <v>809</v>
      </c>
      <c r="B811" s="2" t="s">
        <v>276</v>
      </c>
      <c r="C811" s="2">
        <v>11000</v>
      </c>
      <c r="D811" s="2">
        <v>10</v>
      </c>
      <c r="E811" s="2" t="s">
        <v>207</v>
      </c>
      <c r="F811" s="2">
        <v>40</v>
      </c>
      <c r="G811" s="2" t="s">
        <v>207</v>
      </c>
      <c r="H811" s="2" t="s">
        <v>207</v>
      </c>
      <c r="I811" s="2" t="s">
        <v>207</v>
      </c>
      <c r="J811" s="2" t="s">
        <v>207</v>
      </c>
    </row>
    <row r="812" spans="1:10" x14ac:dyDescent="0.25">
      <c r="A812" s="2">
        <v>810</v>
      </c>
      <c r="B812" s="2" t="s">
        <v>277</v>
      </c>
      <c r="C812" s="2">
        <v>11100</v>
      </c>
      <c r="D812" s="2">
        <v>10</v>
      </c>
      <c r="E812" s="2" t="s">
        <v>207</v>
      </c>
      <c r="F812" s="2">
        <v>40</v>
      </c>
      <c r="G812" s="2" t="s">
        <v>207</v>
      </c>
      <c r="H812" s="2" t="s">
        <v>207</v>
      </c>
      <c r="I812" s="2" t="s">
        <v>207</v>
      </c>
      <c r="J812" s="2" t="s">
        <v>207</v>
      </c>
    </row>
    <row r="813" spans="1:10" x14ac:dyDescent="0.25">
      <c r="A813" s="2">
        <v>811</v>
      </c>
      <c r="B813" s="2" t="s">
        <v>115</v>
      </c>
      <c r="C813" s="2">
        <v>11200</v>
      </c>
      <c r="D813" s="2">
        <v>10</v>
      </c>
      <c r="E813" s="2" t="s">
        <v>207</v>
      </c>
      <c r="F813" s="2">
        <v>40</v>
      </c>
      <c r="G813" s="2" t="s">
        <v>207</v>
      </c>
      <c r="H813" s="2" t="s">
        <v>207</v>
      </c>
      <c r="I813" s="2" t="s">
        <v>207</v>
      </c>
      <c r="J813" s="2" t="s">
        <v>207</v>
      </c>
    </row>
    <row r="814" spans="1:10" x14ac:dyDescent="0.25">
      <c r="A814" s="2">
        <v>812</v>
      </c>
      <c r="B814" s="2" t="s">
        <v>278</v>
      </c>
      <c r="C814" s="2">
        <v>11300</v>
      </c>
      <c r="D814" s="2">
        <v>10</v>
      </c>
      <c r="E814" s="2" t="s">
        <v>207</v>
      </c>
      <c r="F814" s="2">
        <v>50</v>
      </c>
      <c r="G814" s="2" t="s">
        <v>207</v>
      </c>
      <c r="H814" s="2" t="s">
        <v>207</v>
      </c>
      <c r="I814" s="2" t="s">
        <v>207</v>
      </c>
      <c r="J814" s="2" t="s">
        <v>207</v>
      </c>
    </row>
    <row r="815" spans="1:10" x14ac:dyDescent="0.25">
      <c r="A815" s="2">
        <v>813</v>
      </c>
      <c r="B815" s="2" t="s">
        <v>118</v>
      </c>
      <c r="C815" s="2">
        <v>11400</v>
      </c>
      <c r="D815" s="2">
        <v>10</v>
      </c>
      <c r="E815" s="2" t="s">
        <v>207</v>
      </c>
      <c r="F815" s="2">
        <v>50</v>
      </c>
      <c r="G815" s="2" t="s">
        <v>207</v>
      </c>
      <c r="H815" s="2" t="s">
        <v>207</v>
      </c>
      <c r="I815" s="2" t="s">
        <v>207</v>
      </c>
      <c r="J815" s="2" t="s">
        <v>207</v>
      </c>
    </row>
    <row r="816" spans="1:10" x14ac:dyDescent="0.25">
      <c r="A816" s="2">
        <v>814</v>
      </c>
      <c r="B816" s="2" t="s">
        <v>279</v>
      </c>
      <c r="C816" s="2">
        <v>11500</v>
      </c>
      <c r="D816" s="2">
        <v>10</v>
      </c>
      <c r="E816" s="2" t="s">
        <v>207</v>
      </c>
      <c r="F816" s="2">
        <v>50</v>
      </c>
      <c r="G816" s="2" t="s">
        <v>207</v>
      </c>
      <c r="H816" s="2" t="s">
        <v>207</v>
      </c>
      <c r="I816" s="2" t="s">
        <v>207</v>
      </c>
      <c r="J816" s="2" t="s">
        <v>207</v>
      </c>
    </row>
    <row r="817" spans="1:10" x14ac:dyDescent="0.25">
      <c r="A817" s="2">
        <v>815</v>
      </c>
      <c r="B817" s="2" t="s">
        <v>121</v>
      </c>
      <c r="C817" s="2">
        <v>11600</v>
      </c>
      <c r="D817" s="2">
        <v>10</v>
      </c>
      <c r="E817" s="2" t="s">
        <v>207</v>
      </c>
      <c r="F817" s="2">
        <v>60</v>
      </c>
      <c r="G817" s="2" t="s">
        <v>207</v>
      </c>
      <c r="H817" s="2" t="s">
        <v>207</v>
      </c>
      <c r="I817" s="2" t="s">
        <v>207</v>
      </c>
      <c r="J817" s="2" t="s">
        <v>207</v>
      </c>
    </row>
    <row r="818" spans="1:10" x14ac:dyDescent="0.25">
      <c r="A818" s="2">
        <v>816</v>
      </c>
      <c r="B818" s="2" t="s">
        <v>280</v>
      </c>
      <c r="C818" s="2">
        <v>11700</v>
      </c>
      <c r="D818" s="2">
        <v>10</v>
      </c>
      <c r="E818" s="2" t="s">
        <v>207</v>
      </c>
      <c r="F818" s="2">
        <v>60</v>
      </c>
      <c r="G818" s="2" t="s">
        <v>207</v>
      </c>
      <c r="H818" s="2" t="s">
        <v>207</v>
      </c>
      <c r="I818" s="2" t="s">
        <v>207</v>
      </c>
      <c r="J818" s="2" t="s">
        <v>207</v>
      </c>
    </row>
    <row r="819" spans="1:10" x14ac:dyDescent="0.25">
      <c r="A819" s="2">
        <v>817</v>
      </c>
      <c r="B819" s="2" t="s">
        <v>281</v>
      </c>
      <c r="C819" s="2">
        <v>11800</v>
      </c>
      <c r="D819" s="2">
        <v>10</v>
      </c>
      <c r="E819" s="2" t="s">
        <v>207</v>
      </c>
      <c r="F819" s="2">
        <v>60</v>
      </c>
      <c r="G819" s="2" t="s">
        <v>207</v>
      </c>
      <c r="H819" s="2" t="s">
        <v>207</v>
      </c>
      <c r="I819" s="2" t="s">
        <v>207</v>
      </c>
      <c r="J819" s="2" t="s">
        <v>207</v>
      </c>
    </row>
    <row r="820" spans="1:10" x14ac:dyDescent="0.25">
      <c r="A820" s="2">
        <v>818</v>
      </c>
      <c r="B820" s="2" t="s">
        <v>282</v>
      </c>
      <c r="C820" s="2">
        <v>11900</v>
      </c>
      <c r="D820" s="2">
        <v>10</v>
      </c>
      <c r="E820" s="2" t="s">
        <v>207</v>
      </c>
      <c r="F820" s="2">
        <v>70</v>
      </c>
      <c r="G820" s="2" t="s">
        <v>207</v>
      </c>
      <c r="H820" s="2" t="s">
        <v>207</v>
      </c>
      <c r="I820" s="2" t="s">
        <v>207</v>
      </c>
      <c r="J820" s="2" t="s">
        <v>207</v>
      </c>
    </row>
    <row r="821" spans="1:10" x14ac:dyDescent="0.25">
      <c r="A821" s="2">
        <v>819</v>
      </c>
      <c r="B821" s="2" t="s">
        <v>124</v>
      </c>
      <c r="C821" s="2">
        <v>12000</v>
      </c>
      <c r="D821" s="2">
        <v>10</v>
      </c>
      <c r="E821" s="2" t="s">
        <v>207</v>
      </c>
      <c r="F821" s="2">
        <v>70</v>
      </c>
      <c r="G821" s="2" t="s">
        <v>207</v>
      </c>
      <c r="H821" s="2" t="s">
        <v>207</v>
      </c>
      <c r="I821" s="2" t="s">
        <v>207</v>
      </c>
      <c r="J821" s="2" t="s">
        <v>207</v>
      </c>
    </row>
    <row r="822" spans="1:10" x14ac:dyDescent="0.25">
      <c r="A822" s="2">
        <v>820</v>
      </c>
      <c r="B822" s="2" t="s">
        <v>283</v>
      </c>
      <c r="C822" s="2">
        <v>12100</v>
      </c>
      <c r="D822" s="2">
        <v>10</v>
      </c>
      <c r="E822" s="2" t="s">
        <v>207</v>
      </c>
      <c r="F822" s="2">
        <v>70</v>
      </c>
      <c r="G822" s="2" t="s">
        <v>207</v>
      </c>
      <c r="H822" s="2" t="s">
        <v>207</v>
      </c>
      <c r="I822" s="2" t="s">
        <v>207</v>
      </c>
      <c r="J822" s="2" t="s">
        <v>207</v>
      </c>
    </row>
    <row r="823" spans="1:10" x14ac:dyDescent="0.25">
      <c r="A823" s="2">
        <v>821</v>
      </c>
      <c r="B823" s="2" t="s">
        <v>284</v>
      </c>
      <c r="C823" s="2">
        <v>12200</v>
      </c>
      <c r="D823" s="2">
        <v>10</v>
      </c>
      <c r="E823" s="2" t="s">
        <v>207</v>
      </c>
      <c r="F823" s="2">
        <v>80</v>
      </c>
      <c r="G823" s="2" t="s">
        <v>207</v>
      </c>
      <c r="H823" s="2" t="s">
        <v>207</v>
      </c>
      <c r="I823" s="2" t="s">
        <v>207</v>
      </c>
      <c r="J823" s="2" t="s">
        <v>207</v>
      </c>
    </row>
    <row r="824" spans="1:10" x14ac:dyDescent="0.25">
      <c r="A824" s="2">
        <v>822</v>
      </c>
      <c r="B824" s="2" t="s">
        <v>285</v>
      </c>
      <c r="C824" s="2">
        <v>12300</v>
      </c>
      <c r="D824" s="2">
        <v>10</v>
      </c>
      <c r="E824" s="2" t="s">
        <v>207</v>
      </c>
      <c r="F824" s="2">
        <v>80</v>
      </c>
      <c r="G824" s="2" t="s">
        <v>207</v>
      </c>
      <c r="H824" s="2" t="s">
        <v>207</v>
      </c>
      <c r="I824" s="2" t="s">
        <v>207</v>
      </c>
      <c r="J824" s="2" t="s">
        <v>207</v>
      </c>
    </row>
    <row r="825" spans="1:10" x14ac:dyDescent="0.25">
      <c r="A825" s="2">
        <v>823</v>
      </c>
      <c r="B825" s="2" t="s">
        <v>127</v>
      </c>
      <c r="C825" s="2">
        <v>12400</v>
      </c>
      <c r="D825" s="2">
        <v>10</v>
      </c>
      <c r="E825" s="2" t="s">
        <v>207</v>
      </c>
      <c r="F825" s="2">
        <v>80</v>
      </c>
      <c r="G825" s="2" t="s">
        <v>207</v>
      </c>
      <c r="H825" s="2" t="s">
        <v>207</v>
      </c>
      <c r="I825" s="2" t="s">
        <v>207</v>
      </c>
      <c r="J825" s="2" t="s">
        <v>207</v>
      </c>
    </row>
    <row r="826" spans="1:10" x14ac:dyDescent="0.25">
      <c r="A826" s="2">
        <v>824</v>
      </c>
      <c r="B826" s="2" t="s">
        <v>286</v>
      </c>
      <c r="C826" s="2">
        <v>12500</v>
      </c>
      <c r="D826" s="2">
        <v>10</v>
      </c>
      <c r="E826" s="2" t="s">
        <v>207</v>
      </c>
      <c r="F826" s="2">
        <v>90</v>
      </c>
      <c r="G826" s="2" t="s">
        <v>207</v>
      </c>
      <c r="H826" s="2" t="s">
        <v>207</v>
      </c>
      <c r="I826" s="2" t="s">
        <v>207</v>
      </c>
      <c r="J826" s="2" t="s">
        <v>207</v>
      </c>
    </row>
    <row r="827" spans="1:10" x14ac:dyDescent="0.25">
      <c r="A827" s="2">
        <v>825</v>
      </c>
      <c r="B827" s="2" t="s">
        <v>130</v>
      </c>
      <c r="C827" s="2">
        <v>12600</v>
      </c>
      <c r="D827" s="2">
        <v>10</v>
      </c>
      <c r="E827" s="2" t="s">
        <v>207</v>
      </c>
      <c r="F827" s="2">
        <v>90</v>
      </c>
      <c r="G827" s="2" t="s">
        <v>207</v>
      </c>
      <c r="H827" s="2" t="s">
        <v>207</v>
      </c>
      <c r="I827" s="2" t="s">
        <v>207</v>
      </c>
      <c r="J827" s="2" t="s">
        <v>207</v>
      </c>
    </row>
    <row r="828" spans="1:10" x14ac:dyDescent="0.25">
      <c r="A828" s="2">
        <v>826</v>
      </c>
      <c r="B828" s="2" t="s">
        <v>287</v>
      </c>
      <c r="C828" s="2">
        <v>12700</v>
      </c>
      <c r="D828" s="2">
        <v>10</v>
      </c>
      <c r="E828" s="2" t="s">
        <v>207</v>
      </c>
      <c r="F828" s="2">
        <v>90</v>
      </c>
      <c r="G828" s="2" t="s">
        <v>207</v>
      </c>
      <c r="H828" s="2" t="s">
        <v>207</v>
      </c>
      <c r="I828" s="2" t="s">
        <v>207</v>
      </c>
      <c r="J828" s="2" t="s">
        <v>207</v>
      </c>
    </row>
    <row r="829" spans="1:10" x14ac:dyDescent="0.25">
      <c r="A829" s="2">
        <v>827</v>
      </c>
      <c r="B829" s="2" t="s">
        <v>288</v>
      </c>
      <c r="C829" s="2">
        <v>12800</v>
      </c>
      <c r="D829" s="2">
        <v>10</v>
      </c>
      <c r="E829" s="2" t="s">
        <v>207</v>
      </c>
      <c r="F829" s="2">
        <v>100</v>
      </c>
      <c r="G829" s="2" t="s">
        <v>207</v>
      </c>
      <c r="H829" s="2" t="s">
        <v>207</v>
      </c>
      <c r="I829" s="2" t="s">
        <v>207</v>
      </c>
      <c r="J829" s="2" t="s">
        <v>207</v>
      </c>
    </row>
    <row r="830" spans="1:10" x14ac:dyDescent="0.25">
      <c r="A830" s="2">
        <v>828</v>
      </c>
      <c r="B830" s="2" t="s">
        <v>289</v>
      </c>
      <c r="C830" s="2">
        <v>12900</v>
      </c>
      <c r="D830" s="2">
        <v>10</v>
      </c>
      <c r="E830" s="2" t="s">
        <v>207</v>
      </c>
      <c r="F830" s="2">
        <v>100</v>
      </c>
      <c r="G830" s="2" t="s">
        <v>207</v>
      </c>
      <c r="H830" s="2" t="s">
        <v>207</v>
      </c>
      <c r="I830" s="2" t="s">
        <v>207</v>
      </c>
      <c r="J830" s="2" t="s">
        <v>207</v>
      </c>
    </row>
    <row r="831" spans="1:10" x14ac:dyDescent="0.25">
      <c r="A831" s="2">
        <v>829</v>
      </c>
      <c r="B831" s="2" t="s">
        <v>133</v>
      </c>
      <c r="C831" s="2">
        <v>13000</v>
      </c>
      <c r="D831" s="2">
        <v>10</v>
      </c>
      <c r="E831" s="2" t="s">
        <v>207</v>
      </c>
      <c r="F831" s="2">
        <v>100</v>
      </c>
      <c r="G831" s="2" t="s">
        <v>207</v>
      </c>
      <c r="H831" s="2" t="s">
        <v>207</v>
      </c>
      <c r="I831" s="2" t="s">
        <v>207</v>
      </c>
      <c r="J831" s="2" t="s">
        <v>207</v>
      </c>
    </row>
    <row r="832" spans="1:10" x14ac:dyDescent="0.25">
      <c r="A832" s="2">
        <v>830</v>
      </c>
      <c r="B832" s="2" t="s">
        <v>207</v>
      </c>
      <c r="C832" s="2">
        <v>13100</v>
      </c>
      <c r="D832" s="2">
        <v>10</v>
      </c>
      <c r="E832" s="2" t="s">
        <v>207</v>
      </c>
      <c r="F832" s="2">
        <v>110</v>
      </c>
      <c r="G832" s="2" t="s">
        <v>207</v>
      </c>
      <c r="H832" s="2" t="s">
        <v>207</v>
      </c>
      <c r="I832" s="2" t="s">
        <v>207</v>
      </c>
      <c r="J832" s="2" t="s">
        <v>207</v>
      </c>
    </row>
    <row r="833" spans="1:10" x14ac:dyDescent="0.25">
      <c r="A833" s="2">
        <v>831</v>
      </c>
      <c r="B833" s="2" t="s">
        <v>207</v>
      </c>
      <c r="C833" s="2">
        <v>13200</v>
      </c>
      <c r="D833" s="2">
        <v>10</v>
      </c>
      <c r="E833" s="2" t="s">
        <v>207</v>
      </c>
      <c r="F833" s="2">
        <v>110</v>
      </c>
      <c r="G833" s="2" t="s">
        <v>207</v>
      </c>
      <c r="H833" s="2" t="s">
        <v>207</v>
      </c>
      <c r="I833" s="2" t="s">
        <v>207</v>
      </c>
      <c r="J833" s="2" t="s">
        <v>207</v>
      </c>
    </row>
    <row r="834" spans="1:10" x14ac:dyDescent="0.25">
      <c r="A834" s="2">
        <v>832</v>
      </c>
      <c r="B834" s="2" t="s">
        <v>207</v>
      </c>
      <c r="C834" s="2">
        <v>13300</v>
      </c>
      <c r="D834" s="2">
        <v>10</v>
      </c>
      <c r="E834" s="2" t="s">
        <v>207</v>
      </c>
      <c r="F834" s="2">
        <v>110</v>
      </c>
      <c r="G834" s="2" t="s">
        <v>207</v>
      </c>
      <c r="H834" s="2" t="s">
        <v>207</v>
      </c>
      <c r="I834" s="2" t="s">
        <v>207</v>
      </c>
      <c r="J834" s="2" t="s">
        <v>207</v>
      </c>
    </row>
    <row r="835" spans="1:10" x14ac:dyDescent="0.25">
      <c r="A835" s="2">
        <v>833</v>
      </c>
      <c r="B835" s="2" t="s">
        <v>207</v>
      </c>
      <c r="C835" s="2">
        <v>13400</v>
      </c>
      <c r="D835" s="2">
        <v>10</v>
      </c>
      <c r="E835" s="2" t="s">
        <v>207</v>
      </c>
      <c r="F835" s="2">
        <v>120</v>
      </c>
      <c r="G835" s="2" t="s">
        <v>207</v>
      </c>
      <c r="H835" s="2" t="s">
        <v>207</v>
      </c>
      <c r="I835" s="2" t="s">
        <v>207</v>
      </c>
      <c r="J835" s="2" t="s">
        <v>207</v>
      </c>
    </row>
    <row r="836" spans="1:10" x14ac:dyDescent="0.25">
      <c r="A836" s="2">
        <v>834</v>
      </c>
      <c r="B836" s="2" t="s">
        <v>207</v>
      </c>
      <c r="C836" s="2">
        <v>13500</v>
      </c>
      <c r="D836" s="2">
        <v>10</v>
      </c>
      <c r="E836" s="2" t="s">
        <v>207</v>
      </c>
      <c r="F836" s="2">
        <v>120</v>
      </c>
      <c r="G836" s="2" t="s">
        <v>207</v>
      </c>
      <c r="H836" s="2" t="s">
        <v>207</v>
      </c>
      <c r="I836" s="2" t="s">
        <v>207</v>
      </c>
      <c r="J836" s="2" t="s">
        <v>207</v>
      </c>
    </row>
    <row r="837" spans="1:10" x14ac:dyDescent="0.25">
      <c r="A837" s="2">
        <v>835</v>
      </c>
      <c r="B837" s="2" t="s">
        <v>207</v>
      </c>
      <c r="C837" s="2">
        <v>13600</v>
      </c>
      <c r="D837" s="2">
        <v>10</v>
      </c>
      <c r="E837" s="2" t="s">
        <v>207</v>
      </c>
      <c r="F837" s="2">
        <v>120</v>
      </c>
      <c r="G837" s="2" t="s">
        <v>207</v>
      </c>
      <c r="H837" s="2" t="s">
        <v>207</v>
      </c>
      <c r="I837" s="2" t="s">
        <v>207</v>
      </c>
      <c r="J837" s="2" t="s">
        <v>207</v>
      </c>
    </row>
    <row r="838" spans="1:10" x14ac:dyDescent="0.25">
      <c r="A838" s="2">
        <v>836</v>
      </c>
      <c r="B838" s="2" t="s">
        <v>207</v>
      </c>
      <c r="C838" s="2">
        <v>13700</v>
      </c>
      <c r="D838" s="2">
        <v>10</v>
      </c>
      <c r="E838" s="2" t="s">
        <v>207</v>
      </c>
      <c r="F838" s="2">
        <v>130</v>
      </c>
      <c r="G838" s="2" t="s">
        <v>207</v>
      </c>
      <c r="H838" s="2" t="s">
        <v>207</v>
      </c>
      <c r="I838" s="2" t="s">
        <v>207</v>
      </c>
      <c r="J838" s="2" t="s">
        <v>207</v>
      </c>
    </row>
    <row r="839" spans="1:10" x14ac:dyDescent="0.25">
      <c r="A839" s="2">
        <v>837</v>
      </c>
      <c r="B839" s="2" t="s">
        <v>207</v>
      </c>
      <c r="C839" s="2">
        <v>13800</v>
      </c>
      <c r="D839" s="2">
        <v>10</v>
      </c>
      <c r="E839" s="2" t="s">
        <v>207</v>
      </c>
      <c r="F839" s="2">
        <v>130</v>
      </c>
      <c r="G839" s="2" t="s">
        <v>207</v>
      </c>
      <c r="H839" s="2" t="s">
        <v>207</v>
      </c>
      <c r="I839" s="2" t="s">
        <v>207</v>
      </c>
      <c r="J839" s="2" t="s">
        <v>207</v>
      </c>
    </row>
    <row r="840" spans="1:10" x14ac:dyDescent="0.25">
      <c r="A840" s="2">
        <v>838</v>
      </c>
      <c r="B840" s="2" t="s">
        <v>207</v>
      </c>
      <c r="C840" s="2">
        <v>13900</v>
      </c>
      <c r="D840" s="2">
        <v>10</v>
      </c>
      <c r="E840" s="2" t="s">
        <v>207</v>
      </c>
      <c r="F840" s="2">
        <v>130</v>
      </c>
      <c r="G840" s="2" t="s">
        <v>207</v>
      </c>
      <c r="H840" s="2" t="s">
        <v>207</v>
      </c>
      <c r="I840" s="2" t="s">
        <v>207</v>
      </c>
      <c r="J840" s="2" t="s">
        <v>207</v>
      </c>
    </row>
    <row r="841" spans="1:10" x14ac:dyDescent="0.25">
      <c r="A841" s="2">
        <v>839</v>
      </c>
      <c r="B841" s="2" t="s">
        <v>207</v>
      </c>
      <c r="C841" s="2">
        <v>14000</v>
      </c>
      <c r="D841" s="2">
        <v>10</v>
      </c>
      <c r="E841" s="2" t="s">
        <v>207</v>
      </c>
      <c r="F841" s="2">
        <v>140</v>
      </c>
      <c r="G841" s="2" t="s">
        <v>207</v>
      </c>
      <c r="H841" s="2" t="s">
        <v>207</v>
      </c>
      <c r="I841" s="2" t="s">
        <v>207</v>
      </c>
      <c r="J841" s="2" t="s">
        <v>207</v>
      </c>
    </row>
    <row r="842" spans="1:10" x14ac:dyDescent="0.25">
      <c r="A842" s="2">
        <v>840</v>
      </c>
      <c r="B842" s="2" t="s">
        <v>207</v>
      </c>
      <c r="C842" s="2">
        <v>14100</v>
      </c>
      <c r="D842" s="2">
        <v>10</v>
      </c>
      <c r="E842" s="2" t="s">
        <v>207</v>
      </c>
      <c r="F842" s="2">
        <v>140</v>
      </c>
      <c r="G842" s="2" t="s">
        <v>207</v>
      </c>
      <c r="H842" s="2" t="s">
        <v>207</v>
      </c>
      <c r="I842" s="2" t="s">
        <v>207</v>
      </c>
      <c r="J842" s="2" t="s">
        <v>207</v>
      </c>
    </row>
    <row r="843" spans="1:10" x14ac:dyDescent="0.25">
      <c r="A843" s="2">
        <v>841</v>
      </c>
      <c r="B843" s="2" t="s">
        <v>207</v>
      </c>
      <c r="C843" s="2">
        <v>14200</v>
      </c>
      <c r="D843" s="2">
        <v>10</v>
      </c>
      <c r="E843" s="2" t="s">
        <v>207</v>
      </c>
      <c r="F843" s="2">
        <v>140</v>
      </c>
      <c r="G843" s="2" t="s">
        <v>207</v>
      </c>
      <c r="H843" s="2" t="s">
        <v>207</v>
      </c>
      <c r="I843" s="2" t="s">
        <v>207</v>
      </c>
      <c r="J843" s="2" t="s">
        <v>207</v>
      </c>
    </row>
    <row r="844" spans="1:10" x14ac:dyDescent="0.25">
      <c r="A844" s="2">
        <v>842</v>
      </c>
      <c r="B844" s="2" t="s">
        <v>207</v>
      </c>
      <c r="C844" s="2">
        <v>14300</v>
      </c>
      <c r="D844" s="2">
        <v>10</v>
      </c>
      <c r="E844" s="2" t="s">
        <v>207</v>
      </c>
      <c r="F844" s="2">
        <v>150</v>
      </c>
      <c r="G844" s="2" t="s">
        <v>207</v>
      </c>
      <c r="H844" s="2" t="s">
        <v>207</v>
      </c>
      <c r="I844" s="2" t="s">
        <v>207</v>
      </c>
      <c r="J844" s="2" t="s">
        <v>207</v>
      </c>
    </row>
    <row r="845" spans="1:10" x14ac:dyDescent="0.25">
      <c r="A845" s="2">
        <v>843</v>
      </c>
      <c r="B845" s="2" t="s">
        <v>207</v>
      </c>
      <c r="C845" s="2">
        <v>14400</v>
      </c>
      <c r="D845" s="2">
        <v>10</v>
      </c>
      <c r="E845" s="2" t="s">
        <v>207</v>
      </c>
      <c r="F845" s="2">
        <v>150</v>
      </c>
      <c r="G845" s="2" t="s">
        <v>207</v>
      </c>
      <c r="H845" s="2" t="s">
        <v>207</v>
      </c>
      <c r="I845" s="2" t="s">
        <v>207</v>
      </c>
      <c r="J845" s="2" t="s">
        <v>207</v>
      </c>
    </row>
    <row r="846" spans="1:10" x14ac:dyDescent="0.25">
      <c r="A846" s="2">
        <v>844</v>
      </c>
      <c r="B846" s="2" t="s">
        <v>207</v>
      </c>
      <c r="C846" s="2">
        <v>14500</v>
      </c>
      <c r="D846" s="2">
        <v>10</v>
      </c>
      <c r="E846" s="2" t="s">
        <v>207</v>
      </c>
      <c r="F846" s="2">
        <v>150</v>
      </c>
      <c r="G846" s="2" t="s">
        <v>207</v>
      </c>
      <c r="H846" s="2" t="s">
        <v>207</v>
      </c>
      <c r="I846" s="2" t="s">
        <v>207</v>
      </c>
      <c r="J846" s="2" t="s">
        <v>207</v>
      </c>
    </row>
    <row r="847" spans="1:10" x14ac:dyDescent="0.25">
      <c r="A847" s="2">
        <v>845</v>
      </c>
      <c r="B847" s="2" t="s">
        <v>207</v>
      </c>
      <c r="C847" s="2">
        <v>14600</v>
      </c>
      <c r="D847" s="2">
        <v>10</v>
      </c>
      <c r="E847" s="2" t="s">
        <v>207</v>
      </c>
      <c r="F847" s="2">
        <v>160</v>
      </c>
      <c r="G847" s="2" t="s">
        <v>207</v>
      </c>
      <c r="H847" s="2" t="s">
        <v>207</v>
      </c>
      <c r="I847" s="2" t="s">
        <v>207</v>
      </c>
      <c r="J847" s="2" t="s">
        <v>207</v>
      </c>
    </row>
    <row r="848" spans="1:10" x14ac:dyDescent="0.25">
      <c r="A848" s="2">
        <v>846</v>
      </c>
      <c r="B848" s="2" t="s">
        <v>207</v>
      </c>
      <c r="C848" s="2">
        <v>14700</v>
      </c>
      <c r="D848" s="2">
        <v>10</v>
      </c>
      <c r="E848" s="2" t="s">
        <v>207</v>
      </c>
      <c r="F848" s="2">
        <v>160</v>
      </c>
      <c r="G848" s="2" t="s">
        <v>207</v>
      </c>
      <c r="H848" s="2" t="s">
        <v>207</v>
      </c>
      <c r="I848" s="2" t="s">
        <v>207</v>
      </c>
      <c r="J848" s="2" t="s">
        <v>207</v>
      </c>
    </row>
    <row r="849" spans="1:10" x14ac:dyDescent="0.25">
      <c r="A849" s="2">
        <v>847</v>
      </c>
      <c r="B849" s="2" t="s">
        <v>207</v>
      </c>
      <c r="C849" s="2">
        <v>14800</v>
      </c>
      <c r="D849" s="2">
        <v>10</v>
      </c>
      <c r="E849" s="2" t="s">
        <v>207</v>
      </c>
      <c r="F849" s="2">
        <v>160</v>
      </c>
      <c r="G849" s="2" t="s">
        <v>207</v>
      </c>
      <c r="H849" s="2" t="s">
        <v>207</v>
      </c>
      <c r="I849" s="2" t="s">
        <v>207</v>
      </c>
      <c r="J849" s="2" t="s">
        <v>207</v>
      </c>
    </row>
    <row r="850" spans="1:10" x14ac:dyDescent="0.25">
      <c r="A850" s="2">
        <v>848</v>
      </c>
      <c r="B850" s="2" t="s">
        <v>207</v>
      </c>
      <c r="C850" s="2">
        <v>14900</v>
      </c>
      <c r="D850" s="2">
        <v>10</v>
      </c>
      <c r="E850" s="2" t="s">
        <v>207</v>
      </c>
      <c r="F850" s="2">
        <v>170</v>
      </c>
      <c r="G850" s="2" t="s">
        <v>207</v>
      </c>
      <c r="H850" s="2" t="s">
        <v>207</v>
      </c>
      <c r="I850" s="2" t="s">
        <v>207</v>
      </c>
      <c r="J850" s="2" t="s">
        <v>207</v>
      </c>
    </row>
    <row r="851" spans="1:10" x14ac:dyDescent="0.25">
      <c r="A851" s="2">
        <v>849</v>
      </c>
      <c r="B851" s="2" t="s">
        <v>207</v>
      </c>
      <c r="C851" s="2">
        <v>15000</v>
      </c>
      <c r="D851" s="2">
        <v>10</v>
      </c>
      <c r="E851" s="2" t="s">
        <v>207</v>
      </c>
      <c r="F851" s="2">
        <v>170</v>
      </c>
      <c r="G851" s="2" t="s">
        <v>207</v>
      </c>
      <c r="H851" s="2" t="s">
        <v>207</v>
      </c>
      <c r="I851" s="2" t="s">
        <v>207</v>
      </c>
      <c r="J851" s="2" t="s">
        <v>207</v>
      </c>
    </row>
    <row r="852" spans="1:10" x14ac:dyDescent="0.25">
      <c r="A852" s="2">
        <v>850</v>
      </c>
      <c r="B852" s="2" t="s">
        <v>207</v>
      </c>
      <c r="C852" s="2">
        <v>15100</v>
      </c>
      <c r="D852" s="2">
        <v>10</v>
      </c>
      <c r="E852" s="2" t="s">
        <v>207</v>
      </c>
      <c r="F852" s="2">
        <v>170</v>
      </c>
      <c r="G852" s="2" t="s">
        <v>207</v>
      </c>
      <c r="H852" s="2" t="s">
        <v>207</v>
      </c>
      <c r="I852" s="2" t="s">
        <v>207</v>
      </c>
      <c r="J852" s="2" t="s">
        <v>207</v>
      </c>
    </row>
    <row r="853" spans="1:10" x14ac:dyDescent="0.25">
      <c r="A853" s="2">
        <v>851</v>
      </c>
      <c r="B853" s="2" t="s">
        <v>207</v>
      </c>
      <c r="C853" s="2">
        <v>15200</v>
      </c>
      <c r="D853" s="2">
        <v>10</v>
      </c>
      <c r="E853" s="2" t="s">
        <v>207</v>
      </c>
      <c r="F853" s="2">
        <v>180</v>
      </c>
      <c r="G853" s="2" t="s">
        <v>207</v>
      </c>
      <c r="H853" s="2" t="s">
        <v>207</v>
      </c>
      <c r="I853" s="2" t="s">
        <v>207</v>
      </c>
      <c r="J853" s="2" t="s">
        <v>207</v>
      </c>
    </row>
    <row r="854" spans="1:10" x14ac:dyDescent="0.25">
      <c r="A854" s="2">
        <v>852</v>
      </c>
      <c r="B854" s="2" t="s">
        <v>207</v>
      </c>
      <c r="C854" s="2">
        <v>15300</v>
      </c>
      <c r="D854" s="2">
        <v>10</v>
      </c>
      <c r="E854" s="2" t="s">
        <v>207</v>
      </c>
      <c r="F854" s="2">
        <v>180</v>
      </c>
      <c r="G854" s="2" t="s">
        <v>207</v>
      </c>
      <c r="H854" s="2" t="s">
        <v>207</v>
      </c>
      <c r="I854" s="2" t="s">
        <v>207</v>
      </c>
      <c r="J854" s="2" t="s">
        <v>207</v>
      </c>
    </row>
    <row r="855" spans="1:10" x14ac:dyDescent="0.25">
      <c r="A855" s="2">
        <v>853</v>
      </c>
      <c r="B855" s="2" t="s">
        <v>207</v>
      </c>
      <c r="C855" s="2">
        <v>15400</v>
      </c>
      <c r="D855" s="2">
        <v>10</v>
      </c>
      <c r="E855" s="2" t="s">
        <v>207</v>
      </c>
      <c r="F855" s="2">
        <v>180</v>
      </c>
      <c r="G855" s="2" t="s">
        <v>207</v>
      </c>
      <c r="H855" s="2" t="s">
        <v>207</v>
      </c>
      <c r="I855" s="2" t="s">
        <v>207</v>
      </c>
      <c r="J855" s="2" t="s">
        <v>207</v>
      </c>
    </row>
    <row r="856" spans="1:10" x14ac:dyDescent="0.25">
      <c r="A856" s="2">
        <v>854</v>
      </c>
      <c r="B856" s="2" t="s">
        <v>207</v>
      </c>
      <c r="C856" s="2">
        <v>15500</v>
      </c>
      <c r="D856" s="2">
        <v>10</v>
      </c>
      <c r="E856" s="2" t="s">
        <v>207</v>
      </c>
      <c r="F856" s="2">
        <v>190</v>
      </c>
      <c r="G856" s="2" t="s">
        <v>207</v>
      </c>
      <c r="H856" s="2" t="s">
        <v>207</v>
      </c>
      <c r="I856" s="2" t="s">
        <v>207</v>
      </c>
      <c r="J856" s="2" t="s">
        <v>207</v>
      </c>
    </row>
    <row r="857" spans="1:10" x14ac:dyDescent="0.25">
      <c r="A857" s="2">
        <v>855</v>
      </c>
      <c r="B857" s="2" t="s">
        <v>207</v>
      </c>
      <c r="C857" s="2">
        <v>15600</v>
      </c>
      <c r="D857" s="2">
        <v>10</v>
      </c>
      <c r="E857" s="2" t="s">
        <v>207</v>
      </c>
      <c r="F857" s="2">
        <v>190</v>
      </c>
      <c r="G857" s="2" t="s">
        <v>207</v>
      </c>
      <c r="H857" s="2" t="s">
        <v>207</v>
      </c>
      <c r="I857" s="2" t="s">
        <v>207</v>
      </c>
      <c r="J857" s="2" t="s">
        <v>207</v>
      </c>
    </row>
    <row r="858" spans="1:10" x14ac:dyDescent="0.25">
      <c r="A858" s="2">
        <v>856</v>
      </c>
      <c r="B858" s="2" t="s">
        <v>207</v>
      </c>
      <c r="C858" s="2">
        <v>15700</v>
      </c>
      <c r="D858" s="2">
        <v>10</v>
      </c>
      <c r="E858" s="2" t="s">
        <v>207</v>
      </c>
      <c r="F858" s="2">
        <v>190</v>
      </c>
      <c r="G858" s="2" t="s">
        <v>207</v>
      </c>
      <c r="H858" s="2" t="s">
        <v>207</v>
      </c>
      <c r="I858" s="2" t="s">
        <v>207</v>
      </c>
      <c r="J858" s="2" t="s">
        <v>207</v>
      </c>
    </row>
    <row r="859" spans="1:10" x14ac:dyDescent="0.25">
      <c r="A859" s="2">
        <v>857</v>
      </c>
      <c r="B859" s="2" t="s">
        <v>207</v>
      </c>
      <c r="C859" s="2">
        <v>15800</v>
      </c>
      <c r="D859" s="2">
        <v>10</v>
      </c>
      <c r="E859" s="2" t="s">
        <v>207</v>
      </c>
      <c r="F859" s="2">
        <v>200</v>
      </c>
      <c r="G859" s="2" t="s">
        <v>207</v>
      </c>
      <c r="H859" s="2" t="s">
        <v>207</v>
      </c>
      <c r="I859" s="2" t="s">
        <v>207</v>
      </c>
      <c r="J859" s="2" t="s">
        <v>207</v>
      </c>
    </row>
    <row r="860" spans="1:10" x14ac:dyDescent="0.25">
      <c r="A860" s="2">
        <v>858</v>
      </c>
      <c r="B860" s="2" t="s">
        <v>207</v>
      </c>
      <c r="C860" s="2">
        <v>15900</v>
      </c>
      <c r="D860" s="2">
        <v>10</v>
      </c>
      <c r="E860" s="2" t="s">
        <v>207</v>
      </c>
      <c r="F860" s="2">
        <v>200</v>
      </c>
      <c r="G860" s="2" t="s">
        <v>207</v>
      </c>
      <c r="H860" s="2" t="s">
        <v>207</v>
      </c>
      <c r="I860" s="2" t="s">
        <v>207</v>
      </c>
      <c r="J860" s="2" t="s">
        <v>207</v>
      </c>
    </row>
    <row r="861" spans="1:10" x14ac:dyDescent="0.25">
      <c r="A861" s="2">
        <v>859</v>
      </c>
      <c r="B861" s="2" t="s">
        <v>207</v>
      </c>
      <c r="C861" s="2">
        <v>16000</v>
      </c>
      <c r="D861" s="2">
        <v>10</v>
      </c>
      <c r="E861" s="2" t="s">
        <v>207</v>
      </c>
      <c r="F861" s="2">
        <v>200</v>
      </c>
      <c r="G861" s="2" t="s">
        <v>207</v>
      </c>
      <c r="H861" s="2" t="s">
        <v>207</v>
      </c>
      <c r="I861" s="2" t="s">
        <v>207</v>
      </c>
      <c r="J861" s="2" t="s">
        <v>207</v>
      </c>
    </row>
    <row r="862" spans="1:10" x14ac:dyDescent="0.25">
      <c r="A862" s="2">
        <v>860</v>
      </c>
      <c r="B862" s="2" t="s">
        <v>207</v>
      </c>
      <c r="C862" s="2">
        <v>16100</v>
      </c>
      <c r="D862" s="2">
        <v>10</v>
      </c>
      <c r="E862" s="2" t="s">
        <v>207</v>
      </c>
      <c r="F862" s="2">
        <v>210</v>
      </c>
      <c r="G862" s="2" t="s">
        <v>207</v>
      </c>
      <c r="H862" s="2" t="s">
        <v>207</v>
      </c>
      <c r="I862" s="2" t="s">
        <v>207</v>
      </c>
      <c r="J862" s="2" t="s">
        <v>207</v>
      </c>
    </row>
    <row r="863" spans="1:10" x14ac:dyDescent="0.25">
      <c r="A863" s="2">
        <v>861</v>
      </c>
      <c r="B863" s="2" t="s">
        <v>207</v>
      </c>
      <c r="C863" s="2">
        <v>16200</v>
      </c>
      <c r="D863" s="2">
        <v>10</v>
      </c>
      <c r="E863" s="2" t="s">
        <v>207</v>
      </c>
      <c r="F863" s="2">
        <v>210</v>
      </c>
      <c r="G863" s="2" t="s">
        <v>207</v>
      </c>
      <c r="H863" s="2" t="s">
        <v>207</v>
      </c>
      <c r="I863" s="2" t="s">
        <v>207</v>
      </c>
      <c r="J863" s="2" t="s">
        <v>207</v>
      </c>
    </row>
    <row r="864" spans="1:10" x14ac:dyDescent="0.25">
      <c r="A864" s="2">
        <v>862</v>
      </c>
      <c r="B864" s="2" t="s">
        <v>207</v>
      </c>
      <c r="C864" s="2">
        <v>16300</v>
      </c>
      <c r="D864" s="2">
        <v>10</v>
      </c>
      <c r="E864" s="2" t="s">
        <v>207</v>
      </c>
      <c r="F864" s="2">
        <v>210</v>
      </c>
      <c r="G864" s="2" t="s">
        <v>207</v>
      </c>
      <c r="H864" s="2" t="s">
        <v>207</v>
      </c>
      <c r="I864" s="2" t="s">
        <v>207</v>
      </c>
      <c r="J864" s="2" t="s">
        <v>207</v>
      </c>
    </row>
    <row r="865" spans="1:10" x14ac:dyDescent="0.25">
      <c r="A865" s="2">
        <v>863</v>
      </c>
      <c r="B865" s="2" t="s">
        <v>207</v>
      </c>
      <c r="C865" s="2">
        <v>16400</v>
      </c>
      <c r="D865" s="2">
        <v>10</v>
      </c>
      <c r="E865" s="2" t="s">
        <v>207</v>
      </c>
      <c r="F865" s="2">
        <v>220</v>
      </c>
      <c r="G865" s="2" t="s">
        <v>207</v>
      </c>
      <c r="H865" s="2" t="s">
        <v>207</v>
      </c>
      <c r="I865" s="2" t="s">
        <v>207</v>
      </c>
      <c r="J865" s="2" t="s">
        <v>207</v>
      </c>
    </row>
    <row r="866" spans="1:10" x14ac:dyDescent="0.25">
      <c r="A866" s="2">
        <v>864</v>
      </c>
      <c r="B866" s="2" t="s">
        <v>207</v>
      </c>
      <c r="C866" s="2">
        <v>16500</v>
      </c>
      <c r="D866" s="2">
        <v>10</v>
      </c>
      <c r="E866" s="2" t="s">
        <v>207</v>
      </c>
      <c r="F866" s="2">
        <v>220</v>
      </c>
      <c r="G866" s="2" t="s">
        <v>207</v>
      </c>
      <c r="H866" s="2" t="s">
        <v>207</v>
      </c>
      <c r="I866" s="2" t="s">
        <v>207</v>
      </c>
      <c r="J866" s="2" t="s">
        <v>207</v>
      </c>
    </row>
    <row r="867" spans="1:10" x14ac:dyDescent="0.25">
      <c r="A867" s="2">
        <v>865</v>
      </c>
      <c r="B867" s="2" t="s">
        <v>207</v>
      </c>
      <c r="C867" s="2">
        <v>16600</v>
      </c>
      <c r="D867" s="2">
        <v>10</v>
      </c>
      <c r="E867" s="2" t="s">
        <v>207</v>
      </c>
      <c r="F867" s="2">
        <v>220</v>
      </c>
      <c r="G867" s="2" t="s">
        <v>207</v>
      </c>
      <c r="H867" s="2" t="s">
        <v>207</v>
      </c>
      <c r="I867" s="2" t="s">
        <v>207</v>
      </c>
      <c r="J867" s="2" t="s">
        <v>207</v>
      </c>
    </row>
    <row r="868" spans="1:10" x14ac:dyDescent="0.25">
      <c r="A868" s="2">
        <v>866</v>
      </c>
      <c r="B868" s="2" t="s">
        <v>207</v>
      </c>
      <c r="C868" s="2">
        <v>16700</v>
      </c>
      <c r="D868" s="2">
        <v>10</v>
      </c>
      <c r="E868" s="2" t="s">
        <v>207</v>
      </c>
      <c r="F868" s="2">
        <v>230</v>
      </c>
      <c r="G868" s="2" t="s">
        <v>207</v>
      </c>
      <c r="H868" s="2" t="s">
        <v>207</v>
      </c>
      <c r="I868" s="2" t="s">
        <v>207</v>
      </c>
      <c r="J868" s="2" t="s">
        <v>207</v>
      </c>
    </row>
    <row r="869" spans="1:10" x14ac:dyDescent="0.25">
      <c r="A869" s="2">
        <v>867</v>
      </c>
      <c r="B869" s="2" t="s">
        <v>207</v>
      </c>
      <c r="C869" s="2">
        <v>16800</v>
      </c>
      <c r="D869" s="2">
        <v>10</v>
      </c>
      <c r="E869" s="2" t="s">
        <v>207</v>
      </c>
      <c r="F869" s="2">
        <v>230</v>
      </c>
      <c r="G869" s="2" t="s">
        <v>207</v>
      </c>
      <c r="H869" s="2" t="s">
        <v>207</v>
      </c>
      <c r="I869" s="2" t="s">
        <v>207</v>
      </c>
      <c r="J869" s="2" t="s">
        <v>207</v>
      </c>
    </row>
    <row r="870" spans="1:10" x14ac:dyDescent="0.25">
      <c r="A870" s="2">
        <v>868</v>
      </c>
      <c r="B870" s="2" t="s">
        <v>207</v>
      </c>
      <c r="C870" s="2">
        <v>16900</v>
      </c>
      <c r="D870" s="2">
        <v>10</v>
      </c>
      <c r="E870" s="2" t="s">
        <v>207</v>
      </c>
      <c r="F870" s="2">
        <v>230</v>
      </c>
      <c r="G870" s="2" t="s">
        <v>207</v>
      </c>
      <c r="H870" s="2" t="s">
        <v>207</v>
      </c>
      <c r="I870" s="2" t="s">
        <v>207</v>
      </c>
      <c r="J870" s="2" t="s">
        <v>207</v>
      </c>
    </row>
    <row r="871" spans="1:10" x14ac:dyDescent="0.25">
      <c r="A871" s="2">
        <v>869</v>
      </c>
      <c r="B871" s="2" t="s">
        <v>207</v>
      </c>
      <c r="C871" s="2">
        <v>17000</v>
      </c>
      <c r="D871" s="2">
        <v>10</v>
      </c>
      <c r="E871" s="2" t="s">
        <v>207</v>
      </c>
      <c r="F871" s="2">
        <v>240</v>
      </c>
      <c r="G871" s="2" t="s">
        <v>207</v>
      </c>
      <c r="H871" s="2" t="s">
        <v>207</v>
      </c>
      <c r="I871" s="2" t="s">
        <v>207</v>
      </c>
      <c r="J871" s="2" t="s">
        <v>207</v>
      </c>
    </row>
    <row r="872" spans="1:10" x14ac:dyDescent="0.25">
      <c r="A872" s="2">
        <v>870</v>
      </c>
      <c r="B872" s="2" t="s">
        <v>207</v>
      </c>
      <c r="C872" s="2">
        <v>17100</v>
      </c>
      <c r="D872" s="2">
        <v>10</v>
      </c>
      <c r="E872" s="2" t="s">
        <v>207</v>
      </c>
      <c r="F872" s="2">
        <v>240</v>
      </c>
      <c r="G872" s="2" t="s">
        <v>207</v>
      </c>
      <c r="H872" s="2" t="s">
        <v>207</v>
      </c>
      <c r="I872" s="2" t="s">
        <v>207</v>
      </c>
      <c r="J872" s="2" t="s">
        <v>207</v>
      </c>
    </row>
    <row r="873" spans="1:10" x14ac:dyDescent="0.25">
      <c r="A873" s="2">
        <v>871</v>
      </c>
      <c r="B873" s="2" t="s">
        <v>207</v>
      </c>
      <c r="C873" s="2">
        <v>17200</v>
      </c>
      <c r="D873" s="2">
        <v>10</v>
      </c>
      <c r="E873" s="2" t="s">
        <v>207</v>
      </c>
      <c r="F873" s="2">
        <v>240</v>
      </c>
      <c r="G873" s="2" t="s">
        <v>207</v>
      </c>
      <c r="H873" s="2" t="s">
        <v>207</v>
      </c>
      <c r="I873" s="2" t="s">
        <v>207</v>
      </c>
      <c r="J873" s="2" t="s">
        <v>207</v>
      </c>
    </row>
    <row r="874" spans="1:10" x14ac:dyDescent="0.25">
      <c r="A874" s="2">
        <v>872</v>
      </c>
      <c r="B874" s="2" t="s">
        <v>207</v>
      </c>
      <c r="C874" s="2">
        <v>17300</v>
      </c>
      <c r="D874" s="2">
        <v>10</v>
      </c>
      <c r="E874" s="2" t="s">
        <v>207</v>
      </c>
      <c r="F874" s="2">
        <v>250</v>
      </c>
      <c r="G874" s="2" t="s">
        <v>207</v>
      </c>
      <c r="H874" s="2" t="s">
        <v>207</v>
      </c>
      <c r="I874" s="2" t="s">
        <v>207</v>
      </c>
      <c r="J874" s="2" t="s">
        <v>207</v>
      </c>
    </row>
    <row r="875" spans="1:10" x14ac:dyDescent="0.25">
      <c r="A875" s="2">
        <v>873</v>
      </c>
      <c r="B875" s="2" t="s">
        <v>207</v>
      </c>
      <c r="C875" s="2">
        <v>17400</v>
      </c>
      <c r="D875" s="2">
        <v>10</v>
      </c>
      <c r="E875" s="2" t="s">
        <v>207</v>
      </c>
      <c r="F875" s="2">
        <v>250</v>
      </c>
      <c r="G875" s="2" t="s">
        <v>207</v>
      </c>
      <c r="H875" s="2" t="s">
        <v>207</v>
      </c>
      <c r="I875" s="2" t="s">
        <v>207</v>
      </c>
      <c r="J875" s="2" t="s">
        <v>207</v>
      </c>
    </row>
    <row r="876" spans="1:10" x14ac:dyDescent="0.25">
      <c r="A876" s="2">
        <v>874</v>
      </c>
      <c r="B876" s="2" t="s">
        <v>207</v>
      </c>
      <c r="C876" s="2">
        <v>17500</v>
      </c>
      <c r="D876" s="2">
        <v>10</v>
      </c>
      <c r="E876" s="2" t="s">
        <v>207</v>
      </c>
      <c r="F876" s="2">
        <v>250</v>
      </c>
      <c r="G876" s="2" t="s">
        <v>207</v>
      </c>
      <c r="H876" s="2" t="s">
        <v>207</v>
      </c>
      <c r="I876" s="2" t="s">
        <v>207</v>
      </c>
      <c r="J876" s="2" t="s">
        <v>207</v>
      </c>
    </row>
    <row r="877" spans="1:10" x14ac:dyDescent="0.25">
      <c r="A877" s="2">
        <v>875</v>
      </c>
      <c r="B877" s="2" t="s">
        <v>207</v>
      </c>
      <c r="C877" s="2">
        <v>17600</v>
      </c>
      <c r="D877" s="2">
        <v>10</v>
      </c>
      <c r="E877" s="2" t="s">
        <v>207</v>
      </c>
      <c r="F877" s="2">
        <v>260</v>
      </c>
      <c r="G877" s="2" t="s">
        <v>207</v>
      </c>
      <c r="H877" s="2" t="s">
        <v>207</v>
      </c>
      <c r="I877" s="2" t="s">
        <v>207</v>
      </c>
      <c r="J877" s="2" t="s">
        <v>207</v>
      </c>
    </row>
    <row r="878" spans="1:10" x14ac:dyDescent="0.25">
      <c r="A878" s="2">
        <v>876</v>
      </c>
      <c r="B878" s="2" t="s">
        <v>207</v>
      </c>
      <c r="C878" s="2">
        <v>17700</v>
      </c>
      <c r="D878" s="2">
        <v>10</v>
      </c>
      <c r="E878" s="2" t="s">
        <v>207</v>
      </c>
      <c r="F878" s="2">
        <v>260</v>
      </c>
      <c r="G878" s="2" t="s">
        <v>207</v>
      </c>
      <c r="H878" s="2" t="s">
        <v>207</v>
      </c>
      <c r="I878" s="2" t="s">
        <v>207</v>
      </c>
      <c r="J878" s="2" t="s">
        <v>207</v>
      </c>
    </row>
    <row r="879" spans="1:10" x14ac:dyDescent="0.25">
      <c r="A879" s="2">
        <v>877</v>
      </c>
      <c r="B879" s="2" t="s">
        <v>207</v>
      </c>
      <c r="C879" s="2">
        <v>17800</v>
      </c>
      <c r="D879" s="2">
        <v>10</v>
      </c>
      <c r="E879" s="2" t="s">
        <v>207</v>
      </c>
      <c r="F879" s="2">
        <v>260</v>
      </c>
      <c r="G879" s="2" t="s">
        <v>207</v>
      </c>
      <c r="H879" s="2" t="s">
        <v>207</v>
      </c>
      <c r="I879" s="2" t="s">
        <v>207</v>
      </c>
      <c r="J879" s="2" t="s">
        <v>207</v>
      </c>
    </row>
    <row r="880" spans="1:10" x14ac:dyDescent="0.25">
      <c r="A880" s="2">
        <v>878</v>
      </c>
      <c r="B880" s="2" t="s">
        <v>207</v>
      </c>
      <c r="C880" s="2">
        <v>17900</v>
      </c>
      <c r="D880" s="2">
        <v>10</v>
      </c>
      <c r="E880" s="2" t="s">
        <v>207</v>
      </c>
      <c r="F880" s="2">
        <v>270</v>
      </c>
      <c r="G880" s="2" t="s">
        <v>207</v>
      </c>
      <c r="H880" s="2" t="s">
        <v>207</v>
      </c>
      <c r="I880" s="2" t="s">
        <v>207</v>
      </c>
      <c r="J880" s="2" t="s">
        <v>207</v>
      </c>
    </row>
    <row r="881" spans="1:10" x14ac:dyDescent="0.25">
      <c r="A881" s="2">
        <v>879</v>
      </c>
      <c r="B881" s="2" t="s">
        <v>207</v>
      </c>
      <c r="C881" s="2">
        <v>18000</v>
      </c>
      <c r="D881" s="2">
        <v>10</v>
      </c>
      <c r="E881" s="2" t="s">
        <v>207</v>
      </c>
      <c r="F881" s="2">
        <v>270</v>
      </c>
      <c r="G881" s="2" t="s">
        <v>207</v>
      </c>
      <c r="H881" s="2" t="s">
        <v>207</v>
      </c>
      <c r="I881" s="2" t="s">
        <v>207</v>
      </c>
      <c r="J881" s="2" t="s">
        <v>207</v>
      </c>
    </row>
    <row r="882" spans="1:10" x14ac:dyDescent="0.25">
      <c r="A882" s="2">
        <v>880</v>
      </c>
      <c r="B882" s="2" t="s">
        <v>207</v>
      </c>
      <c r="C882" s="2">
        <v>18100</v>
      </c>
      <c r="D882" s="2">
        <v>10</v>
      </c>
      <c r="E882" s="2" t="s">
        <v>207</v>
      </c>
      <c r="F882" s="2">
        <v>270</v>
      </c>
      <c r="G882" s="2" t="s">
        <v>207</v>
      </c>
      <c r="H882" s="2" t="s">
        <v>207</v>
      </c>
      <c r="I882" s="2" t="s">
        <v>207</v>
      </c>
      <c r="J882" s="2" t="s">
        <v>207</v>
      </c>
    </row>
    <row r="883" spans="1:10" x14ac:dyDescent="0.25">
      <c r="A883" s="2">
        <v>881</v>
      </c>
      <c r="B883" s="2" t="s">
        <v>207</v>
      </c>
      <c r="C883" s="2">
        <v>18200</v>
      </c>
      <c r="D883" s="2">
        <v>10</v>
      </c>
      <c r="E883" s="2" t="s">
        <v>207</v>
      </c>
      <c r="F883" s="2">
        <v>280</v>
      </c>
      <c r="G883" s="2" t="s">
        <v>207</v>
      </c>
      <c r="H883" s="2" t="s">
        <v>207</v>
      </c>
      <c r="I883" s="2" t="s">
        <v>207</v>
      </c>
      <c r="J883" s="2" t="s">
        <v>207</v>
      </c>
    </row>
    <row r="884" spans="1:10" x14ac:dyDescent="0.25">
      <c r="A884" s="2">
        <v>882</v>
      </c>
      <c r="B884" s="2" t="s">
        <v>207</v>
      </c>
      <c r="C884" s="2">
        <v>18300</v>
      </c>
      <c r="D884" s="2">
        <v>10</v>
      </c>
      <c r="E884" s="2" t="s">
        <v>207</v>
      </c>
      <c r="F884" s="2">
        <v>280</v>
      </c>
      <c r="G884" s="2" t="s">
        <v>207</v>
      </c>
      <c r="H884" s="2" t="s">
        <v>207</v>
      </c>
      <c r="I884" s="2" t="s">
        <v>207</v>
      </c>
      <c r="J884" s="2" t="s">
        <v>207</v>
      </c>
    </row>
    <row r="885" spans="1:10" x14ac:dyDescent="0.25">
      <c r="A885" s="2">
        <v>883</v>
      </c>
      <c r="B885" s="2" t="s">
        <v>207</v>
      </c>
      <c r="C885" s="2">
        <v>18400</v>
      </c>
      <c r="D885" s="2">
        <v>10</v>
      </c>
      <c r="E885" s="2" t="s">
        <v>207</v>
      </c>
      <c r="F885" s="2">
        <v>280</v>
      </c>
      <c r="G885" s="2" t="s">
        <v>207</v>
      </c>
      <c r="H885" s="2" t="s">
        <v>207</v>
      </c>
      <c r="I885" s="2" t="s">
        <v>207</v>
      </c>
      <c r="J885" s="2" t="s">
        <v>207</v>
      </c>
    </row>
    <row r="886" spans="1:10" x14ac:dyDescent="0.25">
      <c r="A886" s="2">
        <v>884</v>
      </c>
      <c r="B886" s="2" t="s">
        <v>207</v>
      </c>
      <c r="C886" s="2">
        <v>18500</v>
      </c>
      <c r="D886" s="2">
        <v>10</v>
      </c>
      <c r="E886" s="2" t="s">
        <v>207</v>
      </c>
      <c r="F886" s="2">
        <v>290</v>
      </c>
      <c r="G886" s="2" t="s">
        <v>207</v>
      </c>
      <c r="H886" s="2" t="s">
        <v>207</v>
      </c>
      <c r="I886" s="2" t="s">
        <v>207</v>
      </c>
      <c r="J886" s="2" t="s">
        <v>207</v>
      </c>
    </row>
    <row r="887" spans="1:10" x14ac:dyDescent="0.25">
      <c r="A887" s="2">
        <v>885</v>
      </c>
      <c r="B887" s="2" t="s">
        <v>207</v>
      </c>
      <c r="C887" s="2">
        <v>18600</v>
      </c>
      <c r="D887" s="2">
        <v>10</v>
      </c>
      <c r="E887" s="2" t="s">
        <v>207</v>
      </c>
      <c r="F887" s="2">
        <v>290</v>
      </c>
      <c r="G887" s="2" t="s">
        <v>207</v>
      </c>
      <c r="H887" s="2" t="s">
        <v>207</v>
      </c>
      <c r="I887" s="2" t="s">
        <v>207</v>
      </c>
      <c r="J887" s="2" t="s">
        <v>207</v>
      </c>
    </row>
    <row r="888" spans="1:10" x14ac:dyDescent="0.25">
      <c r="A888" s="2">
        <v>886</v>
      </c>
      <c r="B888" s="2" t="s">
        <v>207</v>
      </c>
      <c r="C888" s="2">
        <v>18700</v>
      </c>
      <c r="D888" s="2">
        <v>10</v>
      </c>
      <c r="E888" s="2" t="s">
        <v>207</v>
      </c>
      <c r="F888" s="2">
        <v>290</v>
      </c>
      <c r="G888" s="2" t="s">
        <v>207</v>
      </c>
      <c r="H888" s="2" t="s">
        <v>207</v>
      </c>
      <c r="I888" s="2" t="s">
        <v>207</v>
      </c>
      <c r="J888" s="2" t="s">
        <v>207</v>
      </c>
    </row>
    <row r="889" spans="1:10" x14ac:dyDescent="0.25">
      <c r="A889" s="2">
        <v>887</v>
      </c>
      <c r="B889" s="2" t="s">
        <v>207</v>
      </c>
      <c r="C889" s="2">
        <v>18800</v>
      </c>
      <c r="D889" s="2">
        <v>10</v>
      </c>
      <c r="E889" s="2" t="s">
        <v>207</v>
      </c>
      <c r="F889" s="2">
        <v>300</v>
      </c>
      <c r="G889" s="2" t="s">
        <v>207</v>
      </c>
      <c r="H889" s="2" t="s">
        <v>207</v>
      </c>
      <c r="I889" s="2" t="s">
        <v>207</v>
      </c>
      <c r="J889" s="2" t="s">
        <v>207</v>
      </c>
    </row>
    <row r="890" spans="1:10" x14ac:dyDescent="0.25">
      <c r="A890" s="2">
        <v>888</v>
      </c>
      <c r="B890" s="2" t="s">
        <v>207</v>
      </c>
      <c r="C890" s="2">
        <v>18900</v>
      </c>
      <c r="D890" s="2">
        <v>10</v>
      </c>
      <c r="E890" s="2" t="s">
        <v>207</v>
      </c>
      <c r="F890" s="2">
        <v>300</v>
      </c>
      <c r="G890" s="2" t="s">
        <v>207</v>
      </c>
      <c r="H890" s="2" t="s">
        <v>207</v>
      </c>
      <c r="I890" s="2" t="s">
        <v>207</v>
      </c>
      <c r="J890" s="2" t="s">
        <v>207</v>
      </c>
    </row>
    <row r="891" spans="1:10" x14ac:dyDescent="0.25">
      <c r="A891" s="2">
        <v>889</v>
      </c>
      <c r="B891" s="2" t="s">
        <v>207</v>
      </c>
      <c r="C891" s="2">
        <v>19000</v>
      </c>
      <c r="D891" s="2">
        <v>10</v>
      </c>
      <c r="E891" s="2" t="s">
        <v>207</v>
      </c>
      <c r="F891" s="2">
        <v>300</v>
      </c>
      <c r="G891" s="2" t="s">
        <v>207</v>
      </c>
      <c r="H891" s="2" t="s">
        <v>207</v>
      </c>
      <c r="I891" s="2" t="s">
        <v>207</v>
      </c>
      <c r="J891" s="2" t="s">
        <v>207</v>
      </c>
    </row>
    <row r="892" spans="1:10" x14ac:dyDescent="0.25">
      <c r="A892" s="2">
        <v>890</v>
      </c>
      <c r="B892" s="2" t="s">
        <v>207</v>
      </c>
      <c r="C892" s="2">
        <v>19100</v>
      </c>
      <c r="D892" s="2">
        <v>10</v>
      </c>
      <c r="E892" s="2" t="s">
        <v>207</v>
      </c>
      <c r="F892" s="2">
        <v>310</v>
      </c>
      <c r="G892" s="2" t="s">
        <v>207</v>
      </c>
      <c r="H892" s="2" t="s">
        <v>207</v>
      </c>
      <c r="I892" s="2" t="s">
        <v>207</v>
      </c>
      <c r="J892" s="2" t="s">
        <v>207</v>
      </c>
    </row>
    <row r="893" spans="1:10" x14ac:dyDescent="0.25">
      <c r="A893" s="2">
        <v>891</v>
      </c>
      <c r="B893" s="2" t="s">
        <v>207</v>
      </c>
      <c r="C893" s="2">
        <v>19200</v>
      </c>
      <c r="D893" s="2">
        <v>10</v>
      </c>
      <c r="E893" s="2" t="s">
        <v>207</v>
      </c>
      <c r="F893" s="2">
        <v>310</v>
      </c>
      <c r="G893" s="2" t="s">
        <v>207</v>
      </c>
      <c r="H893" s="2" t="s">
        <v>207</v>
      </c>
      <c r="I893" s="2" t="s">
        <v>207</v>
      </c>
      <c r="J893" s="2" t="s">
        <v>207</v>
      </c>
    </row>
    <row r="894" spans="1:10" x14ac:dyDescent="0.25">
      <c r="A894" s="2">
        <v>892</v>
      </c>
      <c r="B894" s="2" t="s">
        <v>207</v>
      </c>
      <c r="C894" s="2">
        <v>19300</v>
      </c>
      <c r="D894" s="2">
        <v>10</v>
      </c>
      <c r="E894" s="2" t="s">
        <v>207</v>
      </c>
      <c r="F894" s="2">
        <v>310</v>
      </c>
      <c r="G894" s="2" t="s">
        <v>207</v>
      </c>
      <c r="H894" s="2" t="s">
        <v>207</v>
      </c>
      <c r="I894" s="2" t="s">
        <v>207</v>
      </c>
      <c r="J894" s="2" t="s">
        <v>207</v>
      </c>
    </row>
    <row r="895" spans="1:10" x14ac:dyDescent="0.25">
      <c r="A895" s="2">
        <v>893</v>
      </c>
      <c r="B895" s="2" t="s">
        <v>207</v>
      </c>
      <c r="C895" s="2">
        <v>19400</v>
      </c>
      <c r="D895" s="2">
        <v>10</v>
      </c>
      <c r="E895" s="2" t="s">
        <v>207</v>
      </c>
      <c r="F895" s="2">
        <v>320</v>
      </c>
      <c r="G895" s="2" t="s">
        <v>207</v>
      </c>
      <c r="H895" s="2" t="s">
        <v>207</v>
      </c>
      <c r="I895" s="2" t="s">
        <v>207</v>
      </c>
      <c r="J895" s="2" t="s">
        <v>207</v>
      </c>
    </row>
    <row r="896" spans="1:10" x14ac:dyDescent="0.25">
      <c r="A896" s="2">
        <v>894</v>
      </c>
      <c r="B896" s="2" t="s">
        <v>207</v>
      </c>
      <c r="C896" s="2">
        <v>19500</v>
      </c>
      <c r="D896" s="2">
        <v>10</v>
      </c>
      <c r="E896" s="2" t="s">
        <v>207</v>
      </c>
      <c r="F896" s="2">
        <v>320</v>
      </c>
      <c r="G896" s="2" t="s">
        <v>207</v>
      </c>
      <c r="H896" s="2" t="s">
        <v>207</v>
      </c>
      <c r="I896" s="2" t="s">
        <v>207</v>
      </c>
      <c r="J896" s="2" t="s">
        <v>207</v>
      </c>
    </row>
    <row r="897" spans="1:10" x14ac:dyDescent="0.25">
      <c r="A897" s="2">
        <v>895</v>
      </c>
      <c r="B897" s="2" t="s">
        <v>207</v>
      </c>
      <c r="C897" s="2">
        <v>19600</v>
      </c>
      <c r="D897" s="2">
        <v>10</v>
      </c>
      <c r="E897" s="2" t="s">
        <v>207</v>
      </c>
      <c r="F897" s="2">
        <v>320</v>
      </c>
      <c r="G897" s="2" t="s">
        <v>207</v>
      </c>
      <c r="H897" s="2" t="s">
        <v>207</v>
      </c>
      <c r="I897" s="2" t="s">
        <v>207</v>
      </c>
      <c r="J897" s="2" t="s">
        <v>207</v>
      </c>
    </row>
    <row r="898" spans="1:10" x14ac:dyDescent="0.25">
      <c r="A898" s="2">
        <v>896</v>
      </c>
      <c r="B898" s="2" t="s">
        <v>207</v>
      </c>
      <c r="C898" s="2">
        <v>19700</v>
      </c>
      <c r="D898" s="2">
        <v>10</v>
      </c>
      <c r="E898" s="2" t="s">
        <v>207</v>
      </c>
      <c r="F898" s="2">
        <v>330</v>
      </c>
      <c r="G898" s="2" t="s">
        <v>207</v>
      </c>
      <c r="H898" s="2" t="s">
        <v>207</v>
      </c>
      <c r="I898" s="2" t="s">
        <v>207</v>
      </c>
      <c r="J898" s="2" t="s">
        <v>207</v>
      </c>
    </row>
    <row r="899" spans="1:10" x14ac:dyDescent="0.25">
      <c r="A899" s="2">
        <v>897</v>
      </c>
      <c r="B899" s="2" t="s">
        <v>207</v>
      </c>
      <c r="C899" s="2">
        <v>19800</v>
      </c>
      <c r="D899" s="2">
        <v>10</v>
      </c>
      <c r="E899" s="2" t="s">
        <v>207</v>
      </c>
      <c r="F899" s="2">
        <v>330</v>
      </c>
      <c r="G899" s="2" t="s">
        <v>207</v>
      </c>
      <c r="H899" s="2" t="s">
        <v>207</v>
      </c>
      <c r="I899" s="2" t="s">
        <v>207</v>
      </c>
      <c r="J899" s="2" t="s">
        <v>207</v>
      </c>
    </row>
    <row r="900" spans="1:10" x14ac:dyDescent="0.25">
      <c r="A900" s="2">
        <v>898</v>
      </c>
      <c r="B900" s="2" t="s">
        <v>207</v>
      </c>
      <c r="C900" s="2">
        <v>19900</v>
      </c>
      <c r="D900" s="2">
        <v>10</v>
      </c>
      <c r="E900" s="2" t="s">
        <v>207</v>
      </c>
      <c r="F900" s="2">
        <v>330</v>
      </c>
      <c r="G900" s="2" t="s">
        <v>207</v>
      </c>
      <c r="H900" s="2" t="s">
        <v>207</v>
      </c>
      <c r="I900" s="2" t="s">
        <v>207</v>
      </c>
      <c r="J900" s="2" t="s">
        <v>207</v>
      </c>
    </row>
    <row r="901" spans="1:10" x14ac:dyDescent="0.25">
      <c r="A901" s="2">
        <v>899</v>
      </c>
      <c r="B901" s="2" t="s">
        <v>207</v>
      </c>
      <c r="C901" s="2">
        <v>20000</v>
      </c>
      <c r="D901" s="2">
        <v>10</v>
      </c>
      <c r="E901" s="2" t="s">
        <v>207</v>
      </c>
      <c r="F901" s="2">
        <v>340</v>
      </c>
      <c r="G901" s="2" t="s">
        <v>207</v>
      </c>
      <c r="H901" s="2" t="s">
        <v>207</v>
      </c>
      <c r="I901" s="2" t="s">
        <v>207</v>
      </c>
      <c r="J901" s="2" t="s">
        <v>207</v>
      </c>
    </row>
    <row r="902" spans="1:10" x14ac:dyDescent="0.25">
      <c r="A902" s="2">
        <v>900</v>
      </c>
      <c r="B902" s="2" t="s">
        <v>290</v>
      </c>
      <c r="C902" s="2">
        <v>100</v>
      </c>
      <c r="D902" s="2">
        <v>10</v>
      </c>
      <c r="E902" s="2" t="s">
        <v>207</v>
      </c>
      <c r="F902" s="2">
        <v>10</v>
      </c>
      <c r="G902" s="2" t="s">
        <v>207</v>
      </c>
      <c r="H902" s="2" t="s">
        <v>207</v>
      </c>
      <c r="I902" s="2" t="s">
        <v>207</v>
      </c>
      <c r="J902" s="2" t="s">
        <v>207</v>
      </c>
    </row>
    <row r="903" spans="1:10" x14ac:dyDescent="0.25">
      <c r="A903" s="2">
        <v>901</v>
      </c>
      <c r="B903" s="2" t="s">
        <v>75</v>
      </c>
      <c r="C903" s="2">
        <v>200</v>
      </c>
      <c r="D903" s="2">
        <v>10</v>
      </c>
      <c r="E903" s="2" t="s">
        <v>207</v>
      </c>
      <c r="F903" s="2">
        <v>10</v>
      </c>
      <c r="G903" s="2" t="s">
        <v>207</v>
      </c>
      <c r="H903" s="2" t="s">
        <v>207</v>
      </c>
      <c r="I903" s="2" t="s">
        <v>207</v>
      </c>
      <c r="J903" s="2" t="s">
        <v>207</v>
      </c>
    </row>
    <row r="904" spans="1:10" x14ac:dyDescent="0.25">
      <c r="A904" s="2">
        <v>902</v>
      </c>
      <c r="B904" s="2" t="s">
        <v>76</v>
      </c>
      <c r="C904" s="2">
        <v>300</v>
      </c>
      <c r="D904" s="2">
        <v>10</v>
      </c>
      <c r="E904" s="2" t="s">
        <v>207</v>
      </c>
      <c r="F904" s="2">
        <v>10</v>
      </c>
      <c r="G904" s="2" t="s">
        <v>207</v>
      </c>
      <c r="H904" s="2" t="s">
        <v>207</v>
      </c>
      <c r="I904" s="2" t="s">
        <v>207</v>
      </c>
      <c r="J904" s="2" t="s">
        <v>207</v>
      </c>
    </row>
    <row r="905" spans="1:10" x14ac:dyDescent="0.25">
      <c r="A905" s="2">
        <v>903</v>
      </c>
      <c r="B905" s="2" t="s">
        <v>291</v>
      </c>
      <c r="C905" s="2">
        <v>400</v>
      </c>
      <c r="D905" s="2">
        <v>10</v>
      </c>
      <c r="E905" s="2" t="s">
        <v>207</v>
      </c>
      <c r="F905" s="2">
        <v>20</v>
      </c>
      <c r="G905" s="2" t="s">
        <v>207</v>
      </c>
      <c r="H905" s="2" t="s">
        <v>207</v>
      </c>
      <c r="I905" s="2" t="s">
        <v>207</v>
      </c>
      <c r="J905" s="2" t="s">
        <v>207</v>
      </c>
    </row>
    <row r="906" spans="1:10" x14ac:dyDescent="0.25">
      <c r="A906" s="2">
        <v>904</v>
      </c>
      <c r="B906" s="2" t="s">
        <v>78</v>
      </c>
      <c r="C906" s="2">
        <v>500</v>
      </c>
      <c r="D906" s="2">
        <v>10</v>
      </c>
      <c r="E906" s="2" t="s">
        <v>207</v>
      </c>
      <c r="F906" s="2">
        <v>20</v>
      </c>
      <c r="G906" s="2" t="s">
        <v>207</v>
      </c>
      <c r="H906" s="2" t="s">
        <v>207</v>
      </c>
      <c r="I906" s="2" t="s">
        <v>207</v>
      </c>
      <c r="J906" s="2" t="s">
        <v>207</v>
      </c>
    </row>
    <row r="907" spans="1:10" x14ac:dyDescent="0.25">
      <c r="A907" s="2">
        <v>905</v>
      </c>
      <c r="B907" s="2" t="s">
        <v>79</v>
      </c>
      <c r="C907" s="2">
        <v>600</v>
      </c>
      <c r="D907" s="2">
        <v>10</v>
      </c>
      <c r="E907" s="2" t="s">
        <v>207</v>
      </c>
      <c r="F907" s="2">
        <v>20</v>
      </c>
      <c r="G907" s="2" t="s">
        <v>207</v>
      </c>
      <c r="H907" s="2" t="s">
        <v>207</v>
      </c>
      <c r="I907" s="2" t="s">
        <v>207</v>
      </c>
      <c r="J907" s="2" t="s">
        <v>207</v>
      </c>
    </row>
    <row r="908" spans="1:10" x14ac:dyDescent="0.25">
      <c r="A908" s="2">
        <v>906</v>
      </c>
      <c r="B908" s="2" t="s">
        <v>292</v>
      </c>
      <c r="C908" s="2">
        <v>700</v>
      </c>
      <c r="D908" s="2">
        <v>10</v>
      </c>
      <c r="E908" s="2" t="s">
        <v>207</v>
      </c>
      <c r="F908" s="2">
        <v>30</v>
      </c>
      <c r="G908" s="2" t="s">
        <v>207</v>
      </c>
      <c r="H908" s="2" t="s">
        <v>207</v>
      </c>
      <c r="I908" s="2" t="s">
        <v>207</v>
      </c>
      <c r="J908" s="2" t="s">
        <v>207</v>
      </c>
    </row>
    <row r="909" spans="1:10" x14ac:dyDescent="0.25">
      <c r="A909" s="2">
        <v>907</v>
      </c>
      <c r="B909" s="2" t="s">
        <v>81</v>
      </c>
      <c r="C909" s="2">
        <v>800</v>
      </c>
      <c r="D909" s="2">
        <v>10</v>
      </c>
      <c r="E909" s="2" t="s">
        <v>207</v>
      </c>
      <c r="F909" s="2">
        <v>30</v>
      </c>
      <c r="G909" s="2" t="s">
        <v>207</v>
      </c>
      <c r="H909" s="2" t="s">
        <v>207</v>
      </c>
      <c r="I909" s="2" t="s">
        <v>207</v>
      </c>
      <c r="J909" s="2" t="s">
        <v>207</v>
      </c>
    </row>
    <row r="910" spans="1:10" x14ac:dyDescent="0.25">
      <c r="A910" s="2">
        <v>908</v>
      </c>
      <c r="B910" s="2" t="s">
        <v>82</v>
      </c>
      <c r="C910" s="2">
        <v>900</v>
      </c>
      <c r="D910" s="2">
        <v>10</v>
      </c>
      <c r="E910" s="2" t="s">
        <v>207</v>
      </c>
      <c r="F910" s="2">
        <v>30</v>
      </c>
      <c r="G910" s="2" t="s">
        <v>207</v>
      </c>
      <c r="H910" s="2" t="s">
        <v>207</v>
      </c>
      <c r="I910" s="2" t="s">
        <v>207</v>
      </c>
      <c r="J910" s="2" t="s">
        <v>207</v>
      </c>
    </row>
    <row r="911" spans="1:10" x14ac:dyDescent="0.25">
      <c r="A911" s="2">
        <v>909</v>
      </c>
      <c r="B911" s="2" t="s">
        <v>293</v>
      </c>
      <c r="C911" s="2">
        <v>1000</v>
      </c>
      <c r="D911" s="2">
        <v>10</v>
      </c>
      <c r="E911" s="2" t="s">
        <v>207</v>
      </c>
      <c r="F911" s="2">
        <v>40</v>
      </c>
      <c r="G911" s="2" t="s">
        <v>207</v>
      </c>
      <c r="H911" s="2" t="s">
        <v>207</v>
      </c>
      <c r="I911" s="2" t="s">
        <v>207</v>
      </c>
      <c r="J911" s="2" t="s">
        <v>207</v>
      </c>
    </row>
    <row r="912" spans="1:10" x14ac:dyDescent="0.25">
      <c r="A912" s="2">
        <v>910</v>
      </c>
      <c r="B912" s="2" t="s">
        <v>93</v>
      </c>
      <c r="C912" s="2">
        <v>1100</v>
      </c>
      <c r="D912" s="2">
        <v>10</v>
      </c>
      <c r="E912" s="2" t="s">
        <v>207</v>
      </c>
      <c r="F912" s="2">
        <v>40</v>
      </c>
      <c r="G912" s="2" t="s">
        <v>207</v>
      </c>
      <c r="H912" s="2" t="s">
        <v>207</v>
      </c>
      <c r="I912" s="2" t="s">
        <v>207</v>
      </c>
      <c r="J912" s="2" t="s">
        <v>207</v>
      </c>
    </row>
    <row r="913" spans="1:10" x14ac:dyDescent="0.25">
      <c r="A913" s="2">
        <v>911</v>
      </c>
      <c r="B913" s="2" t="s">
        <v>94</v>
      </c>
      <c r="C913" s="2">
        <v>1200</v>
      </c>
      <c r="D913" s="2">
        <v>10</v>
      </c>
      <c r="E913" s="2" t="s">
        <v>207</v>
      </c>
      <c r="F913" s="2">
        <v>40</v>
      </c>
      <c r="G913" s="2" t="s">
        <v>207</v>
      </c>
      <c r="H913" s="2" t="s">
        <v>207</v>
      </c>
      <c r="I913" s="2" t="s">
        <v>207</v>
      </c>
      <c r="J913" s="2" t="s">
        <v>207</v>
      </c>
    </row>
    <row r="914" spans="1:10" x14ac:dyDescent="0.25">
      <c r="A914" s="2">
        <v>912</v>
      </c>
      <c r="B914" s="2" t="s">
        <v>294</v>
      </c>
      <c r="C914" s="2">
        <v>1300</v>
      </c>
      <c r="D914" s="2">
        <v>10</v>
      </c>
      <c r="E914" s="2" t="s">
        <v>207</v>
      </c>
      <c r="F914" s="2">
        <v>50</v>
      </c>
      <c r="G914" s="2" t="s">
        <v>207</v>
      </c>
      <c r="H914" s="2" t="s">
        <v>207</v>
      </c>
      <c r="I914" s="2" t="s">
        <v>207</v>
      </c>
      <c r="J914" s="2" t="s">
        <v>207</v>
      </c>
    </row>
    <row r="915" spans="1:10" x14ac:dyDescent="0.25">
      <c r="A915" s="2">
        <v>913</v>
      </c>
      <c r="B915" s="2" t="s">
        <v>295</v>
      </c>
      <c r="C915" s="2">
        <v>1400</v>
      </c>
      <c r="D915" s="2">
        <v>10</v>
      </c>
      <c r="E915" s="2" t="s">
        <v>207</v>
      </c>
      <c r="F915" s="2">
        <v>50</v>
      </c>
      <c r="G915" s="2" t="s">
        <v>207</v>
      </c>
      <c r="H915" s="2" t="s">
        <v>207</v>
      </c>
      <c r="I915" s="2" t="s">
        <v>207</v>
      </c>
      <c r="J915" s="2" t="s">
        <v>207</v>
      </c>
    </row>
    <row r="916" spans="1:10" x14ac:dyDescent="0.25">
      <c r="A916" s="2">
        <v>914</v>
      </c>
      <c r="B916" s="2" t="s">
        <v>296</v>
      </c>
      <c r="C916" s="2">
        <v>1500</v>
      </c>
      <c r="D916" s="2">
        <v>10</v>
      </c>
      <c r="E916" s="2" t="s">
        <v>207</v>
      </c>
      <c r="F916" s="2">
        <v>50</v>
      </c>
      <c r="G916" s="2" t="s">
        <v>207</v>
      </c>
      <c r="H916" s="2" t="s">
        <v>207</v>
      </c>
      <c r="I916" s="2" t="s">
        <v>207</v>
      </c>
      <c r="J916" s="2" t="s">
        <v>207</v>
      </c>
    </row>
    <row r="917" spans="1:10" x14ac:dyDescent="0.25">
      <c r="A917" s="2">
        <v>915</v>
      </c>
      <c r="B917" s="2" t="s">
        <v>297</v>
      </c>
      <c r="C917" s="2">
        <v>1600</v>
      </c>
      <c r="D917" s="2">
        <v>10</v>
      </c>
      <c r="E917" s="2" t="s">
        <v>207</v>
      </c>
      <c r="F917" s="2">
        <v>60</v>
      </c>
      <c r="G917" s="2" t="s">
        <v>207</v>
      </c>
      <c r="H917" s="2" t="s">
        <v>207</v>
      </c>
      <c r="I917" s="2" t="s">
        <v>207</v>
      </c>
      <c r="J917" s="2" t="s">
        <v>207</v>
      </c>
    </row>
    <row r="918" spans="1:10" x14ac:dyDescent="0.25">
      <c r="A918" s="2">
        <v>916</v>
      </c>
      <c r="B918" s="2" t="s">
        <v>298</v>
      </c>
      <c r="C918" s="2">
        <v>1700</v>
      </c>
      <c r="D918" s="2">
        <v>10</v>
      </c>
      <c r="E918" s="2" t="s">
        <v>207</v>
      </c>
      <c r="F918" s="2">
        <v>60</v>
      </c>
      <c r="G918" s="2" t="s">
        <v>207</v>
      </c>
      <c r="H918" s="2" t="s">
        <v>207</v>
      </c>
      <c r="I918" s="2" t="s">
        <v>207</v>
      </c>
      <c r="J918" s="2" t="s">
        <v>207</v>
      </c>
    </row>
    <row r="919" spans="1:10" x14ac:dyDescent="0.25">
      <c r="A919" s="2">
        <v>917</v>
      </c>
      <c r="B919" s="2" t="s">
        <v>299</v>
      </c>
      <c r="C919" s="2">
        <v>1800</v>
      </c>
      <c r="D919" s="2">
        <v>10</v>
      </c>
      <c r="E919" s="2" t="s">
        <v>207</v>
      </c>
      <c r="F919" s="2">
        <v>60</v>
      </c>
      <c r="G919" s="2" t="s">
        <v>207</v>
      </c>
      <c r="H919" s="2" t="s">
        <v>207</v>
      </c>
      <c r="I919" s="2" t="s">
        <v>207</v>
      </c>
      <c r="J919" s="2" t="s">
        <v>207</v>
      </c>
    </row>
    <row r="920" spans="1:10" x14ac:dyDescent="0.25">
      <c r="A920" s="2">
        <v>918</v>
      </c>
      <c r="B920" s="2" t="s">
        <v>300</v>
      </c>
      <c r="C920" s="2">
        <v>1900</v>
      </c>
      <c r="D920" s="2">
        <v>10</v>
      </c>
      <c r="E920" s="2" t="s">
        <v>207</v>
      </c>
      <c r="F920" s="2">
        <v>70</v>
      </c>
      <c r="G920" s="2" t="s">
        <v>207</v>
      </c>
      <c r="H920" s="2" t="s">
        <v>207</v>
      </c>
      <c r="I920" s="2" t="s">
        <v>207</v>
      </c>
      <c r="J920" s="2" t="s">
        <v>207</v>
      </c>
    </row>
    <row r="921" spans="1:10" x14ac:dyDescent="0.25">
      <c r="A921" s="2">
        <v>919</v>
      </c>
      <c r="B921" s="2" t="s">
        <v>301</v>
      </c>
      <c r="C921" s="2">
        <v>2000</v>
      </c>
      <c r="D921" s="2">
        <v>10</v>
      </c>
      <c r="E921" s="2" t="s">
        <v>207</v>
      </c>
      <c r="F921" s="2">
        <v>70</v>
      </c>
      <c r="G921" s="2" t="s">
        <v>207</v>
      </c>
      <c r="H921" s="2" t="s">
        <v>207</v>
      </c>
      <c r="I921" s="2" t="s">
        <v>207</v>
      </c>
      <c r="J921" s="2" t="s">
        <v>207</v>
      </c>
    </row>
    <row r="922" spans="1:10" x14ac:dyDescent="0.25">
      <c r="A922" s="2">
        <v>920</v>
      </c>
      <c r="B922" s="2" t="s">
        <v>302</v>
      </c>
      <c r="C922" s="2">
        <v>2100</v>
      </c>
      <c r="D922" s="2">
        <v>10</v>
      </c>
      <c r="E922" s="2" t="s">
        <v>207</v>
      </c>
      <c r="F922" s="2">
        <v>70</v>
      </c>
      <c r="G922" s="2" t="s">
        <v>207</v>
      </c>
      <c r="H922" s="2" t="s">
        <v>207</v>
      </c>
      <c r="I922" s="2" t="s">
        <v>207</v>
      </c>
      <c r="J922" s="2" t="s">
        <v>207</v>
      </c>
    </row>
    <row r="923" spans="1:10" x14ac:dyDescent="0.25">
      <c r="A923" s="2">
        <v>921</v>
      </c>
      <c r="B923" s="2" t="s">
        <v>303</v>
      </c>
      <c r="C923" s="2">
        <v>2200</v>
      </c>
      <c r="D923" s="2">
        <v>10</v>
      </c>
      <c r="E923" s="2" t="s">
        <v>207</v>
      </c>
      <c r="F923" s="2">
        <v>80</v>
      </c>
      <c r="G923" s="2" t="s">
        <v>207</v>
      </c>
      <c r="H923" s="2" t="s">
        <v>207</v>
      </c>
      <c r="I923" s="2" t="s">
        <v>207</v>
      </c>
      <c r="J923" s="2" t="s">
        <v>207</v>
      </c>
    </row>
    <row r="924" spans="1:10" x14ac:dyDescent="0.25">
      <c r="A924" s="2">
        <v>922</v>
      </c>
      <c r="B924" s="2" t="s">
        <v>304</v>
      </c>
      <c r="C924" s="2">
        <v>2300</v>
      </c>
      <c r="D924" s="2">
        <v>10</v>
      </c>
      <c r="E924" s="2" t="s">
        <v>207</v>
      </c>
      <c r="F924" s="2">
        <v>80</v>
      </c>
      <c r="G924" s="2" t="s">
        <v>207</v>
      </c>
      <c r="H924" s="2" t="s">
        <v>207</v>
      </c>
      <c r="I924" s="2" t="s">
        <v>207</v>
      </c>
      <c r="J924" s="2" t="s">
        <v>207</v>
      </c>
    </row>
    <row r="925" spans="1:10" x14ac:dyDescent="0.25">
      <c r="A925" s="2">
        <v>923</v>
      </c>
      <c r="B925" s="2" t="s">
        <v>305</v>
      </c>
      <c r="C925" s="2">
        <v>2400</v>
      </c>
      <c r="D925" s="2">
        <v>10</v>
      </c>
      <c r="E925" s="2" t="s">
        <v>207</v>
      </c>
      <c r="F925" s="2">
        <v>80</v>
      </c>
      <c r="G925" s="2" t="s">
        <v>207</v>
      </c>
      <c r="H925" s="2" t="s">
        <v>207</v>
      </c>
      <c r="I925" s="2" t="s">
        <v>207</v>
      </c>
      <c r="J925" s="2" t="s">
        <v>207</v>
      </c>
    </row>
    <row r="926" spans="1:10" x14ac:dyDescent="0.25">
      <c r="A926" s="2">
        <v>924</v>
      </c>
      <c r="B926" s="2" t="s">
        <v>306</v>
      </c>
      <c r="C926" s="2">
        <v>2500</v>
      </c>
      <c r="D926" s="2">
        <v>10</v>
      </c>
      <c r="E926" s="2" t="s">
        <v>207</v>
      </c>
      <c r="F926" s="2">
        <v>90</v>
      </c>
      <c r="G926" s="2" t="s">
        <v>207</v>
      </c>
      <c r="H926" s="2" t="s">
        <v>207</v>
      </c>
      <c r="I926" s="2" t="s">
        <v>207</v>
      </c>
      <c r="J926" s="2" t="s">
        <v>207</v>
      </c>
    </row>
    <row r="927" spans="1:10" x14ac:dyDescent="0.25">
      <c r="A927" s="2">
        <v>925</v>
      </c>
      <c r="B927" s="2" t="s">
        <v>307</v>
      </c>
      <c r="C927" s="2">
        <v>2600</v>
      </c>
      <c r="D927" s="2">
        <v>10</v>
      </c>
      <c r="E927" s="2" t="s">
        <v>207</v>
      </c>
      <c r="F927" s="2">
        <v>90</v>
      </c>
      <c r="G927" s="2" t="s">
        <v>207</v>
      </c>
      <c r="H927" s="2" t="s">
        <v>207</v>
      </c>
      <c r="I927" s="2" t="s">
        <v>207</v>
      </c>
      <c r="J927" s="2" t="s">
        <v>207</v>
      </c>
    </row>
    <row r="928" spans="1:10" x14ac:dyDescent="0.25">
      <c r="A928" s="2">
        <v>926</v>
      </c>
      <c r="B928" s="2" t="s">
        <v>308</v>
      </c>
      <c r="C928" s="2">
        <v>2700</v>
      </c>
      <c r="D928" s="2">
        <v>10</v>
      </c>
      <c r="E928" s="2" t="s">
        <v>207</v>
      </c>
      <c r="F928" s="2">
        <v>90</v>
      </c>
      <c r="G928" s="2" t="s">
        <v>207</v>
      </c>
      <c r="H928" s="2" t="s">
        <v>207</v>
      </c>
      <c r="I928" s="2" t="s">
        <v>207</v>
      </c>
      <c r="J928" s="2" t="s">
        <v>207</v>
      </c>
    </row>
    <row r="929" spans="1:10" x14ac:dyDescent="0.25">
      <c r="A929" s="2">
        <v>927</v>
      </c>
      <c r="B929" s="2" t="s">
        <v>309</v>
      </c>
      <c r="C929" s="2">
        <v>2800</v>
      </c>
      <c r="D929" s="2">
        <v>10</v>
      </c>
      <c r="E929" s="2" t="s">
        <v>207</v>
      </c>
      <c r="F929" s="2">
        <v>100</v>
      </c>
      <c r="G929" s="2" t="s">
        <v>207</v>
      </c>
      <c r="H929" s="2" t="s">
        <v>207</v>
      </c>
      <c r="I929" s="2" t="s">
        <v>207</v>
      </c>
      <c r="J929" s="2" t="s">
        <v>207</v>
      </c>
    </row>
    <row r="930" spans="1:10" x14ac:dyDescent="0.25">
      <c r="A930" s="2">
        <v>928</v>
      </c>
      <c r="B930" s="2" t="s">
        <v>102</v>
      </c>
      <c r="C930" s="2">
        <v>2900</v>
      </c>
      <c r="D930" s="2">
        <v>10</v>
      </c>
      <c r="E930" s="2" t="s">
        <v>207</v>
      </c>
      <c r="F930" s="2">
        <v>100</v>
      </c>
      <c r="G930" s="2" t="s">
        <v>207</v>
      </c>
      <c r="H930" s="2" t="s">
        <v>207</v>
      </c>
      <c r="I930" s="2" t="s">
        <v>207</v>
      </c>
      <c r="J930" s="2" t="s">
        <v>207</v>
      </c>
    </row>
    <row r="931" spans="1:10" x14ac:dyDescent="0.25">
      <c r="A931" s="2">
        <v>929</v>
      </c>
      <c r="B931" s="2" t="s">
        <v>103</v>
      </c>
      <c r="C931" s="2">
        <v>3000</v>
      </c>
      <c r="D931" s="2">
        <v>10</v>
      </c>
      <c r="E931" s="2" t="s">
        <v>207</v>
      </c>
      <c r="F931" s="2">
        <v>100</v>
      </c>
      <c r="G931" s="2" t="s">
        <v>207</v>
      </c>
      <c r="H931" s="2" t="s">
        <v>207</v>
      </c>
      <c r="I931" s="2" t="s">
        <v>207</v>
      </c>
      <c r="J931" s="2" t="s">
        <v>207</v>
      </c>
    </row>
    <row r="932" spans="1:10" x14ac:dyDescent="0.25">
      <c r="A932" s="2">
        <v>930</v>
      </c>
      <c r="B932" s="2" t="s">
        <v>207</v>
      </c>
      <c r="C932" s="2">
        <v>3100</v>
      </c>
      <c r="D932" s="2">
        <v>10</v>
      </c>
      <c r="E932" s="2" t="s">
        <v>207</v>
      </c>
      <c r="F932" s="2">
        <v>110</v>
      </c>
      <c r="G932" s="2" t="s">
        <v>207</v>
      </c>
      <c r="H932" s="2" t="s">
        <v>207</v>
      </c>
      <c r="I932" s="2" t="s">
        <v>207</v>
      </c>
      <c r="J932" s="2" t="s">
        <v>207</v>
      </c>
    </row>
    <row r="933" spans="1:10" x14ac:dyDescent="0.25">
      <c r="A933" s="2">
        <v>931</v>
      </c>
      <c r="B933" s="2" t="s">
        <v>207</v>
      </c>
      <c r="C933" s="2">
        <v>3200</v>
      </c>
      <c r="D933" s="2">
        <v>10</v>
      </c>
      <c r="E933" s="2" t="s">
        <v>207</v>
      </c>
      <c r="F933" s="2">
        <v>110</v>
      </c>
      <c r="G933" s="2" t="s">
        <v>207</v>
      </c>
      <c r="H933" s="2" t="s">
        <v>207</v>
      </c>
      <c r="I933" s="2" t="s">
        <v>207</v>
      </c>
      <c r="J933" s="2" t="s">
        <v>207</v>
      </c>
    </row>
    <row r="934" spans="1:10" x14ac:dyDescent="0.25">
      <c r="A934" s="2">
        <v>932</v>
      </c>
      <c r="B934" s="2" t="s">
        <v>207</v>
      </c>
      <c r="C934" s="2">
        <v>3300</v>
      </c>
      <c r="D934" s="2">
        <v>10</v>
      </c>
      <c r="E934" s="2" t="s">
        <v>207</v>
      </c>
      <c r="F934" s="2">
        <v>110</v>
      </c>
      <c r="G934" s="2" t="s">
        <v>207</v>
      </c>
      <c r="H934" s="2" t="s">
        <v>207</v>
      </c>
      <c r="I934" s="2" t="s">
        <v>207</v>
      </c>
      <c r="J934" s="2" t="s">
        <v>207</v>
      </c>
    </row>
    <row r="935" spans="1:10" x14ac:dyDescent="0.25">
      <c r="A935" s="2">
        <v>933</v>
      </c>
      <c r="B935" s="2" t="s">
        <v>207</v>
      </c>
      <c r="C935" s="2">
        <v>3400</v>
      </c>
      <c r="D935" s="2">
        <v>10</v>
      </c>
      <c r="E935" s="2" t="s">
        <v>207</v>
      </c>
      <c r="F935" s="2">
        <v>120</v>
      </c>
      <c r="G935" s="2" t="s">
        <v>207</v>
      </c>
      <c r="H935" s="2" t="s">
        <v>207</v>
      </c>
      <c r="I935" s="2" t="s">
        <v>207</v>
      </c>
      <c r="J935" s="2" t="s">
        <v>207</v>
      </c>
    </row>
    <row r="936" spans="1:10" x14ac:dyDescent="0.25">
      <c r="A936" s="2">
        <v>934</v>
      </c>
      <c r="B936" s="2" t="s">
        <v>207</v>
      </c>
      <c r="C936" s="2">
        <v>3500</v>
      </c>
      <c r="D936" s="2">
        <v>10</v>
      </c>
      <c r="E936" s="2" t="s">
        <v>207</v>
      </c>
      <c r="F936" s="2">
        <v>120</v>
      </c>
      <c r="G936" s="2" t="s">
        <v>207</v>
      </c>
      <c r="H936" s="2" t="s">
        <v>207</v>
      </c>
      <c r="I936" s="2" t="s">
        <v>207</v>
      </c>
      <c r="J936" s="2" t="s">
        <v>207</v>
      </c>
    </row>
    <row r="937" spans="1:10" x14ac:dyDescent="0.25">
      <c r="A937" s="2">
        <v>935</v>
      </c>
      <c r="B937" s="2" t="s">
        <v>207</v>
      </c>
      <c r="C937" s="2">
        <v>3600</v>
      </c>
      <c r="D937" s="2">
        <v>10</v>
      </c>
      <c r="E937" s="2" t="s">
        <v>207</v>
      </c>
      <c r="F937" s="2">
        <v>120</v>
      </c>
      <c r="G937" s="2" t="s">
        <v>207</v>
      </c>
      <c r="H937" s="2" t="s">
        <v>207</v>
      </c>
      <c r="I937" s="2" t="s">
        <v>207</v>
      </c>
      <c r="J937" s="2" t="s">
        <v>207</v>
      </c>
    </row>
    <row r="938" spans="1:10" x14ac:dyDescent="0.25">
      <c r="A938" s="2">
        <v>936</v>
      </c>
      <c r="B938" s="2" t="s">
        <v>207</v>
      </c>
      <c r="C938" s="2">
        <v>3700</v>
      </c>
      <c r="D938" s="2">
        <v>10</v>
      </c>
      <c r="E938" s="2" t="s">
        <v>207</v>
      </c>
      <c r="F938" s="2">
        <v>130</v>
      </c>
      <c r="G938" s="2" t="s">
        <v>207</v>
      </c>
      <c r="H938" s="2" t="s">
        <v>207</v>
      </c>
      <c r="I938" s="2" t="s">
        <v>207</v>
      </c>
      <c r="J938" s="2" t="s">
        <v>207</v>
      </c>
    </row>
    <row r="939" spans="1:10" x14ac:dyDescent="0.25">
      <c r="A939" s="2">
        <v>937</v>
      </c>
      <c r="B939" s="2" t="s">
        <v>207</v>
      </c>
      <c r="C939" s="2">
        <v>3800</v>
      </c>
      <c r="D939" s="2">
        <v>10</v>
      </c>
      <c r="E939" s="2" t="s">
        <v>207</v>
      </c>
      <c r="F939" s="2">
        <v>130</v>
      </c>
      <c r="G939" s="2" t="s">
        <v>207</v>
      </c>
      <c r="H939" s="2" t="s">
        <v>207</v>
      </c>
      <c r="I939" s="2" t="s">
        <v>207</v>
      </c>
      <c r="J939" s="2" t="s">
        <v>207</v>
      </c>
    </row>
    <row r="940" spans="1:10" x14ac:dyDescent="0.25">
      <c r="A940" s="2">
        <v>938</v>
      </c>
      <c r="B940" s="2" t="s">
        <v>207</v>
      </c>
      <c r="C940" s="2">
        <v>3900</v>
      </c>
      <c r="D940" s="2">
        <v>10</v>
      </c>
      <c r="E940" s="2" t="s">
        <v>207</v>
      </c>
      <c r="F940" s="2">
        <v>130</v>
      </c>
      <c r="G940" s="2" t="s">
        <v>207</v>
      </c>
      <c r="H940" s="2" t="s">
        <v>207</v>
      </c>
      <c r="I940" s="2" t="s">
        <v>207</v>
      </c>
      <c r="J940" s="2" t="s">
        <v>207</v>
      </c>
    </row>
    <row r="941" spans="1:10" x14ac:dyDescent="0.25">
      <c r="A941" s="2">
        <v>939</v>
      </c>
      <c r="B941" s="2" t="s">
        <v>207</v>
      </c>
      <c r="C941" s="2">
        <v>4000</v>
      </c>
      <c r="D941" s="2">
        <v>10</v>
      </c>
      <c r="E941" s="2" t="s">
        <v>207</v>
      </c>
      <c r="F941" s="2">
        <v>140</v>
      </c>
      <c r="G941" s="2" t="s">
        <v>207</v>
      </c>
      <c r="H941" s="2" t="s">
        <v>207</v>
      </c>
      <c r="I941" s="2" t="s">
        <v>207</v>
      </c>
      <c r="J941" s="2" t="s">
        <v>207</v>
      </c>
    </row>
    <row r="942" spans="1:10" x14ac:dyDescent="0.25">
      <c r="A942" s="2">
        <v>940</v>
      </c>
      <c r="B942" s="2" t="s">
        <v>207</v>
      </c>
      <c r="C942" s="2">
        <v>4100</v>
      </c>
      <c r="D942" s="2">
        <v>10</v>
      </c>
      <c r="E942" s="2" t="s">
        <v>207</v>
      </c>
      <c r="F942" s="2">
        <v>140</v>
      </c>
      <c r="G942" s="2" t="s">
        <v>207</v>
      </c>
      <c r="H942" s="2" t="s">
        <v>207</v>
      </c>
      <c r="I942" s="2" t="s">
        <v>207</v>
      </c>
      <c r="J942" s="2" t="s">
        <v>207</v>
      </c>
    </row>
    <row r="943" spans="1:10" x14ac:dyDescent="0.25">
      <c r="A943" s="2">
        <v>941</v>
      </c>
      <c r="B943" s="2" t="s">
        <v>207</v>
      </c>
      <c r="C943" s="2">
        <v>4200</v>
      </c>
      <c r="D943" s="2">
        <v>10</v>
      </c>
      <c r="E943" s="2" t="s">
        <v>207</v>
      </c>
      <c r="F943" s="2">
        <v>140</v>
      </c>
      <c r="G943" s="2" t="s">
        <v>207</v>
      </c>
      <c r="H943" s="2" t="s">
        <v>207</v>
      </c>
      <c r="I943" s="2" t="s">
        <v>207</v>
      </c>
      <c r="J943" s="2" t="s">
        <v>207</v>
      </c>
    </row>
    <row r="944" spans="1:10" x14ac:dyDescent="0.25">
      <c r="A944" s="2">
        <v>942</v>
      </c>
      <c r="B944" s="2" t="s">
        <v>207</v>
      </c>
      <c r="C944" s="2">
        <v>4300</v>
      </c>
      <c r="D944" s="2">
        <v>10</v>
      </c>
      <c r="E944" s="2" t="s">
        <v>207</v>
      </c>
      <c r="F944" s="2">
        <v>150</v>
      </c>
      <c r="G944" s="2" t="s">
        <v>207</v>
      </c>
      <c r="H944" s="2" t="s">
        <v>207</v>
      </c>
      <c r="I944" s="2" t="s">
        <v>207</v>
      </c>
      <c r="J944" s="2" t="s">
        <v>207</v>
      </c>
    </row>
    <row r="945" spans="1:10" x14ac:dyDescent="0.25">
      <c r="A945" s="2">
        <v>943</v>
      </c>
      <c r="B945" s="2" t="s">
        <v>207</v>
      </c>
      <c r="C945" s="2">
        <v>4400</v>
      </c>
      <c r="D945" s="2">
        <v>10</v>
      </c>
      <c r="E945" s="2" t="s">
        <v>207</v>
      </c>
      <c r="F945" s="2">
        <v>150</v>
      </c>
      <c r="G945" s="2" t="s">
        <v>207</v>
      </c>
      <c r="H945" s="2" t="s">
        <v>207</v>
      </c>
      <c r="I945" s="2" t="s">
        <v>207</v>
      </c>
      <c r="J945" s="2" t="s">
        <v>207</v>
      </c>
    </row>
    <row r="946" spans="1:10" x14ac:dyDescent="0.25">
      <c r="A946" s="2">
        <v>944</v>
      </c>
      <c r="B946" s="2" t="s">
        <v>207</v>
      </c>
      <c r="C946" s="2">
        <v>4500</v>
      </c>
      <c r="D946" s="2">
        <v>10</v>
      </c>
      <c r="E946" s="2" t="s">
        <v>207</v>
      </c>
      <c r="F946" s="2">
        <v>150</v>
      </c>
      <c r="G946" s="2" t="s">
        <v>207</v>
      </c>
      <c r="H946" s="2" t="s">
        <v>207</v>
      </c>
      <c r="I946" s="2" t="s">
        <v>207</v>
      </c>
      <c r="J946" s="2" t="s">
        <v>207</v>
      </c>
    </row>
    <row r="947" spans="1:10" x14ac:dyDescent="0.25">
      <c r="A947" s="2">
        <v>945</v>
      </c>
      <c r="B947" s="2" t="s">
        <v>207</v>
      </c>
      <c r="C947" s="2">
        <v>4600</v>
      </c>
      <c r="D947" s="2">
        <v>10</v>
      </c>
      <c r="E947" s="2" t="s">
        <v>207</v>
      </c>
      <c r="F947" s="2">
        <v>160</v>
      </c>
      <c r="G947" s="2" t="s">
        <v>207</v>
      </c>
      <c r="H947" s="2" t="s">
        <v>207</v>
      </c>
      <c r="I947" s="2" t="s">
        <v>207</v>
      </c>
      <c r="J947" s="2" t="s">
        <v>207</v>
      </c>
    </row>
    <row r="948" spans="1:10" x14ac:dyDescent="0.25">
      <c r="A948" s="2">
        <v>946</v>
      </c>
      <c r="B948" s="2" t="s">
        <v>207</v>
      </c>
      <c r="C948" s="2">
        <v>4700</v>
      </c>
      <c r="D948" s="2">
        <v>10</v>
      </c>
      <c r="E948" s="2" t="s">
        <v>207</v>
      </c>
      <c r="F948" s="2">
        <v>160</v>
      </c>
      <c r="G948" s="2" t="s">
        <v>207</v>
      </c>
      <c r="H948" s="2" t="s">
        <v>207</v>
      </c>
      <c r="I948" s="2" t="s">
        <v>207</v>
      </c>
      <c r="J948" s="2" t="s">
        <v>207</v>
      </c>
    </row>
    <row r="949" spans="1:10" x14ac:dyDescent="0.25">
      <c r="A949" s="2">
        <v>947</v>
      </c>
      <c r="B949" s="2" t="s">
        <v>207</v>
      </c>
      <c r="C949" s="2">
        <v>4800</v>
      </c>
      <c r="D949" s="2">
        <v>10</v>
      </c>
      <c r="E949" s="2" t="s">
        <v>207</v>
      </c>
      <c r="F949" s="2">
        <v>160</v>
      </c>
      <c r="G949" s="2" t="s">
        <v>207</v>
      </c>
      <c r="H949" s="2" t="s">
        <v>207</v>
      </c>
      <c r="I949" s="2" t="s">
        <v>207</v>
      </c>
      <c r="J949" s="2" t="s">
        <v>207</v>
      </c>
    </row>
    <row r="950" spans="1:10" x14ac:dyDescent="0.25">
      <c r="A950" s="2">
        <v>948</v>
      </c>
      <c r="B950" s="2" t="s">
        <v>207</v>
      </c>
      <c r="C950" s="2">
        <v>4900</v>
      </c>
      <c r="D950" s="2">
        <v>10</v>
      </c>
      <c r="E950" s="2" t="s">
        <v>207</v>
      </c>
      <c r="F950" s="2">
        <v>170</v>
      </c>
      <c r="G950" s="2" t="s">
        <v>207</v>
      </c>
      <c r="H950" s="2" t="s">
        <v>207</v>
      </c>
      <c r="I950" s="2" t="s">
        <v>207</v>
      </c>
      <c r="J950" s="2" t="s">
        <v>207</v>
      </c>
    </row>
    <row r="951" spans="1:10" x14ac:dyDescent="0.25">
      <c r="A951" s="2">
        <v>949</v>
      </c>
      <c r="B951" s="2" t="s">
        <v>207</v>
      </c>
      <c r="C951" s="2">
        <v>5000</v>
      </c>
      <c r="D951" s="2">
        <v>10</v>
      </c>
      <c r="E951" s="2" t="s">
        <v>207</v>
      </c>
      <c r="F951" s="2">
        <v>170</v>
      </c>
      <c r="G951" s="2" t="s">
        <v>207</v>
      </c>
      <c r="H951" s="2" t="s">
        <v>207</v>
      </c>
      <c r="I951" s="2" t="s">
        <v>207</v>
      </c>
      <c r="J951" s="2" t="s">
        <v>207</v>
      </c>
    </row>
    <row r="952" spans="1:10" x14ac:dyDescent="0.25">
      <c r="A952" s="2">
        <v>950</v>
      </c>
      <c r="B952" s="2" t="s">
        <v>207</v>
      </c>
      <c r="C952" s="2">
        <v>5100</v>
      </c>
      <c r="D952" s="2">
        <v>10</v>
      </c>
      <c r="E952" s="2" t="s">
        <v>207</v>
      </c>
      <c r="F952" s="2">
        <v>170</v>
      </c>
      <c r="G952" s="2" t="s">
        <v>207</v>
      </c>
      <c r="H952" s="2" t="s">
        <v>207</v>
      </c>
      <c r="I952" s="2" t="s">
        <v>207</v>
      </c>
      <c r="J952" s="2" t="s">
        <v>207</v>
      </c>
    </row>
    <row r="953" spans="1:10" x14ac:dyDescent="0.25">
      <c r="A953" s="2">
        <v>951</v>
      </c>
      <c r="B953" s="2" t="s">
        <v>207</v>
      </c>
      <c r="C953" s="2">
        <v>5200</v>
      </c>
      <c r="D953" s="2">
        <v>10</v>
      </c>
      <c r="E953" s="2" t="s">
        <v>207</v>
      </c>
      <c r="F953" s="2">
        <v>180</v>
      </c>
      <c r="G953" s="2" t="s">
        <v>207</v>
      </c>
      <c r="H953" s="2" t="s">
        <v>207</v>
      </c>
      <c r="I953" s="2" t="s">
        <v>207</v>
      </c>
      <c r="J953" s="2" t="s">
        <v>207</v>
      </c>
    </row>
    <row r="954" spans="1:10" x14ac:dyDescent="0.25">
      <c r="A954" s="2">
        <v>952</v>
      </c>
      <c r="B954" s="2" t="s">
        <v>207</v>
      </c>
      <c r="C954" s="2">
        <v>5300</v>
      </c>
      <c r="D954" s="2">
        <v>10</v>
      </c>
      <c r="E954" s="2" t="s">
        <v>207</v>
      </c>
      <c r="F954" s="2">
        <v>180</v>
      </c>
      <c r="G954" s="2" t="s">
        <v>207</v>
      </c>
      <c r="H954" s="2" t="s">
        <v>207</v>
      </c>
      <c r="I954" s="2" t="s">
        <v>207</v>
      </c>
      <c r="J954" s="2" t="s">
        <v>207</v>
      </c>
    </row>
    <row r="955" spans="1:10" x14ac:dyDescent="0.25">
      <c r="A955" s="2">
        <v>953</v>
      </c>
      <c r="B955" s="2" t="s">
        <v>207</v>
      </c>
      <c r="C955" s="2">
        <v>5400</v>
      </c>
      <c r="D955" s="2">
        <v>10</v>
      </c>
      <c r="E955" s="2" t="s">
        <v>207</v>
      </c>
      <c r="F955" s="2">
        <v>180</v>
      </c>
      <c r="G955" s="2" t="s">
        <v>207</v>
      </c>
      <c r="H955" s="2" t="s">
        <v>207</v>
      </c>
      <c r="I955" s="2" t="s">
        <v>207</v>
      </c>
      <c r="J955" s="2" t="s">
        <v>207</v>
      </c>
    </row>
    <row r="956" spans="1:10" x14ac:dyDescent="0.25">
      <c r="A956" s="2">
        <v>954</v>
      </c>
      <c r="B956" s="2" t="s">
        <v>207</v>
      </c>
      <c r="C956" s="2">
        <v>5500</v>
      </c>
      <c r="D956" s="2">
        <v>10</v>
      </c>
      <c r="E956" s="2" t="s">
        <v>207</v>
      </c>
      <c r="F956" s="2">
        <v>190</v>
      </c>
      <c r="G956" s="2" t="s">
        <v>207</v>
      </c>
      <c r="H956" s="2" t="s">
        <v>207</v>
      </c>
      <c r="I956" s="2" t="s">
        <v>207</v>
      </c>
      <c r="J956" s="2" t="s">
        <v>207</v>
      </c>
    </row>
    <row r="957" spans="1:10" x14ac:dyDescent="0.25">
      <c r="A957" s="2">
        <v>955</v>
      </c>
      <c r="B957" s="2" t="s">
        <v>207</v>
      </c>
      <c r="C957" s="2">
        <v>5600</v>
      </c>
      <c r="D957" s="2">
        <v>10</v>
      </c>
      <c r="E957" s="2" t="s">
        <v>207</v>
      </c>
      <c r="F957" s="2">
        <v>190</v>
      </c>
      <c r="G957" s="2" t="s">
        <v>207</v>
      </c>
      <c r="H957" s="2" t="s">
        <v>207</v>
      </c>
      <c r="I957" s="2" t="s">
        <v>207</v>
      </c>
      <c r="J957" s="2" t="s">
        <v>207</v>
      </c>
    </row>
    <row r="958" spans="1:10" x14ac:dyDescent="0.25">
      <c r="A958" s="2">
        <v>956</v>
      </c>
      <c r="B958" s="2" t="s">
        <v>207</v>
      </c>
      <c r="C958" s="2">
        <v>5700</v>
      </c>
      <c r="D958" s="2">
        <v>10</v>
      </c>
      <c r="E958" s="2" t="s">
        <v>207</v>
      </c>
      <c r="F958" s="2">
        <v>190</v>
      </c>
      <c r="G958" s="2" t="s">
        <v>207</v>
      </c>
      <c r="H958" s="2" t="s">
        <v>207</v>
      </c>
      <c r="I958" s="2" t="s">
        <v>207</v>
      </c>
      <c r="J958" s="2" t="s">
        <v>207</v>
      </c>
    </row>
    <row r="959" spans="1:10" x14ac:dyDescent="0.25">
      <c r="A959" s="2">
        <v>957</v>
      </c>
      <c r="B959" s="2" t="s">
        <v>207</v>
      </c>
      <c r="C959" s="2">
        <v>5800</v>
      </c>
      <c r="D959" s="2">
        <v>10</v>
      </c>
      <c r="E959" s="2" t="s">
        <v>207</v>
      </c>
      <c r="F959" s="2">
        <v>200</v>
      </c>
      <c r="G959" s="2" t="s">
        <v>207</v>
      </c>
      <c r="H959" s="2" t="s">
        <v>207</v>
      </c>
      <c r="I959" s="2" t="s">
        <v>207</v>
      </c>
      <c r="J959" s="2" t="s">
        <v>207</v>
      </c>
    </row>
    <row r="960" spans="1:10" x14ac:dyDescent="0.25">
      <c r="A960" s="2">
        <v>958</v>
      </c>
      <c r="B960" s="2" t="s">
        <v>207</v>
      </c>
      <c r="C960" s="2">
        <v>5900</v>
      </c>
      <c r="D960" s="2">
        <v>10</v>
      </c>
      <c r="E960" s="2" t="s">
        <v>207</v>
      </c>
      <c r="F960" s="2">
        <v>200</v>
      </c>
      <c r="G960" s="2" t="s">
        <v>207</v>
      </c>
      <c r="H960" s="2" t="s">
        <v>207</v>
      </c>
      <c r="I960" s="2" t="s">
        <v>207</v>
      </c>
      <c r="J960" s="2" t="s">
        <v>207</v>
      </c>
    </row>
    <row r="961" spans="1:10" x14ac:dyDescent="0.25">
      <c r="A961" s="2">
        <v>959</v>
      </c>
      <c r="B961" s="2" t="s">
        <v>207</v>
      </c>
      <c r="C961" s="2">
        <v>6000</v>
      </c>
      <c r="D961" s="2">
        <v>10</v>
      </c>
      <c r="E961" s="2" t="s">
        <v>207</v>
      </c>
      <c r="F961" s="2">
        <v>200</v>
      </c>
      <c r="G961" s="2" t="s">
        <v>207</v>
      </c>
      <c r="H961" s="2" t="s">
        <v>207</v>
      </c>
      <c r="I961" s="2" t="s">
        <v>207</v>
      </c>
      <c r="J961" s="2" t="s">
        <v>207</v>
      </c>
    </row>
    <row r="962" spans="1:10" x14ac:dyDescent="0.25">
      <c r="A962" s="2">
        <v>960</v>
      </c>
      <c r="B962" s="2" t="s">
        <v>207</v>
      </c>
      <c r="C962" s="2">
        <v>6100</v>
      </c>
      <c r="D962" s="2">
        <v>10</v>
      </c>
      <c r="E962" s="2" t="s">
        <v>207</v>
      </c>
      <c r="F962" s="2">
        <v>210</v>
      </c>
      <c r="G962" s="2" t="s">
        <v>207</v>
      </c>
      <c r="H962" s="2" t="s">
        <v>207</v>
      </c>
      <c r="I962" s="2" t="s">
        <v>207</v>
      </c>
      <c r="J962" s="2" t="s">
        <v>207</v>
      </c>
    </row>
    <row r="963" spans="1:10" x14ac:dyDescent="0.25">
      <c r="A963" s="2">
        <v>961</v>
      </c>
      <c r="B963" s="2" t="s">
        <v>207</v>
      </c>
      <c r="C963" s="2">
        <v>6200</v>
      </c>
      <c r="D963" s="2">
        <v>10</v>
      </c>
      <c r="E963" s="2" t="s">
        <v>207</v>
      </c>
      <c r="F963" s="2">
        <v>210</v>
      </c>
      <c r="G963" s="2" t="s">
        <v>207</v>
      </c>
      <c r="H963" s="2" t="s">
        <v>207</v>
      </c>
      <c r="I963" s="2" t="s">
        <v>207</v>
      </c>
      <c r="J963" s="2" t="s">
        <v>207</v>
      </c>
    </row>
    <row r="964" spans="1:10" x14ac:dyDescent="0.25">
      <c r="A964" s="2">
        <v>962</v>
      </c>
      <c r="B964" s="2" t="s">
        <v>207</v>
      </c>
      <c r="C964" s="2">
        <v>6300</v>
      </c>
      <c r="D964" s="2">
        <v>10</v>
      </c>
      <c r="E964" s="2" t="s">
        <v>207</v>
      </c>
      <c r="F964" s="2">
        <v>210</v>
      </c>
      <c r="G964" s="2" t="s">
        <v>207</v>
      </c>
      <c r="H964" s="2" t="s">
        <v>207</v>
      </c>
      <c r="I964" s="2" t="s">
        <v>207</v>
      </c>
      <c r="J964" s="2" t="s">
        <v>207</v>
      </c>
    </row>
    <row r="965" spans="1:10" x14ac:dyDescent="0.25">
      <c r="A965" s="2">
        <v>963</v>
      </c>
      <c r="B965" s="2" t="s">
        <v>207</v>
      </c>
      <c r="C965" s="2">
        <v>6400</v>
      </c>
      <c r="D965" s="2">
        <v>10</v>
      </c>
      <c r="E965" s="2" t="s">
        <v>207</v>
      </c>
      <c r="F965" s="2">
        <v>220</v>
      </c>
      <c r="G965" s="2" t="s">
        <v>207</v>
      </c>
      <c r="H965" s="2" t="s">
        <v>207</v>
      </c>
      <c r="I965" s="2" t="s">
        <v>207</v>
      </c>
      <c r="J965" s="2" t="s">
        <v>207</v>
      </c>
    </row>
    <row r="966" spans="1:10" x14ac:dyDescent="0.25">
      <c r="A966" s="2">
        <v>964</v>
      </c>
      <c r="B966" s="2" t="s">
        <v>207</v>
      </c>
      <c r="C966" s="2">
        <v>6500</v>
      </c>
      <c r="D966" s="2">
        <v>10</v>
      </c>
      <c r="E966" s="2" t="s">
        <v>207</v>
      </c>
      <c r="F966" s="2">
        <v>220</v>
      </c>
      <c r="G966" s="2" t="s">
        <v>207</v>
      </c>
      <c r="H966" s="2" t="s">
        <v>207</v>
      </c>
      <c r="I966" s="2" t="s">
        <v>207</v>
      </c>
      <c r="J966" s="2" t="s">
        <v>207</v>
      </c>
    </row>
    <row r="967" spans="1:10" x14ac:dyDescent="0.25">
      <c r="A967" s="2">
        <v>965</v>
      </c>
      <c r="B967" s="2" t="s">
        <v>207</v>
      </c>
      <c r="C967" s="2">
        <v>6600</v>
      </c>
      <c r="D967" s="2">
        <v>10</v>
      </c>
      <c r="E967" s="2" t="s">
        <v>207</v>
      </c>
      <c r="F967" s="2">
        <v>220</v>
      </c>
      <c r="G967" s="2" t="s">
        <v>207</v>
      </c>
      <c r="H967" s="2" t="s">
        <v>207</v>
      </c>
      <c r="I967" s="2" t="s">
        <v>207</v>
      </c>
      <c r="J967" s="2" t="s">
        <v>207</v>
      </c>
    </row>
    <row r="968" spans="1:10" x14ac:dyDescent="0.25">
      <c r="A968" s="2">
        <v>966</v>
      </c>
      <c r="B968" s="2" t="s">
        <v>207</v>
      </c>
      <c r="C968" s="2">
        <v>6700</v>
      </c>
      <c r="D968" s="2">
        <v>10</v>
      </c>
      <c r="E968" s="2" t="s">
        <v>207</v>
      </c>
      <c r="F968" s="2">
        <v>230</v>
      </c>
      <c r="G968" s="2" t="s">
        <v>207</v>
      </c>
      <c r="H968" s="2" t="s">
        <v>207</v>
      </c>
      <c r="I968" s="2" t="s">
        <v>207</v>
      </c>
      <c r="J968" s="2" t="s">
        <v>207</v>
      </c>
    </row>
    <row r="969" spans="1:10" x14ac:dyDescent="0.25">
      <c r="A969" s="2">
        <v>967</v>
      </c>
      <c r="B969" s="2" t="s">
        <v>207</v>
      </c>
      <c r="C969" s="2">
        <v>6800</v>
      </c>
      <c r="D969" s="2">
        <v>10</v>
      </c>
      <c r="E969" s="2" t="s">
        <v>207</v>
      </c>
      <c r="F969" s="2">
        <v>230</v>
      </c>
      <c r="G969" s="2" t="s">
        <v>207</v>
      </c>
      <c r="H969" s="2" t="s">
        <v>207</v>
      </c>
      <c r="I969" s="2" t="s">
        <v>207</v>
      </c>
      <c r="J969" s="2" t="s">
        <v>207</v>
      </c>
    </row>
    <row r="970" spans="1:10" x14ac:dyDescent="0.25">
      <c r="A970" s="2">
        <v>968</v>
      </c>
      <c r="B970" s="2" t="s">
        <v>207</v>
      </c>
      <c r="C970" s="2">
        <v>6900</v>
      </c>
      <c r="D970" s="2">
        <v>10</v>
      </c>
      <c r="E970" s="2" t="s">
        <v>207</v>
      </c>
      <c r="F970" s="2">
        <v>230</v>
      </c>
      <c r="G970" s="2" t="s">
        <v>207</v>
      </c>
      <c r="H970" s="2" t="s">
        <v>207</v>
      </c>
      <c r="I970" s="2" t="s">
        <v>207</v>
      </c>
      <c r="J970" s="2" t="s">
        <v>207</v>
      </c>
    </row>
    <row r="971" spans="1:10" x14ac:dyDescent="0.25">
      <c r="A971" s="2">
        <v>969</v>
      </c>
      <c r="B971" s="2" t="s">
        <v>207</v>
      </c>
      <c r="C971" s="2">
        <v>7000</v>
      </c>
      <c r="D971" s="2">
        <v>10</v>
      </c>
      <c r="E971" s="2" t="s">
        <v>207</v>
      </c>
      <c r="F971" s="2">
        <v>240</v>
      </c>
      <c r="G971" s="2" t="s">
        <v>207</v>
      </c>
      <c r="H971" s="2" t="s">
        <v>207</v>
      </c>
      <c r="I971" s="2" t="s">
        <v>207</v>
      </c>
      <c r="J971" s="2" t="s">
        <v>207</v>
      </c>
    </row>
    <row r="972" spans="1:10" x14ac:dyDescent="0.25">
      <c r="A972" s="2">
        <v>970</v>
      </c>
      <c r="B972" s="2" t="s">
        <v>207</v>
      </c>
      <c r="C972" s="2">
        <v>7100</v>
      </c>
      <c r="D972" s="2">
        <v>10</v>
      </c>
      <c r="E972" s="2" t="s">
        <v>207</v>
      </c>
      <c r="F972" s="2">
        <v>240</v>
      </c>
      <c r="G972" s="2" t="s">
        <v>207</v>
      </c>
      <c r="H972" s="2" t="s">
        <v>207</v>
      </c>
      <c r="I972" s="2" t="s">
        <v>207</v>
      </c>
      <c r="J972" s="2" t="s">
        <v>207</v>
      </c>
    </row>
    <row r="973" spans="1:10" x14ac:dyDescent="0.25">
      <c r="A973" s="2">
        <v>971</v>
      </c>
      <c r="B973" s="2" t="s">
        <v>207</v>
      </c>
      <c r="C973" s="2">
        <v>7200</v>
      </c>
      <c r="D973" s="2">
        <v>10</v>
      </c>
      <c r="E973" s="2" t="s">
        <v>207</v>
      </c>
      <c r="F973" s="2">
        <v>240</v>
      </c>
      <c r="G973" s="2" t="s">
        <v>207</v>
      </c>
      <c r="H973" s="2" t="s">
        <v>207</v>
      </c>
      <c r="I973" s="2" t="s">
        <v>207</v>
      </c>
      <c r="J973" s="2" t="s">
        <v>207</v>
      </c>
    </row>
    <row r="974" spans="1:10" x14ac:dyDescent="0.25">
      <c r="A974" s="2">
        <v>972</v>
      </c>
      <c r="B974" s="2" t="s">
        <v>207</v>
      </c>
      <c r="C974" s="2">
        <v>7300</v>
      </c>
      <c r="D974" s="2">
        <v>10</v>
      </c>
      <c r="E974" s="2" t="s">
        <v>207</v>
      </c>
      <c r="F974" s="2">
        <v>250</v>
      </c>
      <c r="G974" s="2" t="s">
        <v>207</v>
      </c>
      <c r="H974" s="2" t="s">
        <v>207</v>
      </c>
      <c r="I974" s="2" t="s">
        <v>207</v>
      </c>
      <c r="J974" s="2" t="s">
        <v>207</v>
      </c>
    </row>
    <row r="975" spans="1:10" x14ac:dyDescent="0.25">
      <c r="A975" s="2">
        <v>973</v>
      </c>
      <c r="B975" s="2" t="s">
        <v>207</v>
      </c>
      <c r="C975" s="2">
        <v>7400</v>
      </c>
      <c r="D975" s="2">
        <v>10</v>
      </c>
      <c r="E975" s="2" t="s">
        <v>207</v>
      </c>
      <c r="F975" s="2">
        <v>250</v>
      </c>
      <c r="G975" s="2" t="s">
        <v>207</v>
      </c>
      <c r="H975" s="2" t="s">
        <v>207</v>
      </c>
      <c r="I975" s="2" t="s">
        <v>207</v>
      </c>
      <c r="J975" s="2" t="s">
        <v>207</v>
      </c>
    </row>
    <row r="976" spans="1:10" x14ac:dyDescent="0.25">
      <c r="A976" s="2">
        <v>974</v>
      </c>
      <c r="B976" s="2" t="s">
        <v>207</v>
      </c>
      <c r="C976" s="2">
        <v>7500</v>
      </c>
      <c r="D976" s="2">
        <v>10</v>
      </c>
      <c r="E976" s="2" t="s">
        <v>207</v>
      </c>
      <c r="F976" s="2">
        <v>250</v>
      </c>
      <c r="G976" s="2" t="s">
        <v>207</v>
      </c>
      <c r="H976" s="2" t="s">
        <v>207</v>
      </c>
      <c r="I976" s="2" t="s">
        <v>207</v>
      </c>
      <c r="J976" s="2" t="s">
        <v>207</v>
      </c>
    </row>
    <row r="977" spans="1:10" x14ac:dyDescent="0.25">
      <c r="A977" s="2">
        <v>975</v>
      </c>
      <c r="B977" s="2" t="s">
        <v>207</v>
      </c>
      <c r="C977" s="2">
        <v>7600</v>
      </c>
      <c r="D977" s="2">
        <v>10</v>
      </c>
      <c r="E977" s="2" t="s">
        <v>207</v>
      </c>
      <c r="F977" s="2">
        <v>260</v>
      </c>
      <c r="G977" s="2" t="s">
        <v>207</v>
      </c>
      <c r="H977" s="2" t="s">
        <v>207</v>
      </c>
      <c r="I977" s="2" t="s">
        <v>207</v>
      </c>
      <c r="J977" s="2" t="s">
        <v>207</v>
      </c>
    </row>
    <row r="978" spans="1:10" x14ac:dyDescent="0.25">
      <c r="A978" s="2">
        <v>976</v>
      </c>
      <c r="B978" s="2" t="s">
        <v>207</v>
      </c>
      <c r="C978" s="2">
        <v>7700</v>
      </c>
      <c r="D978" s="2">
        <v>10</v>
      </c>
      <c r="E978" s="2" t="s">
        <v>207</v>
      </c>
      <c r="F978" s="2">
        <v>260</v>
      </c>
      <c r="G978" s="2" t="s">
        <v>207</v>
      </c>
      <c r="H978" s="2" t="s">
        <v>207</v>
      </c>
      <c r="I978" s="2" t="s">
        <v>207</v>
      </c>
      <c r="J978" s="2" t="s">
        <v>207</v>
      </c>
    </row>
    <row r="979" spans="1:10" x14ac:dyDescent="0.25">
      <c r="A979" s="2">
        <v>977</v>
      </c>
      <c r="B979" s="2" t="s">
        <v>207</v>
      </c>
      <c r="C979" s="2">
        <v>7800</v>
      </c>
      <c r="D979" s="2">
        <v>10</v>
      </c>
      <c r="E979" s="2" t="s">
        <v>207</v>
      </c>
      <c r="F979" s="2">
        <v>260</v>
      </c>
      <c r="G979" s="2" t="s">
        <v>207</v>
      </c>
      <c r="H979" s="2" t="s">
        <v>207</v>
      </c>
      <c r="I979" s="2" t="s">
        <v>207</v>
      </c>
      <c r="J979" s="2" t="s">
        <v>207</v>
      </c>
    </row>
    <row r="980" spans="1:10" x14ac:dyDescent="0.25">
      <c r="A980" s="2">
        <v>978</v>
      </c>
      <c r="B980" s="2" t="s">
        <v>207</v>
      </c>
      <c r="C980" s="2">
        <v>7900</v>
      </c>
      <c r="D980" s="2">
        <v>10</v>
      </c>
      <c r="E980" s="2" t="s">
        <v>207</v>
      </c>
      <c r="F980" s="2">
        <v>270</v>
      </c>
      <c r="G980" s="2" t="s">
        <v>207</v>
      </c>
      <c r="H980" s="2" t="s">
        <v>207</v>
      </c>
      <c r="I980" s="2" t="s">
        <v>207</v>
      </c>
      <c r="J980" s="2" t="s">
        <v>207</v>
      </c>
    </row>
    <row r="981" spans="1:10" x14ac:dyDescent="0.25">
      <c r="A981" s="2">
        <v>979</v>
      </c>
      <c r="B981" s="2" t="s">
        <v>207</v>
      </c>
      <c r="C981" s="2">
        <v>8000</v>
      </c>
      <c r="D981" s="2">
        <v>10</v>
      </c>
      <c r="E981" s="2" t="s">
        <v>207</v>
      </c>
      <c r="F981" s="2">
        <v>270</v>
      </c>
      <c r="G981" s="2" t="s">
        <v>207</v>
      </c>
      <c r="H981" s="2" t="s">
        <v>207</v>
      </c>
      <c r="I981" s="2" t="s">
        <v>207</v>
      </c>
      <c r="J981" s="2" t="s">
        <v>207</v>
      </c>
    </row>
    <row r="982" spans="1:10" x14ac:dyDescent="0.25">
      <c r="A982" s="2">
        <v>980</v>
      </c>
      <c r="B982" s="2" t="s">
        <v>207</v>
      </c>
      <c r="C982" s="2">
        <v>8100</v>
      </c>
      <c r="D982" s="2">
        <v>10</v>
      </c>
      <c r="E982" s="2" t="s">
        <v>207</v>
      </c>
      <c r="F982" s="2">
        <v>270</v>
      </c>
      <c r="G982" s="2" t="s">
        <v>207</v>
      </c>
      <c r="H982" s="2" t="s">
        <v>207</v>
      </c>
      <c r="I982" s="2" t="s">
        <v>207</v>
      </c>
      <c r="J982" s="2" t="s">
        <v>207</v>
      </c>
    </row>
    <row r="983" spans="1:10" x14ac:dyDescent="0.25">
      <c r="A983" s="2">
        <v>981</v>
      </c>
      <c r="B983" s="2" t="s">
        <v>207</v>
      </c>
      <c r="C983" s="2">
        <v>8200</v>
      </c>
      <c r="D983" s="2">
        <v>10</v>
      </c>
      <c r="E983" s="2" t="s">
        <v>207</v>
      </c>
      <c r="F983" s="2">
        <v>280</v>
      </c>
      <c r="G983" s="2" t="s">
        <v>207</v>
      </c>
      <c r="H983" s="2" t="s">
        <v>207</v>
      </c>
      <c r="I983" s="2" t="s">
        <v>207</v>
      </c>
      <c r="J983" s="2" t="s">
        <v>207</v>
      </c>
    </row>
    <row r="984" spans="1:10" x14ac:dyDescent="0.25">
      <c r="A984" s="2">
        <v>982</v>
      </c>
      <c r="B984" s="2" t="s">
        <v>207</v>
      </c>
      <c r="C984" s="2">
        <v>8300</v>
      </c>
      <c r="D984" s="2">
        <v>10</v>
      </c>
      <c r="E984" s="2" t="s">
        <v>207</v>
      </c>
      <c r="F984" s="2">
        <v>280</v>
      </c>
      <c r="G984" s="2" t="s">
        <v>207</v>
      </c>
      <c r="H984" s="2" t="s">
        <v>207</v>
      </c>
      <c r="I984" s="2" t="s">
        <v>207</v>
      </c>
      <c r="J984" s="2" t="s">
        <v>207</v>
      </c>
    </row>
    <row r="985" spans="1:10" x14ac:dyDescent="0.25">
      <c r="A985" s="2">
        <v>983</v>
      </c>
      <c r="B985" s="2" t="s">
        <v>207</v>
      </c>
      <c r="C985" s="2">
        <v>8400</v>
      </c>
      <c r="D985" s="2">
        <v>10</v>
      </c>
      <c r="E985" s="2" t="s">
        <v>207</v>
      </c>
      <c r="F985" s="2">
        <v>280</v>
      </c>
      <c r="G985" s="2" t="s">
        <v>207</v>
      </c>
      <c r="H985" s="2" t="s">
        <v>207</v>
      </c>
      <c r="I985" s="2" t="s">
        <v>207</v>
      </c>
      <c r="J985" s="2" t="s">
        <v>207</v>
      </c>
    </row>
    <row r="986" spans="1:10" x14ac:dyDescent="0.25">
      <c r="A986" s="2">
        <v>984</v>
      </c>
      <c r="B986" s="2" t="s">
        <v>207</v>
      </c>
      <c r="C986" s="2">
        <v>8500</v>
      </c>
      <c r="D986" s="2">
        <v>10</v>
      </c>
      <c r="E986" s="2" t="s">
        <v>207</v>
      </c>
      <c r="F986" s="2">
        <v>290</v>
      </c>
      <c r="G986" s="2" t="s">
        <v>207</v>
      </c>
      <c r="H986" s="2" t="s">
        <v>207</v>
      </c>
      <c r="I986" s="2" t="s">
        <v>207</v>
      </c>
      <c r="J986" s="2" t="s">
        <v>207</v>
      </c>
    </row>
    <row r="987" spans="1:10" x14ac:dyDescent="0.25">
      <c r="A987" s="2">
        <v>985</v>
      </c>
      <c r="B987" s="2" t="s">
        <v>207</v>
      </c>
      <c r="C987" s="2">
        <v>8600</v>
      </c>
      <c r="D987" s="2">
        <v>10</v>
      </c>
      <c r="E987" s="2" t="s">
        <v>207</v>
      </c>
      <c r="F987" s="2">
        <v>290</v>
      </c>
      <c r="G987" s="2" t="s">
        <v>207</v>
      </c>
      <c r="H987" s="2" t="s">
        <v>207</v>
      </c>
      <c r="I987" s="2" t="s">
        <v>207</v>
      </c>
      <c r="J987" s="2" t="s">
        <v>207</v>
      </c>
    </row>
    <row r="988" spans="1:10" x14ac:dyDescent="0.25">
      <c r="A988" s="2">
        <v>986</v>
      </c>
      <c r="B988" s="2" t="s">
        <v>207</v>
      </c>
      <c r="C988" s="2">
        <v>8700</v>
      </c>
      <c r="D988" s="2">
        <v>10</v>
      </c>
      <c r="E988" s="2" t="s">
        <v>207</v>
      </c>
      <c r="F988" s="2">
        <v>290</v>
      </c>
      <c r="G988" s="2" t="s">
        <v>207</v>
      </c>
      <c r="H988" s="2" t="s">
        <v>207</v>
      </c>
      <c r="I988" s="2" t="s">
        <v>207</v>
      </c>
      <c r="J988" s="2" t="s">
        <v>207</v>
      </c>
    </row>
    <row r="989" spans="1:10" x14ac:dyDescent="0.25">
      <c r="A989" s="2">
        <v>987</v>
      </c>
      <c r="B989" s="2" t="s">
        <v>207</v>
      </c>
      <c r="C989" s="2">
        <v>8800</v>
      </c>
      <c r="D989" s="2">
        <v>10</v>
      </c>
      <c r="E989" s="2" t="s">
        <v>207</v>
      </c>
      <c r="F989" s="2">
        <v>300</v>
      </c>
      <c r="G989" s="2" t="s">
        <v>207</v>
      </c>
      <c r="H989" s="2" t="s">
        <v>207</v>
      </c>
      <c r="I989" s="2" t="s">
        <v>207</v>
      </c>
      <c r="J989" s="2" t="s">
        <v>207</v>
      </c>
    </row>
    <row r="990" spans="1:10" x14ac:dyDescent="0.25">
      <c r="A990" s="2">
        <v>988</v>
      </c>
      <c r="B990" s="2" t="s">
        <v>207</v>
      </c>
      <c r="C990" s="2">
        <v>8900</v>
      </c>
      <c r="D990" s="2">
        <v>10</v>
      </c>
      <c r="E990" s="2" t="s">
        <v>207</v>
      </c>
      <c r="F990" s="2">
        <v>300</v>
      </c>
      <c r="G990" s="2" t="s">
        <v>207</v>
      </c>
      <c r="H990" s="2" t="s">
        <v>207</v>
      </c>
      <c r="I990" s="2" t="s">
        <v>207</v>
      </c>
      <c r="J990" s="2" t="s">
        <v>207</v>
      </c>
    </row>
    <row r="991" spans="1:10" x14ac:dyDescent="0.25">
      <c r="A991" s="2">
        <v>989</v>
      </c>
      <c r="B991" s="2" t="s">
        <v>207</v>
      </c>
      <c r="C991" s="2">
        <v>9000</v>
      </c>
      <c r="D991" s="2">
        <v>10</v>
      </c>
      <c r="E991" s="2" t="s">
        <v>207</v>
      </c>
      <c r="F991" s="2">
        <v>300</v>
      </c>
      <c r="G991" s="2" t="s">
        <v>207</v>
      </c>
      <c r="H991" s="2" t="s">
        <v>207</v>
      </c>
      <c r="I991" s="2" t="s">
        <v>207</v>
      </c>
      <c r="J991" s="2" t="s">
        <v>207</v>
      </c>
    </row>
    <row r="992" spans="1:10" x14ac:dyDescent="0.25">
      <c r="A992" s="2">
        <v>990</v>
      </c>
      <c r="B992" s="2" t="s">
        <v>207</v>
      </c>
      <c r="C992" s="2">
        <v>9100</v>
      </c>
      <c r="D992" s="2">
        <v>10</v>
      </c>
      <c r="E992" s="2" t="s">
        <v>207</v>
      </c>
      <c r="F992" s="2">
        <v>310</v>
      </c>
      <c r="G992" s="2" t="s">
        <v>207</v>
      </c>
      <c r="H992" s="2" t="s">
        <v>207</v>
      </c>
      <c r="I992" s="2" t="s">
        <v>207</v>
      </c>
      <c r="J992" s="2" t="s">
        <v>207</v>
      </c>
    </row>
    <row r="993" spans="1:10" x14ac:dyDescent="0.25">
      <c r="A993" s="2">
        <v>991</v>
      </c>
      <c r="B993" s="2" t="s">
        <v>207</v>
      </c>
      <c r="C993" s="2">
        <v>9200</v>
      </c>
      <c r="D993" s="2">
        <v>10</v>
      </c>
      <c r="E993" s="2" t="s">
        <v>207</v>
      </c>
      <c r="F993" s="2">
        <v>310</v>
      </c>
      <c r="G993" s="2" t="s">
        <v>207</v>
      </c>
      <c r="H993" s="2" t="s">
        <v>207</v>
      </c>
      <c r="I993" s="2" t="s">
        <v>207</v>
      </c>
      <c r="J993" s="2" t="s">
        <v>207</v>
      </c>
    </row>
    <row r="994" spans="1:10" x14ac:dyDescent="0.25">
      <c r="A994" s="2">
        <v>992</v>
      </c>
      <c r="B994" s="2" t="s">
        <v>207</v>
      </c>
      <c r="C994" s="2">
        <v>9300</v>
      </c>
      <c r="D994" s="2">
        <v>10</v>
      </c>
      <c r="E994" s="2" t="s">
        <v>207</v>
      </c>
      <c r="F994" s="2">
        <v>310</v>
      </c>
      <c r="G994" s="2" t="s">
        <v>207</v>
      </c>
      <c r="H994" s="2" t="s">
        <v>207</v>
      </c>
      <c r="I994" s="2" t="s">
        <v>207</v>
      </c>
      <c r="J994" s="2" t="s">
        <v>207</v>
      </c>
    </row>
    <row r="995" spans="1:10" x14ac:dyDescent="0.25">
      <c r="A995" s="2">
        <v>993</v>
      </c>
      <c r="B995" s="2" t="s">
        <v>207</v>
      </c>
      <c r="C995" s="2">
        <v>9400</v>
      </c>
      <c r="D995" s="2">
        <v>10</v>
      </c>
      <c r="E995" s="2" t="s">
        <v>207</v>
      </c>
      <c r="F995" s="2">
        <v>320</v>
      </c>
      <c r="G995" s="2" t="s">
        <v>207</v>
      </c>
      <c r="H995" s="2" t="s">
        <v>207</v>
      </c>
      <c r="I995" s="2" t="s">
        <v>207</v>
      </c>
      <c r="J995" s="2" t="s">
        <v>207</v>
      </c>
    </row>
    <row r="996" spans="1:10" x14ac:dyDescent="0.25">
      <c r="A996" s="2">
        <v>994</v>
      </c>
      <c r="B996" s="2" t="s">
        <v>207</v>
      </c>
      <c r="C996" s="2">
        <v>9500</v>
      </c>
      <c r="D996" s="2">
        <v>10</v>
      </c>
      <c r="E996" s="2" t="s">
        <v>207</v>
      </c>
      <c r="F996" s="2">
        <v>320</v>
      </c>
      <c r="G996" s="2" t="s">
        <v>207</v>
      </c>
      <c r="H996" s="2" t="s">
        <v>207</v>
      </c>
      <c r="I996" s="2" t="s">
        <v>207</v>
      </c>
      <c r="J996" s="2" t="s">
        <v>207</v>
      </c>
    </row>
    <row r="997" spans="1:10" x14ac:dyDescent="0.25">
      <c r="A997" s="2">
        <v>995</v>
      </c>
      <c r="B997" s="2" t="s">
        <v>207</v>
      </c>
      <c r="C997" s="2">
        <v>9600</v>
      </c>
      <c r="D997" s="2">
        <v>10</v>
      </c>
      <c r="E997" s="2" t="s">
        <v>207</v>
      </c>
      <c r="F997" s="2">
        <v>320</v>
      </c>
      <c r="G997" s="2" t="s">
        <v>207</v>
      </c>
      <c r="H997" s="2" t="s">
        <v>207</v>
      </c>
      <c r="I997" s="2" t="s">
        <v>207</v>
      </c>
      <c r="J997" s="2" t="s">
        <v>207</v>
      </c>
    </row>
    <row r="998" spans="1:10" x14ac:dyDescent="0.25">
      <c r="A998" s="2">
        <v>996</v>
      </c>
      <c r="B998" s="2" t="s">
        <v>207</v>
      </c>
      <c r="C998" s="2">
        <v>9700</v>
      </c>
      <c r="D998" s="2">
        <v>10</v>
      </c>
      <c r="E998" s="2" t="s">
        <v>207</v>
      </c>
      <c r="F998" s="2">
        <v>330</v>
      </c>
      <c r="G998" s="2" t="s">
        <v>207</v>
      </c>
      <c r="H998" s="2" t="s">
        <v>207</v>
      </c>
      <c r="I998" s="2" t="s">
        <v>207</v>
      </c>
      <c r="J998" s="2" t="s">
        <v>207</v>
      </c>
    </row>
    <row r="999" spans="1:10" x14ac:dyDescent="0.25">
      <c r="A999" s="2">
        <v>997</v>
      </c>
      <c r="B999" s="2" t="s">
        <v>207</v>
      </c>
      <c r="C999" s="2">
        <v>9800</v>
      </c>
      <c r="D999" s="2">
        <v>10</v>
      </c>
      <c r="E999" s="2" t="s">
        <v>207</v>
      </c>
      <c r="F999" s="2">
        <v>330</v>
      </c>
      <c r="G999" s="2" t="s">
        <v>207</v>
      </c>
      <c r="H999" s="2" t="s">
        <v>207</v>
      </c>
      <c r="I999" s="2" t="s">
        <v>207</v>
      </c>
      <c r="J999" s="2" t="s">
        <v>207</v>
      </c>
    </row>
    <row r="1000" spans="1:10" x14ac:dyDescent="0.25">
      <c r="A1000" s="2">
        <v>998</v>
      </c>
      <c r="B1000" s="2" t="s">
        <v>207</v>
      </c>
      <c r="C1000" s="2">
        <v>9900</v>
      </c>
      <c r="D1000" s="2">
        <v>10</v>
      </c>
      <c r="E1000" s="2" t="s">
        <v>207</v>
      </c>
      <c r="F1000" s="2">
        <v>330</v>
      </c>
      <c r="G1000" s="2" t="s">
        <v>207</v>
      </c>
      <c r="H1000" s="2" t="s">
        <v>207</v>
      </c>
      <c r="I1000" s="2" t="s">
        <v>207</v>
      </c>
      <c r="J1000" s="2" t="s">
        <v>207</v>
      </c>
    </row>
    <row r="1001" spans="1:10" x14ac:dyDescent="0.25">
      <c r="A1001" s="2">
        <v>999</v>
      </c>
      <c r="B1001" s="2" t="s">
        <v>207</v>
      </c>
      <c r="C1001" s="2">
        <v>10000</v>
      </c>
      <c r="D1001" s="2">
        <v>10</v>
      </c>
      <c r="E1001" s="2" t="s">
        <v>207</v>
      </c>
      <c r="F1001" s="2">
        <v>340</v>
      </c>
      <c r="G1001" s="2" t="s">
        <v>207</v>
      </c>
      <c r="H1001" s="2" t="s">
        <v>207</v>
      </c>
      <c r="I1001" s="2" t="s">
        <v>207</v>
      </c>
      <c r="J1001" s="2" t="s">
        <v>207</v>
      </c>
    </row>
    <row r="1002" spans="1:10" x14ac:dyDescent="0.25">
      <c r="A1002" s="2">
        <v>1000</v>
      </c>
      <c r="B1002" s="2" t="s">
        <v>310</v>
      </c>
      <c r="C1002" s="2">
        <v>10100</v>
      </c>
      <c r="D1002" s="2">
        <v>10</v>
      </c>
      <c r="E1002" s="2" t="s">
        <v>207</v>
      </c>
      <c r="F1002" s="2">
        <v>10</v>
      </c>
      <c r="G1002" s="2" t="s">
        <v>207</v>
      </c>
      <c r="H1002" s="2" t="s">
        <v>207</v>
      </c>
      <c r="I1002" s="2" t="s">
        <v>207</v>
      </c>
      <c r="J1002" s="2" t="s">
        <v>207</v>
      </c>
    </row>
    <row r="1003" spans="1:10" x14ac:dyDescent="0.25">
      <c r="A1003" s="2">
        <v>1001</v>
      </c>
      <c r="B1003" s="2" t="s">
        <v>105</v>
      </c>
      <c r="C1003" s="2">
        <v>10200</v>
      </c>
      <c r="D1003" s="2">
        <v>10</v>
      </c>
      <c r="E1003" s="2" t="s">
        <v>207</v>
      </c>
      <c r="F1003" s="2">
        <v>10</v>
      </c>
      <c r="G1003" s="2" t="s">
        <v>207</v>
      </c>
      <c r="H1003" s="2" t="s">
        <v>207</v>
      </c>
      <c r="I1003" s="2" t="s">
        <v>207</v>
      </c>
      <c r="J1003" s="2" t="s">
        <v>207</v>
      </c>
    </row>
    <row r="1004" spans="1:10" x14ac:dyDescent="0.25">
      <c r="A1004" s="2">
        <v>1002</v>
      </c>
      <c r="B1004" s="2" t="s">
        <v>106</v>
      </c>
      <c r="C1004" s="2">
        <v>10300</v>
      </c>
      <c r="D1004" s="2">
        <v>10</v>
      </c>
      <c r="E1004" s="2" t="s">
        <v>207</v>
      </c>
      <c r="F1004" s="2">
        <v>10</v>
      </c>
      <c r="G1004" s="2" t="s">
        <v>207</v>
      </c>
      <c r="H1004" s="2" t="s">
        <v>207</v>
      </c>
      <c r="I1004" s="2" t="s">
        <v>207</v>
      </c>
      <c r="J1004" s="2" t="s">
        <v>207</v>
      </c>
    </row>
    <row r="1005" spans="1:10" x14ac:dyDescent="0.25">
      <c r="A1005" s="2">
        <v>1003</v>
      </c>
      <c r="B1005" s="2" t="s">
        <v>311</v>
      </c>
      <c r="C1005" s="2">
        <v>10400</v>
      </c>
      <c r="D1005" s="2">
        <v>10</v>
      </c>
      <c r="E1005" s="2" t="s">
        <v>207</v>
      </c>
      <c r="F1005" s="2">
        <v>20</v>
      </c>
      <c r="G1005" s="2" t="s">
        <v>207</v>
      </c>
      <c r="H1005" s="2" t="s">
        <v>207</v>
      </c>
      <c r="I1005" s="2" t="s">
        <v>207</v>
      </c>
      <c r="J1005" s="2" t="s">
        <v>207</v>
      </c>
    </row>
    <row r="1006" spans="1:10" x14ac:dyDescent="0.25">
      <c r="A1006" s="2">
        <v>1004</v>
      </c>
      <c r="B1006" s="2" t="s">
        <v>108</v>
      </c>
      <c r="C1006" s="2">
        <v>10500</v>
      </c>
      <c r="D1006" s="2">
        <v>10</v>
      </c>
      <c r="E1006" s="2" t="s">
        <v>207</v>
      </c>
      <c r="F1006" s="2">
        <v>20</v>
      </c>
      <c r="G1006" s="2" t="s">
        <v>207</v>
      </c>
      <c r="H1006" s="2" t="s">
        <v>207</v>
      </c>
      <c r="I1006" s="2" t="s">
        <v>207</v>
      </c>
      <c r="J1006" s="2" t="s">
        <v>207</v>
      </c>
    </row>
    <row r="1007" spans="1:10" x14ac:dyDescent="0.25">
      <c r="A1007" s="2">
        <v>1005</v>
      </c>
      <c r="B1007" s="2" t="s">
        <v>109</v>
      </c>
      <c r="C1007" s="2">
        <v>10600</v>
      </c>
      <c r="D1007" s="2">
        <v>10</v>
      </c>
      <c r="E1007" s="2" t="s">
        <v>207</v>
      </c>
      <c r="F1007" s="2">
        <v>20</v>
      </c>
      <c r="G1007" s="2" t="s">
        <v>207</v>
      </c>
      <c r="H1007" s="2" t="s">
        <v>207</v>
      </c>
      <c r="I1007" s="2" t="s">
        <v>207</v>
      </c>
      <c r="J1007" s="2" t="s">
        <v>207</v>
      </c>
    </row>
    <row r="1008" spans="1:10" x14ac:dyDescent="0.25">
      <c r="A1008" s="2">
        <v>1006</v>
      </c>
      <c r="B1008" s="2" t="s">
        <v>312</v>
      </c>
      <c r="C1008" s="2">
        <v>10700</v>
      </c>
      <c r="D1008" s="2">
        <v>10</v>
      </c>
      <c r="E1008" s="2" t="s">
        <v>207</v>
      </c>
      <c r="F1008" s="2">
        <v>30</v>
      </c>
      <c r="G1008" s="2" t="s">
        <v>207</v>
      </c>
      <c r="H1008" s="2" t="s">
        <v>207</v>
      </c>
      <c r="I1008" s="2" t="s">
        <v>207</v>
      </c>
      <c r="J1008" s="2" t="s">
        <v>207</v>
      </c>
    </row>
    <row r="1009" spans="1:10" x14ac:dyDescent="0.25">
      <c r="A1009" s="2">
        <v>1007</v>
      </c>
      <c r="B1009" s="2" t="s">
        <v>111</v>
      </c>
      <c r="C1009" s="2">
        <v>10800</v>
      </c>
      <c r="D1009" s="2">
        <v>10</v>
      </c>
      <c r="E1009" s="2" t="s">
        <v>207</v>
      </c>
      <c r="F1009" s="2">
        <v>30</v>
      </c>
      <c r="G1009" s="2" t="s">
        <v>207</v>
      </c>
      <c r="H1009" s="2" t="s">
        <v>207</v>
      </c>
      <c r="I1009" s="2" t="s">
        <v>207</v>
      </c>
      <c r="J1009" s="2" t="s">
        <v>207</v>
      </c>
    </row>
    <row r="1010" spans="1:10" x14ac:dyDescent="0.25">
      <c r="A1010" s="2">
        <v>1008</v>
      </c>
      <c r="B1010" s="2" t="s">
        <v>112</v>
      </c>
      <c r="C1010" s="2">
        <v>10900</v>
      </c>
      <c r="D1010" s="2">
        <v>10</v>
      </c>
      <c r="E1010" s="2" t="s">
        <v>207</v>
      </c>
      <c r="F1010" s="2">
        <v>30</v>
      </c>
      <c r="G1010" s="2" t="s">
        <v>207</v>
      </c>
      <c r="H1010" s="2" t="s">
        <v>207</v>
      </c>
      <c r="I1010" s="2" t="s">
        <v>207</v>
      </c>
      <c r="J1010" s="2" t="s">
        <v>207</v>
      </c>
    </row>
    <row r="1011" spans="1:10" x14ac:dyDescent="0.25">
      <c r="A1011" s="2">
        <v>1009</v>
      </c>
      <c r="B1011" s="2" t="s">
        <v>313</v>
      </c>
      <c r="C1011" s="2">
        <v>11000</v>
      </c>
      <c r="D1011" s="2">
        <v>10</v>
      </c>
      <c r="E1011" s="2" t="s">
        <v>207</v>
      </c>
      <c r="F1011" s="2">
        <v>40</v>
      </c>
      <c r="G1011" s="2" t="s">
        <v>207</v>
      </c>
      <c r="H1011" s="2" t="s">
        <v>207</v>
      </c>
      <c r="I1011" s="2" t="s">
        <v>207</v>
      </c>
      <c r="J1011" s="2" t="s">
        <v>207</v>
      </c>
    </row>
    <row r="1012" spans="1:10" x14ac:dyDescent="0.25">
      <c r="A1012" s="2">
        <v>1010</v>
      </c>
      <c r="B1012" s="2" t="s">
        <v>114</v>
      </c>
      <c r="C1012" s="2">
        <v>11100</v>
      </c>
      <c r="D1012" s="2">
        <v>10</v>
      </c>
      <c r="E1012" s="2" t="s">
        <v>207</v>
      </c>
      <c r="F1012" s="2">
        <v>40</v>
      </c>
      <c r="G1012" s="2" t="s">
        <v>207</v>
      </c>
      <c r="H1012" s="2" t="s">
        <v>207</v>
      </c>
      <c r="I1012" s="2" t="s">
        <v>207</v>
      </c>
      <c r="J1012" s="2" t="s">
        <v>207</v>
      </c>
    </row>
    <row r="1013" spans="1:10" x14ac:dyDescent="0.25">
      <c r="A1013" s="2">
        <v>1011</v>
      </c>
      <c r="B1013" s="2" t="s">
        <v>115</v>
      </c>
      <c r="C1013" s="2">
        <v>11200</v>
      </c>
      <c r="D1013" s="2">
        <v>10</v>
      </c>
      <c r="E1013" s="2" t="s">
        <v>207</v>
      </c>
      <c r="F1013" s="2">
        <v>40</v>
      </c>
      <c r="G1013" s="2" t="s">
        <v>207</v>
      </c>
      <c r="H1013" s="2" t="s">
        <v>207</v>
      </c>
      <c r="I1013" s="2" t="s">
        <v>207</v>
      </c>
      <c r="J1013" s="2" t="s">
        <v>207</v>
      </c>
    </row>
    <row r="1014" spans="1:10" x14ac:dyDescent="0.25">
      <c r="A1014" s="2">
        <v>1012</v>
      </c>
      <c r="B1014" s="2" t="s">
        <v>314</v>
      </c>
      <c r="C1014" s="2">
        <v>11300</v>
      </c>
      <c r="D1014" s="2">
        <v>10</v>
      </c>
      <c r="E1014" s="2" t="s">
        <v>207</v>
      </c>
      <c r="F1014" s="2">
        <v>50</v>
      </c>
      <c r="G1014" s="2" t="s">
        <v>207</v>
      </c>
      <c r="H1014" s="2" t="s">
        <v>207</v>
      </c>
      <c r="I1014" s="2" t="s">
        <v>207</v>
      </c>
      <c r="J1014" s="2" t="s">
        <v>207</v>
      </c>
    </row>
    <row r="1015" spans="1:10" x14ac:dyDescent="0.25">
      <c r="A1015" s="2">
        <v>1013</v>
      </c>
      <c r="B1015" s="2" t="s">
        <v>117</v>
      </c>
      <c r="C1015" s="2">
        <v>11400</v>
      </c>
      <c r="D1015" s="2">
        <v>10</v>
      </c>
      <c r="E1015" s="2" t="s">
        <v>207</v>
      </c>
      <c r="F1015" s="2">
        <v>50</v>
      </c>
      <c r="G1015" s="2" t="s">
        <v>207</v>
      </c>
      <c r="H1015" s="2" t="s">
        <v>207</v>
      </c>
      <c r="I1015" s="2" t="s">
        <v>207</v>
      </c>
      <c r="J1015" s="2" t="s">
        <v>207</v>
      </c>
    </row>
    <row r="1016" spans="1:10" x14ac:dyDescent="0.25">
      <c r="A1016" s="2">
        <v>1014</v>
      </c>
      <c r="B1016" s="2" t="s">
        <v>118</v>
      </c>
      <c r="C1016" s="2">
        <v>11500</v>
      </c>
      <c r="D1016" s="2">
        <v>10</v>
      </c>
      <c r="E1016" s="2" t="s">
        <v>207</v>
      </c>
      <c r="F1016" s="2">
        <v>50</v>
      </c>
      <c r="G1016" s="2" t="s">
        <v>207</v>
      </c>
      <c r="H1016" s="2" t="s">
        <v>207</v>
      </c>
      <c r="I1016" s="2" t="s">
        <v>207</v>
      </c>
      <c r="J1016" s="2" t="s">
        <v>207</v>
      </c>
    </row>
    <row r="1017" spans="1:10" x14ac:dyDescent="0.25">
      <c r="A1017" s="2">
        <v>1015</v>
      </c>
      <c r="B1017" s="2" t="s">
        <v>315</v>
      </c>
      <c r="C1017" s="2">
        <v>11600</v>
      </c>
      <c r="D1017" s="2">
        <v>10</v>
      </c>
      <c r="E1017" s="2" t="s">
        <v>207</v>
      </c>
      <c r="F1017" s="2">
        <v>60</v>
      </c>
      <c r="G1017" s="2" t="s">
        <v>207</v>
      </c>
      <c r="H1017" s="2" t="s">
        <v>207</v>
      </c>
      <c r="I1017" s="2" t="s">
        <v>207</v>
      </c>
      <c r="J1017" s="2" t="s">
        <v>207</v>
      </c>
    </row>
    <row r="1018" spans="1:10" x14ac:dyDescent="0.25">
      <c r="A1018" s="2">
        <v>1016</v>
      </c>
      <c r="B1018" s="2" t="s">
        <v>120</v>
      </c>
      <c r="C1018" s="2">
        <v>11700</v>
      </c>
      <c r="D1018" s="2">
        <v>10</v>
      </c>
      <c r="E1018" s="2" t="s">
        <v>207</v>
      </c>
      <c r="F1018" s="2">
        <v>60</v>
      </c>
      <c r="G1018" s="2" t="s">
        <v>207</v>
      </c>
      <c r="H1018" s="2" t="s">
        <v>207</v>
      </c>
      <c r="I1018" s="2" t="s">
        <v>207</v>
      </c>
      <c r="J1018" s="2" t="s">
        <v>207</v>
      </c>
    </row>
    <row r="1019" spans="1:10" x14ac:dyDescent="0.25">
      <c r="A1019" s="2">
        <v>1017</v>
      </c>
      <c r="B1019" s="2" t="s">
        <v>121</v>
      </c>
      <c r="C1019" s="2">
        <v>11800</v>
      </c>
      <c r="D1019" s="2">
        <v>10</v>
      </c>
      <c r="E1019" s="2" t="s">
        <v>207</v>
      </c>
      <c r="F1019" s="2">
        <v>60</v>
      </c>
      <c r="G1019" s="2" t="s">
        <v>207</v>
      </c>
      <c r="H1019" s="2" t="s">
        <v>207</v>
      </c>
      <c r="I1019" s="2" t="s">
        <v>207</v>
      </c>
      <c r="J1019" s="2" t="s">
        <v>207</v>
      </c>
    </row>
    <row r="1020" spans="1:10" x14ac:dyDescent="0.25">
      <c r="A1020" s="2">
        <v>1018</v>
      </c>
      <c r="B1020" s="2" t="s">
        <v>316</v>
      </c>
      <c r="C1020" s="2">
        <v>11900</v>
      </c>
      <c r="D1020" s="2">
        <v>10</v>
      </c>
      <c r="E1020" s="2" t="s">
        <v>207</v>
      </c>
      <c r="F1020" s="2">
        <v>70</v>
      </c>
      <c r="G1020" s="2" t="s">
        <v>207</v>
      </c>
      <c r="H1020" s="2" t="s">
        <v>207</v>
      </c>
      <c r="I1020" s="2" t="s">
        <v>207</v>
      </c>
      <c r="J1020" s="2" t="s">
        <v>207</v>
      </c>
    </row>
    <row r="1021" spans="1:10" x14ac:dyDescent="0.25">
      <c r="A1021" s="2">
        <v>1019</v>
      </c>
      <c r="B1021" s="2" t="s">
        <v>123</v>
      </c>
      <c r="C1021" s="2">
        <v>12000</v>
      </c>
      <c r="D1021" s="2">
        <v>10</v>
      </c>
      <c r="E1021" s="2" t="s">
        <v>207</v>
      </c>
      <c r="F1021" s="2">
        <v>70</v>
      </c>
      <c r="G1021" s="2" t="s">
        <v>207</v>
      </c>
      <c r="H1021" s="2" t="s">
        <v>207</v>
      </c>
      <c r="I1021" s="2" t="s">
        <v>207</v>
      </c>
      <c r="J1021" s="2" t="s">
        <v>207</v>
      </c>
    </row>
    <row r="1022" spans="1:10" x14ac:dyDescent="0.25">
      <c r="A1022" s="2">
        <v>1020</v>
      </c>
      <c r="B1022" s="2" t="s">
        <v>124</v>
      </c>
      <c r="C1022" s="2">
        <v>12100</v>
      </c>
      <c r="D1022" s="2">
        <v>10</v>
      </c>
      <c r="E1022" s="2" t="s">
        <v>207</v>
      </c>
      <c r="F1022" s="2">
        <v>70</v>
      </c>
      <c r="G1022" s="2" t="s">
        <v>207</v>
      </c>
      <c r="H1022" s="2" t="s">
        <v>207</v>
      </c>
      <c r="I1022" s="2" t="s">
        <v>207</v>
      </c>
      <c r="J1022" s="2" t="s">
        <v>207</v>
      </c>
    </row>
    <row r="1023" spans="1:10" x14ac:dyDescent="0.25">
      <c r="A1023" s="2">
        <v>1021</v>
      </c>
      <c r="B1023" s="2" t="s">
        <v>317</v>
      </c>
      <c r="C1023" s="2">
        <v>12200</v>
      </c>
      <c r="D1023" s="2">
        <v>10</v>
      </c>
      <c r="E1023" s="2" t="s">
        <v>207</v>
      </c>
      <c r="F1023" s="2">
        <v>80</v>
      </c>
      <c r="G1023" s="2" t="s">
        <v>207</v>
      </c>
      <c r="H1023" s="2" t="s">
        <v>207</v>
      </c>
      <c r="I1023" s="2" t="s">
        <v>207</v>
      </c>
      <c r="J1023" s="2" t="s">
        <v>207</v>
      </c>
    </row>
    <row r="1024" spans="1:10" x14ac:dyDescent="0.25">
      <c r="A1024" s="2">
        <v>1022</v>
      </c>
      <c r="B1024" s="2" t="s">
        <v>126</v>
      </c>
      <c r="C1024" s="2">
        <v>12300</v>
      </c>
      <c r="D1024" s="2">
        <v>10</v>
      </c>
      <c r="E1024" s="2" t="s">
        <v>207</v>
      </c>
      <c r="F1024" s="2">
        <v>80</v>
      </c>
      <c r="G1024" s="2" t="s">
        <v>207</v>
      </c>
      <c r="H1024" s="2" t="s">
        <v>207</v>
      </c>
      <c r="I1024" s="2" t="s">
        <v>207</v>
      </c>
      <c r="J1024" s="2" t="s">
        <v>207</v>
      </c>
    </row>
    <row r="1025" spans="1:10" x14ac:dyDescent="0.25">
      <c r="A1025" s="2">
        <v>1023</v>
      </c>
      <c r="B1025" s="2" t="s">
        <v>127</v>
      </c>
      <c r="C1025" s="2">
        <v>12400</v>
      </c>
      <c r="D1025" s="2">
        <v>10</v>
      </c>
      <c r="E1025" s="2" t="s">
        <v>207</v>
      </c>
      <c r="F1025" s="2">
        <v>80</v>
      </c>
      <c r="G1025" s="2" t="s">
        <v>207</v>
      </c>
      <c r="H1025" s="2" t="s">
        <v>207</v>
      </c>
      <c r="I1025" s="2" t="s">
        <v>207</v>
      </c>
      <c r="J1025" s="2" t="s">
        <v>207</v>
      </c>
    </row>
    <row r="1026" spans="1:10" x14ac:dyDescent="0.25">
      <c r="A1026" s="2">
        <v>1024</v>
      </c>
      <c r="B1026" s="2" t="s">
        <v>318</v>
      </c>
      <c r="C1026" s="2">
        <v>12500</v>
      </c>
      <c r="D1026" s="2">
        <v>10</v>
      </c>
      <c r="E1026" s="2" t="s">
        <v>207</v>
      </c>
      <c r="F1026" s="2">
        <v>90</v>
      </c>
      <c r="G1026" s="2" t="s">
        <v>207</v>
      </c>
      <c r="H1026" s="2" t="s">
        <v>207</v>
      </c>
      <c r="I1026" s="2" t="s">
        <v>207</v>
      </c>
      <c r="J1026" s="2" t="s">
        <v>207</v>
      </c>
    </row>
    <row r="1027" spans="1:10" x14ac:dyDescent="0.25">
      <c r="A1027" s="2">
        <v>1025</v>
      </c>
      <c r="B1027" s="2" t="s">
        <v>129</v>
      </c>
      <c r="C1027" s="2">
        <v>12600</v>
      </c>
      <c r="D1027" s="2">
        <v>10</v>
      </c>
      <c r="E1027" s="2" t="s">
        <v>207</v>
      </c>
      <c r="F1027" s="2">
        <v>90</v>
      </c>
      <c r="G1027" s="2" t="s">
        <v>207</v>
      </c>
      <c r="H1027" s="2" t="s">
        <v>207</v>
      </c>
      <c r="I1027" s="2" t="s">
        <v>207</v>
      </c>
      <c r="J1027" s="2" t="s">
        <v>207</v>
      </c>
    </row>
    <row r="1028" spans="1:10" x14ac:dyDescent="0.25">
      <c r="A1028" s="2">
        <v>1026</v>
      </c>
      <c r="B1028" s="2" t="s">
        <v>130</v>
      </c>
      <c r="C1028" s="2">
        <v>12700</v>
      </c>
      <c r="D1028" s="2">
        <v>10</v>
      </c>
      <c r="E1028" s="2" t="s">
        <v>207</v>
      </c>
      <c r="F1028" s="2">
        <v>90</v>
      </c>
      <c r="G1028" s="2" t="s">
        <v>207</v>
      </c>
      <c r="H1028" s="2" t="s">
        <v>207</v>
      </c>
      <c r="I1028" s="2" t="s">
        <v>207</v>
      </c>
      <c r="J1028" s="2" t="s">
        <v>207</v>
      </c>
    </row>
    <row r="1029" spans="1:10" x14ac:dyDescent="0.25">
      <c r="A1029" s="2">
        <v>1027</v>
      </c>
      <c r="B1029" s="2" t="s">
        <v>319</v>
      </c>
      <c r="C1029" s="2">
        <v>12800</v>
      </c>
      <c r="D1029" s="2">
        <v>10</v>
      </c>
      <c r="E1029" s="2" t="s">
        <v>207</v>
      </c>
      <c r="F1029" s="2">
        <v>100</v>
      </c>
      <c r="G1029" s="2" t="s">
        <v>207</v>
      </c>
      <c r="H1029" s="2" t="s">
        <v>207</v>
      </c>
      <c r="I1029" s="2" t="s">
        <v>207</v>
      </c>
      <c r="J1029" s="2" t="s">
        <v>207</v>
      </c>
    </row>
    <row r="1030" spans="1:10" x14ac:dyDescent="0.25">
      <c r="A1030" s="2">
        <v>1028</v>
      </c>
      <c r="B1030" s="2" t="s">
        <v>132</v>
      </c>
      <c r="C1030" s="2">
        <v>12900</v>
      </c>
      <c r="D1030" s="2">
        <v>10</v>
      </c>
      <c r="E1030" s="2" t="s">
        <v>207</v>
      </c>
      <c r="F1030" s="2">
        <v>100</v>
      </c>
      <c r="G1030" s="2" t="s">
        <v>207</v>
      </c>
      <c r="H1030" s="2" t="s">
        <v>207</v>
      </c>
      <c r="I1030" s="2" t="s">
        <v>207</v>
      </c>
      <c r="J1030" s="2" t="s">
        <v>207</v>
      </c>
    </row>
    <row r="1031" spans="1:10" x14ac:dyDescent="0.25">
      <c r="A1031" s="2">
        <v>1029</v>
      </c>
      <c r="B1031" s="2" t="s">
        <v>133</v>
      </c>
      <c r="C1031" s="2">
        <v>13000</v>
      </c>
      <c r="D1031" s="2">
        <v>10</v>
      </c>
      <c r="E1031" s="2" t="s">
        <v>207</v>
      </c>
      <c r="F1031" s="2">
        <v>100</v>
      </c>
      <c r="G1031" s="2" t="s">
        <v>207</v>
      </c>
      <c r="H1031" s="2" t="s">
        <v>207</v>
      </c>
      <c r="I1031" s="2" t="s">
        <v>207</v>
      </c>
      <c r="J1031" s="2" t="s">
        <v>207</v>
      </c>
    </row>
    <row r="1032" spans="1:10" x14ac:dyDescent="0.25">
      <c r="A1032" s="2">
        <v>1030</v>
      </c>
      <c r="B1032" s="2" t="s">
        <v>207</v>
      </c>
      <c r="C1032" s="2">
        <v>13100</v>
      </c>
      <c r="D1032" s="2">
        <v>10</v>
      </c>
      <c r="E1032" s="2" t="s">
        <v>207</v>
      </c>
      <c r="F1032" s="2">
        <v>110</v>
      </c>
      <c r="G1032" s="2" t="s">
        <v>207</v>
      </c>
      <c r="H1032" s="2" t="s">
        <v>207</v>
      </c>
      <c r="I1032" s="2" t="s">
        <v>207</v>
      </c>
      <c r="J1032" s="2" t="s">
        <v>207</v>
      </c>
    </row>
    <row r="1033" spans="1:10" x14ac:dyDescent="0.25">
      <c r="A1033" s="2">
        <v>1031</v>
      </c>
      <c r="B1033" s="2" t="s">
        <v>207</v>
      </c>
      <c r="C1033" s="2">
        <v>13200</v>
      </c>
      <c r="D1033" s="2">
        <v>10</v>
      </c>
      <c r="E1033" s="2" t="s">
        <v>207</v>
      </c>
      <c r="F1033" s="2">
        <v>110</v>
      </c>
      <c r="G1033" s="2" t="s">
        <v>207</v>
      </c>
      <c r="H1033" s="2" t="s">
        <v>207</v>
      </c>
      <c r="I1033" s="2" t="s">
        <v>207</v>
      </c>
      <c r="J1033" s="2" t="s">
        <v>207</v>
      </c>
    </row>
    <row r="1034" spans="1:10" x14ac:dyDescent="0.25">
      <c r="A1034" s="2">
        <v>1032</v>
      </c>
      <c r="B1034" s="2" t="s">
        <v>207</v>
      </c>
      <c r="C1034" s="2">
        <v>13300</v>
      </c>
      <c r="D1034" s="2">
        <v>10</v>
      </c>
      <c r="E1034" s="2" t="s">
        <v>207</v>
      </c>
      <c r="F1034" s="2">
        <v>110</v>
      </c>
      <c r="G1034" s="2" t="s">
        <v>207</v>
      </c>
      <c r="H1034" s="2" t="s">
        <v>207</v>
      </c>
      <c r="I1034" s="2" t="s">
        <v>207</v>
      </c>
      <c r="J1034" s="2" t="s">
        <v>207</v>
      </c>
    </row>
    <row r="1035" spans="1:10" x14ac:dyDescent="0.25">
      <c r="A1035" s="2">
        <v>1033</v>
      </c>
      <c r="B1035" s="2" t="s">
        <v>207</v>
      </c>
      <c r="C1035" s="2">
        <v>13400</v>
      </c>
      <c r="D1035" s="2">
        <v>10</v>
      </c>
      <c r="E1035" s="2" t="s">
        <v>207</v>
      </c>
      <c r="F1035" s="2">
        <v>120</v>
      </c>
      <c r="G1035" s="2" t="s">
        <v>207</v>
      </c>
      <c r="H1035" s="2" t="s">
        <v>207</v>
      </c>
      <c r="I1035" s="2" t="s">
        <v>207</v>
      </c>
      <c r="J1035" s="2" t="s">
        <v>207</v>
      </c>
    </row>
    <row r="1036" spans="1:10" x14ac:dyDescent="0.25">
      <c r="A1036" s="2">
        <v>1034</v>
      </c>
      <c r="B1036" s="2" t="s">
        <v>207</v>
      </c>
      <c r="C1036" s="2">
        <v>13500</v>
      </c>
      <c r="D1036" s="2">
        <v>10</v>
      </c>
      <c r="E1036" s="2" t="s">
        <v>207</v>
      </c>
      <c r="F1036" s="2">
        <v>120</v>
      </c>
      <c r="G1036" s="2" t="s">
        <v>207</v>
      </c>
      <c r="H1036" s="2" t="s">
        <v>207</v>
      </c>
      <c r="I1036" s="2" t="s">
        <v>207</v>
      </c>
      <c r="J1036" s="2" t="s">
        <v>207</v>
      </c>
    </row>
    <row r="1037" spans="1:10" x14ac:dyDescent="0.25">
      <c r="A1037" s="2">
        <v>1035</v>
      </c>
      <c r="B1037" s="2" t="s">
        <v>207</v>
      </c>
      <c r="C1037" s="2">
        <v>13600</v>
      </c>
      <c r="D1037" s="2">
        <v>10</v>
      </c>
      <c r="E1037" s="2" t="s">
        <v>207</v>
      </c>
      <c r="F1037" s="2">
        <v>120</v>
      </c>
      <c r="G1037" s="2" t="s">
        <v>207</v>
      </c>
      <c r="H1037" s="2" t="s">
        <v>207</v>
      </c>
      <c r="I1037" s="2" t="s">
        <v>207</v>
      </c>
      <c r="J1037" s="2" t="s">
        <v>207</v>
      </c>
    </row>
    <row r="1038" spans="1:10" x14ac:dyDescent="0.25">
      <c r="A1038" s="2">
        <v>1036</v>
      </c>
      <c r="B1038" s="2" t="s">
        <v>207</v>
      </c>
      <c r="C1038" s="2">
        <v>13700</v>
      </c>
      <c r="D1038" s="2">
        <v>10</v>
      </c>
      <c r="E1038" s="2" t="s">
        <v>207</v>
      </c>
      <c r="F1038" s="2">
        <v>130</v>
      </c>
      <c r="G1038" s="2" t="s">
        <v>207</v>
      </c>
      <c r="H1038" s="2" t="s">
        <v>207</v>
      </c>
      <c r="I1038" s="2" t="s">
        <v>207</v>
      </c>
      <c r="J1038" s="2" t="s">
        <v>207</v>
      </c>
    </row>
    <row r="1039" spans="1:10" x14ac:dyDescent="0.25">
      <c r="A1039" s="2">
        <v>1037</v>
      </c>
      <c r="B1039" s="2" t="s">
        <v>207</v>
      </c>
      <c r="C1039" s="2">
        <v>13800</v>
      </c>
      <c r="D1039" s="2">
        <v>10</v>
      </c>
      <c r="E1039" s="2" t="s">
        <v>207</v>
      </c>
      <c r="F1039" s="2">
        <v>130</v>
      </c>
      <c r="G1039" s="2" t="s">
        <v>207</v>
      </c>
      <c r="H1039" s="2" t="s">
        <v>207</v>
      </c>
      <c r="I1039" s="2" t="s">
        <v>207</v>
      </c>
      <c r="J1039" s="2" t="s">
        <v>207</v>
      </c>
    </row>
    <row r="1040" spans="1:10" x14ac:dyDescent="0.25">
      <c r="A1040" s="2">
        <v>1038</v>
      </c>
      <c r="B1040" s="2" t="s">
        <v>207</v>
      </c>
      <c r="C1040" s="2">
        <v>13900</v>
      </c>
      <c r="D1040" s="2">
        <v>10</v>
      </c>
      <c r="E1040" s="2" t="s">
        <v>207</v>
      </c>
      <c r="F1040" s="2">
        <v>130</v>
      </c>
      <c r="G1040" s="2" t="s">
        <v>207</v>
      </c>
      <c r="H1040" s="2" t="s">
        <v>207</v>
      </c>
      <c r="I1040" s="2" t="s">
        <v>207</v>
      </c>
      <c r="J1040" s="2" t="s">
        <v>207</v>
      </c>
    </row>
    <row r="1041" spans="1:10" x14ac:dyDescent="0.25">
      <c r="A1041" s="2">
        <v>1039</v>
      </c>
      <c r="B1041" s="2" t="s">
        <v>207</v>
      </c>
      <c r="C1041" s="2">
        <v>14000</v>
      </c>
      <c r="D1041" s="2">
        <v>10</v>
      </c>
      <c r="E1041" s="2" t="s">
        <v>207</v>
      </c>
      <c r="F1041" s="2">
        <v>140</v>
      </c>
      <c r="G1041" s="2" t="s">
        <v>207</v>
      </c>
      <c r="H1041" s="2" t="s">
        <v>207</v>
      </c>
      <c r="I1041" s="2" t="s">
        <v>207</v>
      </c>
      <c r="J1041" s="2" t="s">
        <v>207</v>
      </c>
    </row>
    <row r="1042" spans="1:10" x14ac:dyDescent="0.25">
      <c r="A1042" s="2">
        <v>1040</v>
      </c>
      <c r="B1042" s="2" t="s">
        <v>207</v>
      </c>
      <c r="C1042" s="2">
        <v>14100</v>
      </c>
      <c r="D1042" s="2">
        <v>10</v>
      </c>
      <c r="E1042" s="2" t="s">
        <v>207</v>
      </c>
      <c r="F1042" s="2">
        <v>140</v>
      </c>
      <c r="G1042" s="2" t="s">
        <v>207</v>
      </c>
      <c r="H1042" s="2" t="s">
        <v>207</v>
      </c>
      <c r="I1042" s="2" t="s">
        <v>207</v>
      </c>
      <c r="J1042" s="2" t="s">
        <v>207</v>
      </c>
    </row>
    <row r="1043" spans="1:10" x14ac:dyDescent="0.25">
      <c r="A1043" s="2">
        <v>1041</v>
      </c>
      <c r="B1043" s="2" t="s">
        <v>207</v>
      </c>
      <c r="C1043" s="2">
        <v>14200</v>
      </c>
      <c r="D1043" s="2">
        <v>10</v>
      </c>
      <c r="E1043" s="2" t="s">
        <v>207</v>
      </c>
      <c r="F1043" s="2">
        <v>140</v>
      </c>
      <c r="G1043" s="2" t="s">
        <v>207</v>
      </c>
      <c r="H1043" s="2" t="s">
        <v>207</v>
      </c>
      <c r="I1043" s="2" t="s">
        <v>207</v>
      </c>
      <c r="J1043" s="2" t="s">
        <v>207</v>
      </c>
    </row>
    <row r="1044" spans="1:10" x14ac:dyDescent="0.25">
      <c r="A1044" s="2">
        <v>1042</v>
      </c>
      <c r="B1044" s="2" t="s">
        <v>207</v>
      </c>
      <c r="C1044" s="2">
        <v>14300</v>
      </c>
      <c r="D1044" s="2">
        <v>10</v>
      </c>
      <c r="E1044" s="2" t="s">
        <v>207</v>
      </c>
      <c r="F1044" s="2">
        <v>150</v>
      </c>
      <c r="G1044" s="2" t="s">
        <v>207</v>
      </c>
      <c r="H1044" s="2" t="s">
        <v>207</v>
      </c>
      <c r="I1044" s="2" t="s">
        <v>207</v>
      </c>
      <c r="J1044" s="2" t="s">
        <v>207</v>
      </c>
    </row>
    <row r="1045" spans="1:10" x14ac:dyDescent="0.25">
      <c r="A1045" s="2">
        <v>1043</v>
      </c>
      <c r="B1045" s="2" t="s">
        <v>207</v>
      </c>
      <c r="C1045" s="2">
        <v>14400</v>
      </c>
      <c r="D1045" s="2">
        <v>10</v>
      </c>
      <c r="E1045" s="2" t="s">
        <v>207</v>
      </c>
      <c r="F1045" s="2">
        <v>150</v>
      </c>
      <c r="G1045" s="2" t="s">
        <v>207</v>
      </c>
      <c r="H1045" s="2" t="s">
        <v>207</v>
      </c>
      <c r="I1045" s="2" t="s">
        <v>207</v>
      </c>
      <c r="J1045" s="2" t="s">
        <v>207</v>
      </c>
    </row>
    <row r="1046" spans="1:10" x14ac:dyDescent="0.25">
      <c r="A1046" s="2">
        <v>1044</v>
      </c>
      <c r="B1046" s="2" t="s">
        <v>207</v>
      </c>
      <c r="C1046" s="2">
        <v>14500</v>
      </c>
      <c r="D1046" s="2">
        <v>10</v>
      </c>
      <c r="E1046" s="2" t="s">
        <v>207</v>
      </c>
      <c r="F1046" s="2">
        <v>150</v>
      </c>
      <c r="G1046" s="2" t="s">
        <v>207</v>
      </c>
      <c r="H1046" s="2" t="s">
        <v>207</v>
      </c>
      <c r="I1046" s="2" t="s">
        <v>207</v>
      </c>
      <c r="J1046" s="2" t="s">
        <v>207</v>
      </c>
    </row>
    <row r="1047" spans="1:10" x14ac:dyDescent="0.25">
      <c r="A1047" s="2">
        <v>1045</v>
      </c>
      <c r="B1047" s="2" t="s">
        <v>207</v>
      </c>
      <c r="C1047" s="2">
        <v>14600</v>
      </c>
      <c r="D1047" s="2">
        <v>10</v>
      </c>
      <c r="E1047" s="2" t="s">
        <v>207</v>
      </c>
      <c r="F1047" s="2">
        <v>160</v>
      </c>
      <c r="G1047" s="2" t="s">
        <v>207</v>
      </c>
      <c r="H1047" s="2" t="s">
        <v>207</v>
      </c>
      <c r="I1047" s="2" t="s">
        <v>207</v>
      </c>
      <c r="J1047" s="2" t="s">
        <v>207</v>
      </c>
    </row>
    <row r="1048" spans="1:10" x14ac:dyDescent="0.25">
      <c r="A1048" s="2">
        <v>1046</v>
      </c>
      <c r="B1048" s="2" t="s">
        <v>207</v>
      </c>
      <c r="C1048" s="2">
        <v>14700</v>
      </c>
      <c r="D1048" s="2">
        <v>10</v>
      </c>
      <c r="E1048" s="2" t="s">
        <v>207</v>
      </c>
      <c r="F1048" s="2">
        <v>160</v>
      </c>
      <c r="G1048" s="2" t="s">
        <v>207</v>
      </c>
      <c r="H1048" s="2" t="s">
        <v>207</v>
      </c>
      <c r="I1048" s="2" t="s">
        <v>207</v>
      </c>
      <c r="J1048" s="2" t="s">
        <v>207</v>
      </c>
    </row>
    <row r="1049" spans="1:10" x14ac:dyDescent="0.25">
      <c r="A1049" s="2">
        <v>1047</v>
      </c>
      <c r="B1049" s="2" t="s">
        <v>207</v>
      </c>
      <c r="C1049" s="2">
        <v>14800</v>
      </c>
      <c r="D1049" s="2">
        <v>10</v>
      </c>
      <c r="E1049" s="2" t="s">
        <v>207</v>
      </c>
      <c r="F1049" s="2">
        <v>160</v>
      </c>
      <c r="G1049" s="2" t="s">
        <v>207</v>
      </c>
      <c r="H1049" s="2" t="s">
        <v>207</v>
      </c>
      <c r="I1049" s="2" t="s">
        <v>207</v>
      </c>
      <c r="J1049" s="2" t="s">
        <v>207</v>
      </c>
    </row>
    <row r="1050" spans="1:10" x14ac:dyDescent="0.25">
      <c r="A1050" s="2">
        <v>1048</v>
      </c>
      <c r="B1050" s="2" t="s">
        <v>207</v>
      </c>
      <c r="C1050" s="2">
        <v>14900</v>
      </c>
      <c r="D1050" s="2">
        <v>10</v>
      </c>
      <c r="E1050" s="2" t="s">
        <v>207</v>
      </c>
      <c r="F1050" s="2">
        <v>170</v>
      </c>
      <c r="G1050" s="2" t="s">
        <v>207</v>
      </c>
      <c r="H1050" s="2" t="s">
        <v>207</v>
      </c>
      <c r="I1050" s="2" t="s">
        <v>207</v>
      </c>
      <c r="J1050" s="2" t="s">
        <v>207</v>
      </c>
    </row>
    <row r="1051" spans="1:10" x14ac:dyDescent="0.25">
      <c r="A1051" s="2">
        <v>1049</v>
      </c>
      <c r="B1051" s="2" t="s">
        <v>207</v>
      </c>
      <c r="C1051" s="2">
        <v>15000</v>
      </c>
      <c r="D1051" s="2">
        <v>10</v>
      </c>
      <c r="E1051" s="2" t="s">
        <v>207</v>
      </c>
      <c r="F1051" s="2">
        <v>170</v>
      </c>
      <c r="G1051" s="2" t="s">
        <v>207</v>
      </c>
      <c r="H1051" s="2" t="s">
        <v>207</v>
      </c>
      <c r="I1051" s="2" t="s">
        <v>207</v>
      </c>
      <c r="J1051" s="2" t="s">
        <v>207</v>
      </c>
    </row>
    <row r="1052" spans="1:10" x14ac:dyDescent="0.25">
      <c r="A1052" s="2">
        <v>1050</v>
      </c>
      <c r="B1052" s="2" t="s">
        <v>207</v>
      </c>
      <c r="C1052" s="2">
        <v>15100</v>
      </c>
      <c r="D1052" s="2">
        <v>10</v>
      </c>
      <c r="E1052" s="2" t="s">
        <v>207</v>
      </c>
      <c r="F1052" s="2">
        <v>170</v>
      </c>
      <c r="G1052" s="2" t="s">
        <v>207</v>
      </c>
      <c r="H1052" s="2" t="s">
        <v>207</v>
      </c>
      <c r="I1052" s="2" t="s">
        <v>207</v>
      </c>
      <c r="J1052" s="2" t="s">
        <v>207</v>
      </c>
    </row>
    <row r="1053" spans="1:10" x14ac:dyDescent="0.25">
      <c r="A1053" s="2">
        <v>1051</v>
      </c>
      <c r="B1053" s="2" t="s">
        <v>207</v>
      </c>
      <c r="C1053" s="2">
        <v>15200</v>
      </c>
      <c r="D1053" s="2">
        <v>10</v>
      </c>
      <c r="E1053" s="2" t="s">
        <v>207</v>
      </c>
      <c r="F1053" s="2">
        <v>180</v>
      </c>
      <c r="G1053" s="2" t="s">
        <v>207</v>
      </c>
      <c r="H1053" s="2" t="s">
        <v>207</v>
      </c>
      <c r="I1053" s="2" t="s">
        <v>207</v>
      </c>
      <c r="J1053" s="2" t="s">
        <v>207</v>
      </c>
    </row>
    <row r="1054" spans="1:10" x14ac:dyDescent="0.25">
      <c r="A1054" s="2">
        <v>1052</v>
      </c>
      <c r="B1054" s="2" t="s">
        <v>207</v>
      </c>
      <c r="C1054" s="2">
        <v>15300</v>
      </c>
      <c r="D1054" s="2">
        <v>10</v>
      </c>
      <c r="E1054" s="2" t="s">
        <v>207</v>
      </c>
      <c r="F1054" s="2">
        <v>180</v>
      </c>
      <c r="G1054" s="2" t="s">
        <v>207</v>
      </c>
      <c r="H1054" s="2" t="s">
        <v>207</v>
      </c>
      <c r="I1054" s="2" t="s">
        <v>207</v>
      </c>
      <c r="J1054" s="2" t="s">
        <v>207</v>
      </c>
    </row>
    <row r="1055" spans="1:10" x14ac:dyDescent="0.25">
      <c r="A1055" s="2">
        <v>1053</v>
      </c>
      <c r="B1055" s="2" t="s">
        <v>207</v>
      </c>
      <c r="C1055" s="2">
        <v>15400</v>
      </c>
      <c r="D1055" s="2">
        <v>10</v>
      </c>
      <c r="E1055" s="2" t="s">
        <v>207</v>
      </c>
      <c r="F1055" s="2">
        <v>180</v>
      </c>
      <c r="G1055" s="2" t="s">
        <v>207</v>
      </c>
      <c r="H1055" s="2" t="s">
        <v>207</v>
      </c>
      <c r="I1055" s="2" t="s">
        <v>207</v>
      </c>
      <c r="J1055" s="2" t="s">
        <v>207</v>
      </c>
    </row>
    <row r="1056" spans="1:10" x14ac:dyDescent="0.25">
      <c r="A1056" s="2">
        <v>1054</v>
      </c>
      <c r="B1056" s="2" t="s">
        <v>207</v>
      </c>
      <c r="C1056" s="2">
        <v>15500</v>
      </c>
      <c r="D1056" s="2">
        <v>10</v>
      </c>
      <c r="E1056" s="2" t="s">
        <v>207</v>
      </c>
      <c r="F1056" s="2">
        <v>190</v>
      </c>
      <c r="G1056" s="2" t="s">
        <v>207</v>
      </c>
      <c r="H1056" s="2" t="s">
        <v>207</v>
      </c>
      <c r="I1056" s="2" t="s">
        <v>207</v>
      </c>
      <c r="J1056" s="2" t="s">
        <v>207</v>
      </c>
    </row>
    <row r="1057" spans="1:10" x14ac:dyDescent="0.25">
      <c r="A1057" s="2">
        <v>1055</v>
      </c>
      <c r="B1057" s="2" t="s">
        <v>207</v>
      </c>
      <c r="C1057" s="2">
        <v>15600</v>
      </c>
      <c r="D1057" s="2">
        <v>10</v>
      </c>
      <c r="E1057" s="2" t="s">
        <v>207</v>
      </c>
      <c r="F1057" s="2">
        <v>190</v>
      </c>
      <c r="G1057" s="2" t="s">
        <v>207</v>
      </c>
      <c r="H1057" s="2" t="s">
        <v>207</v>
      </c>
      <c r="I1057" s="2" t="s">
        <v>207</v>
      </c>
      <c r="J1057" s="2" t="s">
        <v>207</v>
      </c>
    </row>
    <row r="1058" spans="1:10" x14ac:dyDescent="0.25">
      <c r="A1058" s="2">
        <v>1056</v>
      </c>
      <c r="B1058" s="2" t="s">
        <v>207</v>
      </c>
      <c r="C1058" s="2">
        <v>15700</v>
      </c>
      <c r="D1058" s="2">
        <v>10</v>
      </c>
      <c r="E1058" s="2" t="s">
        <v>207</v>
      </c>
      <c r="F1058" s="2">
        <v>190</v>
      </c>
      <c r="G1058" s="2" t="s">
        <v>207</v>
      </c>
      <c r="H1058" s="2" t="s">
        <v>207</v>
      </c>
      <c r="I1058" s="2" t="s">
        <v>207</v>
      </c>
      <c r="J1058" s="2" t="s">
        <v>207</v>
      </c>
    </row>
    <row r="1059" spans="1:10" x14ac:dyDescent="0.25">
      <c r="A1059" s="2">
        <v>1057</v>
      </c>
      <c r="B1059" s="2" t="s">
        <v>207</v>
      </c>
      <c r="C1059" s="2">
        <v>15800</v>
      </c>
      <c r="D1059" s="2">
        <v>10</v>
      </c>
      <c r="E1059" s="2" t="s">
        <v>207</v>
      </c>
      <c r="F1059" s="2">
        <v>200</v>
      </c>
      <c r="G1059" s="2" t="s">
        <v>207</v>
      </c>
      <c r="H1059" s="2" t="s">
        <v>207</v>
      </c>
      <c r="I1059" s="2" t="s">
        <v>207</v>
      </c>
      <c r="J1059" s="2" t="s">
        <v>207</v>
      </c>
    </row>
    <row r="1060" spans="1:10" x14ac:dyDescent="0.25">
      <c r="A1060" s="2">
        <v>1058</v>
      </c>
      <c r="B1060" s="2" t="s">
        <v>207</v>
      </c>
      <c r="C1060" s="2">
        <v>15900</v>
      </c>
      <c r="D1060" s="2">
        <v>10</v>
      </c>
      <c r="E1060" s="2" t="s">
        <v>207</v>
      </c>
      <c r="F1060" s="2">
        <v>200</v>
      </c>
      <c r="G1060" s="2" t="s">
        <v>207</v>
      </c>
      <c r="H1060" s="2" t="s">
        <v>207</v>
      </c>
      <c r="I1060" s="2" t="s">
        <v>207</v>
      </c>
      <c r="J1060" s="2" t="s">
        <v>207</v>
      </c>
    </row>
    <row r="1061" spans="1:10" x14ac:dyDescent="0.25">
      <c r="A1061" s="2">
        <v>1059</v>
      </c>
      <c r="B1061" s="2" t="s">
        <v>207</v>
      </c>
      <c r="C1061" s="2">
        <v>16000</v>
      </c>
      <c r="D1061" s="2">
        <v>10</v>
      </c>
      <c r="E1061" s="2" t="s">
        <v>207</v>
      </c>
      <c r="F1061" s="2">
        <v>200</v>
      </c>
      <c r="G1061" s="2" t="s">
        <v>207</v>
      </c>
      <c r="H1061" s="2" t="s">
        <v>207</v>
      </c>
      <c r="I1061" s="2" t="s">
        <v>207</v>
      </c>
      <c r="J1061" s="2" t="s">
        <v>207</v>
      </c>
    </row>
    <row r="1062" spans="1:10" x14ac:dyDescent="0.25">
      <c r="A1062" s="2">
        <v>1060</v>
      </c>
      <c r="B1062" s="2" t="s">
        <v>207</v>
      </c>
      <c r="C1062" s="2">
        <v>16100</v>
      </c>
      <c r="D1062" s="2">
        <v>10</v>
      </c>
      <c r="E1062" s="2" t="s">
        <v>207</v>
      </c>
      <c r="F1062" s="2">
        <v>210</v>
      </c>
      <c r="G1062" s="2" t="s">
        <v>207</v>
      </c>
      <c r="H1062" s="2" t="s">
        <v>207</v>
      </c>
      <c r="I1062" s="2" t="s">
        <v>207</v>
      </c>
      <c r="J1062" s="2" t="s">
        <v>207</v>
      </c>
    </row>
    <row r="1063" spans="1:10" x14ac:dyDescent="0.25">
      <c r="A1063" s="2">
        <v>1061</v>
      </c>
      <c r="B1063" s="2" t="s">
        <v>207</v>
      </c>
      <c r="C1063" s="2">
        <v>16200</v>
      </c>
      <c r="D1063" s="2">
        <v>10</v>
      </c>
      <c r="E1063" s="2" t="s">
        <v>207</v>
      </c>
      <c r="F1063" s="2">
        <v>210</v>
      </c>
      <c r="G1063" s="2" t="s">
        <v>207</v>
      </c>
      <c r="H1063" s="2" t="s">
        <v>207</v>
      </c>
      <c r="I1063" s="2" t="s">
        <v>207</v>
      </c>
      <c r="J1063" s="2" t="s">
        <v>207</v>
      </c>
    </row>
    <row r="1064" spans="1:10" x14ac:dyDescent="0.25">
      <c r="A1064" s="2">
        <v>1062</v>
      </c>
      <c r="B1064" s="2" t="s">
        <v>207</v>
      </c>
      <c r="C1064" s="2">
        <v>16300</v>
      </c>
      <c r="D1064" s="2">
        <v>10</v>
      </c>
      <c r="E1064" s="2" t="s">
        <v>207</v>
      </c>
      <c r="F1064" s="2">
        <v>210</v>
      </c>
      <c r="G1064" s="2" t="s">
        <v>207</v>
      </c>
      <c r="H1064" s="2" t="s">
        <v>207</v>
      </c>
      <c r="I1064" s="2" t="s">
        <v>207</v>
      </c>
      <c r="J1064" s="2" t="s">
        <v>207</v>
      </c>
    </row>
    <row r="1065" spans="1:10" x14ac:dyDescent="0.25">
      <c r="A1065" s="2">
        <v>1063</v>
      </c>
      <c r="B1065" s="2" t="s">
        <v>207</v>
      </c>
      <c r="C1065" s="2">
        <v>16400</v>
      </c>
      <c r="D1065" s="2">
        <v>10</v>
      </c>
      <c r="E1065" s="2" t="s">
        <v>207</v>
      </c>
      <c r="F1065" s="2">
        <v>220</v>
      </c>
      <c r="G1065" s="2" t="s">
        <v>207</v>
      </c>
      <c r="H1065" s="2" t="s">
        <v>207</v>
      </c>
      <c r="I1065" s="2" t="s">
        <v>207</v>
      </c>
      <c r="J1065" s="2" t="s">
        <v>207</v>
      </c>
    </row>
    <row r="1066" spans="1:10" x14ac:dyDescent="0.25">
      <c r="A1066" s="2">
        <v>1064</v>
      </c>
      <c r="B1066" s="2" t="s">
        <v>207</v>
      </c>
      <c r="C1066" s="2">
        <v>16500</v>
      </c>
      <c r="D1066" s="2">
        <v>10</v>
      </c>
      <c r="E1066" s="2" t="s">
        <v>207</v>
      </c>
      <c r="F1066" s="2">
        <v>220</v>
      </c>
      <c r="G1066" s="2" t="s">
        <v>207</v>
      </c>
      <c r="H1066" s="2" t="s">
        <v>207</v>
      </c>
      <c r="I1066" s="2" t="s">
        <v>207</v>
      </c>
      <c r="J1066" s="2" t="s">
        <v>207</v>
      </c>
    </row>
    <row r="1067" spans="1:10" x14ac:dyDescent="0.25">
      <c r="A1067" s="2">
        <v>1065</v>
      </c>
      <c r="B1067" s="2" t="s">
        <v>207</v>
      </c>
      <c r="C1067" s="2">
        <v>16600</v>
      </c>
      <c r="D1067" s="2">
        <v>10</v>
      </c>
      <c r="E1067" s="2" t="s">
        <v>207</v>
      </c>
      <c r="F1067" s="2">
        <v>220</v>
      </c>
      <c r="G1067" s="2" t="s">
        <v>207</v>
      </c>
      <c r="H1067" s="2" t="s">
        <v>207</v>
      </c>
      <c r="I1067" s="2" t="s">
        <v>207</v>
      </c>
      <c r="J1067" s="2" t="s">
        <v>207</v>
      </c>
    </row>
    <row r="1068" spans="1:10" x14ac:dyDescent="0.25">
      <c r="A1068" s="2">
        <v>1066</v>
      </c>
      <c r="B1068" s="2" t="s">
        <v>207</v>
      </c>
      <c r="C1068" s="2">
        <v>16700</v>
      </c>
      <c r="D1068" s="2">
        <v>10</v>
      </c>
      <c r="E1068" s="2" t="s">
        <v>207</v>
      </c>
      <c r="F1068" s="2">
        <v>230</v>
      </c>
      <c r="G1068" s="2" t="s">
        <v>207</v>
      </c>
      <c r="H1068" s="2" t="s">
        <v>207</v>
      </c>
      <c r="I1068" s="2" t="s">
        <v>207</v>
      </c>
      <c r="J1068" s="2" t="s">
        <v>207</v>
      </c>
    </row>
    <row r="1069" spans="1:10" x14ac:dyDescent="0.25">
      <c r="A1069" s="2">
        <v>1067</v>
      </c>
      <c r="B1069" s="2" t="s">
        <v>207</v>
      </c>
      <c r="C1069" s="2">
        <v>16800</v>
      </c>
      <c r="D1069" s="2">
        <v>10</v>
      </c>
      <c r="E1069" s="2" t="s">
        <v>207</v>
      </c>
      <c r="F1069" s="2">
        <v>230</v>
      </c>
      <c r="G1069" s="2" t="s">
        <v>207</v>
      </c>
      <c r="H1069" s="2" t="s">
        <v>207</v>
      </c>
      <c r="I1069" s="2" t="s">
        <v>207</v>
      </c>
      <c r="J1069" s="2" t="s">
        <v>207</v>
      </c>
    </row>
    <row r="1070" spans="1:10" x14ac:dyDescent="0.25">
      <c r="A1070" s="2">
        <v>1068</v>
      </c>
      <c r="B1070" s="2" t="s">
        <v>207</v>
      </c>
      <c r="C1070" s="2">
        <v>16900</v>
      </c>
      <c r="D1070" s="2">
        <v>10</v>
      </c>
      <c r="E1070" s="2" t="s">
        <v>207</v>
      </c>
      <c r="F1070" s="2">
        <v>230</v>
      </c>
      <c r="G1070" s="2" t="s">
        <v>207</v>
      </c>
      <c r="H1070" s="2" t="s">
        <v>207</v>
      </c>
      <c r="I1070" s="2" t="s">
        <v>207</v>
      </c>
      <c r="J1070" s="2" t="s">
        <v>207</v>
      </c>
    </row>
    <row r="1071" spans="1:10" x14ac:dyDescent="0.25">
      <c r="A1071" s="2">
        <v>1069</v>
      </c>
      <c r="B1071" s="2" t="s">
        <v>207</v>
      </c>
      <c r="C1071" s="2">
        <v>17000</v>
      </c>
      <c r="D1071" s="2">
        <v>10</v>
      </c>
      <c r="E1071" s="2" t="s">
        <v>207</v>
      </c>
      <c r="F1071" s="2">
        <v>240</v>
      </c>
      <c r="G1071" s="2" t="s">
        <v>207</v>
      </c>
      <c r="H1071" s="2" t="s">
        <v>207</v>
      </c>
      <c r="I1071" s="2" t="s">
        <v>207</v>
      </c>
      <c r="J1071" s="2" t="s">
        <v>207</v>
      </c>
    </row>
    <row r="1072" spans="1:10" x14ac:dyDescent="0.25">
      <c r="A1072" s="2">
        <v>1070</v>
      </c>
      <c r="B1072" s="2" t="s">
        <v>207</v>
      </c>
      <c r="C1072" s="2">
        <v>17100</v>
      </c>
      <c r="D1072" s="2">
        <v>10</v>
      </c>
      <c r="E1072" s="2" t="s">
        <v>207</v>
      </c>
      <c r="F1072" s="2">
        <v>240</v>
      </c>
      <c r="G1072" s="2" t="s">
        <v>207</v>
      </c>
      <c r="H1072" s="2" t="s">
        <v>207</v>
      </c>
      <c r="I1072" s="2" t="s">
        <v>207</v>
      </c>
      <c r="J1072" s="2" t="s">
        <v>207</v>
      </c>
    </row>
    <row r="1073" spans="1:10" x14ac:dyDescent="0.25">
      <c r="A1073" s="2">
        <v>1071</v>
      </c>
      <c r="B1073" s="2" t="s">
        <v>207</v>
      </c>
      <c r="C1073" s="2">
        <v>17200</v>
      </c>
      <c r="D1073" s="2">
        <v>10</v>
      </c>
      <c r="E1073" s="2" t="s">
        <v>207</v>
      </c>
      <c r="F1073" s="2">
        <v>240</v>
      </c>
      <c r="G1073" s="2" t="s">
        <v>207</v>
      </c>
      <c r="H1073" s="2" t="s">
        <v>207</v>
      </c>
      <c r="I1073" s="2" t="s">
        <v>207</v>
      </c>
      <c r="J1073" s="2" t="s">
        <v>207</v>
      </c>
    </row>
    <row r="1074" spans="1:10" x14ac:dyDescent="0.25">
      <c r="A1074" s="2">
        <v>1072</v>
      </c>
      <c r="B1074" s="2" t="s">
        <v>207</v>
      </c>
      <c r="C1074" s="2">
        <v>17300</v>
      </c>
      <c r="D1074" s="2">
        <v>10</v>
      </c>
      <c r="E1074" s="2" t="s">
        <v>207</v>
      </c>
      <c r="F1074" s="2">
        <v>250</v>
      </c>
      <c r="G1074" s="2" t="s">
        <v>207</v>
      </c>
      <c r="H1074" s="2" t="s">
        <v>207</v>
      </c>
      <c r="I1074" s="2" t="s">
        <v>207</v>
      </c>
      <c r="J1074" s="2" t="s">
        <v>207</v>
      </c>
    </row>
    <row r="1075" spans="1:10" x14ac:dyDescent="0.25">
      <c r="A1075" s="2">
        <v>1073</v>
      </c>
      <c r="B1075" s="2" t="s">
        <v>207</v>
      </c>
      <c r="C1075" s="2">
        <v>17400</v>
      </c>
      <c r="D1075" s="2">
        <v>10</v>
      </c>
      <c r="E1075" s="2" t="s">
        <v>207</v>
      </c>
      <c r="F1075" s="2">
        <v>250</v>
      </c>
      <c r="G1075" s="2" t="s">
        <v>207</v>
      </c>
      <c r="H1075" s="2" t="s">
        <v>207</v>
      </c>
      <c r="I1075" s="2" t="s">
        <v>207</v>
      </c>
      <c r="J1075" s="2" t="s">
        <v>207</v>
      </c>
    </row>
    <row r="1076" spans="1:10" x14ac:dyDescent="0.25">
      <c r="A1076" s="2">
        <v>1074</v>
      </c>
      <c r="B1076" s="2" t="s">
        <v>207</v>
      </c>
      <c r="C1076" s="2">
        <v>17500</v>
      </c>
      <c r="D1076" s="2">
        <v>10</v>
      </c>
      <c r="E1076" s="2" t="s">
        <v>207</v>
      </c>
      <c r="F1076" s="2">
        <v>250</v>
      </c>
      <c r="G1076" s="2" t="s">
        <v>207</v>
      </c>
      <c r="H1076" s="2" t="s">
        <v>207</v>
      </c>
      <c r="I1076" s="2" t="s">
        <v>207</v>
      </c>
      <c r="J1076" s="2" t="s">
        <v>207</v>
      </c>
    </row>
    <row r="1077" spans="1:10" x14ac:dyDescent="0.25">
      <c r="A1077" s="2">
        <v>1075</v>
      </c>
      <c r="B1077" s="2" t="s">
        <v>207</v>
      </c>
      <c r="C1077" s="2">
        <v>17600</v>
      </c>
      <c r="D1077" s="2">
        <v>10</v>
      </c>
      <c r="E1077" s="2" t="s">
        <v>207</v>
      </c>
      <c r="F1077" s="2">
        <v>260</v>
      </c>
      <c r="G1077" s="2" t="s">
        <v>207</v>
      </c>
      <c r="H1077" s="2" t="s">
        <v>207</v>
      </c>
      <c r="I1077" s="2" t="s">
        <v>207</v>
      </c>
      <c r="J1077" s="2" t="s">
        <v>207</v>
      </c>
    </row>
    <row r="1078" spans="1:10" x14ac:dyDescent="0.25">
      <c r="A1078" s="2">
        <v>1076</v>
      </c>
      <c r="B1078" s="2" t="s">
        <v>207</v>
      </c>
      <c r="C1078" s="2">
        <v>17700</v>
      </c>
      <c r="D1078" s="2">
        <v>10</v>
      </c>
      <c r="E1078" s="2" t="s">
        <v>207</v>
      </c>
      <c r="F1078" s="2">
        <v>260</v>
      </c>
      <c r="G1078" s="2" t="s">
        <v>207</v>
      </c>
      <c r="H1078" s="2" t="s">
        <v>207</v>
      </c>
      <c r="I1078" s="2" t="s">
        <v>207</v>
      </c>
      <c r="J1078" s="2" t="s">
        <v>207</v>
      </c>
    </row>
    <row r="1079" spans="1:10" x14ac:dyDescent="0.25">
      <c r="A1079" s="2">
        <v>1077</v>
      </c>
      <c r="B1079" s="2" t="s">
        <v>207</v>
      </c>
      <c r="C1079" s="2">
        <v>17800</v>
      </c>
      <c r="D1079" s="2">
        <v>10</v>
      </c>
      <c r="E1079" s="2" t="s">
        <v>207</v>
      </c>
      <c r="F1079" s="2">
        <v>260</v>
      </c>
      <c r="G1079" s="2" t="s">
        <v>207</v>
      </c>
      <c r="H1079" s="2" t="s">
        <v>207</v>
      </c>
      <c r="I1079" s="2" t="s">
        <v>207</v>
      </c>
      <c r="J1079" s="2" t="s">
        <v>207</v>
      </c>
    </row>
    <row r="1080" spans="1:10" x14ac:dyDescent="0.25">
      <c r="A1080" s="2">
        <v>1078</v>
      </c>
      <c r="B1080" s="2" t="s">
        <v>207</v>
      </c>
      <c r="C1080" s="2">
        <v>17900</v>
      </c>
      <c r="D1080" s="2">
        <v>10</v>
      </c>
      <c r="E1080" s="2" t="s">
        <v>207</v>
      </c>
      <c r="F1080" s="2">
        <v>270</v>
      </c>
      <c r="G1080" s="2" t="s">
        <v>207</v>
      </c>
      <c r="H1080" s="2" t="s">
        <v>207</v>
      </c>
      <c r="I1080" s="2" t="s">
        <v>207</v>
      </c>
      <c r="J1080" s="2" t="s">
        <v>207</v>
      </c>
    </row>
    <row r="1081" spans="1:10" x14ac:dyDescent="0.25">
      <c r="A1081" s="2">
        <v>1079</v>
      </c>
      <c r="B1081" s="2" t="s">
        <v>207</v>
      </c>
      <c r="C1081" s="2">
        <v>18000</v>
      </c>
      <c r="D1081" s="2">
        <v>10</v>
      </c>
      <c r="E1081" s="2" t="s">
        <v>207</v>
      </c>
      <c r="F1081" s="2">
        <v>270</v>
      </c>
      <c r="G1081" s="2" t="s">
        <v>207</v>
      </c>
      <c r="H1081" s="2" t="s">
        <v>207</v>
      </c>
      <c r="I1081" s="2" t="s">
        <v>207</v>
      </c>
      <c r="J1081" s="2" t="s">
        <v>207</v>
      </c>
    </row>
    <row r="1082" spans="1:10" x14ac:dyDescent="0.25">
      <c r="A1082" s="2">
        <v>1080</v>
      </c>
      <c r="B1082" s="2" t="s">
        <v>207</v>
      </c>
      <c r="C1082" s="2">
        <v>18100</v>
      </c>
      <c r="D1082" s="2">
        <v>10</v>
      </c>
      <c r="E1082" s="2" t="s">
        <v>207</v>
      </c>
      <c r="F1082" s="2">
        <v>270</v>
      </c>
      <c r="G1082" s="2" t="s">
        <v>207</v>
      </c>
      <c r="H1082" s="2" t="s">
        <v>207</v>
      </c>
      <c r="I1082" s="2" t="s">
        <v>207</v>
      </c>
      <c r="J1082" s="2" t="s">
        <v>207</v>
      </c>
    </row>
    <row r="1083" spans="1:10" x14ac:dyDescent="0.25">
      <c r="A1083" s="2">
        <v>1081</v>
      </c>
      <c r="B1083" s="2" t="s">
        <v>207</v>
      </c>
      <c r="C1083" s="2">
        <v>18200</v>
      </c>
      <c r="D1083" s="2">
        <v>10</v>
      </c>
      <c r="E1083" s="2" t="s">
        <v>207</v>
      </c>
      <c r="F1083" s="2">
        <v>280</v>
      </c>
      <c r="G1083" s="2" t="s">
        <v>207</v>
      </c>
      <c r="H1083" s="2" t="s">
        <v>207</v>
      </c>
      <c r="I1083" s="2" t="s">
        <v>207</v>
      </c>
      <c r="J1083" s="2" t="s">
        <v>207</v>
      </c>
    </row>
    <row r="1084" spans="1:10" x14ac:dyDescent="0.25">
      <c r="A1084" s="2">
        <v>1082</v>
      </c>
      <c r="B1084" s="2" t="s">
        <v>207</v>
      </c>
      <c r="C1084" s="2">
        <v>18300</v>
      </c>
      <c r="D1084" s="2">
        <v>10</v>
      </c>
      <c r="E1084" s="2" t="s">
        <v>207</v>
      </c>
      <c r="F1084" s="2">
        <v>280</v>
      </c>
      <c r="G1084" s="2" t="s">
        <v>207</v>
      </c>
      <c r="H1084" s="2" t="s">
        <v>207</v>
      </c>
      <c r="I1084" s="2" t="s">
        <v>207</v>
      </c>
      <c r="J1084" s="2" t="s">
        <v>207</v>
      </c>
    </row>
    <row r="1085" spans="1:10" x14ac:dyDescent="0.25">
      <c r="A1085" s="2">
        <v>1083</v>
      </c>
      <c r="B1085" s="2" t="s">
        <v>207</v>
      </c>
      <c r="C1085" s="2">
        <v>18400</v>
      </c>
      <c r="D1085" s="2">
        <v>10</v>
      </c>
      <c r="E1085" s="2" t="s">
        <v>207</v>
      </c>
      <c r="F1085" s="2">
        <v>280</v>
      </c>
      <c r="G1085" s="2" t="s">
        <v>207</v>
      </c>
      <c r="H1085" s="2" t="s">
        <v>207</v>
      </c>
      <c r="I1085" s="2" t="s">
        <v>207</v>
      </c>
      <c r="J1085" s="2" t="s">
        <v>207</v>
      </c>
    </row>
    <row r="1086" spans="1:10" x14ac:dyDescent="0.25">
      <c r="A1086" s="2">
        <v>1084</v>
      </c>
      <c r="B1086" s="2" t="s">
        <v>207</v>
      </c>
      <c r="C1086" s="2">
        <v>18500</v>
      </c>
      <c r="D1086" s="2">
        <v>10</v>
      </c>
      <c r="E1086" s="2" t="s">
        <v>207</v>
      </c>
      <c r="F1086" s="2">
        <v>290</v>
      </c>
      <c r="G1086" s="2" t="s">
        <v>207</v>
      </c>
      <c r="H1086" s="2" t="s">
        <v>207</v>
      </c>
      <c r="I1086" s="2" t="s">
        <v>207</v>
      </c>
      <c r="J1086" s="2" t="s">
        <v>207</v>
      </c>
    </row>
    <row r="1087" spans="1:10" x14ac:dyDescent="0.25">
      <c r="A1087" s="2">
        <v>1085</v>
      </c>
      <c r="B1087" s="2" t="s">
        <v>207</v>
      </c>
      <c r="C1087" s="2">
        <v>18600</v>
      </c>
      <c r="D1087" s="2">
        <v>10</v>
      </c>
      <c r="E1087" s="2" t="s">
        <v>207</v>
      </c>
      <c r="F1087" s="2">
        <v>290</v>
      </c>
      <c r="G1087" s="2" t="s">
        <v>207</v>
      </c>
      <c r="H1087" s="2" t="s">
        <v>207</v>
      </c>
      <c r="I1087" s="2" t="s">
        <v>207</v>
      </c>
      <c r="J1087" s="2" t="s">
        <v>207</v>
      </c>
    </row>
    <row r="1088" spans="1:10" x14ac:dyDescent="0.25">
      <c r="A1088" s="2">
        <v>1086</v>
      </c>
      <c r="B1088" s="2" t="s">
        <v>207</v>
      </c>
      <c r="C1088" s="2">
        <v>18700</v>
      </c>
      <c r="D1088" s="2">
        <v>10</v>
      </c>
      <c r="E1088" s="2" t="s">
        <v>207</v>
      </c>
      <c r="F1088" s="2">
        <v>290</v>
      </c>
      <c r="G1088" s="2" t="s">
        <v>207</v>
      </c>
      <c r="H1088" s="2" t="s">
        <v>207</v>
      </c>
      <c r="I1088" s="2" t="s">
        <v>207</v>
      </c>
      <c r="J1088" s="2" t="s">
        <v>207</v>
      </c>
    </row>
    <row r="1089" spans="1:10" x14ac:dyDescent="0.25">
      <c r="A1089" s="2">
        <v>1087</v>
      </c>
      <c r="B1089" s="2" t="s">
        <v>207</v>
      </c>
      <c r="C1089" s="2">
        <v>18800</v>
      </c>
      <c r="D1089" s="2">
        <v>10</v>
      </c>
      <c r="E1089" s="2" t="s">
        <v>207</v>
      </c>
      <c r="F1089" s="2">
        <v>300</v>
      </c>
      <c r="G1089" s="2" t="s">
        <v>207</v>
      </c>
      <c r="H1089" s="2" t="s">
        <v>207</v>
      </c>
      <c r="I1089" s="2" t="s">
        <v>207</v>
      </c>
      <c r="J1089" s="2" t="s">
        <v>207</v>
      </c>
    </row>
    <row r="1090" spans="1:10" x14ac:dyDescent="0.25">
      <c r="A1090" s="2">
        <v>1088</v>
      </c>
      <c r="B1090" s="2" t="s">
        <v>207</v>
      </c>
      <c r="C1090" s="2">
        <v>18900</v>
      </c>
      <c r="D1090" s="2">
        <v>10</v>
      </c>
      <c r="E1090" s="2" t="s">
        <v>207</v>
      </c>
      <c r="F1090" s="2">
        <v>300</v>
      </c>
      <c r="G1090" s="2" t="s">
        <v>207</v>
      </c>
      <c r="H1090" s="2" t="s">
        <v>207</v>
      </c>
      <c r="I1090" s="2" t="s">
        <v>207</v>
      </c>
      <c r="J1090" s="2" t="s">
        <v>207</v>
      </c>
    </row>
    <row r="1091" spans="1:10" x14ac:dyDescent="0.25">
      <c r="A1091" s="2">
        <v>1089</v>
      </c>
      <c r="B1091" s="2" t="s">
        <v>207</v>
      </c>
      <c r="C1091" s="2">
        <v>19000</v>
      </c>
      <c r="D1091" s="2">
        <v>10</v>
      </c>
      <c r="E1091" s="2" t="s">
        <v>207</v>
      </c>
      <c r="F1091" s="2">
        <v>300</v>
      </c>
      <c r="G1091" s="2" t="s">
        <v>207</v>
      </c>
      <c r="H1091" s="2" t="s">
        <v>207</v>
      </c>
      <c r="I1091" s="2" t="s">
        <v>207</v>
      </c>
      <c r="J1091" s="2" t="s">
        <v>207</v>
      </c>
    </row>
    <row r="1092" spans="1:10" x14ac:dyDescent="0.25">
      <c r="A1092" s="2">
        <v>1090</v>
      </c>
      <c r="B1092" s="2" t="s">
        <v>207</v>
      </c>
      <c r="C1092" s="2">
        <v>19100</v>
      </c>
      <c r="D1092" s="2">
        <v>10</v>
      </c>
      <c r="E1092" s="2" t="s">
        <v>207</v>
      </c>
      <c r="F1092" s="2">
        <v>310</v>
      </c>
      <c r="G1092" s="2" t="s">
        <v>207</v>
      </c>
      <c r="H1092" s="2" t="s">
        <v>207</v>
      </c>
      <c r="I1092" s="2" t="s">
        <v>207</v>
      </c>
      <c r="J1092" s="2" t="s">
        <v>207</v>
      </c>
    </row>
    <row r="1093" spans="1:10" x14ac:dyDescent="0.25">
      <c r="A1093" s="2">
        <v>1091</v>
      </c>
      <c r="B1093" s="2" t="s">
        <v>207</v>
      </c>
      <c r="C1093" s="2">
        <v>19200</v>
      </c>
      <c r="D1093" s="2">
        <v>10</v>
      </c>
      <c r="E1093" s="2" t="s">
        <v>207</v>
      </c>
      <c r="F1093" s="2">
        <v>310</v>
      </c>
      <c r="G1093" s="2" t="s">
        <v>207</v>
      </c>
      <c r="H1093" s="2" t="s">
        <v>207</v>
      </c>
      <c r="I1093" s="2" t="s">
        <v>207</v>
      </c>
      <c r="J1093" s="2" t="s">
        <v>207</v>
      </c>
    </row>
    <row r="1094" spans="1:10" x14ac:dyDescent="0.25">
      <c r="A1094" s="2">
        <v>1092</v>
      </c>
      <c r="B1094" s="2" t="s">
        <v>207</v>
      </c>
      <c r="C1094" s="2">
        <v>19300</v>
      </c>
      <c r="D1094" s="2">
        <v>10</v>
      </c>
      <c r="E1094" s="2" t="s">
        <v>207</v>
      </c>
      <c r="F1094" s="2">
        <v>310</v>
      </c>
      <c r="G1094" s="2" t="s">
        <v>207</v>
      </c>
      <c r="H1094" s="2" t="s">
        <v>207</v>
      </c>
      <c r="I1094" s="2" t="s">
        <v>207</v>
      </c>
      <c r="J1094" s="2" t="s">
        <v>207</v>
      </c>
    </row>
    <row r="1095" spans="1:10" x14ac:dyDescent="0.25">
      <c r="A1095" s="2">
        <v>1093</v>
      </c>
      <c r="B1095" s="2" t="s">
        <v>207</v>
      </c>
      <c r="C1095" s="2">
        <v>19400</v>
      </c>
      <c r="D1095" s="2">
        <v>10</v>
      </c>
      <c r="E1095" s="2" t="s">
        <v>207</v>
      </c>
      <c r="F1095" s="2">
        <v>320</v>
      </c>
      <c r="G1095" s="2" t="s">
        <v>207</v>
      </c>
      <c r="H1095" s="2" t="s">
        <v>207</v>
      </c>
      <c r="I1095" s="2" t="s">
        <v>207</v>
      </c>
      <c r="J1095" s="2" t="s">
        <v>207</v>
      </c>
    </row>
    <row r="1096" spans="1:10" x14ac:dyDescent="0.25">
      <c r="A1096" s="2">
        <v>1094</v>
      </c>
      <c r="B1096" s="2" t="s">
        <v>207</v>
      </c>
      <c r="C1096" s="2">
        <v>19500</v>
      </c>
      <c r="D1096" s="2">
        <v>10</v>
      </c>
      <c r="E1096" s="2" t="s">
        <v>207</v>
      </c>
      <c r="F1096" s="2">
        <v>320</v>
      </c>
      <c r="G1096" s="2" t="s">
        <v>207</v>
      </c>
      <c r="H1096" s="2" t="s">
        <v>207</v>
      </c>
      <c r="I1096" s="2" t="s">
        <v>207</v>
      </c>
      <c r="J1096" s="2" t="s">
        <v>207</v>
      </c>
    </row>
    <row r="1097" spans="1:10" x14ac:dyDescent="0.25">
      <c r="A1097" s="2">
        <v>1095</v>
      </c>
      <c r="B1097" s="2" t="s">
        <v>207</v>
      </c>
      <c r="C1097" s="2">
        <v>19600</v>
      </c>
      <c r="D1097" s="2">
        <v>10</v>
      </c>
      <c r="E1097" s="2" t="s">
        <v>207</v>
      </c>
      <c r="F1097" s="2">
        <v>320</v>
      </c>
      <c r="G1097" s="2" t="s">
        <v>207</v>
      </c>
      <c r="H1097" s="2" t="s">
        <v>207</v>
      </c>
      <c r="I1097" s="2" t="s">
        <v>207</v>
      </c>
      <c r="J1097" s="2" t="s">
        <v>207</v>
      </c>
    </row>
    <row r="1098" spans="1:10" x14ac:dyDescent="0.25">
      <c r="A1098" s="2">
        <v>1096</v>
      </c>
      <c r="B1098" s="2" t="s">
        <v>207</v>
      </c>
      <c r="C1098" s="2">
        <v>19700</v>
      </c>
      <c r="D1098" s="2">
        <v>10</v>
      </c>
      <c r="E1098" s="2" t="s">
        <v>207</v>
      </c>
      <c r="F1098" s="2">
        <v>330</v>
      </c>
      <c r="G1098" s="2" t="s">
        <v>207</v>
      </c>
      <c r="H1098" s="2" t="s">
        <v>207</v>
      </c>
      <c r="I1098" s="2" t="s">
        <v>207</v>
      </c>
      <c r="J1098" s="2" t="s">
        <v>207</v>
      </c>
    </row>
    <row r="1099" spans="1:10" x14ac:dyDescent="0.25">
      <c r="A1099" s="2">
        <v>1097</v>
      </c>
      <c r="B1099" s="2" t="s">
        <v>207</v>
      </c>
      <c r="C1099" s="2">
        <v>19800</v>
      </c>
      <c r="D1099" s="2">
        <v>10</v>
      </c>
      <c r="E1099" s="2" t="s">
        <v>207</v>
      </c>
      <c r="F1099" s="2">
        <v>330</v>
      </c>
      <c r="G1099" s="2" t="s">
        <v>207</v>
      </c>
      <c r="H1099" s="2" t="s">
        <v>207</v>
      </c>
      <c r="I1099" s="2" t="s">
        <v>207</v>
      </c>
      <c r="J1099" s="2" t="s">
        <v>207</v>
      </c>
    </row>
    <row r="1100" spans="1:10" x14ac:dyDescent="0.25">
      <c r="A1100" s="2">
        <v>1098</v>
      </c>
      <c r="B1100" s="2" t="s">
        <v>207</v>
      </c>
      <c r="C1100" s="2">
        <v>19900</v>
      </c>
      <c r="D1100" s="2">
        <v>10</v>
      </c>
      <c r="E1100" s="2" t="s">
        <v>207</v>
      </c>
      <c r="F1100" s="2">
        <v>330</v>
      </c>
      <c r="G1100" s="2" t="s">
        <v>207</v>
      </c>
      <c r="H1100" s="2" t="s">
        <v>207</v>
      </c>
      <c r="I1100" s="2" t="s">
        <v>207</v>
      </c>
      <c r="J1100" s="2" t="s">
        <v>207</v>
      </c>
    </row>
    <row r="1101" spans="1:10" x14ac:dyDescent="0.25">
      <c r="A1101" s="2">
        <v>1099</v>
      </c>
      <c r="B1101" s="2" t="s">
        <v>207</v>
      </c>
      <c r="C1101" s="2">
        <v>20000</v>
      </c>
      <c r="D1101" s="2">
        <v>10</v>
      </c>
      <c r="E1101" s="2" t="s">
        <v>207</v>
      </c>
      <c r="F1101" s="2">
        <v>340</v>
      </c>
      <c r="G1101" s="2" t="s">
        <v>207</v>
      </c>
      <c r="H1101" s="2" t="s">
        <v>207</v>
      </c>
      <c r="I1101" s="2" t="s">
        <v>207</v>
      </c>
      <c r="J1101" s="2" t="s">
        <v>207</v>
      </c>
    </row>
    <row r="1102" spans="1:10" x14ac:dyDescent="0.25">
      <c r="A1102" s="2">
        <v>1100</v>
      </c>
      <c r="B1102" s="2" t="s">
        <v>320</v>
      </c>
      <c r="C1102" s="2">
        <v>100</v>
      </c>
      <c r="D1102" s="2">
        <v>10</v>
      </c>
      <c r="E1102" s="2" t="s">
        <v>207</v>
      </c>
      <c r="F1102" s="2">
        <v>10</v>
      </c>
      <c r="G1102" s="2" t="s">
        <v>207</v>
      </c>
      <c r="H1102" s="2" t="s">
        <v>207</v>
      </c>
      <c r="I1102" s="2" t="s">
        <v>207</v>
      </c>
      <c r="J1102" s="2" t="s">
        <v>207</v>
      </c>
    </row>
    <row r="1103" spans="1:10" x14ac:dyDescent="0.25">
      <c r="A1103" s="2">
        <v>1101</v>
      </c>
      <c r="B1103" s="2" t="s">
        <v>75</v>
      </c>
      <c r="C1103" s="2">
        <v>200</v>
      </c>
      <c r="D1103" s="2">
        <v>10</v>
      </c>
      <c r="E1103" s="2" t="s">
        <v>207</v>
      </c>
      <c r="F1103" s="2">
        <v>10</v>
      </c>
      <c r="G1103" s="2" t="s">
        <v>207</v>
      </c>
      <c r="H1103" s="2" t="s">
        <v>207</v>
      </c>
      <c r="I1103" s="2" t="s">
        <v>207</v>
      </c>
      <c r="J1103" s="2" t="s">
        <v>207</v>
      </c>
    </row>
    <row r="1104" spans="1:10" x14ac:dyDescent="0.25">
      <c r="A1104" s="2">
        <v>1102</v>
      </c>
      <c r="B1104" s="2" t="s">
        <v>76</v>
      </c>
      <c r="C1104" s="2">
        <v>300</v>
      </c>
      <c r="D1104" s="2">
        <v>10</v>
      </c>
      <c r="E1104" s="2" t="s">
        <v>207</v>
      </c>
      <c r="F1104" s="2">
        <v>10</v>
      </c>
      <c r="G1104" s="2" t="s">
        <v>207</v>
      </c>
      <c r="H1104" s="2" t="s">
        <v>207</v>
      </c>
      <c r="I1104" s="2" t="s">
        <v>207</v>
      </c>
      <c r="J1104" s="2" t="s">
        <v>207</v>
      </c>
    </row>
    <row r="1105" spans="1:10" x14ac:dyDescent="0.25">
      <c r="A1105" s="2">
        <v>1103</v>
      </c>
      <c r="B1105" s="2" t="s">
        <v>321</v>
      </c>
      <c r="C1105" s="2">
        <v>400</v>
      </c>
      <c r="D1105" s="2">
        <v>10</v>
      </c>
      <c r="E1105" s="2" t="s">
        <v>207</v>
      </c>
      <c r="F1105" s="2">
        <v>20</v>
      </c>
      <c r="G1105" s="2" t="s">
        <v>207</v>
      </c>
      <c r="H1105" s="2" t="s">
        <v>207</v>
      </c>
      <c r="I1105" s="2" t="s">
        <v>207</v>
      </c>
      <c r="J1105" s="2" t="s">
        <v>207</v>
      </c>
    </row>
    <row r="1106" spans="1:10" x14ac:dyDescent="0.25">
      <c r="A1106" s="2">
        <v>1104</v>
      </c>
      <c r="B1106" s="2" t="s">
        <v>78</v>
      </c>
      <c r="C1106" s="2">
        <v>500</v>
      </c>
      <c r="D1106" s="2">
        <v>10</v>
      </c>
      <c r="E1106" s="2" t="s">
        <v>207</v>
      </c>
      <c r="F1106" s="2">
        <v>20</v>
      </c>
      <c r="G1106" s="2" t="s">
        <v>207</v>
      </c>
      <c r="H1106" s="2" t="s">
        <v>207</v>
      </c>
      <c r="I1106" s="2" t="s">
        <v>207</v>
      </c>
      <c r="J1106" s="2" t="s">
        <v>207</v>
      </c>
    </row>
    <row r="1107" spans="1:10" x14ac:dyDescent="0.25">
      <c r="A1107" s="2">
        <v>1105</v>
      </c>
      <c r="B1107" s="2" t="s">
        <v>79</v>
      </c>
      <c r="C1107" s="2">
        <v>600</v>
      </c>
      <c r="D1107" s="2">
        <v>10</v>
      </c>
      <c r="E1107" s="2" t="s">
        <v>207</v>
      </c>
      <c r="F1107" s="2">
        <v>20</v>
      </c>
      <c r="G1107" s="2" t="s">
        <v>207</v>
      </c>
      <c r="H1107" s="2" t="s">
        <v>207</v>
      </c>
      <c r="I1107" s="2" t="s">
        <v>207</v>
      </c>
      <c r="J1107" s="2" t="s">
        <v>207</v>
      </c>
    </row>
    <row r="1108" spans="1:10" x14ac:dyDescent="0.25">
      <c r="A1108" s="2">
        <v>1106</v>
      </c>
      <c r="B1108" s="2" t="s">
        <v>322</v>
      </c>
      <c r="C1108" s="2">
        <v>700</v>
      </c>
      <c r="D1108" s="2">
        <v>10</v>
      </c>
      <c r="E1108" s="2" t="s">
        <v>207</v>
      </c>
      <c r="F1108" s="2">
        <v>30</v>
      </c>
      <c r="G1108" s="2" t="s">
        <v>207</v>
      </c>
      <c r="H1108" s="2" t="s">
        <v>207</v>
      </c>
      <c r="I1108" s="2" t="s">
        <v>207</v>
      </c>
      <c r="J1108" s="2" t="s">
        <v>207</v>
      </c>
    </row>
    <row r="1109" spans="1:10" x14ac:dyDescent="0.25">
      <c r="A1109" s="2">
        <v>1107</v>
      </c>
      <c r="B1109" s="2" t="s">
        <v>81</v>
      </c>
      <c r="C1109" s="2">
        <v>800</v>
      </c>
      <c r="D1109" s="2">
        <v>10</v>
      </c>
      <c r="E1109" s="2" t="s">
        <v>207</v>
      </c>
      <c r="F1109" s="2">
        <v>30</v>
      </c>
      <c r="G1109" s="2" t="s">
        <v>207</v>
      </c>
      <c r="H1109" s="2" t="s">
        <v>207</v>
      </c>
      <c r="I1109" s="2" t="s">
        <v>207</v>
      </c>
      <c r="J1109" s="2" t="s">
        <v>207</v>
      </c>
    </row>
    <row r="1110" spans="1:10" x14ac:dyDescent="0.25">
      <c r="A1110" s="2">
        <v>1108</v>
      </c>
      <c r="B1110" s="2" t="s">
        <v>82</v>
      </c>
      <c r="C1110" s="2">
        <v>900</v>
      </c>
      <c r="D1110" s="2">
        <v>10</v>
      </c>
      <c r="E1110" s="2" t="s">
        <v>207</v>
      </c>
      <c r="F1110" s="2">
        <v>30</v>
      </c>
      <c r="G1110" s="2" t="s">
        <v>207</v>
      </c>
      <c r="H1110" s="2" t="s">
        <v>207</v>
      </c>
      <c r="I1110" s="2" t="s">
        <v>207</v>
      </c>
      <c r="J1110" s="2" t="s">
        <v>207</v>
      </c>
    </row>
    <row r="1111" spans="1:10" x14ac:dyDescent="0.25">
      <c r="A1111" s="2">
        <v>1109</v>
      </c>
      <c r="B1111" s="2" t="s">
        <v>323</v>
      </c>
      <c r="C1111" s="2">
        <v>1000</v>
      </c>
      <c r="D1111" s="2">
        <v>10</v>
      </c>
      <c r="E1111" s="2" t="s">
        <v>207</v>
      </c>
      <c r="F1111" s="2">
        <v>40</v>
      </c>
      <c r="G1111" s="2" t="s">
        <v>207</v>
      </c>
      <c r="H1111" s="2" t="s">
        <v>207</v>
      </c>
      <c r="I1111" s="2" t="s">
        <v>207</v>
      </c>
      <c r="J1111" s="2" t="s">
        <v>207</v>
      </c>
    </row>
    <row r="1112" spans="1:10" x14ac:dyDescent="0.25">
      <c r="A1112" s="2">
        <v>1110</v>
      </c>
      <c r="B1112" s="2" t="s">
        <v>93</v>
      </c>
      <c r="C1112" s="2">
        <v>1100</v>
      </c>
      <c r="D1112" s="2">
        <v>10</v>
      </c>
      <c r="E1112" s="2" t="s">
        <v>207</v>
      </c>
      <c r="F1112" s="2">
        <v>40</v>
      </c>
      <c r="G1112" s="2" t="s">
        <v>207</v>
      </c>
      <c r="H1112" s="2" t="s">
        <v>207</v>
      </c>
      <c r="I1112" s="2" t="s">
        <v>207</v>
      </c>
      <c r="J1112" s="2" t="s">
        <v>207</v>
      </c>
    </row>
    <row r="1113" spans="1:10" x14ac:dyDescent="0.25">
      <c r="A1113" s="2">
        <v>1111</v>
      </c>
      <c r="B1113" s="2" t="s">
        <v>94</v>
      </c>
      <c r="C1113" s="2">
        <v>1200</v>
      </c>
      <c r="D1113" s="2">
        <v>10</v>
      </c>
      <c r="E1113" s="2" t="s">
        <v>207</v>
      </c>
      <c r="F1113" s="2">
        <v>40</v>
      </c>
      <c r="G1113" s="2" t="s">
        <v>207</v>
      </c>
      <c r="H1113" s="2" t="s">
        <v>207</v>
      </c>
      <c r="I1113" s="2" t="s">
        <v>207</v>
      </c>
      <c r="J1113" s="2" t="s">
        <v>207</v>
      </c>
    </row>
    <row r="1114" spans="1:10" x14ac:dyDescent="0.25">
      <c r="A1114" s="2">
        <v>1112</v>
      </c>
      <c r="B1114" s="2" t="s">
        <v>324</v>
      </c>
      <c r="C1114" s="2">
        <v>1300</v>
      </c>
      <c r="D1114" s="2">
        <v>10</v>
      </c>
      <c r="E1114" s="2" t="s">
        <v>207</v>
      </c>
      <c r="F1114" s="2">
        <v>50</v>
      </c>
      <c r="G1114" s="2" t="s">
        <v>207</v>
      </c>
      <c r="H1114" s="2" t="s">
        <v>207</v>
      </c>
      <c r="I1114" s="2" t="s">
        <v>207</v>
      </c>
      <c r="J1114" s="2" t="s">
        <v>207</v>
      </c>
    </row>
    <row r="1115" spans="1:10" x14ac:dyDescent="0.25">
      <c r="A1115" s="2">
        <v>1113</v>
      </c>
      <c r="B1115" s="2" t="s">
        <v>325</v>
      </c>
      <c r="C1115" s="2">
        <v>1400</v>
      </c>
      <c r="D1115" s="2">
        <v>10</v>
      </c>
      <c r="E1115" s="2" t="s">
        <v>207</v>
      </c>
      <c r="F1115" s="2">
        <v>50</v>
      </c>
      <c r="G1115" s="2" t="s">
        <v>207</v>
      </c>
      <c r="H1115" s="2" t="s">
        <v>207</v>
      </c>
      <c r="I1115" s="2" t="s">
        <v>207</v>
      </c>
      <c r="J1115" s="2" t="s">
        <v>207</v>
      </c>
    </row>
    <row r="1116" spans="1:10" x14ac:dyDescent="0.25">
      <c r="A1116" s="2">
        <v>1114</v>
      </c>
      <c r="B1116" s="2" t="s">
        <v>326</v>
      </c>
      <c r="C1116" s="2">
        <v>1500</v>
      </c>
      <c r="D1116" s="2">
        <v>10</v>
      </c>
      <c r="E1116" s="2" t="s">
        <v>207</v>
      </c>
      <c r="F1116" s="2">
        <v>50</v>
      </c>
      <c r="G1116" s="2" t="s">
        <v>207</v>
      </c>
      <c r="H1116" s="2" t="s">
        <v>207</v>
      </c>
      <c r="I1116" s="2" t="s">
        <v>207</v>
      </c>
      <c r="J1116" s="2" t="s">
        <v>207</v>
      </c>
    </row>
    <row r="1117" spans="1:10" x14ac:dyDescent="0.25">
      <c r="A1117" s="2">
        <v>1115</v>
      </c>
      <c r="B1117" s="2" t="s">
        <v>327</v>
      </c>
      <c r="C1117" s="2">
        <v>1600</v>
      </c>
      <c r="D1117" s="2">
        <v>10</v>
      </c>
      <c r="E1117" s="2" t="s">
        <v>207</v>
      </c>
      <c r="F1117" s="2">
        <v>60</v>
      </c>
      <c r="G1117" s="2" t="s">
        <v>207</v>
      </c>
      <c r="H1117" s="2" t="s">
        <v>207</v>
      </c>
      <c r="I1117" s="2" t="s">
        <v>207</v>
      </c>
      <c r="J1117" s="2" t="s">
        <v>207</v>
      </c>
    </row>
    <row r="1118" spans="1:10" x14ac:dyDescent="0.25">
      <c r="A1118" s="2">
        <v>1116</v>
      </c>
      <c r="B1118" s="2" t="s">
        <v>90</v>
      </c>
      <c r="C1118" s="2">
        <v>1700</v>
      </c>
      <c r="D1118" s="2">
        <v>10</v>
      </c>
      <c r="E1118" s="2" t="s">
        <v>207</v>
      </c>
      <c r="F1118" s="2">
        <v>60</v>
      </c>
      <c r="G1118" s="2" t="s">
        <v>207</v>
      </c>
      <c r="H1118" s="2" t="s">
        <v>207</v>
      </c>
      <c r="I1118" s="2" t="s">
        <v>207</v>
      </c>
      <c r="J1118" s="2" t="s">
        <v>207</v>
      </c>
    </row>
    <row r="1119" spans="1:10" x14ac:dyDescent="0.25">
      <c r="A1119" s="2">
        <v>1117</v>
      </c>
      <c r="B1119" s="2" t="s">
        <v>91</v>
      </c>
      <c r="C1119" s="2">
        <v>1800</v>
      </c>
      <c r="D1119" s="2">
        <v>10</v>
      </c>
      <c r="E1119" s="2" t="s">
        <v>207</v>
      </c>
      <c r="F1119" s="2">
        <v>60</v>
      </c>
      <c r="G1119" s="2" t="s">
        <v>207</v>
      </c>
      <c r="H1119" s="2" t="s">
        <v>207</v>
      </c>
      <c r="I1119" s="2" t="s">
        <v>207</v>
      </c>
      <c r="J1119" s="2" t="s">
        <v>207</v>
      </c>
    </row>
    <row r="1120" spans="1:10" x14ac:dyDescent="0.25">
      <c r="A1120" s="2">
        <v>1118</v>
      </c>
      <c r="B1120" s="2" t="s">
        <v>328</v>
      </c>
      <c r="C1120" s="2">
        <v>1900</v>
      </c>
      <c r="D1120" s="2">
        <v>10</v>
      </c>
      <c r="E1120" s="2" t="s">
        <v>207</v>
      </c>
      <c r="F1120" s="2">
        <v>70</v>
      </c>
      <c r="G1120" s="2" t="s">
        <v>207</v>
      </c>
      <c r="H1120" s="2" t="s">
        <v>207</v>
      </c>
      <c r="I1120" s="2" t="s">
        <v>207</v>
      </c>
      <c r="J1120" s="2" t="s">
        <v>207</v>
      </c>
    </row>
    <row r="1121" spans="1:10" x14ac:dyDescent="0.25">
      <c r="A1121" s="2">
        <v>1119</v>
      </c>
      <c r="B1121" s="2" t="s">
        <v>301</v>
      </c>
      <c r="C1121" s="2">
        <v>2000</v>
      </c>
      <c r="D1121" s="2">
        <v>10</v>
      </c>
      <c r="E1121" s="2" t="s">
        <v>207</v>
      </c>
      <c r="F1121" s="2">
        <v>70</v>
      </c>
      <c r="G1121" s="2" t="s">
        <v>207</v>
      </c>
      <c r="H1121" s="2" t="s">
        <v>207</v>
      </c>
      <c r="I1121" s="2" t="s">
        <v>207</v>
      </c>
      <c r="J1121" s="2" t="s">
        <v>207</v>
      </c>
    </row>
    <row r="1122" spans="1:10" x14ac:dyDescent="0.25">
      <c r="A1122" s="2">
        <v>1120</v>
      </c>
      <c r="B1122" s="2" t="s">
        <v>302</v>
      </c>
      <c r="C1122" s="2">
        <v>2100</v>
      </c>
      <c r="D1122" s="2">
        <v>10</v>
      </c>
      <c r="E1122" s="2" t="s">
        <v>207</v>
      </c>
      <c r="F1122" s="2">
        <v>70</v>
      </c>
      <c r="G1122" s="2" t="s">
        <v>207</v>
      </c>
      <c r="H1122" s="2" t="s">
        <v>207</v>
      </c>
      <c r="I1122" s="2" t="s">
        <v>207</v>
      </c>
      <c r="J1122" s="2" t="s">
        <v>207</v>
      </c>
    </row>
    <row r="1123" spans="1:10" x14ac:dyDescent="0.25">
      <c r="A1123" s="2">
        <v>1121</v>
      </c>
      <c r="B1123" s="2" t="s">
        <v>329</v>
      </c>
      <c r="C1123" s="2">
        <v>2200</v>
      </c>
      <c r="D1123" s="2">
        <v>10</v>
      </c>
      <c r="E1123" s="2" t="s">
        <v>207</v>
      </c>
      <c r="F1123" s="2">
        <v>80</v>
      </c>
      <c r="G1123" s="2" t="s">
        <v>207</v>
      </c>
      <c r="H1123" s="2" t="s">
        <v>207</v>
      </c>
      <c r="I1123" s="2" t="s">
        <v>207</v>
      </c>
      <c r="J1123" s="2" t="s">
        <v>207</v>
      </c>
    </row>
    <row r="1124" spans="1:10" x14ac:dyDescent="0.25">
      <c r="A1124" s="2">
        <v>1122</v>
      </c>
      <c r="B1124" s="2" t="s">
        <v>96</v>
      </c>
      <c r="C1124" s="2">
        <v>2300</v>
      </c>
      <c r="D1124" s="2">
        <v>10</v>
      </c>
      <c r="E1124" s="2" t="s">
        <v>207</v>
      </c>
      <c r="F1124" s="2">
        <v>80</v>
      </c>
      <c r="G1124" s="2" t="s">
        <v>207</v>
      </c>
      <c r="H1124" s="2" t="s">
        <v>207</v>
      </c>
      <c r="I1124" s="2" t="s">
        <v>207</v>
      </c>
      <c r="J1124" s="2" t="s">
        <v>207</v>
      </c>
    </row>
    <row r="1125" spans="1:10" x14ac:dyDescent="0.25">
      <c r="A1125" s="2">
        <v>1123</v>
      </c>
      <c r="B1125" s="2" t="s">
        <v>97</v>
      </c>
      <c r="C1125" s="2">
        <v>2400</v>
      </c>
      <c r="D1125" s="2">
        <v>10</v>
      </c>
      <c r="E1125" s="2" t="s">
        <v>207</v>
      </c>
      <c r="F1125" s="2">
        <v>80</v>
      </c>
      <c r="G1125" s="2" t="s">
        <v>207</v>
      </c>
      <c r="H1125" s="2" t="s">
        <v>207</v>
      </c>
      <c r="I1125" s="2" t="s">
        <v>207</v>
      </c>
      <c r="J1125" s="2" t="s">
        <v>207</v>
      </c>
    </row>
    <row r="1126" spans="1:10" x14ac:dyDescent="0.25">
      <c r="A1126" s="2">
        <v>1124</v>
      </c>
      <c r="B1126" s="2" t="s">
        <v>330</v>
      </c>
      <c r="C1126" s="2">
        <v>2500</v>
      </c>
      <c r="D1126" s="2">
        <v>10</v>
      </c>
      <c r="E1126" s="2" t="s">
        <v>207</v>
      </c>
      <c r="F1126" s="2">
        <v>90</v>
      </c>
      <c r="G1126" s="2" t="s">
        <v>207</v>
      </c>
      <c r="H1126" s="2" t="s">
        <v>207</v>
      </c>
      <c r="I1126" s="2" t="s">
        <v>207</v>
      </c>
      <c r="J1126" s="2" t="s">
        <v>207</v>
      </c>
    </row>
    <row r="1127" spans="1:10" x14ac:dyDescent="0.25">
      <c r="A1127" s="2">
        <v>1125</v>
      </c>
      <c r="B1127" s="2" t="s">
        <v>331</v>
      </c>
      <c r="C1127" s="2">
        <v>2600</v>
      </c>
      <c r="D1127" s="2">
        <v>10</v>
      </c>
      <c r="E1127" s="2" t="s">
        <v>207</v>
      </c>
      <c r="F1127" s="2">
        <v>90</v>
      </c>
      <c r="G1127" s="2" t="s">
        <v>207</v>
      </c>
      <c r="H1127" s="2" t="s">
        <v>207</v>
      </c>
      <c r="I1127" s="2" t="s">
        <v>207</v>
      </c>
      <c r="J1127" s="2" t="s">
        <v>207</v>
      </c>
    </row>
    <row r="1128" spans="1:10" x14ac:dyDescent="0.25">
      <c r="A1128" s="2">
        <v>1126</v>
      </c>
      <c r="B1128" s="2" t="s">
        <v>332</v>
      </c>
      <c r="C1128" s="2">
        <v>2700</v>
      </c>
      <c r="D1128" s="2">
        <v>10</v>
      </c>
      <c r="E1128" s="2" t="s">
        <v>207</v>
      </c>
      <c r="F1128" s="2">
        <v>90</v>
      </c>
      <c r="G1128" s="2" t="s">
        <v>207</v>
      </c>
      <c r="H1128" s="2" t="s">
        <v>207</v>
      </c>
      <c r="I1128" s="2" t="s">
        <v>207</v>
      </c>
      <c r="J1128" s="2" t="s">
        <v>207</v>
      </c>
    </row>
    <row r="1129" spans="1:10" x14ac:dyDescent="0.25">
      <c r="A1129" s="2">
        <v>1127</v>
      </c>
      <c r="B1129" s="2" t="s">
        <v>333</v>
      </c>
      <c r="C1129" s="2">
        <v>2800</v>
      </c>
      <c r="D1129" s="2">
        <v>10</v>
      </c>
      <c r="E1129" s="2" t="s">
        <v>207</v>
      </c>
      <c r="F1129" s="2">
        <v>100</v>
      </c>
      <c r="G1129" s="2" t="s">
        <v>207</v>
      </c>
      <c r="H1129" s="2" t="s">
        <v>207</v>
      </c>
      <c r="I1129" s="2" t="s">
        <v>207</v>
      </c>
      <c r="J1129" s="2" t="s">
        <v>207</v>
      </c>
    </row>
    <row r="1130" spans="1:10" x14ac:dyDescent="0.25">
      <c r="A1130" s="2">
        <v>1128</v>
      </c>
      <c r="B1130" s="2" t="s">
        <v>102</v>
      </c>
      <c r="C1130" s="2">
        <v>2900</v>
      </c>
      <c r="D1130" s="2">
        <v>10</v>
      </c>
      <c r="E1130" s="2" t="s">
        <v>207</v>
      </c>
      <c r="F1130" s="2">
        <v>100</v>
      </c>
      <c r="G1130" s="2" t="s">
        <v>207</v>
      </c>
      <c r="H1130" s="2" t="s">
        <v>207</v>
      </c>
      <c r="I1130" s="2" t="s">
        <v>207</v>
      </c>
      <c r="J1130" s="2" t="s">
        <v>207</v>
      </c>
    </row>
    <row r="1131" spans="1:10" x14ac:dyDescent="0.25">
      <c r="A1131" s="2">
        <v>1129</v>
      </c>
      <c r="B1131" s="2" t="s">
        <v>103</v>
      </c>
      <c r="C1131" s="2">
        <v>3000</v>
      </c>
      <c r="D1131" s="2">
        <v>10</v>
      </c>
      <c r="E1131" s="2" t="s">
        <v>207</v>
      </c>
      <c r="F1131" s="2">
        <v>100</v>
      </c>
      <c r="G1131" s="2" t="s">
        <v>207</v>
      </c>
      <c r="H1131" s="2" t="s">
        <v>207</v>
      </c>
      <c r="I1131" s="2" t="s">
        <v>207</v>
      </c>
      <c r="J1131" s="2" t="s">
        <v>207</v>
      </c>
    </row>
    <row r="1132" spans="1:10" x14ac:dyDescent="0.25">
      <c r="A1132" s="2">
        <v>1130</v>
      </c>
      <c r="B1132" s="2" t="s">
        <v>207</v>
      </c>
      <c r="C1132" s="2">
        <v>3100</v>
      </c>
      <c r="D1132" s="2">
        <v>10</v>
      </c>
      <c r="E1132" s="2" t="s">
        <v>207</v>
      </c>
      <c r="F1132" s="2">
        <v>110</v>
      </c>
      <c r="G1132" s="2" t="s">
        <v>207</v>
      </c>
      <c r="H1132" s="2" t="s">
        <v>207</v>
      </c>
      <c r="I1132" s="2" t="s">
        <v>207</v>
      </c>
      <c r="J1132" s="2" t="s">
        <v>207</v>
      </c>
    </row>
    <row r="1133" spans="1:10" x14ac:dyDescent="0.25">
      <c r="A1133" s="2">
        <v>1131</v>
      </c>
      <c r="B1133" s="2" t="s">
        <v>207</v>
      </c>
      <c r="C1133" s="2">
        <v>3200</v>
      </c>
      <c r="D1133" s="2">
        <v>10</v>
      </c>
      <c r="E1133" s="2" t="s">
        <v>207</v>
      </c>
      <c r="F1133" s="2">
        <v>110</v>
      </c>
      <c r="G1133" s="2" t="s">
        <v>207</v>
      </c>
      <c r="H1133" s="2" t="s">
        <v>207</v>
      </c>
      <c r="I1133" s="2" t="s">
        <v>207</v>
      </c>
      <c r="J1133" s="2" t="s">
        <v>207</v>
      </c>
    </row>
    <row r="1134" spans="1:10" x14ac:dyDescent="0.25">
      <c r="A1134" s="2">
        <v>1132</v>
      </c>
      <c r="B1134" s="2" t="s">
        <v>207</v>
      </c>
      <c r="C1134" s="2">
        <v>3300</v>
      </c>
      <c r="D1134" s="2">
        <v>10</v>
      </c>
      <c r="E1134" s="2" t="s">
        <v>207</v>
      </c>
      <c r="F1134" s="2">
        <v>110</v>
      </c>
      <c r="G1134" s="2" t="s">
        <v>207</v>
      </c>
      <c r="H1134" s="2" t="s">
        <v>207</v>
      </c>
      <c r="I1134" s="2" t="s">
        <v>207</v>
      </c>
      <c r="J1134" s="2" t="s">
        <v>207</v>
      </c>
    </row>
    <row r="1135" spans="1:10" x14ac:dyDescent="0.25">
      <c r="A1135" s="2">
        <v>1133</v>
      </c>
      <c r="B1135" s="2" t="s">
        <v>207</v>
      </c>
      <c r="C1135" s="2">
        <v>3400</v>
      </c>
      <c r="D1135" s="2">
        <v>10</v>
      </c>
      <c r="E1135" s="2" t="s">
        <v>207</v>
      </c>
      <c r="F1135" s="2">
        <v>120</v>
      </c>
      <c r="G1135" s="2" t="s">
        <v>207</v>
      </c>
      <c r="H1135" s="2" t="s">
        <v>207</v>
      </c>
      <c r="I1135" s="2" t="s">
        <v>207</v>
      </c>
      <c r="J1135" s="2" t="s">
        <v>207</v>
      </c>
    </row>
    <row r="1136" spans="1:10" x14ac:dyDescent="0.25">
      <c r="A1136" s="2">
        <v>1134</v>
      </c>
      <c r="B1136" s="2" t="s">
        <v>207</v>
      </c>
      <c r="C1136" s="2">
        <v>3500</v>
      </c>
      <c r="D1136" s="2">
        <v>10</v>
      </c>
      <c r="E1136" s="2" t="s">
        <v>207</v>
      </c>
      <c r="F1136" s="2">
        <v>120</v>
      </c>
      <c r="G1136" s="2" t="s">
        <v>207</v>
      </c>
      <c r="H1136" s="2" t="s">
        <v>207</v>
      </c>
      <c r="I1136" s="2" t="s">
        <v>207</v>
      </c>
      <c r="J1136" s="2" t="s">
        <v>207</v>
      </c>
    </row>
    <row r="1137" spans="1:10" x14ac:dyDescent="0.25">
      <c r="A1137" s="2">
        <v>1135</v>
      </c>
      <c r="B1137" s="2" t="s">
        <v>207</v>
      </c>
      <c r="C1137" s="2">
        <v>3600</v>
      </c>
      <c r="D1137" s="2">
        <v>10</v>
      </c>
      <c r="E1137" s="2" t="s">
        <v>207</v>
      </c>
      <c r="F1137" s="2">
        <v>120</v>
      </c>
      <c r="G1137" s="2" t="s">
        <v>207</v>
      </c>
      <c r="H1137" s="2" t="s">
        <v>207</v>
      </c>
      <c r="I1137" s="2" t="s">
        <v>207</v>
      </c>
      <c r="J1137" s="2" t="s">
        <v>207</v>
      </c>
    </row>
    <row r="1138" spans="1:10" x14ac:dyDescent="0.25">
      <c r="A1138" s="2">
        <v>1136</v>
      </c>
      <c r="B1138" s="2" t="s">
        <v>207</v>
      </c>
      <c r="C1138" s="2">
        <v>3700</v>
      </c>
      <c r="D1138" s="2">
        <v>10</v>
      </c>
      <c r="E1138" s="2" t="s">
        <v>207</v>
      </c>
      <c r="F1138" s="2">
        <v>130</v>
      </c>
      <c r="G1138" s="2" t="s">
        <v>207</v>
      </c>
      <c r="H1138" s="2" t="s">
        <v>207</v>
      </c>
      <c r="I1138" s="2" t="s">
        <v>207</v>
      </c>
      <c r="J1138" s="2" t="s">
        <v>207</v>
      </c>
    </row>
    <row r="1139" spans="1:10" x14ac:dyDescent="0.25">
      <c r="A1139" s="2">
        <v>1137</v>
      </c>
      <c r="B1139" s="2" t="s">
        <v>207</v>
      </c>
      <c r="C1139" s="2">
        <v>3800</v>
      </c>
      <c r="D1139" s="2">
        <v>10</v>
      </c>
      <c r="E1139" s="2" t="s">
        <v>207</v>
      </c>
      <c r="F1139" s="2">
        <v>130</v>
      </c>
      <c r="G1139" s="2" t="s">
        <v>207</v>
      </c>
      <c r="H1139" s="2" t="s">
        <v>207</v>
      </c>
      <c r="I1139" s="2" t="s">
        <v>207</v>
      </c>
      <c r="J1139" s="2" t="s">
        <v>207</v>
      </c>
    </row>
    <row r="1140" spans="1:10" x14ac:dyDescent="0.25">
      <c r="A1140" s="2">
        <v>1138</v>
      </c>
      <c r="B1140" s="2" t="s">
        <v>207</v>
      </c>
      <c r="C1140" s="2">
        <v>3900</v>
      </c>
      <c r="D1140" s="2">
        <v>10</v>
      </c>
      <c r="E1140" s="2" t="s">
        <v>207</v>
      </c>
      <c r="F1140" s="2">
        <v>130</v>
      </c>
      <c r="G1140" s="2" t="s">
        <v>207</v>
      </c>
      <c r="H1140" s="2" t="s">
        <v>207</v>
      </c>
      <c r="I1140" s="2" t="s">
        <v>207</v>
      </c>
      <c r="J1140" s="2" t="s">
        <v>207</v>
      </c>
    </row>
    <row r="1141" spans="1:10" x14ac:dyDescent="0.25">
      <c r="A1141" s="2">
        <v>1139</v>
      </c>
      <c r="B1141" s="2" t="s">
        <v>207</v>
      </c>
      <c r="C1141" s="2">
        <v>4000</v>
      </c>
      <c r="D1141" s="2">
        <v>10</v>
      </c>
      <c r="E1141" s="2" t="s">
        <v>207</v>
      </c>
      <c r="F1141" s="2">
        <v>140</v>
      </c>
      <c r="G1141" s="2" t="s">
        <v>207</v>
      </c>
      <c r="H1141" s="2" t="s">
        <v>207</v>
      </c>
      <c r="I1141" s="2" t="s">
        <v>207</v>
      </c>
      <c r="J1141" s="2" t="s">
        <v>207</v>
      </c>
    </row>
    <row r="1142" spans="1:10" x14ac:dyDescent="0.25">
      <c r="A1142" s="2">
        <v>1140</v>
      </c>
      <c r="B1142" s="2" t="s">
        <v>207</v>
      </c>
      <c r="C1142" s="2">
        <v>4100</v>
      </c>
      <c r="D1142" s="2">
        <v>10</v>
      </c>
      <c r="E1142" s="2" t="s">
        <v>207</v>
      </c>
      <c r="F1142" s="2">
        <v>140</v>
      </c>
      <c r="G1142" s="2" t="s">
        <v>207</v>
      </c>
      <c r="H1142" s="2" t="s">
        <v>207</v>
      </c>
      <c r="I1142" s="2" t="s">
        <v>207</v>
      </c>
      <c r="J1142" s="2" t="s">
        <v>207</v>
      </c>
    </row>
    <row r="1143" spans="1:10" x14ac:dyDescent="0.25">
      <c r="A1143" s="2">
        <v>1141</v>
      </c>
      <c r="B1143" s="2" t="s">
        <v>207</v>
      </c>
      <c r="C1143" s="2">
        <v>4200</v>
      </c>
      <c r="D1143" s="2">
        <v>10</v>
      </c>
      <c r="E1143" s="2" t="s">
        <v>207</v>
      </c>
      <c r="F1143" s="2">
        <v>140</v>
      </c>
      <c r="G1143" s="2" t="s">
        <v>207</v>
      </c>
      <c r="H1143" s="2" t="s">
        <v>207</v>
      </c>
      <c r="I1143" s="2" t="s">
        <v>207</v>
      </c>
      <c r="J1143" s="2" t="s">
        <v>207</v>
      </c>
    </row>
    <row r="1144" spans="1:10" x14ac:dyDescent="0.25">
      <c r="A1144" s="2">
        <v>1142</v>
      </c>
      <c r="B1144" s="2" t="s">
        <v>207</v>
      </c>
      <c r="C1144" s="2">
        <v>4300</v>
      </c>
      <c r="D1144" s="2">
        <v>10</v>
      </c>
      <c r="E1144" s="2" t="s">
        <v>207</v>
      </c>
      <c r="F1144" s="2">
        <v>150</v>
      </c>
      <c r="G1144" s="2" t="s">
        <v>207</v>
      </c>
      <c r="H1144" s="2" t="s">
        <v>207</v>
      </c>
      <c r="I1144" s="2" t="s">
        <v>207</v>
      </c>
      <c r="J1144" s="2" t="s">
        <v>207</v>
      </c>
    </row>
    <row r="1145" spans="1:10" x14ac:dyDescent="0.25">
      <c r="A1145" s="2">
        <v>1143</v>
      </c>
      <c r="B1145" s="2" t="s">
        <v>207</v>
      </c>
      <c r="C1145" s="2">
        <v>4400</v>
      </c>
      <c r="D1145" s="2">
        <v>10</v>
      </c>
      <c r="E1145" s="2" t="s">
        <v>207</v>
      </c>
      <c r="F1145" s="2">
        <v>150</v>
      </c>
      <c r="G1145" s="2" t="s">
        <v>207</v>
      </c>
      <c r="H1145" s="2" t="s">
        <v>207</v>
      </c>
      <c r="I1145" s="2" t="s">
        <v>207</v>
      </c>
      <c r="J1145" s="2" t="s">
        <v>207</v>
      </c>
    </row>
    <row r="1146" spans="1:10" x14ac:dyDescent="0.25">
      <c r="A1146" s="2">
        <v>1144</v>
      </c>
      <c r="B1146" s="2" t="s">
        <v>207</v>
      </c>
      <c r="C1146" s="2">
        <v>4500</v>
      </c>
      <c r="D1146" s="2">
        <v>10</v>
      </c>
      <c r="E1146" s="2" t="s">
        <v>207</v>
      </c>
      <c r="F1146" s="2">
        <v>150</v>
      </c>
      <c r="G1146" s="2" t="s">
        <v>207</v>
      </c>
      <c r="H1146" s="2" t="s">
        <v>207</v>
      </c>
      <c r="I1146" s="2" t="s">
        <v>207</v>
      </c>
      <c r="J1146" s="2" t="s">
        <v>207</v>
      </c>
    </row>
    <row r="1147" spans="1:10" x14ac:dyDescent="0.25">
      <c r="A1147" s="2">
        <v>1145</v>
      </c>
      <c r="B1147" s="2" t="s">
        <v>207</v>
      </c>
      <c r="C1147" s="2">
        <v>4600</v>
      </c>
      <c r="D1147" s="2">
        <v>10</v>
      </c>
      <c r="E1147" s="2" t="s">
        <v>207</v>
      </c>
      <c r="F1147" s="2">
        <v>160</v>
      </c>
      <c r="G1147" s="2" t="s">
        <v>207</v>
      </c>
      <c r="H1147" s="2" t="s">
        <v>207</v>
      </c>
      <c r="I1147" s="2" t="s">
        <v>207</v>
      </c>
      <c r="J1147" s="2" t="s">
        <v>207</v>
      </c>
    </row>
    <row r="1148" spans="1:10" x14ac:dyDescent="0.25">
      <c r="A1148" s="2">
        <v>1146</v>
      </c>
      <c r="B1148" s="2" t="s">
        <v>207</v>
      </c>
      <c r="C1148" s="2">
        <v>4700</v>
      </c>
      <c r="D1148" s="2">
        <v>10</v>
      </c>
      <c r="E1148" s="2" t="s">
        <v>207</v>
      </c>
      <c r="F1148" s="2">
        <v>160</v>
      </c>
      <c r="G1148" s="2" t="s">
        <v>207</v>
      </c>
      <c r="H1148" s="2" t="s">
        <v>207</v>
      </c>
      <c r="I1148" s="2" t="s">
        <v>207</v>
      </c>
      <c r="J1148" s="2" t="s">
        <v>207</v>
      </c>
    </row>
    <row r="1149" spans="1:10" x14ac:dyDescent="0.25">
      <c r="A1149" s="2">
        <v>1147</v>
      </c>
      <c r="B1149" s="2" t="s">
        <v>207</v>
      </c>
      <c r="C1149" s="2">
        <v>4800</v>
      </c>
      <c r="D1149" s="2">
        <v>10</v>
      </c>
      <c r="E1149" s="2" t="s">
        <v>207</v>
      </c>
      <c r="F1149" s="2">
        <v>160</v>
      </c>
      <c r="G1149" s="2" t="s">
        <v>207</v>
      </c>
      <c r="H1149" s="2" t="s">
        <v>207</v>
      </c>
      <c r="I1149" s="2" t="s">
        <v>207</v>
      </c>
      <c r="J1149" s="2" t="s">
        <v>207</v>
      </c>
    </row>
    <row r="1150" spans="1:10" x14ac:dyDescent="0.25">
      <c r="A1150" s="2">
        <v>1148</v>
      </c>
      <c r="B1150" s="2" t="s">
        <v>207</v>
      </c>
      <c r="C1150" s="2">
        <v>4900</v>
      </c>
      <c r="D1150" s="2">
        <v>10</v>
      </c>
      <c r="E1150" s="2" t="s">
        <v>207</v>
      </c>
      <c r="F1150" s="2">
        <v>170</v>
      </c>
      <c r="G1150" s="2" t="s">
        <v>207</v>
      </c>
      <c r="H1150" s="2" t="s">
        <v>207</v>
      </c>
      <c r="I1150" s="2" t="s">
        <v>207</v>
      </c>
      <c r="J1150" s="2" t="s">
        <v>207</v>
      </c>
    </row>
    <row r="1151" spans="1:10" x14ac:dyDescent="0.25">
      <c r="A1151" s="2">
        <v>1149</v>
      </c>
      <c r="B1151" s="2" t="s">
        <v>207</v>
      </c>
      <c r="C1151" s="2">
        <v>5000</v>
      </c>
      <c r="D1151" s="2">
        <v>10</v>
      </c>
      <c r="E1151" s="2" t="s">
        <v>207</v>
      </c>
      <c r="F1151" s="2">
        <v>170</v>
      </c>
      <c r="G1151" s="2" t="s">
        <v>207</v>
      </c>
      <c r="H1151" s="2" t="s">
        <v>207</v>
      </c>
      <c r="I1151" s="2" t="s">
        <v>207</v>
      </c>
      <c r="J1151" s="2" t="s">
        <v>207</v>
      </c>
    </row>
    <row r="1152" spans="1:10" x14ac:dyDescent="0.25">
      <c r="A1152" s="2">
        <v>1150</v>
      </c>
      <c r="B1152" s="2" t="s">
        <v>207</v>
      </c>
      <c r="C1152" s="2">
        <v>5100</v>
      </c>
      <c r="D1152" s="2">
        <v>10</v>
      </c>
      <c r="E1152" s="2" t="s">
        <v>207</v>
      </c>
      <c r="F1152" s="2">
        <v>170</v>
      </c>
      <c r="G1152" s="2" t="s">
        <v>207</v>
      </c>
      <c r="H1152" s="2" t="s">
        <v>207</v>
      </c>
      <c r="I1152" s="2" t="s">
        <v>207</v>
      </c>
      <c r="J1152" s="2" t="s">
        <v>207</v>
      </c>
    </row>
    <row r="1153" spans="1:10" x14ac:dyDescent="0.25">
      <c r="A1153" s="2">
        <v>1151</v>
      </c>
      <c r="B1153" s="2" t="s">
        <v>207</v>
      </c>
      <c r="C1153" s="2">
        <v>5200</v>
      </c>
      <c r="D1153" s="2">
        <v>10</v>
      </c>
      <c r="E1153" s="2" t="s">
        <v>207</v>
      </c>
      <c r="F1153" s="2">
        <v>180</v>
      </c>
      <c r="G1153" s="2" t="s">
        <v>207</v>
      </c>
      <c r="H1153" s="2" t="s">
        <v>207</v>
      </c>
      <c r="I1153" s="2" t="s">
        <v>207</v>
      </c>
      <c r="J1153" s="2" t="s">
        <v>207</v>
      </c>
    </row>
    <row r="1154" spans="1:10" x14ac:dyDescent="0.25">
      <c r="A1154" s="2">
        <v>1152</v>
      </c>
      <c r="B1154" s="2" t="s">
        <v>207</v>
      </c>
      <c r="C1154" s="2">
        <v>5300</v>
      </c>
      <c r="D1154" s="2">
        <v>10</v>
      </c>
      <c r="E1154" s="2" t="s">
        <v>207</v>
      </c>
      <c r="F1154" s="2">
        <v>180</v>
      </c>
      <c r="G1154" s="2" t="s">
        <v>207</v>
      </c>
      <c r="H1154" s="2" t="s">
        <v>207</v>
      </c>
      <c r="I1154" s="2" t="s">
        <v>207</v>
      </c>
      <c r="J1154" s="2" t="s">
        <v>207</v>
      </c>
    </row>
    <row r="1155" spans="1:10" x14ac:dyDescent="0.25">
      <c r="A1155" s="2">
        <v>1153</v>
      </c>
      <c r="B1155" s="2" t="s">
        <v>207</v>
      </c>
      <c r="C1155" s="2">
        <v>5400</v>
      </c>
      <c r="D1155" s="2">
        <v>10</v>
      </c>
      <c r="E1155" s="2" t="s">
        <v>207</v>
      </c>
      <c r="F1155" s="2">
        <v>180</v>
      </c>
      <c r="G1155" s="2" t="s">
        <v>207</v>
      </c>
      <c r="H1155" s="2" t="s">
        <v>207</v>
      </c>
      <c r="I1155" s="2" t="s">
        <v>207</v>
      </c>
      <c r="J1155" s="2" t="s">
        <v>207</v>
      </c>
    </row>
    <row r="1156" spans="1:10" x14ac:dyDescent="0.25">
      <c r="A1156" s="2">
        <v>1154</v>
      </c>
      <c r="B1156" s="2" t="s">
        <v>207</v>
      </c>
      <c r="C1156" s="2">
        <v>5500</v>
      </c>
      <c r="D1156" s="2">
        <v>10</v>
      </c>
      <c r="E1156" s="2" t="s">
        <v>207</v>
      </c>
      <c r="F1156" s="2">
        <v>190</v>
      </c>
      <c r="G1156" s="2" t="s">
        <v>207</v>
      </c>
      <c r="H1156" s="2" t="s">
        <v>207</v>
      </c>
      <c r="I1156" s="2" t="s">
        <v>207</v>
      </c>
      <c r="J1156" s="2" t="s">
        <v>207</v>
      </c>
    </row>
    <row r="1157" spans="1:10" x14ac:dyDescent="0.25">
      <c r="A1157" s="2">
        <v>1155</v>
      </c>
      <c r="B1157" s="2" t="s">
        <v>207</v>
      </c>
      <c r="C1157" s="2">
        <v>5600</v>
      </c>
      <c r="D1157" s="2">
        <v>10</v>
      </c>
      <c r="E1157" s="2" t="s">
        <v>207</v>
      </c>
      <c r="F1157" s="2">
        <v>190</v>
      </c>
      <c r="G1157" s="2" t="s">
        <v>207</v>
      </c>
      <c r="H1157" s="2" t="s">
        <v>207</v>
      </c>
      <c r="I1157" s="2" t="s">
        <v>207</v>
      </c>
      <c r="J1157" s="2" t="s">
        <v>207</v>
      </c>
    </row>
    <row r="1158" spans="1:10" x14ac:dyDescent="0.25">
      <c r="A1158" s="2">
        <v>1156</v>
      </c>
      <c r="B1158" s="2" t="s">
        <v>207</v>
      </c>
      <c r="C1158" s="2">
        <v>5700</v>
      </c>
      <c r="D1158" s="2">
        <v>10</v>
      </c>
      <c r="E1158" s="2" t="s">
        <v>207</v>
      </c>
      <c r="F1158" s="2">
        <v>190</v>
      </c>
      <c r="G1158" s="2" t="s">
        <v>207</v>
      </c>
      <c r="H1158" s="2" t="s">
        <v>207</v>
      </c>
      <c r="I1158" s="2" t="s">
        <v>207</v>
      </c>
      <c r="J1158" s="2" t="s">
        <v>207</v>
      </c>
    </row>
    <row r="1159" spans="1:10" x14ac:dyDescent="0.25">
      <c r="A1159" s="2">
        <v>1157</v>
      </c>
      <c r="B1159" s="2" t="s">
        <v>207</v>
      </c>
      <c r="C1159" s="2">
        <v>5800</v>
      </c>
      <c r="D1159" s="2">
        <v>10</v>
      </c>
      <c r="E1159" s="2" t="s">
        <v>207</v>
      </c>
      <c r="F1159" s="2">
        <v>200</v>
      </c>
      <c r="G1159" s="2" t="s">
        <v>207</v>
      </c>
      <c r="H1159" s="2" t="s">
        <v>207</v>
      </c>
      <c r="I1159" s="2" t="s">
        <v>207</v>
      </c>
      <c r="J1159" s="2" t="s">
        <v>207</v>
      </c>
    </row>
    <row r="1160" spans="1:10" x14ac:dyDescent="0.25">
      <c r="A1160" s="2">
        <v>1158</v>
      </c>
      <c r="B1160" s="2" t="s">
        <v>207</v>
      </c>
      <c r="C1160" s="2">
        <v>5900</v>
      </c>
      <c r="D1160" s="2">
        <v>10</v>
      </c>
      <c r="E1160" s="2" t="s">
        <v>207</v>
      </c>
      <c r="F1160" s="2">
        <v>200</v>
      </c>
      <c r="G1160" s="2" t="s">
        <v>207</v>
      </c>
      <c r="H1160" s="2" t="s">
        <v>207</v>
      </c>
      <c r="I1160" s="2" t="s">
        <v>207</v>
      </c>
      <c r="J1160" s="2" t="s">
        <v>207</v>
      </c>
    </row>
    <row r="1161" spans="1:10" x14ac:dyDescent="0.25">
      <c r="A1161" s="2">
        <v>1159</v>
      </c>
      <c r="B1161" s="2" t="s">
        <v>207</v>
      </c>
      <c r="C1161" s="2">
        <v>6000</v>
      </c>
      <c r="D1161" s="2">
        <v>10</v>
      </c>
      <c r="E1161" s="2" t="s">
        <v>207</v>
      </c>
      <c r="F1161" s="2">
        <v>200</v>
      </c>
      <c r="G1161" s="2" t="s">
        <v>207</v>
      </c>
      <c r="H1161" s="2" t="s">
        <v>207</v>
      </c>
      <c r="I1161" s="2" t="s">
        <v>207</v>
      </c>
      <c r="J1161" s="2" t="s">
        <v>207</v>
      </c>
    </row>
    <row r="1162" spans="1:10" x14ac:dyDescent="0.25">
      <c r="A1162" s="2">
        <v>1160</v>
      </c>
      <c r="B1162" s="2" t="s">
        <v>207</v>
      </c>
      <c r="C1162" s="2">
        <v>6100</v>
      </c>
      <c r="D1162" s="2">
        <v>10</v>
      </c>
      <c r="E1162" s="2" t="s">
        <v>207</v>
      </c>
      <c r="F1162" s="2">
        <v>210</v>
      </c>
      <c r="G1162" s="2" t="s">
        <v>207</v>
      </c>
      <c r="H1162" s="2" t="s">
        <v>207</v>
      </c>
      <c r="I1162" s="2" t="s">
        <v>207</v>
      </c>
      <c r="J1162" s="2" t="s">
        <v>207</v>
      </c>
    </row>
    <row r="1163" spans="1:10" x14ac:dyDescent="0.25">
      <c r="A1163" s="2">
        <v>1161</v>
      </c>
      <c r="B1163" s="2" t="s">
        <v>207</v>
      </c>
      <c r="C1163" s="2">
        <v>6200</v>
      </c>
      <c r="D1163" s="2">
        <v>10</v>
      </c>
      <c r="E1163" s="2" t="s">
        <v>207</v>
      </c>
      <c r="F1163" s="2">
        <v>210</v>
      </c>
      <c r="G1163" s="2" t="s">
        <v>207</v>
      </c>
      <c r="H1163" s="2" t="s">
        <v>207</v>
      </c>
      <c r="I1163" s="2" t="s">
        <v>207</v>
      </c>
      <c r="J1163" s="2" t="s">
        <v>207</v>
      </c>
    </row>
    <row r="1164" spans="1:10" x14ac:dyDescent="0.25">
      <c r="A1164" s="2">
        <v>1162</v>
      </c>
      <c r="B1164" s="2" t="s">
        <v>207</v>
      </c>
      <c r="C1164" s="2">
        <v>6300</v>
      </c>
      <c r="D1164" s="2">
        <v>10</v>
      </c>
      <c r="E1164" s="2" t="s">
        <v>207</v>
      </c>
      <c r="F1164" s="2">
        <v>210</v>
      </c>
      <c r="G1164" s="2" t="s">
        <v>207</v>
      </c>
      <c r="H1164" s="2" t="s">
        <v>207</v>
      </c>
      <c r="I1164" s="2" t="s">
        <v>207</v>
      </c>
      <c r="J1164" s="2" t="s">
        <v>207</v>
      </c>
    </row>
    <row r="1165" spans="1:10" x14ac:dyDescent="0.25">
      <c r="A1165" s="2">
        <v>1163</v>
      </c>
      <c r="B1165" s="2" t="s">
        <v>207</v>
      </c>
      <c r="C1165" s="2">
        <v>6400</v>
      </c>
      <c r="D1165" s="2">
        <v>10</v>
      </c>
      <c r="E1165" s="2" t="s">
        <v>207</v>
      </c>
      <c r="F1165" s="2">
        <v>220</v>
      </c>
      <c r="G1165" s="2" t="s">
        <v>207</v>
      </c>
      <c r="H1165" s="2" t="s">
        <v>207</v>
      </c>
      <c r="I1165" s="2" t="s">
        <v>207</v>
      </c>
      <c r="J1165" s="2" t="s">
        <v>207</v>
      </c>
    </row>
    <row r="1166" spans="1:10" x14ac:dyDescent="0.25">
      <c r="A1166" s="2">
        <v>1164</v>
      </c>
      <c r="B1166" s="2" t="s">
        <v>207</v>
      </c>
      <c r="C1166" s="2">
        <v>6500</v>
      </c>
      <c r="D1166" s="2">
        <v>10</v>
      </c>
      <c r="E1166" s="2" t="s">
        <v>207</v>
      </c>
      <c r="F1166" s="2">
        <v>220</v>
      </c>
      <c r="G1166" s="2" t="s">
        <v>207</v>
      </c>
      <c r="H1166" s="2" t="s">
        <v>207</v>
      </c>
      <c r="I1166" s="2" t="s">
        <v>207</v>
      </c>
      <c r="J1166" s="2" t="s">
        <v>207</v>
      </c>
    </row>
    <row r="1167" spans="1:10" x14ac:dyDescent="0.25">
      <c r="A1167" s="2">
        <v>1165</v>
      </c>
      <c r="B1167" s="2" t="s">
        <v>207</v>
      </c>
      <c r="C1167" s="2">
        <v>6600</v>
      </c>
      <c r="D1167" s="2">
        <v>10</v>
      </c>
      <c r="E1167" s="2" t="s">
        <v>207</v>
      </c>
      <c r="F1167" s="2">
        <v>220</v>
      </c>
      <c r="G1167" s="2" t="s">
        <v>207</v>
      </c>
      <c r="H1167" s="2" t="s">
        <v>207</v>
      </c>
      <c r="I1167" s="2" t="s">
        <v>207</v>
      </c>
      <c r="J1167" s="2" t="s">
        <v>207</v>
      </c>
    </row>
    <row r="1168" spans="1:10" x14ac:dyDescent="0.25">
      <c r="A1168" s="2">
        <v>1166</v>
      </c>
      <c r="B1168" s="2" t="s">
        <v>207</v>
      </c>
      <c r="C1168" s="2">
        <v>6700</v>
      </c>
      <c r="D1168" s="2">
        <v>10</v>
      </c>
      <c r="E1168" s="2" t="s">
        <v>207</v>
      </c>
      <c r="F1168" s="2">
        <v>230</v>
      </c>
      <c r="G1168" s="2" t="s">
        <v>207</v>
      </c>
      <c r="H1168" s="2" t="s">
        <v>207</v>
      </c>
      <c r="I1168" s="2" t="s">
        <v>207</v>
      </c>
      <c r="J1168" s="2" t="s">
        <v>207</v>
      </c>
    </row>
    <row r="1169" spans="1:10" x14ac:dyDescent="0.25">
      <c r="A1169" s="2">
        <v>1167</v>
      </c>
      <c r="B1169" s="2" t="s">
        <v>207</v>
      </c>
      <c r="C1169" s="2">
        <v>6800</v>
      </c>
      <c r="D1169" s="2">
        <v>10</v>
      </c>
      <c r="E1169" s="2" t="s">
        <v>207</v>
      </c>
      <c r="F1169" s="2">
        <v>230</v>
      </c>
      <c r="G1169" s="2" t="s">
        <v>207</v>
      </c>
      <c r="H1169" s="2" t="s">
        <v>207</v>
      </c>
      <c r="I1169" s="2" t="s">
        <v>207</v>
      </c>
      <c r="J1169" s="2" t="s">
        <v>207</v>
      </c>
    </row>
    <row r="1170" spans="1:10" x14ac:dyDescent="0.25">
      <c r="A1170" s="2">
        <v>1168</v>
      </c>
      <c r="B1170" s="2" t="s">
        <v>207</v>
      </c>
      <c r="C1170" s="2">
        <v>6900</v>
      </c>
      <c r="D1170" s="2">
        <v>10</v>
      </c>
      <c r="E1170" s="2" t="s">
        <v>207</v>
      </c>
      <c r="F1170" s="2">
        <v>230</v>
      </c>
      <c r="G1170" s="2" t="s">
        <v>207</v>
      </c>
      <c r="H1170" s="2" t="s">
        <v>207</v>
      </c>
      <c r="I1170" s="2" t="s">
        <v>207</v>
      </c>
      <c r="J1170" s="2" t="s">
        <v>207</v>
      </c>
    </row>
    <row r="1171" spans="1:10" x14ac:dyDescent="0.25">
      <c r="A1171" s="2">
        <v>1169</v>
      </c>
      <c r="B1171" s="2" t="s">
        <v>207</v>
      </c>
      <c r="C1171" s="2">
        <v>7000</v>
      </c>
      <c r="D1171" s="2">
        <v>10</v>
      </c>
      <c r="E1171" s="2" t="s">
        <v>207</v>
      </c>
      <c r="F1171" s="2">
        <v>240</v>
      </c>
      <c r="G1171" s="2" t="s">
        <v>207</v>
      </c>
      <c r="H1171" s="2" t="s">
        <v>207</v>
      </c>
      <c r="I1171" s="2" t="s">
        <v>207</v>
      </c>
      <c r="J1171" s="2" t="s">
        <v>207</v>
      </c>
    </row>
    <row r="1172" spans="1:10" x14ac:dyDescent="0.25">
      <c r="A1172" s="2">
        <v>1170</v>
      </c>
      <c r="B1172" s="2" t="s">
        <v>207</v>
      </c>
      <c r="C1172" s="2">
        <v>7100</v>
      </c>
      <c r="D1172" s="2">
        <v>10</v>
      </c>
      <c r="E1172" s="2" t="s">
        <v>207</v>
      </c>
      <c r="F1172" s="2">
        <v>240</v>
      </c>
      <c r="G1172" s="2" t="s">
        <v>207</v>
      </c>
      <c r="H1172" s="2" t="s">
        <v>207</v>
      </c>
      <c r="I1172" s="2" t="s">
        <v>207</v>
      </c>
      <c r="J1172" s="2" t="s">
        <v>207</v>
      </c>
    </row>
    <row r="1173" spans="1:10" x14ac:dyDescent="0.25">
      <c r="A1173" s="2">
        <v>1171</v>
      </c>
      <c r="B1173" s="2" t="s">
        <v>207</v>
      </c>
      <c r="C1173" s="2">
        <v>7200</v>
      </c>
      <c r="D1173" s="2">
        <v>10</v>
      </c>
      <c r="E1173" s="2" t="s">
        <v>207</v>
      </c>
      <c r="F1173" s="2">
        <v>240</v>
      </c>
      <c r="G1173" s="2" t="s">
        <v>207</v>
      </c>
      <c r="H1173" s="2" t="s">
        <v>207</v>
      </c>
      <c r="I1173" s="2" t="s">
        <v>207</v>
      </c>
      <c r="J1173" s="2" t="s">
        <v>207</v>
      </c>
    </row>
    <row r="1174" spans="1:10" x14ac:dyDescent="0.25">
      <c r="A1174" s="2">
        <v>1172</v>
      </c>
      <c r="B1174" s="2" t="s">
        <v>207</v>
      </c>
      <c r="C1174" s="2">
        <v>7300</v>
      </c>
      <c r="D1174" s="2">
        <v>10</v>
      </c>
      <c r="E1174" s="2" t="s">
        <v>207</v>
      </c>
      <c r="F1174" s="2">
        <v>250</v>
      </c>
      <c r="G1174" s="2" t="s">
        <v>207</v>
      </c>
      <c r="H1174" s="2" t="s">
        <v>207</v>
      </c>
      <c r="I1174" s="2" t="s">
        <v>207</v>
      </c>
      <c r="J1174" s="2" t="s">
        <v>207</v>
      </c>
    </row>
    <row r="1175" spans="1:10" x14ac:dyDescent="0.25">
      <c r="A1175" s="2">
        <v>1173</v>
      </c>
      <c r="B1175" s="2" t="s">
        <v>207</v>
      </c>
      <c r="C1175" s="2">
        <v>7400</v>
      </c>
      <c r="D1175" s="2">
        <v>10</v>
      </c>
      <c r="E1175" s="2" t="s">
        <v>207</v>
      </c>
      <c r="F1175" s="2">
        <v>250</v>
      </c>
      <c r="G1175" s="2" t="s">
        <v>207</v>
      </c>
      <c r="H1175" s="2" t="s">
        <v>207</v>
      </c>
      <c r="I1175" s="2" t="s">
        <v>207</v>
      </c>
      <c r="J1175" s="2" t="s">
        <v>207</v>
      </c>
    </row>
    <row r="1176" spans="1:10" x14ac:dyDescent="0.25">
      <c r="A1176" s="2">
        <v>1174</v>
      </c>
      <c r="B1176" s="2" t="s">
        <v>207</v>
      </c>
      <c r="C1176" s="2">
        <v>7500</v>
      </c>
      <c r="D1176" s="2">
        <v>10</v>
      </c>
      <c r="E1176" s="2" t="s">
        <v>207</v>
      </c>
      <c r="F1176" s="2">
        <v>250</v>
      </c>
      <c r="G1176" s="2" t="s">
        <v>207</v>
      </c>
      <c r="H1176" s="2" t="s">
        <v>207</v>
      </c>
      <c r="I1176" s="2" t="s">
        <v>207</v>
      </c>
      <c r="J1176" s="2" t="s">
        <v>207</v>
      </c>
    </row>
    <row r="1177" spans="1:10" x14ac:dyDescent="0.25">
      <c r="A1177" s="2">
        <v>1175</v>
      </c>
      <c r="B1177" s="2" t="s">
        <v>207</v>
      </c>
      <c r="C1177" s="2">
        <v>7600</v>
      </c>
      <c r="D1177" s="2">
        <v>10</v>
      </c>
      <c r="E1177" s="2" t="s">
        <v>207</v>
      </c>
      <c r="F1177" s="2">
        <v>260</v>
      </c>
      <c r="G1177" s="2" t="s">
        <v>207</v>
      </c>
      <c r="H1177" s="2" t="s">
        <v>207</v>
      </c>
      <c r="I1177" s="2" t="s">
        <v>207</v>
      </c>
      <c r="J1177" s="2" t="s">
        <v>207</v>
      </c>
    </row>
    <row r="1178" spans="1:10" x14ac:dyDescent="0.25">
      <c r="A1178" s="2">
        <v>1176</v>
      </c>
      <c r="B1178" s="2" t="s">
        <v>207</v>
      </c>
      <c r="C1178" s="2">
        <v>7700</v>
      </c>
      <c r="D1178" s="2">
        <v>10</v>
      </c>
      <c r="E1178" s="2" t="s">
        <v>207</v>
      </c>
      <c r="F1178" s="2">
        <v>260</v>
      </c>
      <c r="G1178" s="2" t="s">
        <v>207</v>
      </c>
      <c r="H1178" s="2" t="s">
        <v>207</v>
      </c>
      <c r="I1178" s="2" t="s">
        <v>207</v>
      </c>
      <c r="J1178" s="2" t="s">
        <v>207</v>
      </c>
    </row>
    <row r="1179" spans="1:10" x14ac:dyDescent="0.25">
      <c r="A1179" s="2">
        <v>1177</v>
      </c>
      <c r="B1179" s="2" t="s">
        <v>207</v>
      </c>
      <c r="C1179" s="2">
        <v>7800</v>
      </c>
      <c r="D1179" s="2">
        <v>10</v>
      </c>
      <c r="E1179" s="2" t="s">
        <v>207</v>
      </c>
      <c r="F1179" s="2">
        <v>260</v>
      </c>
      <c r="G1179" s="2" t="s">
        <v>207</v>
      </c>
      <c r="H1179" s="2" t="s">
        <v>207</v>
      </c>
      <c r="I1179" s="2" t="s">
        <v>207</v>
      </c>
      <c r="J1179" s="2" t="s">
        <v>207</v>
      </c>
    </row>
    <row r="1180" spans="1:10" x14ac:dyDescent="0.25">
      <c r="A1180" s="2">
        <v>1178</v>
      </c>
      <c r="B1180" s="2" t="s">
        <v>207</v>
      </c>
      <c r="C1180" s="2">
        <v>7900</v>
      </c>
      <c r="D1180" s="2">
        <v>10</v>
      </c>
      <c r="E1180" s="2" t="s">
        <v>207</v>
      </c>
      <c r="F1180" s="2">
        <v>270</v>
      </c>
      <c r="G1180" s="2" t="s">
        <v>207</v>
      </c>
      <c r="H1180" s="2" t="s">
        <v>207</v>
      </c>
      <c r="I1180" s="2" t="s">
        <v>207</v>
      </c>
      <c r="J1180" s="2" t="s">
        <v>207</v>
      </c>
    </row>
    <row r="1181" spans="1:10" x14ac:dyDescent="0.25">
      <c r="A1181" s="2">
        <v>1179</v>
      </c>
      <c r="B1181" s="2" t="s">
        <v>207</v>
      </c>
      <c r="C1181" s="2">
        <v>8000</v>
      </c>
      <c r="D1181" s="2">
        <v>10</v>
      </c>
      <c r="E1181" s="2" t="s">
        <v>207</v>
      </c>
      <c r="F1181" s="2">
        <v>270</v>
      </c>
      <c r="G1181" s="2" t="s">
        <v>207</v>
      </c>
      <c r="H1181" s="2" t="s">
        <v>207</v>
      </c>
      <c r="I1181" s="2" t="s">
        <v>207</v>
      </c>
      <c r="J1181" s="2" t="s">
        <v>207</v>
      </c>
    </row>
    <row r="1182" spans="1:10" x14ac:dyDescent="0.25">
      <c r="A1182" s="2">
        <v>1180</v>
      </c>
      <c r="B1182" s="2" t="s">
        <v>207</v>
      </c>
      <c r="C1182" s="2">
        <v>8100</v>
      </c>
      <c r="D1182" s="2">
        <v>10</v>
      </c>
      <c r="E1182" s="2" t="s">
        <v>207</v>
      </c>
      <c r="F1182" s="2">
        <v>270</v>
      </c>
      <c r="G1182" s="2" t="s">
        <v>207</v>
      </c>
      <c r="H1182" s="2" t="s">
        <v>207</v>
      </c>
      <c r="I1182" s="2" t="s">
        <v>207</v>
      </c>
      <c r="J1182" s="2" t="s">
        <v>207</v>
      </c>
    </row>
    <row r="1183" spans="1:10" x14ac:dyDescent="0.25">
      <c r="A1183" s="2">
        <v>1181</v>
      </c>
      <c r="B1183" s="2" t="s">
        <v>207</v>
      </c>
      <c r="C1183" s="2">
        <v>8200</v>
      </c>
      <c r="D1183" s="2">
        <v>10</v>
      </c>
      <c r="E1183" s="2" t="s">
        <v>207</v>
      </c>
      <c r="F1183" s="2">
        <v>280</v>
      </c>
      <c r="G1183" s="2" t="s">
        <v>207</v>
      </c>
      <c r="H1183" s="2" t="s">
        <v>207</v>
      </c>
      <c r="I1183" s="2" t="s">
        <v>207</v>
      </c>
      <c r="J1183" s="2" t="s">
        <v>207</v>
      </c>
    </row>
    <row r="1184" spans="1:10" x14ac:dyDescent="0.25">
      <c r="A1184" s="2">
        <v>1182</v>
      </c>
      <c r="B1184" s="2" t="s">
        <v>207</v>
      </c>
      <c r="C1184" s="2">
        <v>8300</v>
      </c>
      <c r="D1184" s="2">
        <v>10</v>
      </c>
      <c r="E1184" s="2" t="s">
        <v>207</v>
      </c>
      <c r="F1184" s="2">
        <v>280</v>
      </c>
      <c r="G1184" s="2" t="s">
        <v>207</v>
      </c>
      <c r="H1184" s="2" t="s">
        <v>207</v>
      </c>
      <c r="I1184" s="2" t="s">
        <v>207</v>
      </c>
      <c r="J1184" s="2" t="s">
        <v>207</v>
      </c>
    </row>
    <row r="1185" spans="1:10" x14ac:dyDescent="0.25">
      <c r="A1185" s="2">
        <v>1183</v>
      </c>
      <c r="B1185" s="2" t="s">
        <v>207</v>
      </c>
      <c r="C1185" s="2">
        <v>8400</v>
      </c>
      <c r="D1185" s="2">
        <v>10</v>
      </c>
      <c r="E1185" s="2" t="s">
        <v>207</v>
      </c>
      <c r="F1185" s="2">
        <v>280</v>
      </c>
      <c r="G1185" s="2" t="s">
        <v>207</v>
      </c>
      <c r="H1185" s="2" t="s">
        <v>207</v>
      </c>
      <c r="I1185" s="2" t="s">
        <v>207</v>
      </c>
      <c r="J1185" s="2" t="s">
        <v>207</v>
      </c>
    </row>
    <row r="1186" spans="1:10" x14ac:dyDescent="0.25">
      <c r="A1186" s="2">
        <v>1184</v>
      </c>
      <c r="B1186" s="2" t="s">
        <v>207</v>
      </c>
      <c r="C1186" s="2">
        <v>8500</v>
      </c>
      <c r="D1186" s="2">
        <v>10</v>
      </c>
      <c r="E1186" s="2" t="s">
        <v>207</v>
      </c>
      <c r="F1186" s="2">
        <v>290</v>
      </c>
      <c r="G1186" s="2" t="s">
        <v>207</v>
      </c>
      <c r="H1186" s="2" t="s">
        <v>207</v>
      </c>
      <c r="I1186" s="2" t="s">
        <v>207</v>
      </c>
      <c r="J1186" s="2" t="s">
        <v>207</v>
      </c>
    </row>
    <row r="1187" spans="1:10" x14ac:dyDescent="0.25">
      <c r="A1187" s="2">
        <v>1185</v>
      </c>
      <c r="B1187" s="2" t="s">
        <v>207</v>
      </c>
      <c r="C1187" s="2">
        <v>8600</v>
      </c>
      <c r="D1187" s="2">
        <v>10</v>
      </c>
      <c r="E1187" s="2" t="s">
        <v>207</v>
      </c>
      <c r="F1187" s="2">
        <v>290</v>
      </c>
      <c r="G1187" s="2" t="s">
        <v>207</v>
      </c>
      <c r="H1187" s="2" t="s">
        <v>207</v>
      </c>
      <c r="I1187" s="2" t="s">
        <v>207</v>
      </c>
      <c r="J1187" s="2" t="s">
        <v>207</v>
      </c>
    </row>
    <row r="1188" spans="1:10" x14ac:dyDescent="0.25">
      <c r="A1188" s="2">
        <v>1186</v>
      </c>
      <c r="B1188" s="2" t="s">
        <v>207</v>
      </c>
      <c r="C1188" s="2">
        <v>8700</v>
      </c>
      <c r="D1188" s="2">
        <v>10</v>
      </c>
      <c r="E1188" s="2" t="s">
        <v>207</v>
      </c>
      <c r="F1188" s="2">
        <v>290</v>
      </c>
      <c r="G1188" s="2" t="s">
        <v>207</v>
      </c>
      <c r="H1188" s="2" t="s">
        <v>207</v>
      </c>
      <c r="I1188" s="2" t="s">
        <v>207</v>
      </c>
      <c r="J1188" s="2" t="s">
        <v>207</v>
      </c>
    </row>
    <row r="1189" spans="1:10" x14ac:dyDescent="0.25">
      <c r="A1189" s="2">
        <v>1187</v>
      </c>
      <c r="B1189" s="2" t="s">
        <v>207</v>
      </c>
      <c r="C1189" s="2">
        <v>8800</v>
      </c>
      <c r="D1189" s="2">
        <v>10</v>
      </c>
      <c r="E1189" s="2" t="s">
        <v>207</v>
      </c>
      <c r="F1189" s="2">
        <v>300</v>
      </c>
      <c r="G1189" s="2" t="s">
        <v>207</v>
      </c>
      <c r="H1189" s="2" t="s">
        <v>207</v>
      </c>
      <c r="I1189" s="2" t="s">
        <v>207</v>
      </c>
      <c r="J1189" s="2" t="s">
        <v>207</v>
      </c>
    </row>
    <row r="1190" spans="1:10" x14ac:dyDescent="0.25">
      <c r="A1190" s="2">
        <v>1188</v>
      </c>
      <c r="B1190" s="2" t="s">
        <v>207</v>
      </c>
      <c r="C1190" s="2">
        <v>8900</v>
      </c>
      <c r="D1190" s="2">
        <v>10</v>
      </c>
      <c r="E1190" s="2" t="s">
        <v>207</v>
      </c>
      <c r="F1190" s="2">
        <v>300</v>
      </c>
      <c r="G1190" s="2" t="s">
        <v>207</v>
      </c>
      <c r="H1190" s="2" t="s">
        <v>207</v>
      </c>
      <c r="I1190" s="2" t="s">
        <v>207</v>
      </c>
      <c r="J1190" s="2" t="s">
        <v>207</v>
      </c>
    </row>
    <row r="1191" spans="1:10" x14ac:dyDescent="0.25">
      <c r="A1191" s="2">
        <v>1189</v>
      </c>
      <c r="B1191" s="2" t="s">
        <v>207</v>
      </c>
      <c r="C1191" s="2">
        <v>9000</v>
      </c>
      <c r="D1191" s="2">
        <v>10</v>
      </c>
      <c r="E1191" s="2" t="s">
        <v>207</v>
      </c>
      <c r="F1191" s="2">
        <v>300</v>
      </c>
      <c r="G1191" s="2" t="s">
        <v>207</v>
      </c>
      <c r="H1191" s="2" t="s">
        <v>207</v>
      </c>
      <c r="I1191" s="2" t="s">
        <v>207</v>
      </c>
      <c r="J1191" s="2" t="s">
        <v>207</v>
      </c>
    </row>
    <row r="1192" spans="1:10" x14ac:dyDescent="0.25">
      <c r="A1192" s="2">
        <v>1190</v>
      </c>
      <c r="B1192" s="2" t="s">
        <v>207</v>
      </c>
      <c r="C1192" s="2">
        <v>9100</v>
      </c>
      <c r="D1192" s="2">
        <v>10</v>
      </c>
      <c r="E1192" s="2" t="s">
        <v>207</v>
      </c>
      <c r="F1192" s="2">
        <v>310</v>
      </c>
      <c r="G1192" s="2" t="s">
        <v>207</v>
      </c>
      <c r="H1192" s="2" t="s">
        <v>207</v>
      </c>
      <c r="I1192" s="2" t="s">
        <v>207</v>
      </c>
      <c r="J1192" s="2" t="s">
        <v>207</v>
      </c>
    </row>
    <row r="1193" spans="1:10" x14ac:dyDescent="0.25">
      <c r="A1193" s="2">
        <v>1191</v>
      </c>
      <c r="B1193" s="2" t="s">
        <v>207</v>
      </c>
      <c r="C1193" s="2">
        <v>9200</v>
      </c>
      <c r="D1193" s="2">
        <v>10</v>
      </c>
      <c r="E1193" s="2" t="s">
        <v>207</v>
      </c>
      <c r="F1193" s="2">
        <v>310</v>
      </c>
      <c r="G1193" s="2" t="s">
        <v>207</v>
      </c>
      <c r="H1193" s="2" t="s">
        <v>207</v>
      </c>
      <c r="I1193" s="2" t="s">
        <v>207</v>
      </c>
      <c r="J1193" s="2" t="s">
        <v>207</v>
      </c>
    </row>
    <row r="1194" spans="1:10" x14ac:dyDescent="0.25">
      <c r="A1194" s="2">
        <v>1192</v>
      </c>
      <c r="B1194" s="2" t="s">
        <v>207</v>
      </c>
      <c r="C1194" s="2">
        <v>9300</v>
      </c>
      <c r="D1194" s="2">
        <v>10</v>
      </c>
      <c r="E1194" s="2" t="s">
        <v>207</v>
      </c>
      <c r="F1194" s="2">
        <v>310</v>
      </c>
      <c r="G1194" s="2" t="s">
        <v>207</v>
      </c>
      <c r="H1194" s="2" t="s">
        <v>207</v>
      </c>
      <c r="I1194" s="2" t="s">
        <v>207</v>
      </c>
      <c r="J1194" s="2" t="s">
        <v>207</v>
      </c>
    </row>
    <row r="1195" spans="1:10" x14ac:dyDescent="0.25">
      <c r="A1195" s="2">
        <v>1193</v>
      </c>
      <c r="B1195" s="2" t="s">
        <v>207</v>
      </c>
      <c r="C1195" s="2">
        <v>9400</v>
      </c>
      <c r="D1195" s="2">
        <v>10</v>
      </c>
      <c r="E1195" s="2" t="s">
        <v>207</v>
      </c>
      <c r="F1195" s="2">
        <v>320</v>
      </c>
      <c r="G1195" s="2" t="s">
        <v>207</v>
      </c>
      <c r="H1195" s="2" t="s">
        <v>207</v>
      </c>
      <c r="I1195" s="2" t="s">
        <v>207</v>
      </c>
      <c r="J1195" s="2" t="s">
        <v>207</v>
      </c>
    </row>
    <row r="1196" spans="1:10" x14ac:dyDescent="0.25">
      <c r="A1196" s="2">
        <v>1194</v>
      </c>
      <c r="B1196" s="2" t="s">
        <v>207</v>
      </c>
      <c r="C1196" s="2">
        <v>9500</v>
      </c>
      <c r="D1196" s="2">
        <v>10</v>
      </c>
      <c r="E1196" s="2" t="s">
        <v>207</v>
      </c>
      <c r="F1196" s="2">
        <v>320</v>
      </c>
      <c r="G1196" s="2" t="s">
        <v>207</v>
      </c>
      <c r="H1196" s="2" t="s">
        <v>207</v>
      </c>
      <c r="I1196" s="2" t="s">
        <v>207</v>
      </c>
      <c r="J1196" s="2" t="s">
        <v>207</v>
      </c>
    </row>
    <row r="1197" spans="1:10" x14ac:dyDescent="0.25">
      <c r="A1197" s="2">
        <v>1195</v>
      </c>
      <c r="B1197" s="2" t="s">
        <v>207</v>
      </c>
      <c r="C1197" s="2">
        <v>9600</v>
      </c>
      <c r="D1197" s="2">
        <v>10</v>
      </c>
      <c r="E1197" s="2" t="s">
        <v>207</v>
      </c>
      <c r="F1197" s="2">
        <v>320</v>
      </c>
      <c r="G1197" s="2" t="s">
        <v>207</v>
      </c>
      <c r="H1197" s="2" t="s">
        <v>207</v>
      </c>
      <c r="I1197" s="2" t="s">
        <v>207</v>
      </c>
      <c r="J1197" s="2" t="s">
        <v>207</v>
      </c>
    </row>
    <row r="1198" spans="1:10" x14ac:dyDescent="0.25">
      <c r="A1198" s="2">
        <v>1196</v>
      </c>
      <c r="B1198" s="2" t="s">
        <v>207</v>
      </c>
      <c r="C1198" s="2">
        <v>9700</v>
      </c>
      <c r="D1198" s="2">
        <v>10</v>
      </c>
      <c r="E1198" s="2" t="s">
        <v>207</v>
      </c>
      <c r="F1198" s="2">
        <v>330</v>
      </c>
      <c r="G1198" s="2" t="s">
        <v>207</v>
      </c>
      <c r="H1198" s="2" t="s">
        <v>207</v>
      </c>
      <c r="I1198" s="2" t="s">
        <v>207</v>
      </c>
      <c r="J1198" s="2" t="s">
        <v>207</v>
      </c>
    </row>
    <row r="1199" spans="1:10" x14ac:dyDescent="0.25">
      <c r="A1199" s="2">
        <v>1197</v>
      </c>
      <c r="B1199" s="2" t="s">
        <v>207</v>
      </c>
      <c r="C1199" s="2">
        <v>9800</v>
      </c>
      <c r="D1199" s="2">
        <v>10</v>
      </c>
      <c r="E1199" s="2" t="s">
        <v>207</v>
      </c>
      <c r="F1199" s="2">
        <v>330</v>
      </c>
      <c r="G1199" s="2" t="s">
        <v>207</v>
      </c>
      <c r="H1199" s="2" t="s">
        <v>207</v>
      </c>
      <c r="I1199" s="2" t="s">
        <v>207</v>
      </c>
      <c r="J1199" s="2" t="s">
        <v>207</v>
      </c>
    </row>
    <row r="1200" spans="1:10" x14ac:dyDescent="0.25">
      <c r="A1200" s="2">
        <v>1198</v>
      </c>
      <c r="B1200" s="2" t="s">
        <v>207</v>
      </c>
      <c r="C1200" s="2">
        <v>9900</v>
      </c>
      <c r="D1200" s="2">
        <v>10</v>
      </c>
      <c r="E1200" s="2" t="s">
        <v>207</v>
      </c>
      <c r="F1200" s="2">
        <v>330</v>
      </c>
      <c r="G1200" s="2" t="s">
        <v>207</v>
      </c>
      <c r="H1200" s="2" t="s">
        <v>207</v>
      </c>
      <c r="I1200" s="2" t="s">
        <v>207</v>
      </c>
      <c r="J1200" s="2" t="s">
        <v>207</v>
      </c>
    </row>
    <row r="1201" spans="1:10" x14ac:dyDescent="0.25">
      <c r="A1201" s="2">
        <v>1199</v>
      </c>
      <c r="B1201" s="2" t="s">
        <v>207</v>
      </c>
      <c r="C1201" s="2">
        <v>10000</v>
      </c>
      <c r="D1201" s="2">
        <v>10</v>
      </c>
      <c r="E1201" s="2" t="s">
        <v>207</v>
      </c>
      <c r="F1201" s="2">
        <v>340</v>
      </c>
      <c r="G1201" s="2" t="s">
        <v>207</v>
      </c>
      <c r="H1201" s="2" t="s">
        <v>207</v>
      </c>
      <c r="I1201" s="2" t="s">
        <v>207</v>
      </c>
      <c r="J1201" s="2" t="s">
        <v>207</v>
      </c>
    </row>
    <row r="1202" spans="1:10" x14ac:dyDescent="0.25">
      <c r="A1202" s="2">
        <v>1200</v>
      </c>
      <c r="B1202" s="2" t="s">
        <v>334</v>
      </c>
      <c r="C1202" s="2">
        <v>10100</v>
      </c>
      <c r="D1202" s="2">
        <v>10</v>
      </c>
      <c r="E1202" s="2" t="s">
        <v>207</v>
      </c>
      <c r="F1202" s="2">
        <v>10</v>
      </c>
      <c r="G1202" s="2" t="s">
        <v>207</v>
      </c>
      <c r="H1202" s="2" t="s">
        <v>207</v>
      </c>
      <c r="I1202" s="2" t="s">
        <v>207</v>
      </c>
      <c r="J1202" s="2" t="s">
        <v>207</v>
      </c>
    </row>
    <row r="1203" spans="1:10" x14ac:dyDescent="0.25">
      <c r="A1203" s="2">
        <v>1201</v>
      </c>
      <c r="B1203" s="2" t="s">
        <v>105</v>
      </c>
      <c r="C1203" s="2">
        <v>10200</v>
      </c>
      <c r="D1203" s="2">
        <v>10</v>
      </c>
      <c r="E1203" s="2" t="s">
        <v>207</v>
      </c>
      <c r="F1203" s="2">
        <v>10</v>
      </c>
      <c r="G1203" s="2" t="s">
        <v>207</v>
      </c>
      <c r="H1203" s="2" t="s">
        <v>207</v>
      </c>
      <c r="I1203" s="2" t="s">
        <v>207</v>
      </c>
      <c r="J1203" s="2" t="s">
        <v>207</v>
      </c>
    </row>
    <row r="1204" spans="1:10" x14ac:dyDescent="0.25">
      <c r="A1204" s="2">
        <v>1202</v>
      </c>
      <c r="B1204" s="2" t="s">
        <v>106</v>
      </c>
      <c r="C1204" s="2">
        <v>10300</v>
      </c>
      <c r="D1204" s="2">
        <v>10</v>
      </c>
      <c r="E1204" s="2" t="s">
        <v>207</v>
      </c>
      <c r="F1204" s="2">
        <v>10</v>
      </c>
      <c r="G1204" s="2" t="s">
        <v>207</v>
      </c>
      <c r="H1204" s="2" t="s">
        <v>207</v>
      </c>
      <c r="I1204" s="2" t="s">
        <v>207</v>
      </c>
      <c r="J1204" s="2" t="s">
        <v>207</v>
      </c>
    </row>
    <row r="1205" spans="1:10" x14ac:dyDescent="0.25">
      <c r="A1205" s="2">
        <v>1203</v>
      </c>
      <c r="B1205" s="2" t="s">
        <v>335</v>
      </c>
      <c r="C1205" s="2">
        <v>10400</v>
      </c>
      <c r="D1205" s="2">
        <v>10</v>
      </c>
      <c r="E1205" s="2" t="s">
        <v>207</v>
      </c>
      <c r="F1205" s="2">
        <v>20</v>
      </c>
      <c r="G1205" s="2" t="s">
        <v>207</v>
      </c>
      <c r="H1205" s="2" t="s">
        <v>207</v>
      </c>
      <c r="I1205" s="2" t="s">
        <v>207</v>
      </c>
      <c r="J1205" s="2" t="s">
        <v>207</v>
      </c>
    </row>
    <row r="1206" spans="1:10" x14ac:dyDescent="0.25">
      <c r="A1206" s="2">
        <v>1204</v>
      </c>
      <c r="B1206" s="2" t="s">
        <v>108</v>
      </c>
      <c r="C1206" s="2">
        <v>10500</v>
      </c>
      <c r="D1206" s="2">
        <v>10</v>
      </c>
      <c r="E1206" s="2" t="s">
        <v>207</v>
      </c>
      <c r="F1206" s="2">
        <v>20</v>
      </c>
      <c r="G1206" s="2" t="s">
        <v>207</v>
      </c>
      <c r="H1206" s="2" t="s">
        <v>207</v>
      </c>
      <c r="I1206" s="2" t="s">
        <v>207</v>
      </c>
      <c r="J1206" s="2" t="s">
        <v>207</v>
      </c>
    </row>
    <row r="1207" spans="1:10" x14ac:dyDescent="0.25">
      <c r="A1207" s="2">
        <v>1205</v>
      </c>
      <c r="B1207" s="2" t="s">
        <v>109</v>
      </c>
      <c r="C1207" s="2">
        <v>10600</v>
      </c>
      <c r="D1207" s="2">
        <v>10</v>
      </c>
      <c r="E1207" s="2" t="s">
        <v>207</v>
      </c>
      <c r="F1207" s="2">
        <v>20</v>
      </c>
      <c r="G1207" s="2" t="s">
        <v>207</v>
      </c>
      <c r="H1207" s="2" t="s">
        <v>207</v>
      </c>
      <c r="I1207" s="2" t="s">
        <v>207</v>
      </c>
      <c r="J1207" s="2" t="s">
        <v>207</v>
      </c>
    </row>
    <row r="1208" spans="1:10" x14ac:dyDescent="0.25">
      <c r="A1208" s="2">
        <v>1206</v>
      </c>
      <c r="B1208" s="2" t="s">
        <v>336</v>
      </c>
      <c r="C1208" s="2">
        <v>10700</v>
      </c>
      <c r="D1208" s="2">
        <v>10</v>
      </c>
      <c r="E1208" s="2" t="s">
        <v>207</v>
      </c>
      <c r="F1208" s="2">
        <v>30</v>
      </c>
      <c r="G1208" s="2" t="s">
        <v>207</v>
      </c>
      <c r="H1208" s="2" t="s">
        <v>207</v>
      </c>
      <c r="I1208" s="2" t="s">
        <v>207</v>
      </c>
      <c r="J1208" s="2" t="s">
        <v>207</v>
      </c>
    </row>
    <row r="1209" spans="1:10" x14ac:dyDescent="0.25">
      <c r="A1209" s="2">
        <v>1207</v>
      </c>
      <c r="B1209" s="2" t="s">
        <v>111</v>
      </c>
      <c r="C1209" s="2">
        <v>10800</v>
      </c>
      <c r="D1209" s="2">
        <v>10</v>
      </c>
      <c r="E1209" s="2" t="s">
        <v>207</v>
      </c>
      <c r="F1209" s="2">
        <v>30</v>
      </c>
      <c r="G1209" s="2" t="s">
        <v>207</v>
      </c>
      <c r="H1209" s="2" t="s">
        <v>207</v>
      </c>
      <c r="I1209" s="2" t="s">
        <v>207</v>
      </c>
      <c r="J1209" s="2" t="s">
        <v>207</v>
      </c>
    </row>
    <row r="1210" spans="1:10" x14ac:dyDescent="0.25">
      <c r="A1210" s="2">
        <v>1208</v>
      </c>
      <c r="B1210" s="2" t="s">
        <v>112</v>
      </c>
      <c r="C1210" s="2">
        <v>10900</v>
      </c>
      <c r="D1210" s="2">
        <v>10</v>
      </c>
      <c r="E1210" s="2" t="s">
        <v>207</v>
      </c>
      <c r="F1210" s="2">
        <v>30</v>
      </c>
      <c r="G1210" s="2" t="s">
        <v>207</v>
      </c>
      <c r="H1210" s="2" t="s">
        <v>207</v>
      </c>
      <c r="I1210" s="2" t="s">
        <v>207</v>
      </c>
      <c r="J1210" s="2" t="s">
        <v>207</v>
      </c>
    </row>
    <row r="1211" spans="1:10" x14ac:dyDescent="0.25">
      <c r="A1211" s="2">
        <v>1209</v>
      </c>
      <c r="B1211" s="2" t="s">
        <v>207</v>
      </c>
      <c r="C1211" s="2">
        <v>11000</v>
      </c>
      <c r="D1211" s="2">
        <v>10</v>
      </c>
      <c r="E1211" s="2" t="s">
        <v>207</v>
      </c>
      <c r="F1211" s="2">
        <v>40</v>
      </c>
      <c r="G1211" s="2" t="s">
        <v>207</v>
      </c>
      <c r="H1211" s="2" t="s">
        <v>207</v>
      </c>
      <c r="I1211" s="2" t="s">
        <v>207</v>
      </c>
      <c r="J1211" s="2" t="s">
        <v>207</v>
      </c>
    </row>
    <row r="1212" spans="1:10" x14ac:dyDescent="0.25">
      <c r="A1212" s="2">
        <v>1210</v>
      </c>
      <c r="B1212" s="2" t="s">
        <v>114</v>
      </c>
      <c r="C1212" s="2">
        <v>11100</v>
      </c>
      <c r="D1212" s="2">
        <v>10</v>
      </c>
      <c r="E1212" s="2" t="s">
        <v>207</v>
      </c>
      <c r="F1212" s="2">
        <v>40</v>
      </c>
      <c r="G1212" s="2" t="s">
        <v>207</v>
      </c>
      <c r="H1212" s="2" t="s">
        <v>207</v>
      </c>
      <c r="I1212" s="2" t="s">
        <v>207</v>
      </c>
      <c r="J1212" s="2" t="s">
        <v>207</v>
      </c>
    </row>
    <row r="1213" spans="1:10" x14ac:dyDescent="0.25">
      <c r="A1213" s="2">
        <v>1211</v>
      </c>
      <c r="B1213" s="2" t="s">
        <v>115</v>
      </c>
      <c r="C1213" s="2">
        <v>11200</v>
      </c>
      <c r="D1213" s="2">
        <v>10</v>
      </c>
      <c r="E1213" s="2" t="s">
        <v>207</v>
      </c>
      <c r="F1213" s="2">
        <v>40</v>
      </c>
      <c r="G1213" s="2" t="s">
        <v>207</v>
      </c>
      <c r="H1213" s="2" t="s">
        <v>207</v>
      </c>
      <c r="I1213" s="2" t="s">
        <v>207</v>
      </c>
      <c r="J1213" s="2" t="s">
        <v>207</v>
      </c>
    </row>
    <row r="1214" spans="1:10" x14ac:dyDescent="0.25">
      <c r="A1214" s="2">
        <v>1212</v>
      </c>
      <c r="B1214" s="2" t="s">
        <v>337</v>
      </c>
      <c r="C1214" s="2">
        <v>11300</v>
      </c>
      <c r="D1214" s="2">
        <v>10</v>
      </c>
      <c r="E1214" s="2" t="s">
        <v>207</v>
      </c>
      <c r="F1214" s="2">
        <v>50</v>
      </c>
      <c r="G1214" s="2" t="s">
        <v>207</v>
      </c>
      <c r="H1214" s="2" t="s">
        <v>207</v>
      </c>
      <c r="I1214" s="2" t="s">
        <v>207</v>
      </c>
      <c r="J1214" s="2" t="s">
        <v>207</v>
      </c>
    </row>
    <row r="1215" spans="1:10" x14ac:dyDescent="0.25">
      <c r="A1215" s="2">
        <v>1213</v>
      </c>
      <c r="B1215" s="2" t="s">
        <v>117</v>
      </c>
      <c r="C1215" s="2">
        <v>11400</v>
      </c>
      <c r="D1215" s="2">
        <v>10</v>
      </c>
      <c r="E1215" s="2" t="s">
        <v>207</v>
      </c>
      <c r="F1215" s="2">
        <v>50</v>
      </c>
      <c r="G1215" s="2" t="s">
        <v>207</v>
      </c>
      <c r="H1215" s="2" t="s">
        <v>207</v>
      </c>
      <c r="I1215" s="2" t="s">
        <v>207</v>
      </c>
      <c r="J1215" s="2" t="s">
        <v>207</v>
      </c>
    </row>
    <row r="1216" spans="1:10" x14ac:dyDescent="0.25">
      <c r="A1216" s="2">
        <v>1214</v>
      </c>
      <c r="B1216" s="2" t="s">
        <v>118</v>
      </c>
      <c r="C1216" s="2">
        <v>11500</v>
      </c>
      <c r="D1216" s="2">
        <v>10</v>
      </c>
      <c r="E1216" s="2" t="s">
        <v>207</v>
      </c>
      <c r="F1216" s="2">
        <v>50</v>
      </c>
      <c r="G1216" s="2" t="s">
        <v>207</v>
      </c>
      <c r="H1216" s="2" t="s">
        <v>207</v>
      </c>
      <c r="I1216" s="2" t="s">
        <v>207</v>
      </c>
      <c r="J1216" s="2" t="s">
        <v>207</v>
      </c>
    </row>
    <row r="1217" spans="1:10" x14ac:dyDescent="0.25">
      <c r="A1217" s="2">
        <v>1215</v>
      </c>
      <c r="B1217" s="2" t="s">
        <v>338</v>
      </c>
      <c r="C1217" s="2">
        <v>11600</v>
      </c>
      <c r="D1217" s="2">
        <v>10</v>
      </c>
      <c r="E1217" s="2" t="s">
        <v>207</v>
      </c>
      <c r="F1217" s="2">
        <v>60</v>
      </c>
      <c r="G1217" s="2" t="s">
        <v>207</v>
      </c>
      <c r="H1217" s="2" t="s">
        <v>207</v>
      </c>
      <c r="I1217" s="2" t="s">
        <v>207</v>
      </c>
      <c r="J1217" s="2" t="s">
        <v>207</v>
      </c>
    </row>
    <row r="1218" spans="1:10" x14ac:dyDescent="0.25">
      <c r="A1218" s="2">
        <v>1216</v>
      </c>
      <c r="B1218" s="2" t="s">
        <v>120</v>
      </c>
      <c r="C1218" s="2">
        <v>11700</v>
      </c>
      <c r="D1218" s="2">
        <v>10</v>
      </c>
      <c r="E1218" s="2" t="s">
        <v>207</v>
      </c>
      <c r="F1218" s="2">
        <v>60</v>
      </c>
      <c r="G1218" s="2" t="s">
        <v>207</v>
      </c>
      <c r="H1218" s="2" t="s">
        <v>207</v>
      </c>
      <c r="I1218" s="2" t="s">
        <v>207</v>
      </c>
      <c r="J1218" s="2" t="s">
        <v>207</v>
      </c>
    </row>
    <row r="1219" spans="1:10" x14ac:dyDescent="0.25">
      <c r="A1219" s="2">
        <v>1217</v>
      </c>
      <c r="B1219" s="2" t="s">
        <v>121</v>
      </c>
      <c r="C1219" s="2">
        <v>11800</v>
      </c>
      <c r="D1219" s="2">
        <v>10</v>
      </c>
      <c r="E1219" s="2" t="s">
        <v>207</v>
      </c>
      <c r="F1219" s="2">
        <v>60</v>
      </c>
      <c r="G1219" s="2" t="s">
        <v>207</v>
      </c>
      <c r="H1219" s="2" t="s">
        <v>207</v>
      </c>
      <c r="I1219" s="2" t="s">
        <v>207</v>
      </c>
      <c r="J1219" s="2" t="s">
        <v>207</v>
      </c>
    </row>
    <row r="1220" spans="1:10" x14ac:dyDescent="0.25">
      <c r="A1220" s="2">
        <v>1218</v>
      </c>
      <c r="B1220" s="2" t="s">
        <v>339</v>
      </c>
      <c r="C1220" s="2">
        <v>11900</v>
      </c>
      <c r="D1220" s="2">
        <v>10</v>
      </c>
      <c r="E1220" s="2" t="s">
        <v>207</v>
      </c>
      <c r="F1220" s="2">
        <v>70</v>
      </c>
      <c r="G1220" s="2" t="s">
        <v>207</v>
      </c>
      <c r="H1220" s="2" t="s">
        <v>207</v>
      </c>
      <c r="I1220" s="2" t="s">
        <v>207</v>
      </c>
      <c r="J1220" s="2" t="s">
        <v>207</v>
      </c>
    </row>
    <row r="1221" spans="1:10" x14ac:dyDescent="0.25">
      <c r="A1221" s="2">
        <v>1219</v>
      </c>
      <c r="B1221" s="2" t="s">
        <v>340</v>
      </c>
      <c r="C1221" s="2">
        <v>12000</v>
      </c>
      <c r="D1221" s="2">
        <v>10</v>
      </c>
      <c r="E1221" s="2" t="s">
        <v>207</v>
      </c>
      <c r="F1221" s="2">
        <v>70</v>
      </c>
      <c r="G1221" s="2" t="s">
        <v>207</v>
      </c>
      <c r="H1221" s="2" t="s">
        <v>207</v>
      </c>
      <c r="I1221" s="2" t="s">
        <v>207</v>
      </c>
      <c r="J1221" s="2" t="s">
        <v>207</v>
      </c>
    </row>
    <row r="1222" spans="1:10" x14ac:dyDescent="0.25">
      <c r="A1222" s="2">
        <v>1220</v>
      </c>
      <c r="B1222" s="2" t="s">
        <v>124</v>
      </c>
      <c r="C1222" s="2">
        <v>12100</v>
      </c>
      <c r="D1222" s="2">
        <v>10</v>
      </c>
      <c r="E1222" s="2" t="s">
        <v>207</v>
      </c>
      <c r="F1222" s="2">
        <v>70</v>
      </c>
      <c r="G1222" s="2" t="s">
        <v>207</v>
      </c>
      <c r="H1222" s="2" t="s">
        <v>207</v>
      </c>
      <c r="I1222" s="2" t="s">
        <v>207</v>
      </c>
      <c r="J1222" s="2" t="s">
        <v>207</v>
      </c>
    </row>
    <row r="1223" spans="1:10" x14ac:dyDescent="0.25">
      <c r="A1223" s="2">
        <v>1221</v>
      </c>
      <c r="B1223" s="2" t="s">
        <v>341</v>
      </c>
      <c r="C1223" s="2">
        <v>12200</v>
      </c>
      <c r="D1223" s="2">
        <v>10</v>
      </c>
      <c r="E1223" s="2" t="s">
        <v>207</v>
      </c>
      <c r="F1223" s="2">
        <v>80</v>
      </c>
      <c r="G1223" s="2" t="s">
        <v>207</v>
      </c>
      <c r="H1223" s="2" t="s">
        <v>207</v>
      </c>
      <c r="I1223" s="2" t="s">
        <v>207</v>
      </c>
      <c r="J1223" s="2" t="s">
        <v>207</v>
      </c>
    </row>
    <row r="1224" spans="1:10" x14ac:dyDescent="0.25">
      <c r="A1224" s="2">
        <v>1222</v>
      </c>
      <c r="B1224" s="2" t="s">
        <v>126</v>
      </c>
      <c r="C1224" s="2">
        <v>12300</v>
      </c>
      <c r="D1224" s="2">
        <v>10</v>
      </c>
      <c r="E1224" s="2" t="s">
        <v>207</v>
      </c>
      <c r="F1224" s="2">
        <v>80</v>
      </c>
      <c r="G1224" s="2" t="s">
        <v>207</v>
      </c>
      <c r="H1224" s="2" t="s">
        <v>207</v>
      </c>
      <c r="I1224" s="2" t="s">
        <v>207</v>
      </c>
      <c r="J1224" s="2" t="s">
        <v>207</v>
      </c>
    </row>
    <row r="1225" spans="1:10" x14ac:dyDescent="0.25">
      <c r="A1225" s="2">
        <v>1223</v>
      </c>
      <c r="B1225" s="2" t="s">
        <v>127</v>
      </c>
      <c r="C1225" s="2">
        <v>12400</v>
      </c>
      <c r="D1225" s="2">
        <v>10</v>
      </c>
      <c r="E1225" s="2" t="s">
        <v>207</v>
      </c>
      <c r="F1225" s="2">
        <v>80</v>
      </c>
      <c r="G1225" s="2" t="s">
        <v>207</v>
      </c>
      <c r="H1225" s="2" t="s">
        <v>207</v>
      </c>
      <c r="I1225" s="2" t="s">
        <v>207</v>
      </c>
      <c r="J1225" s="2" t="s">
        <v>207</v>
      </c>
    </row>
    <row r="1226" spans="1:10" x14ac:dyDescent="0.25">
      <c r="A1226" s="2">
        <v>1224</v>
      </c>
      <c r="B1226" s="2" t="s">
        <v>342</v>
      </c>
      <c r="C1226" s="2">
        <v>12500</v>
      </c>
      <c r="D1226" s="2">
        <v>10</v>
      </c>
      <c r="E1226" s="2" t="s">
        <v>207</v>
      </c>
      <c r="F1226" s="2">
        <v>90</v>
      </c>
      <c r="G1226" s="2" t="s">
        <v>207</v>
      </c>
      <c r="H1226" s="2" t="s">
        <v>207</v>
      </c>
      <c r="I1226" s="2" t="s">
        <v>207</v>
      </c>
      <c r="J1226" s="2" t="s">
        <v>207</v>
      </c>
    </row>
    <row r="1227" spans="1:10" x14ac:dyDescent="0.25">
      <c r="A1227" s="2">
        <v>1225</v>
      </c>
      <c r="B1227" s="2" t="s">
        <v>129</v>
      </c>
      <c r="C1227" s="2">
        <v>12600</v>
      </c>
      <c r="D1227" s="2">
        <v>10</v>
      </c>
      <c r="E1227" s="2" t="s">
        <v>207</v>
      </c>
      <c r="F1227" s="2">
        <v>90</v>
      </c>
      <c r="G1227" s="2" t="s">
        <v>207</v>
      </c>
      <c r="H1227" s="2" t="s">
        <v>207</v>
      </c>
      <c r="I1227" s="2" t="s">
        <v>207</v>
      </c>
      <c r="J1227" s="2" t="s">
        <v>207</v>
      </c>
    </row>
    <row r="1228" spans="1:10" x14ac:dyDescent="0.25">
      <c r="A1228" s="2">
        <v>1226</v>
      </c>
      <c r="B1228" s="2" t="s">
        <v>130</v>
      </c>
      <c r="C1228" s="2">
        <v>12700</v>
      </c>
      <c r="D1228" s="2">
        <v>10</v>
      </c>
      <c r="E1228" s="2" t="s">
        <v>207</v>
      </c>
      <c r="F1228" s="2">
        <v>90</v>
      </c>
      <c r="G1228" s="2" t="s">
        <v>207</v>
      </c>
      <c r="H1228" s="2" t="s">
        <v>207</v>
      </c>
      <c r="I1228" s="2" t="s">
        <v>207</v>
      </c>
      <c r="J1228" s="2" t="s">
        <v>207</v>
      </c>
    </row>
    <row r="1229" spans="1:10" x14ac:dyDescent="0.25">
      <c r="A1229" s="2">
        <v>1227</v>
      </c>
      <c r="B1229" s="2" t="s">
        <v>343</v>
      </c>
      <c r="C1229" s="2">
        <v>12800</v>
      </c>
      <c r="D1229" s="2">
        <v>10</v>
      </c>
      <c r="E1229" s="2" t="s">
        <v>207</v>
      </c>
      <c r="F1229" s="2">
        <v>100</v>
      </c>
      <c r="G1229" s="2" t="s">
        <v>207</v>
      </c>
      <c r="H1229" s="2" t="s">
        <v>207</v>
      </c>
      <c r="I1229" s="2" t="s">
        <v>207</v>
      </c>
      <c r="J1229" s="2" t="s">
        <v>207</v>
      </c>
    </row>
    <row r="1230" spans="1:10" x14ac:dyDescent="0.25">
      <c r="A1230" s="2">
        <v>1228</v>
      </c>
      <c r="B1230" s="2" t="s">
        <v>132</v>
      </c>
      <c r="C1230" s="2">
        <v>12900</v>
      </c>
      <c r="D1230" s="2">
        <v>10</v>
      </c>
      <c r="E1230" s="2" t="s">
        <v>207</v>
      </c>
      <c r="F1230" s="2">
        <v>100</v>
      </c>
      <c r="G1230" s="2" t="s">
        <v>207</v>
      </c>
      <c r="H1230" s="2" t="s">
        <v>207</v>
      </c>
      <c r="I1230" s="2" t="s">
        <v>207</v>
      </c>
      <c r="J1230" s="2" t="s">
        <v>207</v>
      </c>
    </row>
    <row r="1231" spans="1:10" x14ac:dyDescent="0.25">
      <c r="A1231" s="2">
        <v>1229</v>
      </c>
      <c r="B1231" s="2" t="s">
        <v>133</v>
      </c>
      <c r="C1231" s="2">
        <v>13000</v>
      </c>
      <c r="D1231" s="2">
        <v>10</v>
      </c>
      <c r="E1231" s="2" t="s">
        <v>207</v>
      </c>
      <c r="F1231" s="2">
        <v>100</v>
      </c>
      <c r="G1231" s="2" t="s">
        <v>207</v>
      </c>
      <c r="H1231" s="2" t="s">
        <v>207</v>
      </c>
      <c r="I1231" s="2" t="s">
        <v>207</v>
      </c>
      <c r="J1231" s="2" t="s">
        <v>207</v>
      </c>
    </row>
    <row r="1232" spans="1:10" x14ac:dyDescent="0.25">
      <c r="A1232" s="2">
        <v>1230</v>
      </c>
      <c r="B1232" s="2" t="s">
        <v>207</v>
      </c>
      <c r="C1232" s="2">
        <v>13100</v>
      </c>
      <c r="D1232" s="2">
        <v>10</v>
      </c>
      <c r="E1232" s="2" t="s">
        <v>207</v>
      </c>
      <c r="F1232" s="2">
        <v>110</v>
      </c>
      <c r="G1232" s="2" t="s">
        <v>207</v>
      </c>
      <c r="H1232" s="2" t="s">
        <v>207</v>
      </c>
      <c r="I1232" s="2" t="s">
        <v>207</v>
      </c>
      <c r="J1232" s="2" t="s">
        <v>207</v>
      </c>
    </row>
    <row r="1233" spans="1:10" x14ac:dyDescent="0.25">
      <c r="A1233" s="2">
        <v>1231</v>
      </c>
      <c r="B1233" s="2" t="s">
        <v>207</v>
      </c>
      <c r="C1233" s="2">
        <v>13200</v>
      </c>
      <c r="D1233" s="2">
        <v>10</v>
      </c>
      <c r="E1233" s="2" t="s">
        <v>207</v>
      </c>
      <c r="F1233" s="2">
        <v>110</v>
      </c>
      <c r="G1233" s="2" t="s">
        <v>207</v>
      </c>
      <c r="H1233" s="2" t="s">
        <v>207</v>
      </c>
      <c r="I1233" s="2" t="s">
        <v>207</v>
      </c>
      <c r="J1233" s="2" t="s">
        <v>207</v>
      </c>
    </row>
    <row r="1234" spans="1:10" x14ac:dyDescent="0.25">
      <c r="A1234" s="2">
        <v>1232</v>
      </c>
      <c r="B1234" s="2" t="s">
        <v>207</v>
      </c>
      <c r="C1234" s="2">
        <v>13300</v>
      </c>
      <c r="D1234" s="2">
        <v>10</v>
      </c>
      <c r="E1234" s="2" t="s">
        <v>207</v>
      </c>
      <c r="F1234" s="2">
        <v>110</v>
      </c>
      <c r="G1234" s="2" t="s">
        <v>207</v>
      </c>
      <c r="H1234" s="2" t="s">
        <v>207</v>
      </c>
      <c r="I1234" s="2" t="s">
        <v>207</v>
      </c>
      <c r="J1234" s="2" t="s">
        <v>207</v>
      </c>
    </row>
    <row r="1235" spans="1:10" x14ac:dyDescent="0.25">
      <c r="A1235" s="2">
        <v>1233</v>
      </c>
      <c r="B1235" s="2" t="s">
        <v>207</v>
      </c>
      <c r="C1235" s="2">
        <v>13400</v>
      </c>
      <c r="D1235" s="2">
        <v>10</v>
      </c>
      <c r="E1235" s="2" t="s">
        <v>207</v>
      </c>
      <c r="F1235" s="2">
        <v>120</v>
      </c>
      <c r="G1235" s="2" t="s">
        <v>207</v>
      </c>
      <c r="H1235" s="2" t="s">
        <v>207</v>
      </c>
      <c r="I1235" s="2" t="s">
        <v>207</v>
      </c>
      <c r="J1235" s="2" t="s">
        <v>207</v>
      </c>
    </row>
    <row r="1236" spans="1:10" x14ac:dyDescent="0.25">
      <c r="A1236" s="2">
        <v>1234</v>
      </c>
      <c r="B1236" s="2" t="s">
        <v>207</v>
      </c>
      <c r="C1236" s="2">
        <v>13500</v>
      </c>
      <c r="D1236" s="2">
        <v>10</v>
      </c>
      <c r="E1236" s="2" t="s">
        <v>207</v>
      </c>
      <c r="F1236" s="2">
        <v>120</v>
      </c>
      <c r="G1236" s="2" t="s">
        <v>207</v>
      </c>
      <c r="H1236" s="2" t="s">
        <v>207</v>
      </c>
      <c r="I1236" s="2" t="s">
        <v>207</v>
      </c>
      <c r="J1236" s="2" t="s">
        <v>207</v>
      </c>
    </row>
    <row r="1237" spans="1:10" x14ac:dyDescent="0.25">
      <c r="A1237" s="2">
        <v>1235</v>
      </c>
      <c r="B1237" s="2" t="s">
        <v>207</v>
      </c>
      <c r="C1237" s="2">
        <v>13600</v>
      </c>
      <c r="D1237" s="2">
        <v>10</v>
      </c>
      <c r="E1237" s="2" t="s">
        <v>207</v>
      </c>
      <c r="F1237" s="2">
        <v>120</v>
      </c>
      <c r="G1237" s="2" t="s">
        <v>207</v>
      </c>
      <c r="H1237" s="2" t="s">
        <v>207</v>
      </c>
      <c r="I1237" s="2" t="s">
        <v>207</v>
      </c>
      <c r="J1237" s="2" t="s">
        <v>207</v>
      </c>
    </row>
    <row r="1238" spans="1:10" x14ac:dyDescent="0.25">
      <c r="A1238" s="2">
        <v>1236</v>
      </c>
      <c r="B1238" s="2" t="s">
        <v>207</v>
      </c>
      <c r="C1238" s="2">
        <v>13700</v>
      </c>
      <c r="D1238" s="2">
        <v>10</v>
      </c>
      <c r="E1238" s="2" t="s">
        <v>207</v>
      </c>
      <c r="F1238" s="2">
        <v>130</v>
      </c>
      <c r="G1238" s="2" t="s">
        <v>207</v>
      </c>
      <c r="H1238" s="2" t="s">
        <v>207</v>
      </c>
      <c r="I1238" s="2" t="s">
        <v>207</v>
      </c>
      <c r="J1238" s="2" t="s">
        <v>207</v>
      </c>
    </row>
    <row r="1239" spans="1:10" x14ac:dyDescent="0.25">
      <c r="A1239" s="2">
        <v>1237</v>
      </c>
      <c r="B1239" s="2" t="s">
        <v>207</v>
      </c>
      <c r="C1239" s="2">
        <v>13800</v>
      </c>
      <c r="D1239" s="2">
        <v>10</v>
      </c>
      <c r="E1239" s="2" t="s">
        <v>207</v>
      </c>
      <c r="F1239" s="2">
        <v>130</v>
      </c>
      <c r="G1239" s="2" t="s">
        <v>207</v>
      </c>
      <c r="H1239" s="2" t="s">
        <v>207</v>
      </c>
      <c r="I1239" s="2" t="s">
        <v>207</v>
      </c>
      <c r="J1239" s="2" t="s">
        <v>207</v>
      </c>
    </row>
    <row r="1240" spans="1:10" x14ac:dyDescent="0.25">
      <c r="A1240" s="2">
        <v>1238</v>
      </c>
      <c r="B1240" s="2" t="s">
        <v>207</v>
      </c>
      <c r="C1240" s="2">
        <v>13900</v>
      </c>
      <c r="D1240" s="2">
        <v>10</v>
      </c>
      <c r="E1240" s="2" t="s">
        <v>207</v>
      </c>
      <c r="F1240" s="2">
        <v>130</v>
      </c>
      <c r="G1240" s="2" t="s">
        <v>207</v>
      </c>
      <c r="H1240" s="2" t="s">
        <v>207</v>
      </c>
      <c r="I1240" s="2" t="s">
        <v>207</v>
      </c>
      <c r="J1240" s="2" t="s">
        <v>207</v>
      </c>
    </row>
    <row r="1241" spans="1:10" x14ac:dyDescent="0.25">
      <c r="A1241" s="2">
        <v>1239</v>
      </c>
      <c r="B1241" s="2" t="s">
        <v>207</v>
      </c>
      <c r="C1241" s="2">
        <v>14000</v>
      </c>
      <c r="D1241" s="2">
        <v>10</v>
      </c>
      <c r="E1241" s="2" t="s">
        <v>207</v>
      </c>
      <c r="F1241" s="2">
        <v>140</v>
      </c>
      <c r="G1241" s="2" t="s">
        <v>207</v>
      </c>
      <c r="H1241" s="2" t="s">
        <v>207</v>
      </c>
      <c r="I1241" s="2" t="s">
        <v>207</v>
      </c>
      <c r="J1241" s="2" t="s">
        <v>207</v>
      </c>
    </row>
    <row r="1242" spans="1:10" x14ac:dyDescent="0.25">
      <c r="A1242" s="2">
        <v>1240</v>
      </c>
      <c r="B1242" s="2" t="s">
        <v>207</v>
      </c>
      <c r="C1242" s="2">
        <v>14100</v>
      </c>
      <c r="D1242" s="2">
        <v>10</v>
      </c>
      <c r="E1242" s="2" t="s">
        <v>207</v>
      </c>
      <c r="F1242" s="2">
        <v>140</v>
      </c>
      <c r="G1242" s="2" t="s">
        <v>207</v>
      </c>
      <c r="H1242" s="2" t="s">
        <v>207</v>
      </c>
      <c r="I1242" s="2" t="s">
        <v>207</v>
      </c>
      <c r="J1242" s="2" t="s">
        <v>207</v>
      </c>
    </row>
    <row r="1243" spans="1:10" x14ac:dyDescent="0.25">
      <c r="A1243" s="2">
        <v>1241</v>
      </c>
      <c r="B1243" s="2" t="s">
        <v>207</v>
      </c>
      <c r="C1243" s="2">
        <v>14200</v>
      </c>
      <c r="D1243" s="2">
        <v>10</v>
      </c>
      <c r="E1243" s="2" t="s">
        <v>207</v>
      </c>
      <c r="F1243" s="2">
        <v>140</v>
      </c>
      <c r="G1243" s="2" t="s">
        <v>207</v>
      </c>
      <c r="H1243" s="2" t="s">
        <v>207</v>
      </c>
      <c r="I1243" s="2" t="s">
        <v>207</v>
      </c>
      <c r="J1243" s="2" t="s">
        <v>207</v>
      </c>
    </row>
    <row r="1244" spans="1:10" x14ac:dyDescent="0.25">
      <c r="A1244" s="2">
        <v>1242</v>
      </c>
      <c r="B1244" s="2" t="s">
        <v>207</v>
      </c>
      <c r="C1244" s="2">
        <v>14300</v>
      </c>
      <c r="D1244" s="2">
        <v>10</v>
      </c>
      <c r="E1244" s="2" t="s">
        <v>207</v>
      </c>
      <c r="F1244" s="2">
        <v>150</v>
      </c>
      <c r="G1244" s="2" t="s">
        <v>207</v>
      </c>
      <c r="H1244" s="2" t="s">
        <v>207</v>
      </c>
      <c r="I1244" s="2" t="s">
        <v>207</v>
      </c>
      <c r="J1244" s="2" t="s">
        <v>207</v>
      </c>
    </row>
    <row r="1245" spans="1:10" x14ac:dyDescent="0.25">
      <c r="A1245" s="2">
        <v>1243</v>
      </c>
      <c r="B1245" s="2" t="s">
        <v>207</v>
      </c>
      <c r="C1245" s="2">
        <v>14400</v>
      </c>
      <c r="D1245" s="2">
        <v>10</v>
      </c>
      <c r="E1245" s="2" t="s">
        <v>207</v>
      </c>
      <c r="F1245" s="2">
        <v>150</v>
      </c>
      <c r="G1245" s="2" t="s">
        <v>207</v>
      </c>
      <c r="H1245" s="2" t="s">
        <v>207</v>
      </c>
      <c r="I1245" s="2" t="s">
        <v>207</v>
      </c>
      <c r="J1245" s="2" t="s">
        <v>207</v>
      </c>
    </row>
    <row r="1246" spans="1:10" x14ac:dyDescent="0.25">
      <c r="A1246" s="2">
        <v>1244</v>
      </c>
      <c r="B1246" s="2" t="s">
        <v>207</v>
      </c>
      <c r="C1246" s="2">
        <v>14500</v>
      </c>
      <c r="D1246" s="2">
        <v>10</v>
      </c>
      <c r="E1246" s="2" t="s">
        <v>207</v>
      </c>
      <c r="F1246" s="2">
        <v>150</v>
      </c>
      <c r="G1246" s="2" t="s">
        <v>207</v>
      </c>
      <c r="H1246" s="2" t="s">
        <v>207</v>
      </c>
      <c r="I1246" s="2" t="s">
        <v>207</v>
      </c>
      <c r="J1246" s="2" t="s">
        <v>207</v>
      </c>
    </row>
    <row r="1247" spans="1:10" x14ac:dyDescent="0.25">
      <c r="A1247" s="2">
        <v>1245</v>
      </c>
      <c r="B1247" s="2" t="s">
        <v>207</v>
      </c>
      <c r="C1247" s="2">
        <v>14600</v>
      </c>
      <c r="D1247" s="2">
        <v>10</v>
      </c>
      <c r="E1247" s="2" t="s">
        <v>207</v>
      </c>
      <c r="F1247" s="2">
        <v>160</v>
      </c>
      <c r="G1247" s="2" t="s">
        <v>207</v>
      </c>
      <c r="H1247" s="2" t="s">
        <v>207</v>
      </c>
      <c r="I1247" s="2" t="s">
        <v>207</v>
      </c>
      <c r="J1247" s="2" t="s">
        <v>207</v>
      </c>
    </row>
    <row r="1248" spans="1:10" x14ac:dyDescent="0.25">
      <c r="A1248" s="2">
        <v>1246</v>
      </c>
      <c r="B1248" s="2" t="s">
        <v>207</v>
      </c>
      <c r="C1248" s="2">
        <v>14700</v>
      </c>
      <c r="D1248" s="2">
        <v>10</v>
      </c>
      <c r="E1248" s="2" t="s">
        <v>207</v>
      </c>
      <c r="F1248" s="2">
        <v>160</v>
      </c>
      <c r="G1248" s="2" t="s">
        <v>207</v>
      </c>
      <c r="H1248" s="2" t="s">
        <v>207</v>
      </c>
      <c r="I1248" s="2" t="s">
        <v>207</v>
      </c>
      <c r="J1248" s="2" t="s">
        <v>207</v>
      </c>
    </row>
    <row r="1249" spans="1:10" x14ac:dyDescent="0.25">
      <c r="A1249" s="2">
        <v>1247</v>
      </c>
      <c r="B1249" s="2" t="s">
        <v>207</v>
      </c>
      <c r="C1249" s="2">
        <v>14800</v>
      </c>
      <c r="D1249" s="2">
        <v>10</v>
      </c>
      <c r="E1249" s="2" t="s">
        <v>207</v>
      </c>
      <c r="F1249" s="2">
        <v>160</v>
      </c>
      <c r="G1249" s="2" t="s">
        <v>207</v>
      </c>
      <c r="H1249" s="2" t="s">
        <v>207</v>
      </c>
      <c r="I1249" s="2" t="s">
        <v>207</v>
      </c>
      <c r="J1249" s="2" t="s">
        <v>207</v>
      </c>
    </row>
    <row r="1250" spans="1:10" x14ac:dyDescent="0.25">
      <c r="A1250" s="2">
        <v>1248</v>
      </c>
      <c r="B1250" s="2" t="s">
        <v>207</v>
      </c>
      <c r="C1250" s="2">
        <v>14900</v>
      </c>
      <c r="D1250" s="2">
        <v>10</v>
      </c>
      <c r="E1250" s="2" t="s">
        <v>207</v>
      </c>
      <c r="F1250" s="2">
        <v>170</v>
      </c>
      <c r="G1250" s="2" t="s">
        <v>207</v>
      </c>
      <c r="H1250" s="2" t="s">
        <v>207</v>
      </c>
      <c r="I1250" s="2" t="s">
        <v>207</v>
      </c>
      <c r="J1250" s="2" t="s">
        <v>207</v>
      </c>
    </row>
    <row r="1251" spans="1:10" x14ac:dyDescent="0.25">
      <c r="A1251" s="2">
        <v>1249</v>
      </c>
      <c r="B1251" s="2" t="s">
        <v>207</v>
      </c>
      <c r="C1251" s="2">
        <v>15000</v>
      </c>
      <c r="D1251" s="2">
        <v>10</v>
      </c>
      <c r="E1251" s="2" t="s">
        <v>207</v>
      </c>
      <c r="F1251" s="2">
        <v>170</v>
      </c>
      <c r="G1251" s="2" t="s">
        <v>207</v>
      </c>
      <c r="H1251" s="2" t="s">
        <v>207</v>
      </c>
      <c r="I1251" s="2" t="s">
        <v>207</v>
      </c>
      <c r="J1251" s="2" t="s">
        <v>207</v>
      </c>
    </row>
    <row r="1252" spans="1:10" x14ac:dyDescent="0.25">
      <c r="A1252" s="2">
        <v>1250</v>
      </c>
      <c r="B1252" s="2" t="s">
        <v>207</v>
      </c>
      <c r="C1252" s="2">
        <v>15100</v>
      </c>
      <c r="D1252" s="2">
        <v>10</v>
      </c>
      <c r="E1252" s="2" t="s">
        <v>207</v>
      </c>
      <c r="F1252" s="2">
        <v>170</v>
      </c>
      <c r="G1252" s="2" t="s">
        <v>207</v>
      </c>
      <c r="H1252" s="2" t="s">
        <v>207</v>
      </c>
      <c r="I1252" s="2" t="s">
        <v>207</v>
      </c>
      <c r="J1252" s="2" t="s">
        <v>207</v>
      </c>
    </row>
    <row r="1253" spans="1:10" x14ac:dyDescent="0.25">
      <c r="A1253" s="2">
        <v>1251</v>
      </c>
      <c r="B1253" s="2" t="s">
        <v>207</v>
      </c>
      <c r="C1253" s="2">
        <v>15200</v>
      </c>
      <c r="D1253" s="2">
        <v>10</v>
      </c>
      <c r="E1253" s="2" t="s">
        <v>207</v>
      </c>
      <c r="F1253" s="2">
        <v>180</v>
      </c>
      <c r="G1253" s="2" t="s">
        <v>207</v>
      </c>
      <c r="H1253" s="2" t="s">
        <v>207</v>
      </c>
      <c r="I1253" s="2" t="s">
        <v>207</v>
      </c>
      <c r="J1253" s="2" t="s">
        <v>207</v>
      </c>
    </row>
    <row r="1254" spans="1:10" x14ac:dyDescent="0.25">
      <c r="A1254" s="2">
        <v>1252</v>
      </c>
      <c r="B1254" s="2" t="s">
        <v>207</v>
      </c>
      <c r="C1254" s="2">
        <v>15300</v>
      </c>
      <c r="D1254" s="2">
        <v>10</v>
      </c>
      <c r="E1254" s="2" t="s">
        <v>207</v>
      </c>
      <c r="F1254" s="2">
        <v>180</v>
      </c>
      <c r="G1254" s="2" t="s">
        <v>207</v>
      </c>
      <c r="H1254" s="2" t="s">
        <v>207</v>
      </c>
      <c r="I1254" s="2" t="s">
        <v>207</v>
      </c>
      <c r="J1254" s="2" t="s">
        <v>207</v>
      </c>
    </row>
    <row r="1255" spans="1:10" x14ac:dyDescent="0.25">
      <c r="A1255" s="2">
        <v>1253</v>
      </c>
      <c r="B1255" s="2" t="s">
        <v>207</v>
      </c>
      <c r="C1255" s="2">
        <v>15400</v>
      </c>
      <c r="D1255" s="2">
        <v>10</v>
      </c>
      <c r="E1255" s="2" t="s">
        <v>207</v>
      </c>
      <c r="F1255" s="2">
        <v>180</v>
      </c>
      <c r="G1255" s="2" t="s">
        <v>207</v>
      </c>
      <c r="H1255" s="2" t="s">
        <v>207</v>
      </c>
      <c r="I1255" s="2" t="s">
        <v>207</v>
      </c>
      <c r="J1255" s="2" t="s">
        <v>207</v>
      </c>
    </row>
    <row r="1256" spans="1:10" x14ac:dyDescent="0.25">
      <c r="A1256" s="2">
        <v>1254</v>
      </c>
      <c r="B1256" s="2" t="s">
        <v>207</v>
      </c>
      <c r="C1256" s="2">
        <v>15500</v>
      </c>
      <c r="D1256" s="2">
        <v>10</v>
      </c>
      <c r="E1256" s="2" t="s">
        <v>207</v>
      </c>
      <c r="F1256" s="2">
        <v>190</v>
      </c>
      <c r="G1256" s="2" t="s">
        <v>207</v>
      </c>
      <c r="H1256" s="2" t="s">
        <v>207</v>
      </c>
      <c r="I1256" s="2" t="s">
        <v>207</v>
      </c>
      <c r="J1256" s="2" t="s">
        <v>207</v>
      </c>
    </row>
    <row r="1257" spans="1:10" x14ac:dyDescent="0.25">
      <c r="A1257" s="2">
        <v>1255</v>
      </c>
      <c r="B1257" s="2" t="s">
        <v>207</v>
      </c>
      <c r="C1257" s="2">
        <v>15600</v>
      </c>
      <c r="D1257" s="2">
        <v>10</v>
      </c>
      <c r="E1257" s="2" t="s">
        <v>207</v>
      </c>
      <c r="F1257" s="2">
        <v>190</v>
      </c>
      <c r="G1257" s="2" t="s">
        <v>207</v>
      </c>
      <c r="H1257" s="2" t="s">
        <v>207</v>
      </c>
      <c r="I1257" s="2" t="s">
        <v>207</v>
      </c>
      <c r="J1257" s="2" t="s">
        <v>207</v>
      </c>
    </row>
    <row r="1258" spans="1:10" x14ac:dyDescent="0.25">
      <c r="A1258" s="2">
        <v>1256</v>
      </c>
      <c r="B1258" s="2" t="s">
        <v>207</v>
      </c>
      <c r="C1258" s="2">
        <v>15700</v>
      </c>
      <c r="D1258" s="2">
        <v>10</v>
      </c>
      <c r="E1258" s="2" t="s">
        <v>207</v>
      </c>
      <c r="F1258" s="2">
        <v>190</v>
      </c>
      <c r="G1258" s="2" t="s">
        <v>207</v>
      </c>
      <c r="H1258" s="2" t="s">
        <v>207</v>
      </c>
      <c r="I1258" s="2" t="s">
        <v>207</v>
      </c>
      <c r="J1258" s="2" t="s">
        <v>207</v>
      </c>
    </row>
    <row r="1259" spans="1:10" x14ac:dyDescent="0.25">
      <c r="A1259" s="2">
        <v>1257</v>
      </c>
      <c r="B1259" s="2" t="s">
        <v>207</v>
      </c>
      <c r="C1259" s="2">
        <v>15800</v>
      </c>
      <c r="D1259" s="2">
        <v>10</v>
      </c>
      <c r="E1259" s="2" t="s">
        <v>207</v>
      </c>
      <c r="F1259" s="2">
        <v>200</v>
      </c>
      <c r="G1259" s="2" t="s">
        <v>207</v>
      </c>
      <c r="H1259" s="2" t="s">
        <v>207</v>
      </c>
      <c r="I1259" s="2" t="s">
        <v>207</v>
      </c>
      <c r="J1259" s="2" t="s">
        <v>207</v>
      </c>
    </row>
    <row r="1260" spans="1:10" x14ac:dyDescent="0.25">
      <c r="A1260" s="2">
        <v>1258</v>
      </c>
      <c r="B1260" s="2" t="s">
        <v>207</v>
      </c>
      <c r="C1260" s="2">
        <v>15900</v>
      </c>
      <c r="D1260" s="2">
        <v>10</v>
      </c>
      <c r="E1260" s="2" t="s">
        <v>207</v>
      </c>
      <c r="F1260" s="2">
        <v>200</v>
      </c>
      <c r="G1260" s="2" t="s">
        <v>207</v>
      </c>
      <c r="H1260" s="2" t="s">
        <v>207</v>
      </c>
      <c r="I1260" s="2" t="s">
        <v>207</v>
      </c>
      <c r="J1260" s="2" t="s">
        <v>207</v>
      </c>
    </row>
    <row r="1261" spans="1:10" x14ac:dyDescent="0.25">
      <c r="A1261" s="2">
        <v>1259</v>
      </c>
      <c r="B1261" s="2" t="s">
        <v>207</v>
      </c>
      <c r="C1261" s="2">
        <v>16000</v>
      </c>
      <c r="D1261" s="2">
        <v>10</v>
      </c>
      <c r="E1261" s="2" t="s">
        <v>207</v>
      </c>
      <c r="F1261" s="2">
        <v>200</v>
      </c>
      <c r="G1261" s="2" t="s">
        <v>207</v>
      </c>
      <c r="H1261" s="2" t="s">
        <v>207</v>
      </c>
      <c r="I1261" s="2" t="s">
        <v>207</v>
      </c>
      <c r="J1261" s="2" t="s">
        <v>207</v>
      </c>
    </row>
    <row r="1262" spans="1:10" x14ac:dyDescent="0.25">
      <c r="A1262" s="2">
        <v>1260</v>
      </c>
      <c r="B1262" s="2" t="s">
        <v>207</v>
      </c>
      <c r="C1262" s="2">
        <v>16100</v>
      </c>
      <c r="D1262" s="2">
        <v>10</v>
      </c>
      <c r="E1262" s="2" t="s">
        <v>207</v>
      </c>
      <c r="F1262" s="2">
        <v>210</v>
      </c>
      <c r="G1262" s="2" t="s">
        <v>207</v>
      </c>
      <c r="H1262" s="2" t="s">
        <v>207</v>
      </c>
      <c r="I1262" s="2" t="s">
        <v>207</v>
      </c>
      <c r="J1262" s="2" t="s">
        <v>207</v>
      </c>
    </row>
    <row r="1263" spans="1:10" x14ac:dyDescent="0.25">
      <c r="A1263" s="2">
        <v>1261</v>
      </c>
      <c r="B1263" s="2" t="s">
        <v>207</v>
      </c>
      <c r="C1263" s="2">
        <v>16200</v>
      </c>
      <c r="D1263" s="2">
        <v>10</v>
      </c>
      <c r="E1263" s="2" t="s">
        <v>207</v>
      </c>
      <c r="F1263" s="2">
        <v>210</v>
      </c>
      <c r="G1263" s="2" t="s">
        <v>207</v>
      </c>
      <c r="H1263" s="2" t="s">
        <v>207</v>
      </c>
      <c r="I1263" s="2" t="s">
        <v>207</v>
      </c>
      <c r="J1263" s="2" t="s">
        <v>207</v>
      </c>
    </row>
    <row r="1264" spans="1:10" x14ac:dyDescent="0.25">
      <c r="A1264" s="2">
        <v>1262</v>
      </c>
      <c r="B1264" s="2" t="s">
        <v>207</v>
      </c>
      <c r="C1264" s="2">
        <v>16300</v>
      </c>
      <c r="D1264" s="2">
        <v>10</v>
      </c>
      <c r="E1264" s="2" t="s">
        <v>207</v>
      </c>
      <c r="F1264" s="2">
        <v>210</v>
      </c>
      <c r="G1264" s="2" t="s">
        <v>207</v>
      </c>
      <c r="H1264" s="2" t="s">
        <v>207</v>
      </c>
      <c r="I1264" s="2" t="s">
        <v>207</v>
      </c>
      <c r="J1264" s="2" t="s">
        <v>207</v>
      </c>
    </row>
    <row r="1265" spans="1:10" x14ac:dyDescent="0.25">
      <c r="A1265" s="2">
        <v>1263</v>
      </c>
      <c r="B1265" s="2" t="s">
        <v>207</v>
      </c>
      <c r="C1265" s="2">
        <v>16400</v>
      </c>
      <c r="D1265" s="2">
        <v>10</v>
      </c>
      <c r="E1265" s="2" t="s">
        <v>207</v>
      </c>
      <c r="F1265" s="2">
        <v>220</v>
      </c>
      <c r="G1265" s="2" t="s">
        <v>207</v>
      </c>
      <c r="H1265" s="2" t="s">
        <v>207</v>
      </c>
      <c r="I1265" s="2" t="s">
        <v>207</v>
      </c>
      <c r="J1265" s="2" t="s">
        <v>207</v>
      </c>
    </row>
    <row r="1266" spans="1:10" x14ac:dyDescent="0.25">
      <c r="A1266" s="2">
        <v>1264</v>
      </c>
      <c r="B1266" s="2" t="s">
        <v>207</v>
      </c>
      <c r="C1266" s="2">
        <v>16500</v>
      </c>
      <c r="D1266" s="2">
        <v>10</v>
      </c>
      <c r="E1266" s="2" t="s">
        <v>207</v>
      </c>
      <c r="F1266" s="2">
        <v>220</v>
      </c>
      <c r="G1266" s="2" t="s">
        <v>207</v>
      </c>
      <c r="H1266" s="2" t="s">
        <v>207</v>
      </c>
      <c r="I1266" s="2" t="s">
        <v>207</v>
      </c>
      <c r="J1266" s="2" t="s">
        <v>207</v>
      </c>
    </row>
    <row r="1267" spans="1:10" x14ac:dyDescent="0.25">
      <c r="A1267" s="2">
        <v>1265</v>
      </c>
      <c r="B1267" s="2" t="s">
        <v>207</v>
      </c>
      <c r="C1267" s="2">
        <v>16600</v>
      </c>
      <c r="D1267" s="2">
        <v>10</v>
      </c>
      <c r="E1267" s="2" t="s">
        <v>207</v>
      </c>
      <c r="F1267" s="2">
        <v>220</v>
      </c>
      <c r="G1267" s="2" t="s">
        <v>207</v>
      </c>
      <c r="H1267" s="2" t="s">
        <v>207</v>
      </c>
      <c r="I1267" s="2" t="s">
        <v>207</v>
      </c>
      <c r="J1267" s="2" t="s">
        <v>207</v>
      </c>
    </row>
    <row r="1268" spans="1:10" x14ac:dyDescent="0.25">
      <c r="A1268" s="2">
        <v>1266</v>
      </c>
      <c r="B1268" s="2" t="s">
        <v>207</v>
      </c>
      <c r="C1268" s="2">
        <v>16700</v>
      </c>
      <c r="D1268" s="2">
        <v>10</v>
      </c>
      <c r="E1268" s="2" t="s">
        <v>207</v>
      </c>
      <c r="F1268" s="2">
        <v>230</v>
      </c>
      <c r="G1268" s="2" t="s">
        <v>207</v>
      </c>
      <c r="H1268" s="2" t="s">
        <v>207</v>
      </c>
      <c r="I1268" s="2" t="s">
        <v>207</v>
      </c>
      <c r="J1268" s="2" t="s">
        <v>207</v>
      </c>
    </row>
    <row r="1269" spans="1:10" x14ac:dyDescent="0.25">
      <c r="A1269" s="2">
        <v>1267</v>
      </c>
      <c r="B1269" s="2" t="s">
        <v>207</v>
      </c>
      <c r="C1269" s="2">
        <v>16800</v>
      </c>
      <c r="D1269" s="2">
        <v>10</v>
      </c>
      <c r="E1269" s="2" t="s">
        <v>207</v>
      </c>
      <c r="F1269" s="2">
        <v>230</v>
      </c>
      <c r="G1269" s="2" t="s">
        <v>207</v>
      </c>
      <c r="H1269" s="2" t="s">
        <v>207</v>
      </c>
      <c r="I1269" s="2" t="s">
        <v>207</v>
      </c>
      <c r="J1269" s="2" t="s">
        <v>207</v>
      </c>
    </row>
    <row r="1270" spans="1:10" x14ac:dyDescent="0.25">
      <c r="A1270" s="2">
        <v>1268</v>
      </c>
      <c r="B1270" s="2" t="s">
        <v>207</v>
      </c>
      <c r="C1270" s="2">
        <v>16900</v>
      </c>
      <c r="D1270" s="2">
        <v>10</v>
      </c>
      <c r="E1270" s="2" t="s">
        <v>207</v>
      </c>
      <c r="F1270" s="2">
        <v>230</v>
      </c>
      <c r="G1270" s="2" t="s">
        <v>207</v>
      </c>
      <c r="H1270" s="2" t="s">
        <v>207</v>
      </c>
      <c r="I1270" s="2" t="s">
        <v>207</v>
      </c>
      <c r="J1270" s="2" t="s">
        <v>207</v>
      </c>
    </row>
    <row r="1271" spans="1:10" x14ac:dyDescent="0.25">
      <c r="A1271" s="2">
        <v>1269</v>
      </c>
      <c r="B1271" s="2" t="s">
        <v>207</v>
      </c>
      <c r="C1271" s="2">
        <v>17000</v>
      </c>
      <c r="D1271" s="2">
        <v>10</v>
      </c>
      <c r="E1271" s="2" t="s">
        <v>207</v>
      </c>
      <c r="F1271" s="2">
        <v>240</v>
      </c>
      <c r="G1271" s="2" t="s">
        <v>207</v>
      </c>
      <c r="H1271" s="2" t="s">
        <v>207</v>
      </c>
      <c r="I1271" s="2" t="s">
        <v>207</v>
      </c>
      <c r="J1271" s="2" t="s">
        <v>207</v>
      </c>
    </row>
    <row r="1272" spans="1:10" x14ac:dyDescent="0.25">
      <c r="A1272" s="2">
        <v>1270</v>
      </c>
      <c r="B1272" s="2" t="s">
        <v>207</v>
      </c>
      <c r="C1272" s="2">
        <v>17100</v>
      </c>
      <c r="D1272" s="2">
        <v>10</v>
      </c>
      <c r="E1272" s="2" t="s">
        <v>207</v>
      </c>
      <c r="F1272" s="2">
        <v>240</v>
      </c>
      <c r="G1272" s="2" t="s">
        <v>207</v>
      </c>
      <c r="H1272" s="2" t="s">
        <v>207</v>
      </c>
      <c r="I1272" s="2" t="s">
        <v>207</v>
      </c>
      <c r="J1272" s="2" t="s">
        <v>207</v>
      </c>
    </row>
    <row r="1273" spans="1:10" x14ac:dyDescent="0.25">
      <c r="A1273" s="2">
        <v>1271</v>
      </c>
      <c r="B1273" s="2" t="s">
        <v>207</v>
      </c>
      <c r="C1273" s="2">
        <v>17200</v>
      </c>
      <c r="D1273" s="2">
        <v>10</v>
      </c>
      <c r="E1273" s="2" t="s">
        <v>207</v>
      </c>
      <c r="F1273" s="2">
        <v>240</v>
      </c>
      <c r="G1273" s="2" t="s">
        <v>207</v>
      </c>
      <c r="H1273" s="2" t="s">
        <v>207</v>
      </c>
      <c r="I1273" s="2" t="s">
        <v>207</v>
      </c>
      <c r="J1273" s="2" t="s">
        <v>207</v>
      </c>
    </row>
    <row r="1274" spans="1:10" x14ac:dyDescent="0.25">
      <c r="A1274" s="2">
        <v>1272</v>
      </c>
      <c r="B1274" s="2" t="s">
        <v>207</v>
      </c>
      <c r="C1274" s="2">
        <v>17300</v>
      </c>
      <c r="D1274" s="2">
        <v>10</v>
      </c>
      <c r="E1274" s="2" t="s">
        <v>207</v>
      </c>
      <c r="F1274" s="2">
        <v>250</v>
      </c>
      <c r="G1274" s="2" t="s">
        <v>207</v>
      </c>
      <c r="H1274" s="2" t="s">
        <v>207</v>
      </c>
      <c r="I1274" s="2" t="s">
        <v>207</v>
      </c>
      <c r="J1274" s="2" t="s">
        <v>207</v>
      </c>
    </row>
    <row r="1275" spans="1:10" x14ac:dyDescent="0.25">
      <c r="A1275" s="2">
        <v>1273</v>
      </c>
      <c r="B1275" s="2" t="s">
        <v>207</v>
      </c>
      <c r="C1275" s="2">
        <v>17400</v>
      </c>
      <c r="D1275" s="2">
        <v>10</v>
      </c>
      <c r="E1275" s="2" t="s">
        <v>207</v>
      </c>
      <c r="F1275" s="2">
        <v>250</v>
      </c>
      <c r="G1275" s="2" t="s">
        <v>207</v>
      </c>
      <c r="H1275" s="2" t="s">
        <v>207</v>
      </c>
      <c r="I1275" s="2" t="s">
        <v>207</v>
      </c>
      <c r="J1275" s="2" t="s">
        <v>207</v>
      </c>
    </row>
    <row r="1276" spans="1:10" x14ac:dyDescent="0.25">
      <c r="A1276" s="2">
        <v>1274</v>
      </c>
      <c r="B1276" s="2" t="s">
        <v>207</v>
      </c>
      <c r="C1276" s="2">
        <v>17500</v>
      </c>
      <c r="D1276" s="2">
        <v>10</v>
      </c>
      <c r="E1276" s="2" t="s">
        <v>207</v>
      </c>
      <c r="F1276" s="2">
        <v>250</v>
      </c>
      <c r="G1276" s="2" t="s">
        <v>207</v>
      </c>
      <c r="H1276" s="2" t="s">
        <v>207</v>
      </c>
      <c r="I1276" s="2" t="s">
        <v>207</v>
      </c>
      <c r="J1276" s="2" t="s">
        <v>207</v>
      </c>
    </row>
    <row r="1277" spans="1:10" x14ac:dyDescent="0.25">
      <c r="A1277" s="2">
        <v>1275</v>
      </c>
      <c r="B1277" s="2" t="s">
        <v>207</v>
      </c>
      <c r="C1277" s="2">
        <v>17600</v>
      </c>
      <c r="D1277" s="2">
        <v>10</v>
      </c>
      <c r="E1277" s="2" t="s">
        <v>207</v>
      </c>
      <c r="F1277" s="2">
        <v>260</v>
      </c>
      <c r="G1277" s="2" t="s">
        <v>207</v>
      </c>
      <c r="H1277" s="2" t="s">
        <v>207</v>
      </c>
      <c r="I1277" s="2" t="s">
        <v>207</v>
      </c>
      <c r="J1277" s="2" t="s">
        <v>207</v>
      </c>
    </row>
    <row r="1278" spans="1:10" x14ac:dyDescent="0.25">
      <c r="A1278" s="2">
        <v>1276</v>
      </c>
      <c r="B1278" s="2" t="s">
        <v>207</v>
      </c>
      <c r="C1278" s="2">
        <v>17700</v>
      </c>
      <c r="D1278" s="2">
        <v>10</v>
      </c>
      <c r="E1278" s="2" t="s">
        <v>207</v>
      </c>
      <c r="F1278" s="2">
        <v>260</v>
      </c>
      <c r="G1278" s="2" t="s">
        <v>207</v>
      </c>
      <c r="H1278" s="2" t="s">
        <v>207</v>
      </c>
      <c r="I1278" s="2" t="s">
        <v>207</v>
      </c>
      <c r="J1278" s="2" t="s">
        <v>207</v>
      </c>
    </row>
    <row r="1279" spans="1:10" x14ac:dyDescent="0.25">
      <c r="A1279" s="2">
        <v>1277</v>
      </c>
      <c r="B1279" s="2" t="s">
        <v>207</v>
      </c>
      <c r="C1279" s="2">
        <v>17800</v>
      </c>
      <c r="D1279" s="2">
        <v>10</v>
      </c>
      <c r="E1279" s="2" t="s">
        <v>207</v>
      </c>
      <c r="F1279" s="2">
        <v>260</v>
      </c>
      <c r="G1279" s="2" t="s">
        <v>207</v>
      </c>
      <c r="H1279" s="2" t="s">
        <v>207</v>
      </c>
      <c r="I1279" s="2" t="s">
        <v>207</v>
      </c>
      <c r="J1279" s="2" t="s">
        <v>207</v>
      </c>
    </row>
    <row r="1280" spans="1:10" x14ac:dyDescent="0.25">
      <c r="A1280" s="2">
        <v>1278</v>
      </c>
      <c r="B1280" s="2" t="s">
        <v>207</v>
      </c>
      <c r="C1280" s="2">
        <v>17900</v>
      </c>
      <c r="D1280" s="2">
        <v>10</v>
      </c>
      <c r="E1280" s="2" t="s">
        <v>207</v>
      </c>
      <c r="F1280" s="2">
        <v>270</v>
      </c>
      <c r="G1280" s="2" t="s">
        <v>207</v>
      </c>
      <c r="H1280" s="2" t="s">
        <v>207</v>
      </c>
      <c r="I1280" s="2" t="s">
        <v>207</v>
      </c>
      <c r="J1280" s="2" t="s">
        <v>207</v>
      </c>
    </row>
    <row r="1281" spans="1:10" x14ac:dyDescent="0.25">
      <c r="A1281" s="2">
        <v>1279</v>
      </c>
      <c r="B1281" s="2" t="s">
        <v>207</v>
      </c>
      <c r="C1281" s="2">
        <v>18000</v>
      </c>
      <c r="D1281" s="2">
        <v>10</v>
      </c>
      <c r="E1281" s="2" t="s">
        <v>207</v>
      </c>
      <c r="F1281" s="2">
        <v>270</v>
      </c>
      <c r="G1281" s="2" t="s">
        <v>207</v>
      </c>
      <c r="H1281" s="2" t="s">
        <v>207</v>
      </c>
      <c r="I1281" s="2" t="s">
        <v>207</v>
      </c>
      <c r="J1281" s="2" t="s">
        <v>207</v>
      </c>
    </row>
    <row r="1282" spans="1:10" x14ac:dyDescent="0.25">
      <c r="A1282" s="2">
        <v>1280</v>
      </c>
      <c r="B1282" s="2" t="s">
        <v>207</v>
      </c>
      <c r="C1282" s="2">
        <v>18100</v>
      </c>
      <c r="D1282" s="2">
        <v>10</v>
      </c>
      <c r="E1282" s="2" t="s">
        <v>207</v>
      </c>
      <c r="F1282" s="2">
        <v>270</v>
      </c>
      <c r="G1282" s="2" t="s">
        <v>207</v>
      </c>
      <c r="H1282" s="2" t="s">
        <v>207</v>
      </c>
      <c r="I1282" s="2" t="s">
        <v>207</v>
      </c>
      <c r="J1282" s="2" t="s">
        <v>207</v>
      </c>
    </row>
    <row r="1283" spans="1:10" x14ac:dyDescent="0.25">
      <c r="A1283" s="2">
        <v>1281</v>
      </c>
      <c r="B1283" s="2" t="s">
        <v>207</v>
      </c>
      <c r="C1283" s="2">
        <v>18200</v>
      </c>
      <c r="D1283" s="2">
        <v>10</v>
      </c>
      <c r="E1283" s="2" t="s">
        <v>207</v>
      </c>
      <c r="F1283" s="2">
        <v>280</v>
      </c>
      <c r="G1283" s="2" t="s">
        <v>207</v>
      </c>
      <c r="H1283" s="2" t="s">
        <v>207</v>
      </c>
      <c r="I1283" s="2" t="s">
        <v>207</v>
      </c>
      <c r="J1283" s="2" t="s">
        <v>207</v>
      </c>
    </row>
    <row r="1284" spans="1:10" x14ac:dyDescent="0.25">
      <c r="A1284" s="2">
        <v>1282</v>
      </c>
      <c r="B1284" s="2" t="s">
        <v>207</v>
      </c>
      <c r="C1284" s="2">
        <v>18300</v>
      </c>
      <c r="D1284" s="2">
        <v>10</v>
      </c>
      <c r="E1284" s="2" t="s">
        <v>207</v>
      </c>
      <c r="F1284" s="2">
        <v>280</v>
      </c>
      <c r="G1284" s="2" t="s">
        <v>207</v>
      </c>
      <c r="H1284" s="2" t="s">
        <v>207</v>
      </c>
      <c r="I1284" s="2" t="s">
        <v>207</v>
      </c>
      <c r="J1284" s="2" t="s">
        <v>207</v>
      </c>
    </row>
    <row r="1285" spans="1:10" x14ac:dyDescent="0.25">
      <c r="A1285" s="2">
        <v>1283</v>
      </c>
      <c r="B1285" s="2" t="s">
        <v>207</v>
      </c>
      <c r="C1285" s="2">
        <v>18400</v>
      </c>
      <c r="D1285" s="2">
        <v>10</v>
      </c>
      <c r="E1285" s="2" t="s">
        <v>207</v>
      </c>
      <c r="F1285" s="2">
        <v>280</v>
      </c>
      <c r="G1285" s="2" t="s">
        <v>207</v>
      </c>
      <c r="H1285" s="2" t="s">
        <v>207</v>
      </c>
      <c r="I1285" s="2" t="s">
        <v>207</v>
      </c>
      <c r="J1285" s="2" t="s">
        <v>207</v>
      </c>
    </row>
    <row r="1286" spans="1:10" x14ac:dyDescent="0.25">
      <c r="A1286" s="2">
        <v>1284</v>
      </c>
      <c r="B1286" s="2" t="s">
        <v>207</v>
      </c>
      <c r="C1286" s="2">
        <v>18500</v>
      </c>
      <c r="D1286" s="2">
        <v>10</v>
      </c>
      <c r="E1286" s="2" t="s">
        <v>207</v>
      </c>
      <c r="F1286" s="2">
        <v>290</v>
      </c>
      <c r="G1286" s="2" t="s">
        <v>207</v>
      </c>
      <c r="H1286" s="2" t="s">
        <v>207</v>
      </c>
      <c r="I1286" s="2" t="s">
        <v>207</v>
      </c>
      <c r="J1286" s="2" t="s">
        <v>207</v>
      </c>
    </row>
    <row r="1287" spans="1:10" x14ac:dyDescent="0.25">
      <c r="A1287" s="2">
        <v>1285</v>
      </c>
      <c r="B1287" s="2" t="s">
        <v>207</v>
      </c>
      <c r="C1287" s="2">
        <v>18600</v>
      </c>
      <c r="D1287" s="2">
        <v>10</v>
      </c>
      <c r="E1287" s="2" t="s">
        <v>207</v>
      </c>
      <c r="F1287" s="2">
        <v>290</v>
      </c>
      <c r="G1287" s="2" t="s">
        <v>207</v>
      </c>
      <c r="H1287" s="2" t="s">
        <v>207</v>
      </c>
      <c r="I1287" s="2" t="s">
        <v>207</v>
      </c>
      <c r="J1287" s="2" t="s">
        <v>207</v>
      </c>
    </row>
    <row r="1288" spans="1:10" x14ac:dyDescent="0.25">
      <c r="A1288" s="2">
        <v>1286</v>
      </c>
      <c r="B1288" s="2" t="s">
        <v>207</v>
      </c>
      <c r="C1288" s="2">
        <v>18700</v>
      </c>
      <c r="D1288" s="2">
        <v>10</v>
      </c>
      <c r="E1288" s="2" t="s">
        <v>207</v>
      </c>
      <c r="F1288" s="2">
        <v>290</v>
      </c>
      <c r="G1288" s="2" t="s">
        <v>207</v>
      </c>
      <c r="H1288" s="2" t="s">
        <v>207</v>
      </c>
      <c r="I1288" s="2" t="s">
        <v>207</v>
      </c>
      <c r="J1288" s="2" t="s">
        <v>207</v>
      </c>
    </row>
    <row r="1289" spans="1:10" x14ac:dyDescent="0.25">
      <c r="A1289" s="2">
        <v>1287</v>
      </c>
      <c r="B1289" s="2" t="s">
        <v>207</v>
      </c>
      <c r="C1289" s="2">
        <v>18800</v>
      </c>
      <c r="D1289" s="2">
        <v>10</v>
      </c>
      <c r="E1289" s="2" t="s">
        <v>207</v>
      </c>
      <c r="F1289" s="2">
        <v>300</v>
      </c>
      <c r="G1289" s="2" t="s">
        <v>207</v>
      </c>
      <c r="H1289" s="2" t="s">
        <v>207</v>
      </c>
      <c r="I1289" s="2" t="s">
        <v>207</v>
      </c>
      <c r="J1289" s="2" t="s">
        <v>207</v>
      </c>
    </row>
    <row r="1290" spans="1:10" x14ac:dyDescent="0.25">
      <c r="A1290" s="2">
        <v>1288</v>
      </c>
      <c r="B1290" s="2" t="s">
        <v>207</v>
      </c>
      <c r="C1290" s="2">
        <v>18900</v>
      </c>
      <c r="D1290" s="2">
        <v>10</v>
      </c>
      <c r="E1290" s="2" t="s">
        <v>207</v>
      </c>
      <c r="F1290" s="2">
        <v>300</v>
      </c>
      <c r="G1290" s="2" t="s">
        <v>207</v>
      </c>
      <c r="H1290" s="2" t="s">
        <v>207</v>
      </c>
      <c r="I1290" s="2" t="s">
        <v>207</v>
      </c>
      <c r="J1290" s="2" t="s">
        <v>207</v>
      </c>
    </row>
    <row r="1291" spans="1:10" x14ac:dyDescent="0.25">
      <c r="A1291" s="2">
        <v>1289</v>
      </c>
      <c r="B1291" s="2" t="s">
        <v>207</v>
      </c>
      <c r="C1291" s="2">
        <v>19000</v>
      </c>
      <c r="D1291" s="2">
        <v>10</v>
      </c>
      <c r="E1291" s="2" t="s">
        <v>207</v>
      </c>
      <c r="F1291" s="2">
        <v>300</v>
      </c>
      <c r="G1291" s="2" t="s">
        <v>207</v>
      </c>
      <c r="H1291" s="2" t="s">
        <v>207</v>
      </c>
      <c r="I1291" s="2" t="s">
        <v>207</v>
      </c>
      <c r="J1291" s="2" t="s">
        <v>207</v>
      </c>
    </row>
    <row r="1292" spans="1:10" x14ac:dyDescent="0.25">
      <c r="A1292" s="2">
        <v>1290</v>
      </c>
      <c r="B1292" s="2" t="s">
        <v>207</v>
      </c>
      <c r="C1292" s="2">
        <v>19100</v>
      </c>
      <c r="D1292" s="2">
        <v>10</v>
      </c>
      <c r="E1292" s="2" t="s">
        <v>207</v>
      </c>
      <c r="F1292" s="2">
        <v>310</v>
      </c>
      <c r="G1292" s="2" t="s">
        <v>207</v>
      </c>
      <c r="H1292" s="2" t="s">
        <v>207</v>
      </c>
      <c r="I1292" s="2" t="s">
        <v>207</v>
      </c>
      <c r="J1292" s="2" t="s">
        <v>207</v>
      </c>
    </row>
    <row r="1293" spans="1:10" x14ac:dyDescent="0.25">
      <c r="A1293" s="2">
        <v>1291</v>
      </c>
      <c r="B1293" s="2" t="s">
        <v>207</v>
      </c>
      <c r="C1293" s="2">
        <v>19200</v>
      </c>
      <c r="D1293" s="2">
        <v>10</v>
      </c>
      <c r="E1293" s="2" t="s">
        <v>207</v>
      </c>
      <c r="F1293" s="2">
        <v>310</v>
      </c>
      <c r="G1293" s="2" t="s">
        <v>207</v>
      </c>
      <c r="H1293" s="2" t="s">
        <v>207</v>
      </c>
      <c r="I1293" s="2" t="s">
        <v>207</v>
      </c>
      <c r="J1293" s="2" t="s">
        <v>207</v>
      </c>
    </row>
    <row r="1294" spans="1:10" x14ac:dyDescent="0.25">
      <c r="A1294" s="2">
        <v>1292</v>
      </c>
      <c r="B1294" s="2" t="s">
        <v>207</v>
      </c>
      <c r="C1294" s="2">
        <v>19300</v>
      </c>
      <c r="D1294" s="2">
        <v>10</v>
      </c>
      <c r="E1294" s="2" t="s">
        <v>207</v>
      </c>
      <c r="F1294" s="2">
        <v>310</v>
      </c>
      <c r="G1294" s="2" t="s">
        <v>207</v>
      </c>
      <c r="H1294" s="2" t="s">
        <v>207</v>
      </c>
      <c r="I1294" s="2" t="s">
        <v>207</v>
      </c>
      <c r="J1294" s="2" t="s">
        <v>207</v>
      </c>
    </row>
    <row r="1295" spans="1:10" x14ac:dyDescent="0.25">
      <c r="A1295" s="2">
        <v>1293</v>
      </c>
      <c r="B1295" s="2" t="s">
        <v>207</v>
      </c>
      <c r="C1295" s="2">
        <v>19400</v>
      </c>
      <c r="D1295" s="2">
        <v>10</v>
      </c>
      <c r="E1295" s="2" t="s">
        <v>207</v>
      </c>
      <c r="F1295" s="2">
        <v>320</v>
      </c>
      <c r="G1295" s="2" t="s">
        <v>207</v>
      </c>
      <c r="H1295" s="2" t="s">
        <v>207</v>
      </c>
      <c r="I1295" s="2" t="s">
        <v>207</v>
      </c>
      <c r="J1295" s="2" t="s">
        <v>207</v>
      </c>
    </row>
    <row r="1296" spans="1:10" x14ac:dyDescent="0.25">
      <c r="A1296" s="2">
        <v>1294</v>
      </c>
      <c r="B1296" s="2" t="s">
        <v>207</v>
      </c>
      <c r="C1296" s="2">
        <v>19500</v>
      </c>
      <c r="D1296" s="2">
        <v>10</v>
      </c>
      <c r="E1296" s="2" t="s">
        <v>207</v>
      </c>
      <c r="F1296" s="2">
        <v>320</v>
      </c>
      <c r="G1296" s="2" t="s">
        <v>207</v>
      </c>
      <c r="H1296" s="2" t="s">
        <v>207</v>
      </c>
      <c r="I1296" s="2" t="s">
        <v>207</v>
      </c>
      <c r="J1296" s="2" t="s">
        <v>207</v>
      </c>
    </row>
    <row r="1297" spans="1:10" x14ac:dyDescent="0.25">
      <c r="A1297" s="2">
        <v>1295</v>
      </c>
      <c r="B1297" s="2" t="s">
        <v>207</v>
      </c>
      <c r="C1297" s="2">
        <v>19600</v>
      </c>
      <c r="D1297" s="2">
        <v>10</v>
      </c>
      <c r="E1297" s="2" t="s">
        <v>207</v>
      </c>
      <c r="F1297" s="2">
        <v>320</v>
      </c>
      <c r="G1297" s="2" t="s">
        <v>207</v>
      </c>
      <c r="H1297" s="2" t="s">
        <v>207</v>
      </c>
      <c r="I1297" s="2" t="s">
        <v>207</v>
      </c>
      <c r="J1297" s="2" t="s">
        <v>207</v>
      </c>
    </row>
    <row r="1298" spans="1:10" x14ac:dyDescent="0.25">
      <c r="A1298" s="2">
        <v>1296</v>
      </c>
      <c r="B1298" s="2" t="s">
        <v>207</v>
      </c>
      <c r="C1298" s="2">
        <v>19700</v>
      </c>
      <c r="D1298" s="2">
        <v>10</v>
      </c>
      <c r="E1298" s="2" t="s">
        <v>207</v>
      </c>
      <c r="F1298" s="2">
        <v>330</v>
      </c>
      <c r="G1298" s="2" t="s">
        <v>207</v>
      </c>
      <c r="H1298" s="2" t="s">
        <v>207</v>
      </c>
      <c r="I1298" s="2" t="s">
        <v>207</v>
      </c>
      <c r="J1298" s="2" t="s">
        <v>207</v>
      </c>
    </row>
    <row r="1299" spans="1:10" x14ac:dyDescent="0.25">
      <c r="A1299" s="2">
        <v>1297</v>
      </c>
      <c r="B1299" s="2" t="s">
        <v>207</v>
      </c>
      <c r="C1299" s="2">
        <v>19800</v>
      </c>
      <c r="D1299" s="2">
        <v>10</v>
      </c>
      <c r="E1299" s="2" t="s">
        <v>207</v>
      </c>
      <c r="F1299" s="2">
        <v>330</v>
      </c>
      <c r="G1299" s="2" t="s">
        <v>207</v>
      </c>
      <c r="H1299" s="2" t="s">
        <v>207</v>
      </c>
      <c r="I1299" s="2" t="s">
        <v>207</v>
      </c>
      <c r="J1299" s="2" t="s">
        <v>207</v>
      </c>
    </row>
    <row r="1300" spans="1:10" x14ac:dyDescent="0.25">
      <c r="A1300" s="2">
        <v>1298</v>
      </c>
      <c r="B1300" s="2" t="s">
        <v>207</v>
      </c>
      <c r="C1300" s="2">
        <v>19900</v>
      </c>
      <c r="D1300" s="2">
        <v>10</v>
      </c>
      <c r="E1300" s="2" t="s">
        <v>207</v>
      </c>
      <c r="F1300" s="2">
        <v>330</v>
      </c>
      <c r="G1300" s="2" t="s">
        <v>207</v>
      </c>
      <c r="H1300" s="2" t="s">
        <v>207</v>
      </c>
      <c r="I1300" s="2" t="s">
        <v>207</v>
      </c>
      <c r="J1300" s="2" t="s">
        <v>207</v>
      </c>
    </row>
    <row r="1301" spans="1:10" x14ac:dyDescent="0.25">
      <c r="A1301" s="2">
        <v>1299</v>
      </c>
      <c r="B1301" s="2" t="s">
        <v>207</v>
      </c>
      <c r="C1301" s="2">
        <v>20000</v>
      </c>
      <c r="D1301" s="2">
        <v>10</v>
      </c>
      <c r="E1301" s="2" t="s">
        <v>207</v>
      </c>
      <c r="F1301" s="2">
        <v>340</v>
      </c>
      <c r="G1301" s="2" t="s">
        <v>207</v>
      </c>
      <c r="H1301" s="2" t="s">
        <v>207</v>
      </c>
      <c r="I1301" s="2" t="s">
        <v>207</v>
      </c>
      <c r="J1301" s="2" t="s">
        <v>207</v>
      </c>
    </row>
    <row r="1302" spans="1:10" x14ac:dyDescent="0.25">
      <c r="A1302" s="2">
        <v>1300</v>
      </c>
      <c r="B1302" s="2" t="s">
        <v>344</v>
      </c>
      <c r="C1302" s="2">
        <v>5</v>
      </c>
      <c r="D1302" s="2">
        <v>40</v>
      </c>
      <c r="E1302" s="2" t="s">
        <v>207</v>
      </c>
      <c r="F1302" s="2">
        <v>285</v>
      </c>
      <c r="G1302" s="2" t="s">
        <v>207</v>
      </c>
      <c r="H1302" s="2" t="s">
        <v>207</v>
      </c>
      <c r="I1302" s="2" t="s">
        <v>207</v>
      </c>
      <c r="J1302" s="2" t="s">
        <v>207</v>
      </c>
    </row>
    <row r="1303" spans="1:10" x14ac:dyDescent="0.25">
      <c r="A1303" s="2">
        <v>1301</v>
      </c>
      <c r="B1303" s="2" t="s">
        <v>345</v>
      </c>
      <c r="C1303" s="2">
        <v>10</v>
      </c>
      <c r="D1303" s="2">
        <v>40</v>
      </c>
      <c r="E1303" s="2" t="s">
        <v>207</v>
      </c>
      <c r="F1303" s="2">
        <v>285</v>
      </c>
      <c r="G1303" s="2" t="s">
        <v>207</v>
      </c>
      <c r="H1303" s="2" t="s">
        <v>207</v>
      </c>
      <c r="I1303" s="2" t="s">
        <v>207</v>
      </c>
      <c r="J1303" s="2" t="s">
        <v>207</v>
      </c>
    </row>
    <row r="1304" spans="1:10" x14ac:dyDescent="0.25">
      <c r="A1304" s="2">
        <v>1302</v>
      </c>
      <c r="B1304" s="2" t="s">
        <v>346</v>
      </c>
      <c r="C1304" s="2">
        <v>15</v>
      </c>
      <c r="D1304" s="2">
        <v>40</v>
      </c>
      <c r="E1304" s="2" t="s">
        <v>207</v>
      </c>
      <c r="F1304" s="2">
        <v>285</v>
      </c>
      <c r="G1304" s="2" t="s">
        <v>207</v>
      </c>
      <c r="H1304" s="2" t="s">
        <v>207</v>
      </c>
      <c r="I1304" s="2" t="s">
        <v>207</v>
      </c>
      <c r="J1304" s="2" t="s">
        <v>207</v>
      </c>
    </row>
    <row r="1305" spans="1:10" x14ac:dyDescent="0.25">
      <c r="A1305" s="2">
        <v>1303</v>
      </c>
      <c r="B1305" s="2" t="s">
        <v>347</v>
      </c>
      <c r="C1305" s="2">
        <v>20</v>
      </c>
      <c r="D1305" s="2">
        <v>40</v>
      </c>
      <c r="E1305" s="2" t="s">
        <v>207</v>
      </c>
      <c r="F1305" s="2">
        <v>295</v>
      </c>
      <c r="G1305" s="2" t="s">
        <v>207</v>
      </c>
      <c r="H1305" s="2" t="s">
        <v>207</v>
      </c>
      <c r="I1305" s="2" t="s">
        <v>207</v>
      </c>
      <c r="J1305" s="2" t="s">
        <v>207</v>
      </c>
    </row>
    <row r="1306" spans="1:10" x14ac:dyDescent="0.25">
      <c r="A1306" s="2">
        <v>1304</v>
      </c>
      <c r="B1306" s="2" t="s">
        <v>348</v>
      </c>
      <c r="C1306" s="2">
        <v>25</v>
      </c>
      <c r="D1306" s="2">
        <v>40</v>
      </c>
      <c r="E1306" s="2" t="s">
        <v>207</v>
      </c>
      <c r="F1306" s="2">
        <v>295</v>
      </c>
      <c r="G1306" s="2" t="s">
        <v>207</v>
      </c>
      <c r="H1306" s="2" t="s">
        <v>207</v>
      </c>
      <c r="I1306" s="2" t="s">
        <v>207</v>
      </c>
      <c r="J1306" s="2" t="s">
        <v>207</v>
      </c>
    </row>
    <row r="1307" spans="1:10" x14ac:dyDescent="0.25">
      <c r="A1307" s="2">
        <v>1305</v>
      </c>
      <c r="B1307" s="2" t="s">
        <v>349</v>
      </c>
      <c r="C1307" s="2">
        <v>30</v>
      </c>
      <c r="D1307" s="2">
        <v>40</v>
      </c>
      <c r="E1307" s="2" t="s">
        <v>207</v>
      </c>
      <c r="F1307" s="2">
        <v>295</v>
      </c>
      <c r="G1307" s="2" t="s">
        <v>207</v>
      </c>
      <c r="H1307" s="2" t="s">
        <v>207</v>
      </c>
      <c r="I1307" s="2" t="s">
        <v>207</v>
      </c>
      <c r="J1307" s="2" t="s">
        <v>207</v>
      </c>
    </row>
    <row r="1308" spans="1:10" x14ac:dyDescent="0.25">
      <c r="A1308" s="2">
        <v>1306</v>
      </c>
      <c r="B1308" s="2" t="s">
        <v>350</v>
      </c>
      <c r="C1308" s="2">
        <v>35</v>
      </c>
      <c r="D1308" s="2">
        <v>40</v>
      </c>
      <c r="E1308" s="2" t="s">
        <v>207</v>
      </c>
      <c r="F1308" s="2">
        <v>305</v>
      </c>
      <c r="G1308" s="2" t="s">
        <v>207</v>
      </c>
      <c r="H1308" s="2" t="s">
        <v>207</v>
      </c>
      <c r="I1308" s="2" t="s">
        <v>207</v>
      </c>
      <c r="J1308" s="2" t="s">
        <v>207</v>
      </c>
    </row>
    <row r="1309" spans="1:10" x14ac:dyDescent="0.25">
      <c r="A1309" s="2">
        <v>1307</v>
      </c>
      <c r="B1309" s="2" t="s">
        <v>351</v>
      </c>
      <c r="C1309" s="2">
        <v>40</v>
      </c>
      <c r="D1309" s="2">
        <v>40</v>
      </c>
      <c r="E1309" s="2" t="s">
        <v>207</v>
      </c>
      <c r="F1309" s="2">
        <v>305</v>
      </c>
      <c r="G1309" s="2" t="s">
        <v>207</v>
      </c>
      <c r="H1309" s="2" t="s">
        <v>207</v>
      </c>
      <c r="I1309" s="2" t="s">
        <v>207</v>
      </c>
      <c r="J1309" s="2" t="s">
        <v>207</v>
      </c>
    </row>
    <row r="1310" spans="1:10" x14ac:dyDescent="0.25">
      <c r="A1310" s="2">
        <v>1308</v>
      </c>
      <c r="B1310" s="2" t="s">
        <v>352</v>
      </c>
      <c r="C1310" s="2">
        <v>45</v>
      </c>
      <c r="D1310" s="2">
        <v>40</v>
      </c>
      <c r="E1310" s="2" t="s">
        <v>207</v>
      </c>
      <c r="F1310" s="2">
        <v>305</v>
      </c>
      <c r="G1310" s="2" t="s">
        <v>207</v>
      </c>
      <c r="H1310" s="2" t="s">
        <v>207</v>
      </c>
      <c r="I1310" s="2" t="s">
        <v>207</v>
      </c>
      <c r="J1310" s="2" t="s">
        <v>207</v>
      </c>
    </row>
    <row r="1311" spans="1:10" x14ac:dyDescent="0.25">
      <c r="A1311" s="2">
        <v>1309</v>
      </c>
      <c r="B1311" s="2" t="s">
        <v>353</v>
      </c>
      <c r="C1311" s="2">
        <v>50</v>
      </c>
      <c r="D1311" s="2">
        <v>40</v>
      </c>
      <c r="E1311" s="2" t="s">
        <v>207</v>
      </c>
      <c r="F1311" s="2">
        <v>315</v>
      </c>
      <c r="G1311" s="2" t="s">
        <v>207</v>
      </c>
      <c r="H1311" s="2" t="s">
        <v>207</v>
      </c>
      <c r="I1311" s="2" t="s">
        <v>207</v>
      </c>
      <c r="J1311" s="2" t="s">
        <v>207</v>
      </c>
    </row>
    <row r="1312" spans="1:10" x14ac:dyDescent="0.25">
      <c r="A1312" s="2">
        <v>1310</v>
      </c>
      <c r="B1312" s="2" t="s">
        <v>354</v>
      </c>
      <c r="C1312" s="2">
        <v>55</v>
      </c>
      <c r="D1312" s="2">
        <v>40</v>
      </c>
      <c r="E1312" s="2" t="s">
        <v>207</v>
      </c>
      <c r="F1312" s="2">
        <v>315</v>
      </c>
      <c r="G1312" s="2" t="s">
        <v>207</v>
      </c>
      <c r="H1312" s="2" t="s">
        <v>207</v>
      </c>
      <c r="I1312" s="2" t="s">
        <v>207</v>
      </c>
      <c r="J1312" s="2" t="s">
        <v>207</v>
      </c>
    </row>
    <row r="1313" spans="1:10" x14ac:dyDescent="0.25">
      <c r="A1313" s="2">
        <v>1311</v>
      </c>
      <c r="B1313" s="2" t="s">
        <v>355</v>
      </c>
      <c r="C1313" s="2">
        <v>60</v>
      </c>
      <c r="D1313" s="2">
        <v>40</v>
      </c>
      <c r="E1313" s="2" t="s">
        <v>207</v>
      </c>
      <c r="F1313" s="2">
        <v>315</v>
      </c>
      <c r="G1313" s="2" t="s">
        <v>207</v>
      </c>
      <c r="H1313" s="2" t="s">
        <v>207</v>
      </c>
      <c r="I1313" s="2" t="s">
        <v>207</v>
      </c>
      <c r="J1313" s="2" t="s">
        <v>207</v>
      </c>
    </row>
    <row r="1314" spans="1:10" x14ac:dyDescent="0.25">
      <c r="A1314" s="2">
        <v>1312</v>
      </c>
      <c r="B1314" s="2" t="s">
        <v>356</v>
      </c>
      <c r="C1314" s="2">
        <v>65</v>
      </c>
      <c r="D1314" s="2">
        <v>40</v>
      </c>
      <c r="E1314" s="2" t="s">
        <v>207</v>
      </c>
      <c r="F1314" s="2">
        <v>325</v>
      </c>
      <c r="G1314" s="2" t="s">
        <v>207</v>
      </c>
      <c r="H1314" s="2" t="s">
        <v>207</v>
      </c>
      <c r="I1314" s="2" t="s">
        <v>207</v>
      </c>
      <c r="J1314" s="2" t="s">
        <v>207</v>
      </c>
    </row>
    <row r="1315" spans="1:10" x14ac:dyDescent="0.25">
      <c r="A1315" s="2">
        <v>1313</v>
      </c>
      <c r="B1315" s="2" t="s">
        <v>357</v>
      </c>
      <c r="C1315" s="2">
        <v>70</v>
      </c>
      <c r="D1315" s="2">
        <v>40</v>
      </c>
      <c r="E1315" s="2" t="s">
        <v>207</v>
      </c>
      <c r="F1315" s="2">
        <v>325</v>
      </c>
      <c r="G1315" s="2" t="s">
        <v>207</v>
      </c>
      <c r="H1315" s="2" t="s">
        <v>207</v>
      </c>
      <c r="I1315" s="2" t="s">
        <v>207</v>
      </c>
      <c r="J1315" s="2" t="s">
        <v>207</v>
      </c>
    </row>
    <row r="1316" spans="1:10" x14ac:dyDescent="0.25">
      <c r="A1316" s="2">
        <v>1314</v>
      </c>
      <c r="B1316" s="2" t="s">
        <v>358</v>
      </c>
      <c r="C1316" s="2">
        <v>75</v>
      </c>
      <c r="D1316" s="2">
        <v>40</v>
      </c>
      <c r="E1316" s="2" t="s">
        <v>207</v>
      </c>
      <c r="F1316" s="2" t="s">
        <v>207</v>
      </c>
      <c r="G1316" s="2" t="s">
        <v>207</v>
      </c>
      <c r="H1316" s="2" t="s">
        <v>207</v>
      </c>
      <c r="I1316" s="2" t="s">
        <v>207</v>
      </c>
      <c r="J1316" s="2" t="s">
        <v>207</v>
      </c>
    </row>
    <row r="1317" spans="1:10" x14ac:dyDescent="0.25">
      <c r="A1317" s="2">
        <v>1315</v>
      </c>
      <c r="B1317" s="2" t="s">
        <v>359</v>
      </c>
      <c r="C1317" s="2">
        <v>80</v>
      </c>
      <c r="D1317" s="2">
        <v>40</v>
      </c>
      <c r="E1317" s="2" t="s">
        <v>207</v>
      </c>
      <c r="F1317" s="2" t="s">
        <v>207</v>
      </c>
      <c r="G1317" s="2" t="s">
        <v>207</v>
      </c>
      <c r="H1317" s="2" t="s">
        <v>207</v>
      </c>
      <c r="I1317" s="2" t="s">
        <v>207</v>
      </c>
      <c r="J1317" s="2" t="s">
        <v>207</v>
      </c>
    </row>
    <row r="1318" spans="1:10" x14ac:dyDescent="0.25">
      <c r="A1318" s="2">
        <v>1316</v>
      </c>
      <c r="B1318" s="2" t="s">
        <v>360</v>
      </c>
      <c r="C1318" s="2">
        <v>85</v>
      </c>
      <c r="D1318" s="2">
        <v>40</v>
      </c>
      <c r="E1318" s="2" t="s">
        <v>207</v>
      </c>
      <c r="F1318" s="2" t="s">
        <v>207</v>
      </c>
      <c r="G1318" s="2" t="s">
        <v>207</v>
      </c>
      <c r="H1318" s="2" t="s">
        <v>207</v>
      </c>
      <c r="I1318" s="2" t="s">
        <v>207</v>
      </c>
      <c r="J1318" s="2" t="s">
        <v>207</v>
      </c>
    </row>
    <row r="1319" spans="1:10" x14ac:dyDescent="0.25">
      <c r="A1319" s="2">
        <v>1317</v>
      </c>
      <c r="B1319" s="2" t="s">
        <v>361</v>
      </c>
      <c r="C1319" s="2">
        <v>90</v>
      </c>
      <c r="D1319" s="2">
        <v>40</v>
      </c>
      <c r="E1319" s="2" t="s">
        <v>207</v>
      </c>
      <c r="F1319" s="2" t="s">
        <v>207</v>
      </c>
      <c r="G1319" s="2" t="s">
        <v>207</v>
      </c>
      <c r="H1319" s="2" t="s">
        <v>207</v>
      </c>
      <c r="I1319" s="2" t="s">
        <v>207</v>
      </c>
      <c r="J1319" s="2" t="s">
        <v>207</v>
      </c>
    </row>
    <row r="1320" spans="1:10" x14ac:dyDescent="0.25">
      <c r="A1320" s="2">
        <v>1318</v>
      </c>
      <c r="B1320" s="2" t="s">
        <v>362</v>
      </c>
      <c r="C1320" s="2">
        <v>95</v>
      </c>
      <c r="D1320" s="2">
        <v>40</v>
      </c>
      <c r="E1320" s="2" t="s">
        <v>207</v>
      </c>
      <c r="F1320" s="2" t="s">
        <v>207</v>
      </c>
      <c r="G1320" s="2" t="s">
        <v>207</v>
      </c>
      <c r="H1320" s="2" t="s">
        <v>207</v>
      </c>
      <c r="I1320" s="2" t="s">
        <v>207</v>
      </c>
      <c r="J1320" s="2" t="s">
        <v>207</v>
      </c>
    </row>
    <row r="1321" spans="1:10" x14ac:dyDescent="0.25">
      <c r="A1321" s="2">
        <v>1319</v>
      </c>
      <c r="B1321" s="2" t="s">
        <v>363</v>
      </c>
      <c r="C1321" s="2">
        <v>100</v>
      </c>
      <c r="D1321" s="2">
        <v>40</v>
      </c>
      <c r="E1321" s="2" t="s">
        <v>207</v>
      </c>
      <c r="F1321" s="2" t="s">
        <v>207</v>
      </c>
      <c r="G1321" s="2" t="s">
        <v>207</v>
      </c>
      <c r="H1321" s="2" t="s">
        <v>207</v>
      </c>
      <c r="I1321" s="2" t="s">
        <v>207</v>
      </c>
      <c r="J1321" s="2" t="s">
        <v>207</v>
      </c>
    </row>
    <row r="1322" spans="1:10" x14ac:dyDescent="0.25">
      <c r="A1322" s="2">
        <v>1320</v>
      </c>
      <c r="B1322" s="2" t="s">
        <v>364</v>
      </c>
      <c r="C1322" s="2">
        <v>105</v>
      </c>
      <c r="D1322" s="2">
        <v>40</v>
      </c>
      <c r="E1322" s="2" t="s">
        <v>207</v>
      </c>
      <c r="F1322" s="2" t="s">
        <v>207</v>
      </c>
      <c r="G1322" s="2" t="s">
        <v>207</v>
      </c>
      <c r="H1322" s="2" t="s">
        <v>207</v>
      </c>
      <c r="I1322" s="2" t="s">
        <v>207</v>
      </c>
      <c r="J1322" s="2" t="s">
        <v>207</v>
      </c>
    </row>
    <row r="1323" spans="1:10" x14ac:dyDescent="0.25">
      <c r="A1323" s="2">
        <v>1321</v>
      </c>
      <c r="B1323" s="2" t="s">
        <v>365</v>
      </c>
      <c r="C1323" s="2">
        <v>110</v>
      </c>
      <c r="D1323" s="2">
        <v>40</v>
      </c>
      <c r="E1323" s="2" t="s">
        <v>207</v>
      </c>
      <c r="F1323" s="2" t="s">
        <v>207</v>
      </c>
      <c r="G1323" s="2" t="s">
        <v>207</v>
      </c>
      <c r="H1323" s="2" t="s">
        <v>207</v>
      </c>
      <c r="I1323" s="2" t="s">
        <v>207</v>
      </c>
      <c r="J1323" s="2" t="s">
        <v>207</v>
      </c>
    </row>
    <row r="1324" spans="1:10" x14ac:dyDescent="0.25">
      <c r="A1324" s="2">
        <v>1322</v>
      </c>
      <c r="B1324" s="2" t="s">
        <v>366</v>
      </c>
      <c r="C1324" s="2">
        <v>115</v>
      </c>
      <c r="D1324" s="2">
        <v>40</v>
      </c>
      <c r="E1324" s="2" t="s">
        <v>207</v>
      </c>
      <c r="F1324" s="2" t="s">
        <v>207</v>
      </c>
      <c r="G1324" s="2" t="s">
        <v>207</v>
      </c>
      <c r="H1324" s="2" t="s">
        <v>207</v>
      </c>
      <c r="I1324" s="2" t="s">
        <v>207</v>
      </c>
      <c r="J1324" s="2" t="s">
        <v>207</v>
      </c>
    </row>
    <row r="1325" spans="1:10" x14ac:dyDescent="0.25">
      <c r="A1325" s="2">
        <v>1323</v>
      </c>
      <c r="B1325" s="2" t="s">
        <v>367</v>
      </c>
      <c r="C1325" s="2">
        <v>120</v>
      </c>
      <c r="D1325" s="2">
        <v>40</v>
      </c>
      <c r="E1325" s="2" t="s">
        <v>207</v>
      </c>
      <c r="F1325" s="2" t="s">
        <v>207</v>
      </c>
      <c r="G1325" s="2" t="s">
        <v>207</v>
      </c>
      <c r="H1325" s="2" t="s">
        <v>207</v>
      </c>
      <c r="I1325" s="2" t="s">
        <v>207</v>
      </c>
      <c r="J1325" s="2" t="s">
        <v>207</v>
      </c>
    </row>
    <row r="1326" spans="1:10" x14ac:dyDescent="0.25">
      <c r="A1326" s="2">
        <v>1324</v>
      </c>
      <c r="B1326" s="2" t="s">
        <v>368</v>
      </c>
      <c r="C1326" s="2">
        <v>125</v>
      </c>
      <c r="D1326" s="2">
        <v>40</v>
      </c>
      <c r="E1326" s="2" t="s">
        <v>207</v>
      </c>
      <c r="F1326" s="2" t="s">
        <v>207</v>
      </c>
      <c r="G1326" s="2" t="s">
        <v>207</v>
      </c>
      <c r="H1326" s="2" t="s">
        <v>207</v>
      </c>
      <c r="I1326" s="2" t="s">
        <v>207</v>
      </c>
      <c r="J1326" s="2" t="s">
        <v>207</v>
      </c>
    </row>
    <row r="1327" spans="1:10" x14ac:dyDescent="0.25">
      <c r="A1327" s="2">
        <v>1325</v>
      </c>
      <c r="B1327" s="2" t="s">
        <v>369</v>
      </c>
      <c r="C1327" s="2">
        <v>130</v>
      </c>
      <c r="D1327" s="2">
        <v>40</v>
      </c>
      <c r="E1327" s="2" t="s">
        <v>207</v>
      </c>
      <c r="F1327" s="2" t="s">
        <v>207</v>
      </c>
      <c r="G1327" s="2" t="s">
        <v>207</v>
      </c>
      <c r="H1327" s="2" t="s">
        <v>207</v>
      </c>
      <c r="I1327" s="2" t="s">
        <v>207</v>
      </c>
      <c r="J1327" s="2" t="s">
        <v>207</v>
      </c>
    </row>
    <row r="1328" spans="1:10" x14ac:dyDescent="0.25">
      <c r="A1328" s="2">
        <v>1326</v>
      </c>
      <c r="B1328" s="2" t="s">
        <v>370</v>
      </c>
      <c r="C1328" s="2">
        <v>135</v>
      </c>
      <c r="D1328" s="2">
        <v>40</v>
      </c>
      <c r="E1328" s="2" t="s">
        <v>207</v>
      </c>
      <c r="F1328" s="2" t="s">
        <v>207</v>
      </c>
      <c r="G1328" s="2" t="s">
        <v>207</v>
      </c>
      <c r="H1328" s="2" t="s">
        <v>207</v>
      </c>
      <c r="I1328" s="2" t="s">
        <v>207</v>
      </c>
      <c r="J1328" s="2" t="s">
        <v>207</v>
      </c>
    </row>
    <row r="1329" spans="1:10" x14ac:dyDescent="0.25">
      <c r="A1329" s="2">
        <v>1327</v>
      </c>
      <c r="B1329" s="2" t="s">
        <v>371</v>
      </c>
      <c r="C1329" s="2">
        <v>140</v>
      </c>
      <c r="D1329" s="2">
        <v>40</v>
      </c>
      <c r="E1329" s="2" t="s">
        <v>207</v>
      </c>
      <c r="F1329" s="2" t="s">
        <v>207</v>
      </c>
      <c r="G1329" s="2" t="s">
        <v>207</v>
      </c>
      <c r="H1329" s="2" t="s">
        <v>207</v>
      </c>
      <c r="I1329" s="2" t="s">
        <v>207</v>
      </c>
      <c r="J1329" s="2" t="s">
        <v>207</v>
      </c>
    </row>
    <row r="1330" spans="1:10" x14ac:dyDescent="0.25">
      <c r="A1330" s="2">
        <v>1328</v>
      </c>
      <c r="B1330" s="2" t="s">
        <v>372</v>
      </c>
      <c r="C1330" s="2">
        <v>145</v>
      </c>
      <c r="D1330" s="2">
        <v>40</v>
      </c>
      <c r="E1330" s="2" t="s">
        <v>207</v>
      </c>
      <c r="F1330" s="2" t="s">
        <v>207</v>
      </c>
      <c r="G1330" s="2" t="s">
        <v>207</v>
      </c>
      <c r="H1330" s="2" t="s">
        <v>207</v>
      </c>
      <c r="I1330" s="2" t="s">
        <v>207</v>
      </c>
      <c r="J1330" s="2" t="s">
        <v>207</v>
      </c>
    </row>
    <row r="1331" spans="1:10" x14ac:dyDescent="0.25">
      <c r="A1331" s="2">
        <v>1329</v>
      </c>
      <c r="B1331" s="2" t="s">
        <v>373</v>
      </c>
      <c r="C1331" s="2">
        <v>150</v>
      </c>
      <c r="D1331" s="2">
        <v>40</v>
      </c>
      <c r="E1331" s="2" t="s">
        <v>207</v>
      </c>
      <c r="F1331" s="2" t="s">
        <v>207</v>
      </c>
      <c r="G1331" s="2" t="s">
        <v>207</v>
      </c>
      <c r="H1331" s="2" t="s">
        <v>207</v>
      </c>
      <c r="I1331" s="2" t="s">
        <v>207</v>
      </c>
      <c r="J1331" s="2" t="s">
        <v>207</v>
      </c>
    </row>
    <row r="1332" spans="1:10" x14ac:dyDescent="0.25">
      <c r="A1332" s="2">
        <v>1330</v>
      </c>
      <c r="B1332" s="2" t="s">
        <v>374</v>
      </c>
      <c r="C1332" s="2">
        <v>155</v>
      </c>
      <c r="D1332" s="2">
        <v>40</v>
      </c>
      <c r="E1332" s="2" t="s">
        <v>207</v>
      </c>
      <c r="F1332" s="2" t="s">
        <v>207</v>
      </c>
      <c r="G1332" s="2" t="s">
        <v>207</v>
      </c>
      <c r="H1332" s="2" t="s">
        <v>207</v>
      </c>
      <c r="I1332" s="2" t="s">
        <v>207</v>
      </c>
      <c r="J1332" s="2" t="s">
        <v>207</v>
      </c>
    </row>
    <row r="1333" spans="1:10" x14ac:dyDescent="0.25">
      <c r="A1333" s="2">
        <v>1331</v>
      </c>
      <c r="B1333" s="2" t="s">
        <v>375</v>
      </c>
      <c r="C1333" s="2">
        <v>160</v>
      </c>
      <c r="D1333" s="2">
        <v>40</v>
      </c>
      <c r="E1333" s="2" t="s">
        <v>207</v>
      </c>
      <c r="F1333" s="2" t="s">
        <v>207</v>
      </c>
      <c r="G1333" s="2" t="s">
        <v>207</v>
      </c>
      <c r="H1333" s="2" t="s">
        <v>207</v>
      </c>
      <c r="I1333" s="2" t="s">
        <v>207</v>
      </c>
      <c r="J1333" s="2" t="s">
        <v>207</v>
      </c>
    </row>
    <row r="1334" spans="1:10" x14ac:dyDescent="0.25">
      <c r="A1334" s="2">
        <v>1332</v>
      </c>
      <c r="B1334" s="2" t="s">
        <v>376</v>
      </c>
      <c r="C1334" s="2">
        <v>165</v>
      </c>
      <c r="D1334" s="2">
        <v>40</v>
      </c>
      <c r="E1334" s="2" t="s">
        <v>207</v>
      </c>
      <c r="F1334" s="2" t="s">
        <v>207</v>
      </c>
      <c r="G1334" s="2" t="s">
        <v>207</v>
      </c>
      <c r="H1334" s="2" t="s">
        <v>207</v>
      </c>
      <c r="I1334" s="2" t="s">
        <v>207</v>
      </c>
      <c r="J1334" s="2" t="s">
        <v>207</v>
      </c>
    </row>
    <row r="1335" spans="1:10" x14ac:dyDescent="0.25">
      <c r="A1335" s="2">
        <v>1333</v>
      </c>
      <c r="B1335" s="2" t="s">
        <v>377</v>
      </c>
      <c r="C1335" s="2">
        <v>170</v>
      </c>
      <c r="D1335" s="2">
        <v>40</v>
      </c>
      <c r="E1335" s="2" t="s">
        <v>207</v>
      </c>
      <c r="F1335" s="2" t="s">
        <v>207</v>
      </c>
      <c r="G1335" s="2" t="s">
        <v>207</v>
      </c>
      <c r="H1335" s="2" t="s">
        <v>207</v>
      </c>
      <c r="I1335" s="2" t="s">
        <v>207</v>
      </c>
      <c r="J1335" s="2" t="s">
        <v>207</v>
      </c>
    </row>
    <row r="1336" spans="1:10" x14ac:dyDescent="0.25">
      <c r="A1336" s="2">
        <v>1334</v>
      </c>
      <c r="B1336" s="2" t="s">
        <v>378</v>
      </c>
      <c r="C1336" s="2">
        <v>175</v>
      </c>
      <c r="D1336" s="2">
        <v>40</v>
      </c>
      <c r="E1336" s="2" t="s">
        <v>207</v>
      </c>
      <c r="F1336" s="2" t="s">
        <v>207</v>
      </c>
      <c r="G1336" s="2" t="s">
        <v>207</v>
      </c>
      <c r="H1336" s="2" t="s">
        <v>207</v>
      </c>
      <c r="I1336" s="2" t="s">
        <v>207</v>
      </c>
      <c r="J1336" s="2" t="s">
        <v>207</v>
      </c>
    </row>
    <row r="1337" spans="1:10" x14ac:dyDescent="0.25">
      <c r="A1337" s="2">
        <v>1335</v>
      </c>
      <c r="B1337" s="2" t="s">
        <v>379</v>
      </c>
      <c r="C1337" s="2">
        <v>180</v>
      </c>
      <c r="D1337" s="2">
        <v>40</v>
      </c>
      <c r="E1337" s="2" t="s">
        <v>207</v>
      </c>
      <c r="F1337" s="2" t="s">
        <v>207</v>
      </c>
      <c r="G1337" s="2" t="s">
        <v>207</v>
      </c>
      <c r="H1337" s="2" t="s">
        <v>207</v>
      </c>
      <c r="I1337" s="2" t="s">
        <v>207</v>
      </c>
      <c r="J1337" s="2" t="s">
        <v>207</v>
      </c>
    </row>
    <row r="1338" spans="1:10" x14ac:dyDescent="0.25">
      <c r="A1338" s="2">
        <v>1336</v>
      </c>
      <c r="B1338" s="2" t="s">
        <v>380</v>
      </c>
      <c r="C1338" s="2">
        <v>185</v>
      </c>
      <c r="D1338" s="2">
        <v>40</v>
      </c>
      <c r="E1338" s="2" t="s">
        <v>207</v>
      </c>
      <c r="F1338" s="2" t="s">
        <v>207</v>
      </c>
      <c r="G1338" s="2" t="s">
        <v>207</v>
      </c>
      <c r="H1338" s="2" t="s">
        <v>207</v>
      </c>
      <c r="I1338" s="2" t="s">
        <v>207</v>
      </c>
      <c r="J1338" s="2" t="s">
        <v>207</v>
      </c>
    </row>
    <row r="1339" spans="1:10" x14ac:dyDescent="0.25">
      <c r="A1339" s="2">
        <v>1337</v>
      </c>
      <c r="B1339" s="2" t="s">
        <v>381</v>
      </c>
      <c r="C1339" s="2">
        <v>190</v>
      </c>
      <c r="D1339" s="2">
        <v>40</v>
      </c>
      <c r="E1339" s="2" t="s">
        <v>207</v>
      </c>
      <c r="F1339" s="2" t="s">
        <v>207</v>
      </c>
      <c r="G1339" s="2" t="s">
        <v>207</v>
      </c>
      <c r="H1339" s="2" t="s">
        <v>207</v>
      </c>
      <c r="I1339" s="2" t="s">
        <v>207</v>
      </c>
      <c r="J1339" s="2" t="s">
        <v>207</v>
      </c>
    </row>
    <row r="1340" spans="1:10" x14ac:dyDescent="0.25">
      <c r="A1340" s="2">
        <v>1338</v>
      </c>
      <c r="B1340" s="2" t="s">
        <v>382</v>
      </c>
      <c r="C1340" s="2">
        <v>195</v>
      </c>
      <c r="D1340" s="2">
        <v>40</v>
      </c>
      <c r="E1340" s="2" t="s">
        <v>207</v>
      </c>
      <c r="F1340" s="2" t="s">
        <v>207</v>
      </c>
      <c r="G1340" s="2" t="s">
        <v>207</v>
      </c>
      <c r="H1340" s="2" t="s">
        <v>207</v>
      </c>
      <c r="I1340" s="2" t="s">
        <v>207</v>
      </c>
      <c r="J1340" s="2" t="s">
        <v>207</v>
      </c>
    </row>
    <row r="1341" spans="1:10" x14ac:dyDescent="0.25">
      <c r="A1341" s="2">
        <v>1339</v>
      </c>
      <c r="B1341" s="2" t="s">
        <v>383</v>
      </c>
      <c r="C1341" s="2">
        <v>200</v>
      </c>
      <c r="D1341" s="2">
        <v>40</v>
      </c>
      <c r="E1341" s="2" t="s">
        <v>207</v>
      </c>
      <c r="F1341" s="2" t="s">
        <v>207</v>
      </c>
      <c r="G1341" s="2" t="s">
        <v>207</v>
      </c>
      <c r="H1341" s="2" t="s">
        <v>207</v>
      </c>
      <c r="I1341" s="2" t="s">
        <v>207</v>
      </c>
      <c r="J1341" s="2" t="s">
        <v>207</v>
      </c>
    </row>
    <row r="1342" spans="1:10" x14ac:dyDescent="0.25">
      <c r="A1342" s="2">
        <v>1340</v>
      </c>
      <c r="B1342" s="2" t="s">
        <v>384</v>
      </c>
      <c r="C1342" s="2">
        <v>205</v>
      </c>
      <c r="D1342" s="2">
        <v>40</v>
      </c>
      <c r="E1342" s="2" t="s">
        <v>207</v>
      </c>
      <c r="F1342" s="2" t="s">
        <v>207</v>
      </c>
      <c r="G1342" s="2" t="s">
        <v>207</v>
      </c>
      <c r="H1342" s="2" t="s">
        <v>207</v>
      </c>
      <c r="I1342" s="2" t="s">
        <v>207</v>
      </c>
      <c r="J1342" s="2" t="s">
        <v>207</v>
      </c>
    </row>
    <row r="1343" spans="1:10" x14ac:dyDescent="0.25">
      <c r="A1343" s="2">
        <v>1341</v>
      </c>
      <c r="B1343" s="2" t="s">
        <v>385</v>
      </c>
      <c r="C1343" s="2">
        <v>210</v>
      </c>
      <c r="D1343" s="2">
        <v>40</v>
      </c>
      <c r="E1343" s="2" t="s">
        <v>207</v>
      </c>
      <c r="F1343" s="2" t="s">
        <v>207</v>
      </c>
      <c r="G1343" s="2" t="s">
        <v>207</v>
      </c>
      <c r="H1343" s="2" t="s">
        <v>207</v>
      </c>
      <c r="I1343" s="2" t="s">
        <v>207</v>
      </c>
      <c r="J1343" s="2" t="s">
        <v>207</v>
      </c>
    </row>
    <row r="1344" spans="1:10" x14ac:dyDescent="0.25">
      <c r="A1344" s="2">
        <v>1342</v>
      </c>
      <c r="B1344" s="2" t="s">
        <v>386</v>
      </c>
      <c r="C1344" s="2">
        <v>215</v>
      </c>
      <c r="D1344" s="2">
        <v>40</v>
      </c>
      <c r="E1344" s="2" t="s">
        <v>207</v>
      </c>
      <c r="F1344" s="2" t="s">
        <v>207</v>
      </c>
      <c r="G1344" s="2" t="s">
        <v>207</v>
      </c>
      <c r="H1344" s="2" t="s">
        <v>207</v>
      </c>
      <c r="I1344" s="2" t="s">
        <v>207</v>
      </c>
      <c r="J1344" s="2" t="s">
        <v>207</v>
      </c>
    </row>
    <row r="1345" spans="1:10" x14ac:dyDescent="0.25">
      <c r="A1345" s="2">
        <v>1343</v>
      </c>
      <c r="B1345" s="2" t="s">
        <v>387</v>
      </c>
      <c r="C1345" s="2">
        <v>220</v>
      </c>
      <c r="D1345" s="2">
        <v>40</v>
      </c>
      <c r="E1345" s="2" t="s">
        <v>207</v>
      </c>
      <c r="F1345" s="2" t="s">
        <v>207</v>
      </c>
      <c r="G1345" s="2" t="s">
        <v>207</v>
      </c>
      <c r="H1345" s="2" t="s">
        <v>207</v>
      </c>
      <c r="I1345" s="2" t="s">
        <v>207</v>
      </c>
      <c r="J1345" s="2" t="s">
        <v>207</v>
      </c>
    </row>
    <row r="1346" spans="1:10" x14ac:dyDescent="0.25">
      <c r="A1346" s="2">
        <v>1344</v>
      </c>
      <c r="B1346" s="2" t="s">
        <v>388</v>
      </c>
      <c r="C1346" s="2">
        <v>225</v>
      </c>
      <c r="D1346" s="2">
        <v>40</v>
      </c>
      <c r="E1346" s="2" t="s">
        <v>207</v>
      </c>
      <c r="F1346" s="2" t="s">
        <v>207</v>
      </c>
      <c r="G1346" s="2" t="s">
        <v>207</v>
      </c>
      <c r="H1346" s="2" t="s">
        <v>207</v>
      </c>
      <c r="I1346" s="2" t="s">
        <v>207</v>
      </c>
      <c r="J1346" s="2" t="s">
        <v>207</v>
      </c>
    </row>
    <row r="1347" spans="1:10" x14ac:dyDescent="0.25">
      <c r="A1347" s="2">
        <v>1345</v>
      </c>
      <c r="B1347" s="2" t="s">
        <v>389</v>
      </c>
      <c r="C1347" s="2">
        <v>230</v>
      </c>
      <c r="D1347" s="2">
        <v>40</v>
      </c>
      <c r="E1347" s="2" t="s">
        <v>207</v>
      </c>
      <c r="F1347" s="2" t="s">
        <v>207</v>
      </c>
      <c r="G1347" s="2" t="s">
        <v>207</v>
      </c>
      <c r="H1347" s="2" t="s">
        <v>207</v>
      </c>
      <c r="I1347" s="2" t="s">
        <v>207</v>
      </c>
      <c r="J1347" s="2" t="s">
        <v>207</v>
      </c>
    </row>
    <row r="1348" spans="1:10" x14ac:dyDescent="0.25">
      <c r="A1348" s="2">
        <v>1346</v>
      </c>
      <c r="B1348" s="2" t="s">
        <v>390</v>
      </c>
      <c r="C1348" s="2">
        <v>235</v>
      </c>
      <c r="D1348" s="2">
        <v>40</v>
      </c>
      <c r="E1348" s="2" t="s">
        <v>207</v>
      </c>
      <c r="F1348" s="2" t="s">
        <v>207</v>
      </c>
      <c r="G1348" s="2" t="s">
        <v>207</v>
      </c>
      <c r="H1348" s="2" t="s">
        <v>207</v>
      </c>
      <c r="I1348" s="2" t="s">
        <v>207</v>
      </c>
      <c r="J1348" s="2" t="s">
        <v>207</v>
      </c>
    </row>
    <row r="1349" spans="1:10" x14ac:dyDescent="0.25">
      <c r="A1349" s="2">
        <v>1347</v>
      </c>
      <c r="B1349" s="2" t="s">
        <v>391</v>
      </c>
      <c r="C1349" s="2">
        <v>240</v>
      </c>
      <c r="D1349" s="2">
        <v>40</v>
      </c>
      <c r="E1349" s="2" t="s">
        <v>207</v>
      </c>
      <c r="F1349" s="2" t="s">
        <v>207</v>
      </c>
      <c r="G1349" s="2" t="s">
        <v>207</v>
      </c>
      <c r="H1349" s="2" t="s">
        <v>207</v>
      </c>
      <c r="I1349" s="2" t="s">
        <v>207</v>
      </c>
      <c r="J1349" s="2" t="s">
        <v>207</v>
      </c>
    </row>
    <row r="1350" spans="1:10" x14ac:dyDescent="0.25">
      <c r="A1350" s="2">
        <v>1348</v>
      </c>
      <c r="B1350" s="2" t="s">
        <v>392</v>
      </c>
      <c r="C1350" s="2">
        <v>245</v>
      </c>
      <c r="D1350" s="2">
        <v>40</v>
      </c>
      <c r="E1350" s="2" t="s">
        <v>207</v>
      </c>
      <c r="F1350" s="2" t="s">
        <v>207</v>
      </c>
      <c r="G1350" s="2" t="s">
        <v>207</v>
      </c>
      <c r="H1350" s="2" t="s">
        <v>207</v>
      </c>
      <c r="I1350" s="2" t="s">
        <v>207</v>
      </c>
      <c r="J1350" s="2" t="s">
        <v>207</v>
      </c>
    </row>
    <row r="1351" spans="1:10" x14ac:dyDescent="0.25">
      <c r="A1351" s="2">
        <v>1349</v>
      </c>
      <c r="B1351" s="2" t="s">
        <v>393</v>
      </c>
      <c r="C1351" s="2">
        <v>250</v>
      </c>
      <c r="D1351" s="2">
        <v>40</v>
      </c>
      <c r="E1351" s="2" t="s">
        <v>207</v>
      </c>
      <c r="F1351" s="2" t="s">
        <v>207</v>
      </c>
      <c r="G1351" s="2" t="s">
        <v>207</v>
      </c>
      <c r="H1351" s="2" t="s">
        <v>207</v>
      </c>
      <c r="I1351" s="2" t="s">
        <v>207</v>
      </c>
      <c r="J1351" s="2" t="s">
        <v>207</v>
      </c>
    </row>
    <row r="1352" spans="1:10" x14ac:dyDescent="0.25">
      <c r="A1352" s="2">
        <v>1350</v>
      </c>
      <c r="B1352" s="2" t="s">
        <v>394</v>
      </c>
      <c r="C1352" s="2">
        <v>255</v>
      </c>
      <c r="D1352" s="2">
        <v>40</v>
      </c>
      <c r="E1352" s="2" t="s">
        <v>207</v>
      </c>
      <c r="F1352" s="2" t="s">
        <v>207</v>
      </c>
      <c r="G1352" s="2" t="s">
        <v>207</v>
      </c>
      <c r="H1352" s="2" t="s">
        <v>207</v>
      </c>
      <c r="I1352" s="2" t="s">
        <v>207</v>
      </c>
      <c r="J1352" s="2" t="s">
        <v>207</v>
      </c>
    </row>
    <row r="1353" spans="1:10" x14ac:dyDescent="0.25">
      <c r="A1353" s="2">
        <v>1351</v>
      </c>
      <c r="B1353" s="2" t="s">
        <v>395</v>
      </c>
      <c r="C1353" s="2">
        <v>260</v>
      </c>
      <c r="D1353" s="2">
        <v>40</v>
      </c>
      <c r="E1353" s="2" t="s">
        <v>207</v>
      </c>
      <c r="F1353" s="2" t="s">
        <v>207</v>
      </c>
      <c r="G1353" s="2" t="s">
        <v>207</v>
      </c>
      <c r="H1353" s="2" t="s">
        <v>207</v>
      </c>
      <c r="I1353" s="2" t="s">
        <v>207</v>
      </c>
      <c r="J1353" s="2" t="s">
        <v>207</v>
      </c>
    </row>
    <row r="1354" spans="1:10" x14ac:dyDescent="0.25">
      <c r="A1354" s="2">
        <v>1352</v>
      </c>
      <c r="B1354" s="2" t="s">
        <v>396</v>
      </c>
      <c r="C1354" s="2">
        <v>265</v>
      </c>
      <c r="D1354" s="2">
        <v>40</v>
      </c>
      <c r="E1354" s="2" t="s">
        <v>207</v>
      </c>
      <c r="F1354" s="2" t="s">
        <v>207</v>
      </c>
      <c r="G1354" s="2" t="s">
        <v>207</v>
      </c>
      <c r="H1354" s="2" t="s">
        <v>207</v>
      </c>
      <c r="I1354" s="2" t="s">
        <v>207</v>
      </c>
      <c r="J1354" s="2" t="s">
        <v>207</v>
      </c>
    </row>
    <row r="1355" spans="1:10" x14ac:dyDescent="0.25">
      <c r="A1355" s="2">
        <v>1353</v>
      </c>
      <c r="B1355" s="2" t="s">
        <v>397</v>
      </c>
      <c r="C1355" s="2">
        <v>270</v>
      </c>
      <c r="D1355" s="2">
        <v>40</v>
      </c>
      <c r="E1355" s="2" t="s">
        <v>207</v>
      </c>
      <c r="F1355" s="2" t="s">
        <v>207</v>
      </c>
      <c r="G1355" s="2" t="s">
        <v>207</v>
      </c>
      <c r="H1355" s="2" t="s">
        <v>207</v>
      </c>
      <c r="I1355" s="2" t="s">
        <v>207</v>
      </c>
      <c r="J1355" s="2" t="s">
        <v>207</v>
      </c>
    </row>
    <row r="1356" spans="1:10" x14ac:dyDescent="0.25">
      <c r="A1356" s="2">
        <v>1354</v>
      </c>
      <c r="B1356" s="2" t="s">
        <v>398</v>
      </c>
      <c r="C1356" s="2">
        <v>275</v>
      </c>
      <c r="D1356" s="2">
        <v>40</v>
      </c>
      <c r="E1356" s="2" t="s">
        <v>207</v>
      </c>
      <c r="F1356" s="2" t="s">
        <v>207</v>
      </c>
      <c r="G1356" s="2" t="s">
        <v>207</v>
      </c>
      <c r="H1356" s="2" t="s">
        <v>207</v>
      </c>
      <c r="I1356" s="2" t="s">
        <v>207</v>
      </c>
      <c r="J1356" s="2" t="s">
        <v>207</v>
      </c>
    </row>
    <row r="1357" spans="1:10" x14ac:dyDescent="0.25">
      <c r="A1357" s="2">
        <v>1355</v>
      </c>
      <c r="B1357" s="2" t="s">
        <v>399</v>
      </c>
      <c r="C1357" s="2">
        <v>280</v>
      </c>
      <c r="D1357" s="2">
        <v>40</v>
      </c>
      <c r="E1357" s="2" t="s">
        <v>207</v>
      </c>
      <c r="F1357" s="2" t="s">
        <v>207</v>
      </c>
      <c r="G1357" s="2" t="s">
        <v>207</v>
      </c>
      <c r="H1357" s="2" t="s">
        <v>207</v>
      </c>
      <c r="I1357" s="2" t="s">
        <v>207</v>
      </c>
      <c r="J1357" s="2" t="s">
        <v>207</v>
      </c>
    </row>
    <row r="1358" spans="1:10" x14ac:dyDescent="0.25">
      <c r="A1358" s="2">
        <v>1356</v>
      </c>
      <c r="B1358" s="2" t="s">
        <v>400</v>
      </c>
      <c r="C1358" s="2">
        <v>285</v>
      </c>
      <c r="D1358" s="2">
        <v>40</v>
      </c>
      <c r="E1358" s="2" t="s">
        <v>207</v>
      </c>
      <c r="F1358" s="2" t="s">
        <v>207</v>
      </c>
      <c r="G1358" s="2" t="s">
        <v>207</v>
      </c>
      <c r="H1358" s="2" t="s">
        <v>207</v>
      </c>
      <c r="I1358" s="2" t="s">
        <v>207</v>
      </c>
      <c r="J1358" s="2" t="s">
        <v>207</v>
      </c>
    </row>
    <row r="1359" spans="1:10" x14ac:dyDescent="0.25">
      <c r="A1359" s="2">
        <v>1357</v>
      </c>
      <c r="B1359" s="2" t="s">
        <v>401</v>
      </c>
      <c r="C1359" s="2">
        <v>290</v>
      </c>
      <c r="D1359" s="2">
        <v>40</v>
      </c>
      <c r="E1359" s="2" t="s">
        <v>207</v>
      </c>
      <c r="F1359" s="2" t="s">
        <v>207</v>
      </c>
      <c r="G1359" s="2" t="s">
        <v>207</v>
      </c>
      <c r="H1359" s="2" t="s">
        <v>207</v>
      </c>
      <c r="I1359" s="2" t="s">
        <v>207</v>
      </c>
      <c r="J1359" s="2" t="s">
        <v>207</v>
      </c>
    </row>
    <row r="1360" spans="1:10" x14ac:dyDescent="0.25">
      <c r="A1360" s="2">
        <v>1358</v>
      </c>
      <c r="B1360" s="2" t="s">
        <v>402</v>
      </c>
      <c r="C1360" s="2">
        <v>295</v>
      </c>
      <c r="D1360" s="2">
        <v>40</v>
      </c>
      <c r="E1360" s="2" t="s">
        <v>207</v>
      </c>
      <c r="F1360" s="2" t="s">
        <v>207</v>
      </c>
      <c r="G1360" s="2" t="s">
        <v>207</v>
      </c>
      <c r="H1360" s="2" t="s">
        <v>207</v>
      </c>
      <c r="I1360" s="2" t="s">
        <v>207</v>
      </c>
      <c r="J1360" s="2" t="s">
        <v>207</v>
      </c>
    </row>
    <row r="1361" spans="1:10" x14ac:dyDescent="0.25">
      <c r="A1361" s="2">
        <v>1359</v>
      </c>
      <c r="B1361" s="2" t="s">
        <v>403</v>
      </c>
      <c r="C1361" s="2">
        <v>300</v>
      </c>
      <c r="D1361" s="2">
        <v>40</v>
      </c>
      <c r="E1361" s="2" t="s">
        <v>207</v>
      </c>
      <c r="F1361" s="2" t="s">
        <v>207</v>
      </c>
      <c r="G1361" s="2" t="s">
        <v>207</v>
      </c>
      <c r="H1361" s="2" t="s">
        <v>207</v>
      </c>
      <c r="I1361" s="2" t="s">
        <v>207</v>
      </c>
      <c r="J1361" s="2" t="s">
        <v>207</v>
      </c>
    </row>
    <row r="1362" spans="1:10" x14ac:dyDescent="0.25">
      <c r="A1362" s="2">
        <v>1360</v>
      </c>
      <c r="B1362" s="2" t="s">
        <v>404</v>
      </c>
      <c r="C1362" s="2">
        <v>305</v>
      </c>
      <c r="D1362" s="2">
        <v>40</v>
      </c>
      <c r="E1362" s="2" t="s">
        <v>207</v>
      </c>
      <c r="F1362" s="2" t="s">
        <v>207</v>
      </c>
      <c r="G1362" s="2" t="s">
        <v>207</v>
      </c>
      <c r="H1362" s="2" t="s">
        <v>207</v>
      </c>
      <c r="I1362" s="2" t="s">
        <v>207</v>
      </c>
      <c r="J1362" s="2" t="s">
        <v>207</v>
      </c>
    </row>
    <row r="1363" spans="1:10" x14ac:dyDescent="0.25">
      <c r="A1363" s="2">
        <v>1361</v>
      </c>
      <c r="B1363" s="2" t="s">
        <v>405</v>
      </c>
      <c r="C1363" s="2">
        <v>310</v>
      </c>
      <c r="D1363" s="2">
        <v>40</v>
      </c>
      <c r="E1363" s="2" t="s">
        <v>207</v>
      </c>
      <c r="F1363" s="2" t="s">
        <v>207</v>
      </c>
      <c r="G1363" s="2" t="s">
        <v>207</v>
      </c>
      <c r="H1363" s="2" t="s">
        <v>207</v>
      </c>
      <c r="I1363" s="2" t="s">
        <v>207</v>
      </c>
      <c r="J1363" s="2" t="s">
        <v>207</v>
      </c>
    </row>
    <row r="1364" spans="1:10" x14ac:dyDescent="0.25">
      <c r="A1364" s="2">
        <v>1362</v>
      </c>
      <c r="B1364" s="2" t="s">
        <v>406</v>
      </c>
      <c r="C1364" s="2">
        <v>315</v>
      </c>
      <c r="D1364" s="2">
        <v>40</v>
      </c>
      <c r="E1364" s="2" t="s">
        <v>207</v>
      </c>
      <c r="F1364" s="2" t="s">
        <v>207</v>
      </c>
      <c r="G1364" s="2" t="s">
        <v>207</v>
      </c>
      <c r="H1364" s="2" t="s">
        <v>207</v>
      </c>
      <c r="I1364" s="2" t="s">
        <v>207</v>
      </c>
      <c r="J1364" s="2" t="s">
        <v>207</v>
      </c>
    </row>
    <row r="1365" spans="1:10" x14ac:dyDescent="0.25">
      <c r="A1365" s="2">
        <v>1363</v>
      </c>
      <c r="B1365" s="2" t="s">
        <v>407</v>
      </c>
      <c r="C1365" s="2">
        <v>320</v>
      </c>
      <c r="D1365" s="2">
        <v>40</v>
      </c>
      <c r="E1365" s="2" t="s">
        <v>207</v>
      </c>
      <c r="F1365" s="2" t="s">
        <v>207</v>
      </c>
      <c r="G1365" s="2" t="s">
        <v>207</v>
      </c>
      <c r="H1365" s="2" t="s">
        <v>207</v>
      </c>
      <c r="I1365" s="2" t="s">
        <v>207</v>
      </c>
      <c r="J1365" s="2" t="s">
        <v>207</v>
      </c>
    </row>
    <row r="1366" spans="1:10" x14ac:dyDescent="0.25">
      <c r="A1366" s="2">
        <v>1364</v>
      </c>
      <c r="B1366" s="2" t="s">
        <v>408</v>
      </c>
      <c r="C1366" s="2">
        <v>325</v>
      </c>
      <c r="D1366" s="2">
        <v>40</v>
      </c>
      <c r="E1366" s="2" t="s">
        <v>207</v>
      </c>
      <c r="F1366" s="2" t="s">
        <v>207</v>
      </c>
      <c r="G1366" s="2" t="s">
        <v>207</v>
      </c>
      <c r="H1366" s="2" t="s">
        <v>207</v>
      </c>
      <c r="I1366" s="2" t="s">
        <v>207</v>
      </c>
      <c r="J1366" s="2" t="s">
        <v>207</v>
      </c>
    </row>
    <row r="1367" spans="1:10" x14ac:dyDescent="0.25">
      <c r="A1367" s="2">
        <v>1365</v>
      </c>
      <c r="B1367" s="2" t="s">
        <v>409</v>
      </c>
      <c r="C1367" s="2">
        <v>330</v>
      </c>
      <c r="D1367" s="2">
        <v>40</v>
      </c>
      <c r="E1367" s="2" t="s">
        <v>207</v>
      </c>
      <c r="F1367" s="2" t="s">
        <v>207</v>
      </c>
      <c r="G1367" s="2" t="s">
        <v>207</v>
      </c>
      <c r="H1367" s="2" t="s">
        <v>207</v>
      </c>
      <c r="I1367" s="2" t="s">
        <v>207</v>
      </c>
      <c r="J1367" s="2" t="s">
        <v>207</v>
      </c>
    </row>
    <row r="1368" spans="1:10" x14ac:dyDescent="0.25">
      <c r="A1368" s="2">
        <v>1366</v>
      </c>
      <c r="B1368" s="2" t="s">
        <v>410</v>
      </c>
      <c r="C1368" s="2">
        <v>335</v>
      </c>
      <c r="D1368" s="2">
        <v>40</v>
      </c>
      <c r="E1368" s="2" t="s">
        <v>207</v>
      </c>
      <c r="F1368" s="2" t="s">
        <v>207</v>
      </c>
      <c r="G1368" s="2" t="s">
        <v>207</v>
      </c>
      <c r="H1368" s="2" t="s">
        <v>207</v>
      </c>
      <c r="I1368" s="2" t="s">
        <v>207</v>
      </c>
      <c r="J1368" s="2" t="s">
        <v>207</v>
      </c>
    </row>
    <row r="1369" spans="1:10" x14ac:dyDescent="0.25">
      <c r="A1369" s="2">
        <v>1367</v>
      </c>
      <c r="B1369" s="2" t="s">
        <v>411</v>
      </c>
      <c r="C1369" s="2">
        <v>340</v>
      </c>
      <c r="D1369" s="2">
        <v>40</v>
      </c>
      <c r="E1369" s="2" t="s">
        <v>207</v>
      </c>
      <c r="F1369" s="2" t="s">
        <v>207</v>
      </c>
      <c r="G1369" s="2" t="s">
        <v>207</v>
      </c>
      <c r="H1369" s="2" t="s">
        <v>207</v>
      </c>
      <c r="I1369" s="2" t="s">
        <v>207</v>
      </c>
      <c r="J1369" s="2" t="s">
        <v>207</v>
      </c>
    </row>
    <row r="1370" spans="1:10" x14ac:dyDescent="0.25">
      <c r="A1370" s="2">
        <v>1368</v>
      </c>
      <c r="B1370" s="2" t="s">
        <v>412</v>
      </c>
      <c r="C1370" s="2">
        <v>345</v>
      </c>
      <c r="D1370" s="2">
        <v>40</v>
      </c>
      <c r="E1370" s="2" t="s">
        <v>207</v>
      </c>
      <c r="F1370" s="2" t="s">
        <v>207</v>
      </c>
      <c r="G1370" s="2" t="s">
        <v>207</v>
      </c>
      <c r="H1370" s="2" t="s">
        <v>207</v>
      </c>
      <c r="I1370" s="2" t="s">
        <v>207</v>
      </c>
      <c r="J1370" s="2" t="s">
        <v>207</v>
      </c>
    </row>
    <row r="1371" spans="1:10" x14ac:dyDescent="0.25">
      <c r="A1371" s="2">
        <v>1369</v>
      </c>
      <c r="B1371" s="2" t="s">
        <v>353</v>
      </c>
      <c r="C1371" s="2">
        <v>350</v>
      </c>
      <c r="D1371" s="2">
        <v>40</v>
      </c>
      <c r="E1371" s="2" t="s">
        <v>207</v>
      </c>
      <c r="F1371" s="2" t="s">
        <v>207</v>
      </c>
      <c r="G1371" s="2" t="s">
        <v>207</v>
      </c>
      <c r="H1371" s="2" t="s">
        <v>207</v>
      </c>
      <c r="I1371" s="2" t="s">
        <v>207</v>
      </c>
      <c r="J1371" s="2" t="s">
        <v>207</v>
      </c>
    </row>
    <row r="1372" spans="1:10" x14ac:dyDescent="0.25">
      <c r="A1372" s="2">
        <v>1370</v>
      </c>
      <c r="B1372" s="2" t="s">
        <v>45</v>
      </c>
      <c r="C1372" s="2">
        <v>355</v>
      </c>
      <c r="D1372" s="2">
        <v>40</v>
      </c>
      <c r="E1372" s="2" t="s">
        <v>207</v>
      </c>
      <c r="F1372" s="2" t="s">
        <v>207</v>
      </c>
      <c r="G1372" s="2" t="s">
        <v>207</v>
      </c>
      <c r="H1372" s="2" t="s">
        <v>207</v>
      </c>
      <c r="I1372" s="2" t="s">
        <v>207</v>
      </c>
      <c r="J1372" s="2" t="s">
        <v>207</v>
      </c>
    </row>
    <row r="1373" spans="1:10" x14ac:dyDescent="0.25">
      <c r="A1373" s="2">
        <v>1371</v>
      </c>
      <c r="B1373" s="2" t="s">
        <v>413</v>
      </c>
      <c r="C1373" s="2">
        <v>360</v>
      </c>
      <c r="D1373" s="2">
        <v>40</v>
      </c>
      <c r="E1373" s="2" t="s">
        <v>207</v>
      </c>
      <c r="F1373" s="2" t="s">
        <v>207</v>
      </c>
      <c r="G1373" s="2" t="s">
        <v>207</v>
      </c>
      <c r="H1373" s="2" t="s">
        <v>207</v>
      </c>
      <c r="I1373" s="2" t="s">
        <v>207</v>
      </c>
      <c r="J1373" s="2" t="s">
        <v>207</v>
      </c>
    </row>
    <row r="1374" spans="1:10" x14ac:dyDescent="0.25">
      <c r="A1374" s="2">
        <v>1372</v>
      </c>
      <c r="B1374" s="2" t="s">
        <v>414</v>
      </c>
      <c r="C1374" s="2">
        <v>365</v>
      </c>
      <c r="D1374" s="2">
        <v>40</v>
      </c>
      <c r="E1374" s="2" t="s">
        <v>207</v>
      </c>
      <c r="F1374" s="2" t="s">
        <v>207</v>
      </c>
      <c r="G1374" s="2" t="s">
        <v>207</v>
      </c>
      <c r="H1374" s="2" t="s">
        <v>207</v>
      </c>
      <c r="I1374" s="2" t="s">
        <v>207</v>
      </c>
      <c r="J1374" s="2" t="s">
        <v>207</v>
      </c>
    </row>
    <row r="1375" spans="1:10" x14ac:dyDescent="0.25">
      <c r="A1375" s="2">
        <v>1373</v>
      </c>
      <c r="B1375" s="2" t="s">
        <v>415</v>
      </c>
      <c r="C1375" s="2">
        <v>370</v>
      </c>
      <c r="D1375" s="2">
        <v>40</v>
      </c>
      <c r="E1375" s="2" t="s">
        <v>207</v>
      </c>
      <c r="F1375" s="2" t="s">
        <v>207</v>
      </c>
      <c r="G1375" s="2" t="s">
        <v>207</v>
      </c>
      <c r="H1375" s="2" t="s">
        <v>207</v>
      </c>
      <c r="I1375" s="2" t="s">
        <v>207</v>
      </c>
      <c r="J1375" s="2" t="s">
        <v>207</v>
      </c>
    </row>
    <row r="1376" spans="1:10" x14ac:dyDescent="0.25">
      <c r="A1376" s="2">
        <v>1374</v>
      </c>
      <c r="B1376" s="2" t="s">
        <v>416</v>
      </c>
      <c r="C1376" s="2">
        <v>375</v>
      </c>
      <c r="D1376" s="2">
        <v>40</v>
      </c>
      <c r="E1376" s="2" t="s">
        <v>207</v>
      </c>
      <c r="F1376" s="2" t="s">
        <v>207</v>
      </c>
      <c r="G1376" s="2" t="s">
        <v>207</v>
      </c>
      <c r="H1376" s="2" t="s">
        <v>207</v>
      </c>
      <c r="I1376" s="2" t="s">
        <v>207</v>
      </c>
      <c r="J1376" s="2" t="s">
        <v>207</v>
      </c>
    </row>
    <row r="1377" spans="1:10" x14ac:dyDescent="0.25">
      <c r="A1377" s="2">
        <v>1375</v>
      </c>
      <c r="B1377" s="2" t="s">
        <v>417</v>
      </c>
      <c r="C1377" s="2">
        <v>380</v>
      </c>
      <c r="D1377" s="2">
        <v>40</v>
      </c>
      <c r="E1377" s="2" t="s">
        <v>207</v>
      </c>
      <c r="F1377" s="2" t="s">
        <v>207</v>
      </c>
      <c r="G1377" s="2" t="s">
        <v>207</v>
      </c>
      <c r="H1377" s="2" t="s">
        <v>207</v>
      </c>
      <c r="I1377" s="2" t="s">
        <v>207</v>
      </c>
      <c r="J1377" s="2" t="s">
        <v>207</v>
      </c>
    </row>
    <row r="1378" spans="1:10" x14ac:dyDescent="0.25">
      <c r="A1378" s="2">
        <v>1376</v>
      </c>
      <c r="B1378" s="2" t="s">
        <v>418</v>
      </c>
      <c r="C1378" s="2">
        <v>385</v>
      </c>
      <c r="D1378" s="2">
        <v>40</v>
      </c>
      <c r="E1378" s="2" t="s">
        <v>207</v>
      </c>
      <c r="F1378" s="2" t="s">
        <v>207</v>
      </c>
      <c r="G1378" s="2" t="s">
        <v>207</v>
      </c>
      <c r="H1378" s="2" t="s">
        <v>207</v>
      </c>
      <c r="I1378" s="2" t="s">
        <v>207</v>
      </c>
      <c r="J1378" s="2" t="s">
        <v>207</v>
      </c>
    </row>
    <row r="1379" spans="1:10" x14ac:dyDescent="0.25">
      <c r="A1379" s="2">
        <v>1377</v>
      </c>
      <c r="B1379" s="2" t="s">
        <v>419</v>
      </c>
      <c r="C1379" s="2">
        <v>390</v>
      </c>
      <c r="D1379" s="2">
        <v>40</v>
      </c>
      <c r="E1379" s="2" t="s">
        <v>207</v>
      </c>
      <c r="F1379" s="2" t="s">
        <v>207</v>
      </c>
      <c r="G1379" s="2" t="s">
        <v>207</v>
      </c>
      <c r="H1379" s="2" t="s">
        <v>207</v>
      </c>
      <c r="I1379" s="2" t="s">
        <v>207</v>
      </c>
      <c r="J1379" s="2" t="s">
        <v>207</v>
      </c>
    </row>
    <row r="1380" spans="1:10" x14ac:dyDescent="0.25">
      <c r="A1380" s="2">
        <v>1378</v>
      </c>
      <c r="B1380" s="2" t="s">
        <v>420</v>
      </c>
      <c r="C1380" s="2">
        <v>395</v>
      </c>
      <c r="D1380" s="2">
        <v>40</v>
      </c>
      <c r="E1380" s="2" t="s">
        <v>207</v>
      </c>
      <c r="F1380" s="2" t="s">
        <v>207</v>
      </c>
      <c r="G1380" s="2" t="s">
        <v>207</v>
      </c>
      <c r="H1380" s="2" t="s">
        <v>207</v>
      </c>
      <c r="I1380" s="2" t="s">
        <v>207</v>
      </c>
      <c r="J1380" s="2" t="s">
        <v>207</v>
      </c>
    </row>
    <row r="1381" spans="1:10" x14ac:dyDescent="0.25">
      <c r="A1381" s="2">
        <v>1379</v>
      </c>
      <c r="B1381" s="2" t="s">
        <v>421</v>
      </c>
      <c r="C1381" s="2">
        <v>400</v>
      </c>
      <c r="D1381" s="2">
        <v>40</v>
      </c>
      <c r="E1381" s="2" t="s">
        <v>207</v>
      </c>
      <c r="F1381" s="2" t="s">
        <v>207</v>
      </c>
      <c r="G1381" s="2" t="s">
        <v>207</v>
      </c>
      <c r="H1381" s="2" t="s">
        <v>207</v>
      </c>
      <c r="I1381" s="2" t="s">
        <v>207</v>
      </c>
      <c r="J1381" s="2" t="s">
        <v>207</v>
      </c>
    </row>
    <row r="1382" spans="1:10" x14ac:dyDescent="0.25">
      <c r="A1382" s="2">
        <v>1380</v>
      </c>
      <c r="B1382" s="2" t="s">
        <v>422</v>
      </c>
      <c r="C1382" s="2">
        <v>405</v>
      </c>
      <c r="D1382" s="2">
        <v>40</v>
      </c>
      <c r="E1382" s="2" t="s">
        <v>207</v>
      </c>
      <c r="F1382" s="2" t="s">
        <v>207</v>
      </c>
      <c r="G1382" s="2" t="s">
        <v>207</v>
      </c>
      <c r="H1382" s="2" t="s">
        <v>207</v>
      </c>
      <c r="I1382" s="2" t="s">
        <v>207</v>
      </c>
      <c r="J1382" s="2" t="s">
        <v>207</v>
      </c>
    </row>
    <row r="1383" spans="1:10" x14ac:dyDescent="0.25">
      <c r="A1383" s="2">
        <v>1381</v>
      </c>
      <c r="B1383" s="2" t="s">
        <v>423</v>
      </c>
      <c r="C1383" s="2">
        <v>410</v>
      </c>
      <c r="D1383" s="2">
        <v>40</v>
      </c>
      <c r="E1383" s="2" t="s">
        <v>207</v>
      </c>
      <c r="F1383" s="2" t="s">
        <v>207</v>
      </c>
      <c r="G1383" s="2" t="s">
        <v>207</v>
      </c>
      <c r="H1383" s="2" t="s">
        <v>207</v>
      </c>
      <c r="I1383" s="2" t="s">
        <v>207</v>
      </c>
      <c r="J1383" s="2" t="s">
        <v>207</v>
      </c>
    </row>
    <row r="1384" spans="1:10" x14ac:dyDescent="0.25">
      <c r="A1384" s="2">
        <v>1382</v>
      </c>
      <c r="B1384" s="2" t="s">
        <v>424</v>
      </c>
      <c r="C1384" s="2">
        <v>415</v>
      </c>
      <c r="D1384" s="2">
        <v>40</v>
      </c>
      <c r="E1384" s="2" t="s">
        <v>207</v>
      </c>
      <c r="F1384" s="2" t="s">
        <v>207</v>
      </c>
      <c r="G1384" s="2" t="s">
        <v>207</v>
      </c>
      <c r="H1384" s="2" t="s">
        <v>207</v>
      </c>
      <c r="I1384" s="2" t="s">
        <v>207</v>
      </c>
      <c r="J1384" s="2" t="s">
        <v>207</v>
      </c>
    </row>
    <row r="1385" spans="1:10" x14ac:dyDescent="0.25">
      <c r="A1385" s="2">
        <v>1383</v>
      </c>
      <c r="B1385" s="2" t="s">
        <v>425</v>
      </c>
      <c r="C1385" s="2">
        <v>420</v>
      </c>
      <c r="D1385" s="2">
        <v>40</v>
      </c>
      <c r="E1385" s="2" t="s">
        <v>207</v>
      </c>
      <c r="F1385" s="2" t="s">
        <v>207</v>
      </c>
      <c r="G1385" s="2" t="s">
        <v>207</v>
      </c>
      <c r="H1385" s="2" t="s">
        <v>207</v>
      </c>
      <c r="I1385" s="2" t="s">
        <v>207</v>
      </c>
      <c r="J1385" s="2" t="s">
        <v>207</v>
      </c>
    </row>
    <row r="1386" spans="1:10" x14ac:dyDescent="0.25">
      <c r="A1386" s="2">
        <v>1384</v>
      </c>
      <c r="B1386" s="2" t="s">
        <v>426</v>
      </c>
      <c r="C1386" s="2">
        <v>425</v>
      </c>
      <c r="D1386" s="2">
        <v>40</v>
      </c>
      <c r="E1386" s="2" t="s">
        <v>207</v>
      </c>
      <c r="F1386" s="2" t="s">
        <v>207</v>
      </c>
      <c r="G1386" s="2" t="s">
        <v>207</v>
      </c>
      <c r="H1386" s="2" t="s">
        <v>207</v>
      </c>
      <c r="I1386" s="2" t="s">
        <v>207</v>
      </c>
      <c r="J1386" s="2" t="s">
        <v>207</v>
      </c>
    </row>
    <row r="1387" spans="1:10" x14ac:dyDescent="0.25">
      <c r="A1387" s="2">
        <v>1385</v>
      </c>
      <c r="B1387" s="2" t="s">
        <v>427</v>
      </c>
      <c r="C1387" s="2">
        <v>430</v>
      </c>
      <c r="D1387" s="2">
        <v>40</v>
      </c>
      <c r="E1387" s="2" t="s">
        <v>207</v>
      </c>
      <c r="F1387" s="2" t="s">
        <v>207</v>
      </c>
      <c r="G1387" s="2" t="s">
        <v>207</v>
      </c>
      <c r="H1387" s="2" t="s">
        <v>207</v>
      </c>
      <c r="I1387" s="2" t="s">
        <v>207</v>
      </c>
      <c r="J1387" s="2" t="s">
        <v>207</v>
      </c>
    </row>
    <row r="1388" spans="1:10" x14ac:dyDescent="0.25">
      <c r="A1388" s="2">
        <v>1386</v>
      </c>
      <c r="B1388" s="2" t="s">
        <v>428</v>
      </c>
      <c r="C1388" s="2">
        <v>435</v>
      </c>
      <c r="D1388" s="2">
        <v>40</v>
      </c>
      <c r="E1388" s="2" t="s">
        <v>207</v>
      </c>
      <c r="F1388" s="2" t="s">
        <v>207</v>
      </c>
      <c r="G1388" s="2" t="s">
        <v>207</v>
      </c>
      <c r="H1388" s="2" t="s">
        <v>207</v>
      </c>
      <c r="I1388" s="2" t="s">
        <v>207</v>
      </c>
      <c r="J1388" s="2" t="s">
        <v>207</v>
      </c>
    </row>
    <row r="1389" spans="1:10" x14ac:dyDescent="0.25">
      <c r="A1389" s="2">
        <v>1387</v>
      </c>
      <c r="B1389" s="2" t="s">
        <v>429</v>
      </c>
      <c r="C1389" s="2">
        <v>440</v>
      </c>
      <c r="D1389" s="2">
        <v>40</v>
      </c>
      <c r="E1389" s="2" t="s">
        <v>207</v>
      </c>
      <c r="F1389" s="2" t="s">
        <v>207</v>
      </c>
      <c r="G1389" s="2" t="s">
        <v>207</v>
      </c>
      <c r="H1389" s="2" t="s">
        <v>207</v>
      </c>
      <c r="I1389" s="2" t="s">
        <v>207</v>
      </c>
      <c r="J1389" s="2" t="s">
        <v>207</v>
      </c>
    </row>
    <row r="1390" spans="1:10" x14ac:dyDescent="0.25">
      <c r="A1390" s="2">
        <v>1388</v>
      </c>
      <c r="B1390" s="2" t="s">
        <v>430</v>
      </c>
      <c r="C1390" s="2">
        <v>445</v>
      </c>
      <c r="D1390" s="2">
        <v>40</v>
      </c>
      <c r="E1390" s="2" t="s">
        <v>207</v>
      </c>
      <c r="F1390" s="2" t="s">
        <v>207</v>
      </c>
      <c r="G1390" s="2" t="s">
        <v>207</v>
      </c>
      <c r="H1390" s="2" t="s">
        <v>207</v>
      </c>
      <c r="I1390" s="2" t="s">
        <v>207</v>
      </c>
      <c r="J1390" s="2" t="s">
        <v>207</v>
      </c>
    </row>
    <row r="1391" spans="1:10" x14ac:dyDescent="0.25">
      <c r="A1391" s="2">
        <v>1389</v>
      </c>
      <c r="B1391" s="2" t="s">
        <v>207</v>
      </c>
      <c r="C1391" s="2">
        <v>450</v>
      </c>
      <c r="D1391" s="2">
        <v>40</v>
      </c>
      <c r="E1391" s="2" t="s">
        <v>207</v>
      </c>
      <c r="F1391" s="2" t="s">
        <v>207</v>
      </c>
      <c r="G1391" s="2" t="s">
        <v>207</v>
      </c>
      <c r="H1391" s="2" t="s">
        <v>207</v>
      </c>
      <c r="I1391" s="2" t="s">
        <v>207</v>
      </c>
      <c r="J1391" s="2" t="s">
        <v>207</v>
      </c>
    </row>
    <row r="1392" spans="1:10" x14ac:dyDescent="0.25">
      <c r="A1392" s="2">
        <v>1390</v>
      </c>
      <c r="B1392" s="2" t="s">
        <v>207</v>
      </c>
      <c r="C1392" s="2">
        <v>455</v>
      </c>
      <c r="D1392" s="2">
        <v>40</v>
      </c>
      <c r="E1392" s="2" t="s">
        <v>207</v>
      </c>
      <c r="F1392" s="2" t="s">
        <v>207</v>
      </c>
      <c r="G1392" s="2" t="s">
        <v>207</v>
      </c>
      <c r="H1392" s="2" t="s">
        <v>207</v>
      </c>
      <c r="I1392" s="2" t="s">
        <v>207</v>
      </c>
      <c r="J1392" s="2" t="s">
        <v>207</v>
      </c>
    </row>
    <row r="1393" spans="1:10" x14ac:dyDescent="0.25">
      <c r="A1393" s="2">
        <v>1391</v>
      </c>
      <c r="B1393" s="2" t="s">
        <v>207</v>
      </c>
      <c r="C1393" s="2">
        <v>460</v>
      </c>
      <c r="D1393" s="2">
        <v>40</v>
      </c>
      <c r="E1393" s="2" t="s">
        <v>207</v>
      </c>
      <c r="F1393" s="2" t="s">
        <v>207</v>
      </c>
      <c r="G1393" s="2" t="s">
        <v>207</v>
      </c>
      <c r="H1393" s="2" t="s">
        <v>207</v>
      </c>
      <c r="I1393" s="2" t="s">
        <v>207</v>
      </c>
      <c r="J1393" s="2" t="s">
        <v>207</v>
      </c>
    </row>
    <row r="1394" spans="1:10" x14ac:dyDescent="0.25">
      <c r="A1394" s="2">
        <v>1392</v>
      </c>
      <c r="B1394" s="2" t="s">
        <v>207</v>
      </c>
      <c r="C1394" s="2">
        <v>465</v>
      </c>
      <c r="D1394" s="2">
        <v>40</v>
      </c>
      <c r="E1394" s="2" t="s">
        <v>207</v>
      </c>
      <c r="F1394" s="2" t="s">
        <v>207</v>
      </c>
      <c r="G1394" s="2" t="s">
        <v>207</v>
      </c>
      <c r="H1394" s="2" t="s">
        <v>207</v>
      </c>
      <c r="I1394" s="2" t="s">
        <v>207</v>
      </c>
      <c r="J1394" s="2" t="s">
        <v>207</v>
      </c>
    </row>
    <row r="1395" spans="1:10" x14ac:dyDescent="0.25">
      <c r="A1395" s="2">
        <v>1393</v>
      </c>
      <c r="B1395" s="2" t="s">
        <v>207</v>
      </c>
      <c r="C1395" s="2">
        <v>470</v>
      </c>
      <c r="D1395" s="2">
        <v>40</v>
      </c>
      <c r="E1395" s="2" t="s">
        <v>207</v>
      </c>
      <c r="F1395" s="2" t="s">
        <v>207</v>
      </c>
      <c r="G1395" s="2" t="s">
        <v>207</v>
      </c>
      <c r="H1395" s="2" t="s">
        <v>207</v>
      </c>
      <c r="I1395" s="2" t="s">
        <v>207</v>
      </c>
      <c r="J1395" s="2" t="s">
        <v>207</v>
      </c>
    </row>
    <row r="1396" spans="1:10" x14ac:dyDescent="0.25">
      <c r="A1396" s="2">
        <v>1394</v>
      </c>
      <c r="B1396" s="2" t="s">
        <v>207</v>
      </c>
      <c r="C1396" s="2">
        <v>475</v>
      </c>
      <c r="D1396" s="2">
        <v>40</v>
      </c>
      <c r="E1396" s="2" t="s">
        <v>207</v>
      </c>
      <c r="F1396" s="2" t="s">
        <v>207</v>
      </c>
      <c r="G1396" s="2" t="s">
        <v>207</v>
      </c>
      <c r="H1396" s="2" t="s">
        <v>207</v>
      </c>
      <c r="I1396" s="2" t="s">
        <v>207</v>
      </c>
      <c r="J1396" s="2" t="s">
        <v>207</v>
      </c>
    </row>
    <row r="1397" spans="1:10" x14ac:dyDescent="0.25">
      <c r="A1397" s="2">
        <v>1395</v>
      </c>
      <c r="B1397" s="2" t="s">
        <v>207</v>
      </c>
      <c r="C1397" s="2">
        <v>480</v>
      </c>
      <c r="D1397" s="2">
        <v>40</v>
      </c>
      <c r="E1397" s="2" t="s">
        <v>207</v>
      </c>
      <c r="F1397" s="2" t="s">
        <v>207</v>
      </c>
      <c r="G1397" s="2" t="s">
        <v>207</v>
      </c>
      <c r="H1397" s="2" t="s">
        <v>207</v>
      </c>
      <c r="I1397" s="2" t="s">
        <v>207</v>
      </c>
      <c r="J1397" s="2" t="s">
        <v>207</v>
      </c>
    </row>
    <row r="1398" spans="1:10" x14ac:dyDescent="0.25">
      <c r="A1398" s="2">
        <v>1396</v>
      </c>
      <c r="B1398" s="2" t="s">
        <v>207</v>
      </c>
      <c r="C1398" s="2">
        <v>485</v>
      </c>
      <c r="D1398" s="2">
        <v>40</v>
      </c>
      <c r="E1398" s="2" t="s">
        <v>207</v>
      </c>
      <c r="F1398" s="2" t="s">
        <v>207</v>
      </c>
      <c r="G1398" s="2" t="s">
        <v>207</v>
      </c>
      <c r="H1398" s="2" t="s">
        <v>207</v>
      </c>
      <c r="I1398" s="2" t="s">
        <v>207</v>
      </c>
      <c r="J1398" s="2" t="s">
        <v>207</v>
      </c>
    </row>
    <row r="1399" spans="1:10" x14ac:dyDescent="0.25">
      <c r="A1399" s="2">
        <v>1397</v>
      </c>
      <c r="B1399" s="2" t="s">
        <v>207</v>
      </c>
      <c r="C1399" s="2">
        <v>490</v>
      </c>
      <c r="D1399" s="2">
        <v>40</v>
      </c>
      <c r="E1399" s="2" t="s">
        <v>207</v>
      </c>
      <c r="F1399" s="2" t="s">
        <v>207</v>
      </c>
      <c r="G1399" s="2" t="s">
        <v>207</v>
      </c>
      <c r="H1399" s="2" t="s">
        <v>207</v>
      </c>
      <c r="I1399" s="2" t="s">
        <v>207</v>
      </c>
      <c r="J1399" s="2" t="s">
        <v>207</v>
      </c>
    </row>
    <row r="1400" spans="1:10" x14ac:dyDescent="0.25">
      <c r="A1400" s="2">
        <v>1398</v>
      </c>
      <c r="B1400" s="2" t="s">
        <v>207</v>
      </c>
      <c r="C1400" s="2">
        <v>495</v>
      </c>
      <c r="D1400" s="2">
        <v>40</v>
      </c>
      <c r="E1400" s="2" t="s">
        <v>207</v>
      </c>
      <c r="F1400" s="2" t="s">
        <v>207</v>
      </c>
      <c r="G1400" s="2" t="s">
        <v>207</v>
      </c>
      <c r="H1400" s="2" t="s">
        <v>207</v>
      </c>
      <c r="I1400" s="2" t="s">
        <v>207</v>
      </c>
      <c r="J1400" s="2" t="s">
        <v>207</v>
      </c>
    </row>
    <row r="1401" spans="1:10" x14ac:dyDescent="0.25">
      <c r="A1401" s="2">
        <v>1399</v>
      </c>
      <c r="B1401" s="2" t="s">
        <v>207</v>
      </c>
      <c r="C1401" s="2">
        <v>500</v>
      </c>
      <c r="D1401" s="2">
        <v>40</v>
      </c>
      <c r="E1401" s="2" t="s">
        <v>207</v>
      </c>
      <c r="F1401" s="2" t="s">
        <v>207</v>
      </c>
      <c r="G1401" s="2" t="s">
        <v>207</v>
      </c>
      <c r="H1401" s="2" t="s">
        <v>207</v>
      </c>
      <c r="I1401" s="2" t="s">
        <v>207</v>
      </c>
      <c r="J1401" s="2" t="s">
        <v>207</v>
      </c>
    </row>
    <row r="1402" spans="1:10" x14ac:dyDescent="0.25">
      <c r="A1402" s="2">
        <v>1400</v>
      </c>
      <c r="B1402" s="2" t="s">
        <v>207</v>
      </c>
      <c r="C1402" s="2">
        <v>505</v>
      </c>
      <c r="D1402" s="2">
        <v>40</v>
      </c>
      <c r="E1402" s="2" t="s">
        <v>207</v>
      </c>
      <c r="F1402" s="2" t="s">
        <v>207</v>
      </c>
      <c r="G1402" s="2" t="s">
        <v>207</v>
      </c>
      <c r="H1402" s="2" t="s">
        <v>207</v>
      </c>
      <c r="I1402" s="2" t="s">
        <v>207</v>
      </c>
      <c r="J1402" s="2" t="s">
        <v>207</v>
      </c>
    </row>
    <row r="1403" spans="1:10" x14ac:dyDescent="0.25">
      <c r="A1403" s="2">
        <v>1401</v>
      </c>
      <c r="B1403" s="2" t="s">
        <v>207</v>
      </c>
      <c r="C1403" s="2">
        <v>510</v>
      </c>
      <c r="D1403" s="2">
        <v>40</v>
      </c>
      <c r="E1403" s="2" t="s">
        <v>207</v>
      </c>
      <c r="F1403" s="2" t="s">
        <v>207</v>
      </c>
      <c r="G1403" s="2" t="s">
        <v>207</v>
      </c>
      <c r="H1403" s="2" t="s">
        <v>207</v>
      </c>
      <c r="I1403" s="2" t="s">
        <v>207</v>
      </c>
      <c r="J1403" s="2" t="s">
        <v>207</v>
      </c>
    </row>
    <row r="1404" spans="1:10" x14ac:dyDescent="0.25">
      <c r="A1404" s="2">
        <v>1402</v>
      </c>
      <c r="B1404" s="2" t="s">
        <v>207</v>
      </c>
      <c r="C1404" s="2">
        <v>515</v>
      </c>
      <c r="D1404" s="2">
        <v>40</v>
      </c>
      <c r="E1404" s="2" t="s">
        <v>207</v>
      </c>
      <c r="F1404" s="2" t="s">
        <v>207</v>
      </c>
      <c r="G1404" s="2" t="s">
        <v>207</v>
      </c>
      <c r="H1404" s="2" t="s">
        <v>207</v>
      </c>
      <c r="I1404" s="2" t="s">
        <v>207</v>
      </c>
      <c r="J1404" s="2" t="s">
        <v>207</v>
      </c>
    </row>
    <row r="1405" spans="1:10" x14ac:dyDescent="0.25">
      <c r="A1405" s="2">
        <v>1403</v>
      </c>
      <c r="B1405" s="2" t="s">
        <v>207</v>
      </c>
      <c r="C1405" s="2">
        <v>520</v>
      </c>
      <c r="D1405" s="2">
        <v>40</v>
      </c>
      <c r="E1405" s="2" t="s">
        <v>207</v>
      </c>
      <c r="F1405" s="2" t="s">
        <v>207</v>
      </c>
      <c r="G1405" s="2" t="s">
        <v>207</v>
      </c>
      <c r="H1405" s="2" t="s">
        <v>207</v>
      </c>
      <c r="I1405" s="2" t="s">
        <v>207</v>
      </c>
      <c r="J1405" s="2" t="s">
        <v>207</v>
      </c>
    </row>
    <row r="1406" spans="1:10" x14ac:dyDescent="0.25">
      <c r="A1406" s="2">
        <v>1404</v>
      </c>
      <c r="B1406" s="2" t="s">
        <v>207</v>
      </c>
      <c r="C1406" s="2">
        <v>525</v>
      </c>
      <c r="D1406" s="2">
        <v>40</v>
      </c>
      <c r="E1406" s="2" t="s">
        <v>207</v>
      </c>
      <c r="F1406" s="2" t="s">
        <v>207</v>
      </c>
      <c r="G1406" s="2" t="s">
        <v>207</v>
      </c>
      <c r="H1406" s="2" t="s">
        <v>207</v>
      </c>
      <c r="I1406" s="2" t="s">
        <v>207</v>
      </c>
      <c r="J1406" s="2" t="s">
        <v>207</v>
      </c>
    </row>
    <row r="1407" spans="1:10" x14ac:dyDescent="0.25">
      <c r="A1407" s="2">
        <v>1405</v>
      </c>
      <c r="B1407" s="2" t="s">
        <v>207</v>
      </c>
      <c r="C1407" s="2">
        <v>530</v>
      </c>
      <c r="D1407" s="2">
        <v>40</v>
      </c>
      <c r="E1407" s="2" t="s">
        <v>207</v>
      </c>
      <c r="F1407" s="2" t="s">
        <v>207</v>
      </c>
      <c r="G1407" s="2" t="s">
        <v>207</v>
      </c>
      <c r="H1407" s="2" t="s">
        <v>207</v>
      </c>
      <c r="I1407" s="2" t="s">
        <v>207</v>
      </c>
      <c r="J1407" s="2" t="s">
        <v>207</v>
      </c>
    </row>
    <row r="1408" spans="1:10" x14ac:dyDescent="0.25">
      <c r="A1408" s="2">
        <v>1406</v>
      </c>
      <c r="B1408" s="2" t="s">
        <v>207</v>
      </c>
      <c r="C1408" s="2">
        <v>535</v>
      </c>
      <c r="D1408" s="2">
        <v>40</v>
      </c>
      <c r="E1408" s="2" t="s">
        <v>207</v>
      </c>
      <c r="F1408" s="2" t="s">
        <v>207</v>
      </c>
      <c r="G1408" s="2" t="s">
        <v>207</v>
      </c>
      <c r="H1408" s="2" t="s">
        <v>207</v>
      </c>
      <c r="I1408" s="2" t="s">
        <v>207</v>
      </c>
      <c r="J1408" s="2" t="s">
        <v>207</v>
      </c>
    </row>
    <row r="1409" spans="1:10" x14ac:dyDescent="0.25">
      <c r="A1409" s="2">
        <v>1407</v>
      </c>
      <c r="B1409" s="2" t="s">
        <v>207</v>
      </c>
      <c r="C1409" s="2">
        <v>540</v>
      </c>
      <c r="D1409" s="2">
        <v>40</v>
      </c>
      <c r="E1409" s="2" t="s">
        <v>207</v>
      </c>
      <c r="F1409" s="2" t="s">
        <v>207</v>
      </c>
      <c r="G1409" s="2" t="s">
        <v>207</v>
      </c>
      <c r="H1409" s="2" t="s">
        <v>207</v>
      </c>
      <c r="I1409" s="2" t="s">
        <v>207</v>
      </c>
      <c r="J1409" s="2" t="s">
        <v>207</v>
      </c>
    </row>
    <row r="1410" spans="1:10" x14ac:dyDescent="0.25">
      <c r="A1410" s="2">
        <v>1408</v>
      </c>
      <c r="B1410" s="2" t="s">
        <v>207</v>
      </c>
      <c r="C1410" s="2">
        <v>545</v>
      </c>
      <c r="D1410" s="2">
        <v>40</v>
      </c>
      <c r="E1410" s="2" t="s">
        <v>207</v>
      </c>
      <c r="F1410" s="2" t="s">
        <v>207</v>
      </c>
      <c r="G1410" s="2" t="s">
        <v>207</v>
      </c>
      <c r="H1410" s="2" t="s">
        <v>207</v>
      </c>
      <c r="I1410" s="2" t="s">
        <v>207</v>
      </c>
      <c r="J1410" s="2" t="s">
        <v>207</v>
      </c>
    </row>
    <row r="1411" spans="1:10" x14ac:dyDescent="0.25">
      <c r="A1411" s="2">
        <v>1409</v>
      </c>
      <c r="B1411" s="2" t="s">
        <v>207</v>
      </c>
      <c r="C1411" s="2">
        <v>550</v>
      </c>
      <c r="D1411" s="2">
        <v>40</v>
      </c>
      <c r="E1411" s="2" t="s">
        <v>207</v>
      </c>
      <c r="F1411" s="2" t="s">
        <v>207</v>
      </c>
      <c r="G1411" s="2" t="s">
        <v>207</v>
      </c>
      <c r="H1411" s="2" t="s">
        <v>207</v>
      </c>
      <c r="I1411" s="2" t="s">
        <v>207</v>
      </c>
      <c r="J1411" s="2" t="s">
        <v>207</v>
      </c>
    </row>
    <row r="1412" spans="1:10" x14ac:dyDescent="0.25">
      <c r="A1412" s="2">
        <v>1410</v>
      </c>
      <c r="B1412" s="2" t="s">
        <v>207</v>
      </c>
      <c r="C1412" s="2">
        <v>555</v>
      </c>
      <c r="D1412" s="2">
        <v>40</v>
      </c>
      <c r="E1412" s="2" t="s">
        <v>207</v>
      </c>
      <c r="F1412" s="2" t="s">
        <v>207</v>
      </c>
      <c r="G1412" s="2" t="s">
        <v>207</v>
      </c>
      <c r="H1412" s="2" t="s">
        <v>207</v>
      </c>
      <c r="I1412" s="2" t="s">
        <v>207</v>
      </c>
      <c r="J1412" s="2" t="s">
        <v>207</v>
      </c>
    </row>
    <row r="1413" spans="1:10" x14ac:dyDescent="0.25">
      <c r="A1413" s="2">
        <v>1411</v>
      </c>
      <c r="B1413" s="2" t="s">
        <v>207</v>
      </c>
      <c r="C1413" s="2">
        <v>560</v>
      </c>
      <c r="D1413" s="2">
        <v>40</v>
      </c>
      <c r="E1413" s="2" t="s">
        <v>207</v>
      </c>
      <c r="F1413" s="2" t="s">
        <v>207</v>
      </c>
      <c r="G1413" s="2" t="s">
        <v>207</v>
      </c>
      <c r="H1413" s="2" t="s">
        <v>207</v>
      </c>
      <c r="I1413" s="2" t="s">
        <v>207</v>
      </c>
      <c r="J1413" s="2" t="s">
        <v>207</v>
      </c>
    </row>
    <row r="1414" spans="1:10" x14ac:dyDescent="0.25">
      <c r="A1414" s="2">
        <v>1412</v>
      </c>
      <c r="B1414" s="2" t="s">
        <v>207</v>
      </c>
      <c r="C1414" s="2">
        <v>565</v>
      </c>
      <c r="D1414" s="2">
        <v>40</v>
      </c>
      <c r="E1414" s="2" t="s">
        <v>207</v>
      </c>
      <c r="F1414" s="2" t="s">
        <v>207</v>
      </c>
      <c r="G1414" s="2" t="s">
        <v>207</v>
      </c>
      <c r="H1414" s="2" t="s">
        <v>207</v>
      </c>
      <c r="I1414" s="2" t="s">
        <v>207</v>
      </c>
      <c r="J1414" s="2" t="s">
        <v>207</v>
      </c>
    </row>
    <row r="1415" spans="1:10" x14ac:dyDescent="0.25">
      <c r="A1415" s="2">
        <v>1413</v>
      </c>
      <c r="B1415" s="2" t="s">
        <v>207</v>
      </c>
      <c r="C1415" s="2">
        <v>570</v>
      </c>
      <c r="D1415" s="2">
        <v>40</v>
      </c>
      <c r="E1415" s="2" t="s">
        <v>207</v>
      </c>
      <c r="F1415" s="2" t="s">
        <v>207</v>
      </c>
      <c r="G1415" s="2" t="s">
        <v>207</v>
      </c>
      <c r="H1415" s="2" t="s">
        <v>207</v>
      </c>
      <c r="I1415" s="2" t="s">
        <v>207</v>
      </c>
      <c r="J1415" s="2" t="s">
        <v>207</v>
      </c>
    </row>
    <row r="1416" spans="1:10" x14ac:dyDescent="0.25">
      <c r="A1416" s="2">
        <v>1414</v>
      </c>
      <c r="B1416" s="2" t="s">
        <v>207</v>
      </c>
      <c r="C1416" s="2">
        <v>575</v>
      </c>
      <c r="D1416" s="2">
        <v>40</v>
      </c>
      <c r="E1416" s="2" t="s">
        <v>207</v>
      </c>
      <c r="F1416" s="2" t="s">
        <v>207</v>
      </c>
      <c r="G1416" s="2" t="s">
        <v>207</v>
      </c>
      <c r="H1416" s="2" t="s">
        <v>207</v>
      </c>
      <c r="I1416" s="2" t="s">
        <v>207</v>
      </c>
      <c r="J1416" s="2" t="s">
        <v>207</v>
      </c>
    </row>
    <row r="1417" spans="1:10" x14ac:dyDescent="0.25">
      <c r="A1417" s="2">
        <v>1415</v>
      </c>
      <c r="B1417" s="2" t="s">
        <v>207</v>
      </c>
      <c r="C1417" s="2">
        <v>580</v>
      </c>
      <c r="D1417" s="2">
        <v>40</v>
      </c>
      <c r="E1417" s="2" t="s">
        <v>207</v>
      </c>
      <c r="F1417" s="2" t="s">
        <v>207</v>
      </c>
      <c r="G1417" s="2" t="s">
        <v>207</v>
      </c>
      <c r="H1417" s="2" t="s">
        <v>207</v>
      </c>
      <c r="I1417" s="2" t="s">
        <v>207</v>
      </c>
      <c r="J1417" s="2" t="s">
        <v>207</v>
      </c>
    </row>
    <row r="1418" spans="1:10" x14ac:dyDescent="0.25">
      <c r="A1418" s="2">
        <v>1416</v>
      </c>
      <c r="B1418" s="2" t="s">
        <v>207</v>
      </c>
      <c r="C1418" s="2">
        <v>585</v>
      </c>
      <c r="D1418" s="2">
        <v>40</v>
      </c>
      <c r="E1418" s="2" t="s">
        <v>207</v>
      </c>
      <c r="F1418" s="2" t="s">
        <v>207</v>
      </c>
      <c r="G1418" s="2" t="s">
        <v>207</v>
      </c>
      <c r="H1418" s="2" t="s">
        <v>207</v>
      </c>
      <c r="I1418" s="2" t="s">
        <v>207</v>
      </c>
      <c r="J1418" s="2" t="s">
        <v>207</v>
      </c>
    </row>
    <row r="1419" spans="1:10" x14ac:dyDescent="0.25">
      <c r="A1419" s="2">
        <v>1417</v>
      </c>
      <c r="B1419" s="2" t="s">
        <v>207</v>
      </c>
      <c r="C1419" s="2">
        <v>590</v>
      </c>
      <c r="D1419" s="2">
        <v>40</v>
      </c>
      <c r="E1419" s="2" t="s">
        <v>207</v>
      </c>
      <c r="F1419" s="2" t="s">
        <v>207</v>
      </c>
      <c r="G1419" s="2" t="s">
        <v>207</v>
      </c>
      <c r="H1419" s="2" t="s">
        <v>207</v>
      </c>
      <c r="I1419" s="2" t="s">
        <v>207</v>
      </c>
      <c r="J1419" s="2" t="s">
        <v>207</v>
      </c>
    </row>
    <row r="1420" spans="1:10" x14ac:dyDescent="0.25">
      <c r="A1420" s="2">
        <v>1418</v>
      </c>
      <c r="B1420" s="2" t="s">
        <v>207</v>
      </c>
      <c r="C1420" s="2">
        <v>595</v>
      </c>
      <c r="D1420" s="2">
        <v>40</v>
      </c>
      <c r="E1420" s="2" t="s">
        <v>207</v>
      </c>
      <c r="F1420" s="2" t="s">
        <v>207</v>
      </c>
      <c r="G1420" s="2" t="s">
        <v>207</v>
      </c>
      <c r="H1420" s="2" t="s">
        <v>207</v>
      </c>
      <c r="I1420" s="2" t="s">
        <v>207</v>
      </c>
      <c r="J1420" s="2" t="s">
        <v>207</v>
      </c>
    </row>
    <row r="1421" spans="1:10" x14ac:dyDescent="0.25">
      <c r="A1421" s="2">
        <v>1419</v>
      </c>
      <c r="B1421" s="2" t="s">
        <v>207</v>
      </c>
      <c r="C1421" s="2">
        <v>600</v>
      </c>
      <c r="D1421" s="2">
        <v>40</v>
      </c>
      <c r="E1421" s="2" t="s">
        <v>207</v>
      </c>
      <c r="F1421" s="2" t="s">
        <v>207</v>
      </c>
      <c r="G1421" s="2" t="s">
        <v>207</v>
      </c>
      <c r="H1421" s="2" t="s">
        <v>207</v>
      </c>
      <c r="I1421" s="2" t="s">
        <v>207</v>
      </c>
      <c r="J1421" s="2" t="s">
        <v>207</v>
      </c>
    </row>
    <row r="1422" spans="1:10" x14ac:dyDescent="0.25">
      <c r="A1422" s="2">
        <v>1420</v>
      </c>
      <c r="B1422" s="2" t="s">
        <v>207</v>
      </c>
      <c r="C1422" s="2">
        <v>605</v>
      </c>
      <c r="D1422" s="2">
        <v>40</v>
      </c>
      <c r="E1422" s="2" t="s">
        <v>207</v>
      </c>
      <c r="F1422" s="2" t="s">
        <v>207</v>
      </c>
      <c r="G1422" s="2" t="s">
        <v>207</v>
      </c>
      <c r="H1422" s="2" t="s">
        <v>207</v>
      </c>
      <c r="I1422" s="2" t="s">
        <v>207</v>
      </c>
      <c r="J1422" s="2" t="s">
        <v>207</v>
      </c>
    </row>
    <row r="1423" spans="1:10" x14ac:dyDescent="0.25">
      <c r="A1423" s="2">
        <v>1421</v>
      </c>
      <c r="B1423" s="2" t="s">
        <v>207</v>
      </c>
      <c r="C1423" s="2">
        <v>610</v>
      </c>
      <c r="D1423" s="2">
        <v>40</v>
      </c>
      <c r="E1423" s="2" t="s">
        <v>207</v>
      </c>
      <c r="F1423" s="2" t="s">
        <v>207</v>
      </c>
      <c r="G1423" s="2" t="s">
        <v>207</v>
      </c>
      <c r="H1423" s="2" t="s">
        <v>207</v>
      </c>
      <c r="I1423" s="2" t="s">
        <v>207</v>
      </c>
      <c r="J1423" s="2" t="s">
        <v>207</v>
      </c>
    </row>
    <row r="1424" spans="1:10" x14ac:dyDescent="0.25">
      <c r="A1424" s="2">
        <v>1422</v>
      </c>
      <c r="B1424" s="2" t="s">
        <v>207</v>
      </c>
      <c r="C1424" s="2">
        <v>615</v>
      </c>
      <c r="D1424" s="2">
        <v>40</v>
      </c>
      <c r="E1424" s="2" t="s">
        <v>207</v>
      </c>
      <c r="F1424" s="2" t="s">
        <v>207</v>
      </c>
      <c r="G1424" s="2" t="s">
        <v>207</v>
      </c>
      <c r="H1424" s="2" t="s">
        <v>207</v>
      </c>
      <c r="I1424" s="2" t="s">
        <v>207</v>
      </c>
      <c r="J1424" s="2" t="s">
        <v>207</v>
      </c>
    </row>
    <row r="1425" spans="1:10" x14ac:dyDescent="0.25">
      <c r="A1425" s="2">
        <v>1423</v>
      </c>
      <c r="B1425" s="2" t="s">
        <v>207</v>
      </c>
      <c r="C1425" s="2">
        <v>620</v>
      </c>
      <c r="D1425" s="2">
        <v>40</v>
      </c>
      <c r="E1425" s="2" t="s">
        <v>207</v>
      </c>
      <c r="F1425" s="2" t="s">
        <v>207</v>
      </c>
      <c r="G1425" s="2" t="s">
        <v>207</v>
      </c>
      <c r="H1425" s="2" t="s">
        <v>207</v>
      </c>
      <c r="I1425" s="2" t="s">
        <v>207</v>
      </c>
      <c r="J1425" s="2" t="s">
        <v>207</v>
      </c>
    </row>
    <row r="1426" spans="1:10" x14ac:dyDescent="0.25">
      <c r="A1426" s="2">
        <v>1424</v>
      </c>
      <c r="B1426" s="2" t="s">
        <v>207</v>
      </c>
      <c r="C1426" s="2">
        <v>625</v>
      </c>
      <c r="D1426" s="2">
        <v>40</v>
      </c>
      <c r="E1426" s="2" t="s">
        <v>207</v>
      </c>
      <c r="F1426" s="2" t="s">
        <v>207</v>
      </c>
      <c r="G1426" s="2" t="s">
        <v>207</v>
      </c>
      <c r="H1426" s="2" t="s">
        <v>207</v>
      </c>
      <c r="I1426" s="2" t="s">
        <v>207</v>
      </c>
      <c r="J1426" s="2" t="s">
        <v>207</v>
      </c>
    </row>
    <row r="1427" spans="1:10" x14ac:dyDescent="0.25">
      <c r="A1427" s="2">
        <v>1425</v>
      </c>
      <c r="B1427" s="2" t="s">
        <v>207</v>
      </c>
      <c r="C1427" s="2">
        <v>630</v>
      </c>
      <c r="D1427" s="2">
        <v>40</v>
      </c>
      <c r="E1427" s="2" t="s">
        <v>207</v>
      </c>
      <c r="F1427" s="2" t="s">
        <v>207</v>
      </c>
      <c r="G1427" s="2" t="s">
        <v>207</v>
      </c>
      <c r="H1427" s="2" t="s">
        <v>207</v>
      </c>
      <c r="I1427" s="2" t="s">
        <v>207</v>
      </c>
      <c r="J1427" s="2" t="s">
        <v>207</v>
      </c>
    </row>
    <row r="1428" spans="1:10" x14ac:dyDescent="0.25">
      <c r="A1428" s="2">
        <v>1426</v>
      </c>
      <c r="B1428" s="2" t="s">
        <v>207</v>
      </c>
      <c r="C1428" s="2">
        <v>635</v>
      </c>
      <c r="D1428" s="2">
        <v>40</v>
      </c>
      <c r="E1428" s="2" t="s">
        <v>207</v>
      </c>
      <c r="F1428" s="2" t="s">
        <v>207</v>
      </c>
      <c r="G1428" s="2" t="s">
        <v>207</v>
      </c>
      <c r="H1428" s="2" t="s">
        <v>207</v>
      </c>
      <c r="I1428" s="2" t="s">
        <v>207</v>
      </c>
      <c r="J1428" s="2" t="s">
        <v>207</v>
      </c>
    </row>
    <row r="1429" spans="1:10" x14ac:dyDescent="0.25">
      <c r="A1429" s="2">
        <v>1427</v>
      </c>
      <c r="B1429" s="2" t="s">
        <v>207</v>
      </c>
      <c r="C1429" s="2">
        <v>640</v>
      </c>
      <c r="D1429" s="2">
        <v>40</v>
      </c>
      <c r="E1429" s="2" t="s">
        <v>207</v>
      </c>
      <c r="F1429" s="2" t="s">
        <v>207</v>
      </c>
      <c r="G1429" s="2" t="s">
        <v>207</v>
      </c>
      <c r="H1429" s="2" t="s">
        <v>207</v>
      </c>
      <c r="I1429" s="2" t="s">
        <v>207</v>
      </c>
      <c r="J1429" s="2" t="s">
        <v>207</v>
      </c>
    </row>
    <row r="1430" spans="1:10" x14ac:dyDescent="0.25">
      <c r="A1430" s="2">
        <v>1428</v>
      </c>
      <c r="B1430" s="2" t="s">
        <v>207</v>
      </c>
      <c r="C1430" s="2">
        <v>645</v>
      </c>
      <c r="D1430" s="2">
        <v>40</v>
      </c>
      <c r="E1430" s="2" t="s">
        <v>207</v>
      </c>
      <c r="F1430" s="2" t="s">
        <v>207</v>
      </c>
      <c r="G1430" s="2" t="s">
        <v>207</v>
      </c>
      <c r="H1430" s="2" t="s">
        <v>207</v>
      </c>
      <c r="I1430" s="2" t="s">
        <v>207</v>
      </c>
      <c r="J1430" s="2" t="s">
        <v>207</v>
      </c>
    </row>
    <row r="1431" spans="1:10" x14ac:dyDescent="0.25">
      <c r="A1431" s="2">
        <v>1429</v>
      </c>
      <c r="B1431" s="2" t="s">
        <v>207</v>
      </c>
      <c r="C1431" s="2">
        <v>650</v>
      </c>
      <c r="D1431" s="2">
        <v>40</v>
      </c>
      <c r="E1431" s="2" t="s">
        <v>207</v>
      </c>
      <c r="F1431" s="2" t="s">
        <v>207</v>
      </c>
      <c r="G1431" s="2" t="s">
        <v>207</v>
      </c>
      <c r="H1431" s="2" t="s">
        <v>207</v>
      </c>
      <c r="I1431" s="2" t="s">
        <v>207</v>
      </c>
      <c r="J1431" s="2" t="s">
        <v>207</v>
      </c>
    </row>
    <row r="1432" spans="1:10" x14ac:dyDescent="0.25">
      <c r="A1432" s="2">
        <v>1430</v>
      </c>
      <c r="B1432" s="2" t="s">
        <v>207</v>
      </c>
      <c r="C1432" s="2">
        <v>655</v>
      </c>
      <c r="D1432" s="2">
        <v>40</v>
      </c>
      <c r="E1432" s="2" t="s">
        <v>207</v>
      </c>
      <c r="F1432" s="2" t="s">
        <v>207</v>
      </c>
      <c r="G1432" s="2" t="s">
        <v>207</v>
      </c>
      <c r="H1432" s="2" t="s">
        <v>207</v>
      </c>
      <c r="I1432" s="2" t="s">
        <v>207</v>
      </c>
      <c r="J1432" s="2" t="s">
        <v>207</v>
      </c>
    </row>
    <row r="1433" spans="1:10" x14ac:dyDescent="0.25">
      <c r="A1433" s="2">
        <v>1431</v>
      </c>
      <c r="B1433" s="2" t="s">
        <v>207</v>
      </c>
      <c r="C1433" s="2">
        <v>660</v>
      </c>
      <c r="D1433" s="2">
        <v>40</v>
      </c>
      <c r="E1433" s="2" t="s">
        <v>207</v>
      </c>
      <c r="F1433" s="2" t="s">
        <v>207</v>
      </c>
      <c r="G1433" s="2" t="s">
        <v>207</v>
      </c>
      <c r="H1433" s="2" t="s">
        <v>207</v>
      </c>
      <c r="I1433" s="2" t="s">
        <v>207</v>
      </c>
      <c r="J1433" s="2" t="s">
        <v>207</v>
      </c>
    </row>
    <row r="1434" spans="1:10" x14ac:dyDescent="0.25">
      <c r="A1434" s="2">
        <v>1432</v>
      </c>
      <c r="B1434" s="2" t="s">
        <v>207</v>
      </c>
      <c r="C1434" s="2">
        <v>665</v>
      </c>
      <c r="D1434" s="2">
        <v>40</v>
      </c>
      <c r="E1434" s="2" t="s">
        <v>207</v>
      </c>
      <c r="F1434" s="2" t="s">
        <v>207</v>
      </c>
      <c r="G1434" s="2" t="s">
        <v>207</v>
      </c>
      <c r="H1434" s="2" t="s">
        <v>207</v>
      </c>
      <c r="I1434" s="2" t="s">
        <v>207</v>
      </c>
      <c r="J1434" s="2" t="s">
        <v>207</v>
      </c>
    </row>
    <row r="1435" spans="1:10" x14ac:dyDescent="0.25">
      <c r="A1435" s="2">
        <v>1433</v>
      </c>
      <c r="B1435" s="2" t="s">
        <v>207</v>
      </c>
      <c r="C1435" s="2">
        <v>670</v>
      </c>
      <c r="D1435" s="2">
        <v>40</v>
      </c>
      <c r="E1435" s="2" t="s">
        <v>207</v>
      </c>
      <c r="F1435" s="2" t="s">
        <v>207</v>
      </c>
      <c r="G1435" s="2" t="s">
        <v>207</v>
      </c>
      <c r="H1435" s="2" t="s">
        <v>207</v>
      </c>
      <c r="I1435" s="2" t="s">
        <v>207</v>
      </c>
      <c r="J1435" s="2" t="s">
        <v>207</v>
      </c>
    </row>
    <row r="1436" spans="1:10" x14ac:dyDescent="0.25">
      <c r="A1436" s="2">
        <v>1434</v>
      </c>
      <c r="B1436" s="2" t="s">
        <v>207</v>
      </c>
      <c r="C1436" s="2">
        <v>675</v>
      </c>
      <c r="D1436" s="2">
        <v>40</v>
      </c>
      <c r="E1436" s="2" t="s">
        <v>207</v>
      </c>
      <c r="F1436" s="2" t="s">
        <v>207</v>
      </c>
      <c r="G1436" s="2" t="s">
        <v>207</v>
      </c>
      <c r="H1436" s="2" t="s">
        <v>207</v>
      </c>
      <c r="I1436" s="2" t="s">
        <v>207</v>
      </c>
      <c r="J1436" s="2" t="s">
        <v>207</v>
      </c>
    </row>
    <row r="1437" spans="1:10" x14ac:dyDescent="0.25">
      <c r="A1437" s="2">
        <v>1435</v>
      </c>
      <c r="B1437" s="2" t="s">
        <v>207</v>
      </c>
      <c r="C1437" s="2">
        <v>680</v>
      </c>
      <c r="D1437" s="2">
        <v>40</v>
      </c>
      <c r="E1437" s="2" t="s">
        <v>207</v>
      </c>
      <c r="F1437" s="2" t="s">
        <v>207</v>
      </c>
      <c r="G1437" s="2" t="s">
        <v>207</v>
      </c>
      <c r="H1437" s="2" t="s">
        <v>207</v>
      </c>
      <c r="I1437" s="2" t="s">
        <v>207</v>
      </c>
      <c r="J1437" s="2" t="s">
        <v>207</v>
      </c>
    </row>
    <row r="1438" spans="1:10" x14ac:dyDescent="0.25">
      <c r="A1438" s="2">
        <v>1436</v>
      </c>
      <c r="B1438" s="2" t="s">
        <v>207</v>
      </c>
      <c r="C1438" s="2">
        <v>685</v>
      </c>
      <c r="D1438" s="2">
        <v>40</v>
      </c>
      <c r="E1438" s="2" t="s">
        <v>207</v>
      </c>
      <c r="F1438" s="2" t="s">
        <v>207</v>
      </c>
      <c r="G1438" s="2" t="s">
        <v>207</v>
      </c>
      <c r="H1438" s="2" t="s">
        <v>207</v>
      </c>
      <c r="I1438" s="2" t="s">
        <v>207</v>
      </c>
      <c r="J1438" s="2" t="s">
        <v>207</v>
      </c>
    </row>
    <row r="1439" spans="1:10" x14ac:dyDescent="0.25">
      <c r="A1439" s="2">
        <v>1437</v>
      </c>
      <c r="B1439" s="2" t="s">
        <v>207</v>
      </c>
      <c r="C1439" s="2">
        <v>690</v>
      </c>
      <c r="D1439" s="2">
        <v>40</v>
      </c>
      <c r="E1439" s="2" t="s">
        <v>207</v>
      </c>
      <c r="F1439" s="2" t="s">
        <v>207</v>
      </c>
      <c r="G1439" s="2" t="s">
        <v>207</v>
      </c>
      <c r="H1439" s="2" t="s">
        <v>207</v>
      </c>
      <c r="I1439" s="2" t="s">
        <v>207</v>
      </c>
      <c r="J1439" s="2" t="s">
        <v>207</v>
      </c>
    </row>
    <row r="1440" spans="1:10" x14ac:dyDescent="0.25">
      <c r="A1440" s="2">
        <v>1438</v>
      </c>
      <c r="B1440" s="2" t="s">
        <v>207</v>
      </c>
      <c r="C1440" s="2">
        <v>695</v>
      </c>
      <c r="D1440" s="2">
        <v>40</v>
      </c>
      <c r="E1440" s="2" t="s">
        <v>207</v>
      </c>
      <c r="F1440" s="2" t="s">
        <v>207</v>
      </c>
      <c r="G1440" s="2" t="s">
        <v>207</v>
      </c>
      <c r="H1440" s="2" t="s">
        <v>207</v>
      </c>
      <c r="I1440" s="2" t="s">
        <v>207</v>
      </c>
      <c r="J1440" s="2" t="s">
        <v>207</v>
      </c>
    </row>
    <row r="1441" spans="1:10" x14ac:dyDescent="0.25">
      <c r="A1441" s="2">
        <v>1439</v>
      </c>
      <c r="B1441" s="2" t="s">
        <v>207</v>
      </c>
      <c r="C1441" s="2">
        <v>700</v>
      </c>
      <c r="D1441" s="2">
        <v>40</v>
      </c>
      <c r="E1441" s="2" t="s">
        <v>207</v>
      </c>
      <c r="F1441" s="2" t="s">
        <v>207</v>
      </c>
      <c r="G1441" s="2" t="s">
        <v>207</v>
      </c>
      <c r="H1441" s="2" t="s">
        <v>207</v>
      </c>
      <c r="I1441" s="2" t="s">
        <v>207</v>
      </c>
      <c r="J1441" s="2" t="s">
        <v>207</v>
      </c>
    </row>
    <row r="1442" spans="1:10" x14ac:dyDescent="0.25">
      <c r="A1442" s="2">
        <v>1440</v>
      </c>
      <c r="B1442" s="2" t="s">
        <v>207</v>
      </c>
      <c r="C1442" s="2">
        <v>705</v>
      </c>
      <c r="D1442" s="2">
        <v>40</v>
      </c>
      <c r="E1442" s="2" t="s">
        <v>207</v>
      </c>
      <c r="F1442" s="2" t="s">
        <v>207</v>
      </c>
      <c r="G1442" s="2" t="s">
        <v>207</v>
      </c>
      <c r="H1442" s="2" t="s">
        <v>207</v>
      </c>
      <c r="I1442" s="2" t="s">
        <v>207</v>
      </c>
      <c r="J1442" s="2" t="s">
        <v>207</v>
      </c>
    </row>
    <row r="1443" spans="1:10" x14ac:dyDescent="0.25">
      <c r="A1443" s="2">
        <v>1441</v>
      </c>
      <c r="B1443" s="2" t="s">
        <v>207</v>
      </c>
      <c r="C1443" s="2">
        <v>710</v>
      </c>
      <c r="D1443" s="2">
        <v>40</v>
      </c>
      <c r="E1443" s="2" t="s">
        <v>207</v>
      </c>
      <c r="F1443" s="2" t="s">
        <v>207</v>
      </c>
      <c r="G1443" s="2" t="s">
        <v>207</v>
      </c>
      <c r="H1443" s="2" t="s">
        <v>207</v>
      </c>
      <c r="I1443" s="2" t="s">
        <v>207</v>
      </c>
      <c r="J1443" s="2" t="s">
        <v>207</v>
      </c>
    </row>
    <row r="1444" spans="1:10" x14ac:dyDescent="0.25">
      <c r="A1444" s="2">
        <v>1442</v>
      </c>
      <c r="B1444" s="2" t="s">
        <v>207</v>
      </c>
      <c r="C1444" s="2">
        <v>715</v>
      </c>
      <c r="D1444" s="2">
        <v>40</v>
      </c>
      <c r="E1444" s="2" t="s">
        <v>207</v>
      </c>
      <c r="F1444" s="2" t="s">
        <v>207</v>
      </c>
      <c r="G1444" s="2" t="s">
        <v>207</v>
      </c>
      <c r="H1444" s="2" t="s">
        <v>207</v>
      </c>
      <c r="I1444" s="2" t="s">
        <v>207</v>
      </c>
      <c r="J1444" s="2" t="s">
        <v>207</v>
      </c>
    </row>
    <row r="1445" spans="1:10" x14ac:dyDescent="0.25">
      <c r="A1445" s="2">
        <v>1443</v>
      </c>
      <c r="B1445" s="2" t="s">
        <v>207</v>
      </c>
      <c r="C1445" s="2">
        <v>720</v>
      </c>
      <c r="D1445" s="2">
        <v>40</v>
      </c>
      <c r="E1445" s="2" t="s">
        <v>207</v>
      </c>
      <c r="F1445" s="2" t="s">
        <v>207</v>
      </c>
      <c r="G1445" s="2" t="s">
        <v>207</v>
      </c>
      <c r="H1445" s="2" t="s">
        <v>207</v>
      </c>
      <c r="I1445" s="2" t="s">
        <v>207</v>
      </c>
      <c r="J1445" s="2" t="s">
        <v>207</v>
      </c>
    </row>
    <row r="1446" spans="1:10" x14ac:dyDescent="0.25">
      <c r="A1446" s="2">
        <v>1444</v>
      </c>
      <c r="B1446" s="2" t="s">
        <v>207</v>
      </c>
      <c r="C1446" s="2">
        <v>725</v>
      </c>
      <c r="D1446" s="2">
        <v>40</v>
      </c>
      <c r="E1446" s="2" t="s">
        <v>207</v>
      </c>
      <c r="F1446" s="2" t="s">
        <v>207</v>
      </c>
      <c r="G1446" s="2" t="s">
        <v>207</v>
      </c>
      <c r="H1446" s="2" t="s">
        <v>207</v>
      </c>
      <c r="I1446" s="2" t="s">
        <v>207</v>
      </c>
      <c r="J1446" s="2" t="s">
        <v>207</v>
      </c>
    </row>
    <row r="1447" spans="1:10" x14ac:dyDescent="0.25">
      <c r="A1447" s="2">
        <v>1445</v>
      </c>
      <c r="B1447" s="2" t="s">
        <v>207</v>
      </c>
      <c r="C1447" s="2">
        <v>730</v>
      </c>
      <c r="D1447" s="2">
        <v>40</v>
      </c>
      <c r="E1447" s="2" t="s">
        <v>207</v>
      </c>
      <c r="F1447" s="2" t="s">
        <v>207</v>
      </c>
      <c r="G1447" s="2" t="s">
        <v>207</v>
      </c>
      <c r="H1447" s="2" t="s">
        <v>207</v>
      </c>
      <c r="I1447" s="2" t="s">
        <v>207</v>
      </c>
      <c r="J1447" s="2" t="s">
        <v>207</v>
      </c>
    </row>
    <row r="1448" spans="1:10" x14ac:dyDescent="0.25">
      <c r="A1448" s="2">
        <v>1446</v>
      </c>
      <c r="B1448" s="2" t="s">
        <v>207</v>
      </c>
      <c r="C1448" s="2">
        <v>735</v>
      </c>
      <c r="D1448" s="2">
        <v>40</v>
      </c>
      <c r="E1448" s="2" t="s">
        <v>207</v>
      </c>
      <c r="F1448" s="2" t="s">
        <v>207</v>
      </c>
      <c r="G1448" s="2" t="s">
        <v>207</v>
      </c>
      <c r="H1448" s="2" t="s">
        <v>207</v>
      </c>
      <c r="I1448" s="2" t="s">
        <v>207</v>
      </c>
      <c r="J1448" s="2" t="s">
        <v>207</v>
      </c>
    </row>
    <row r="1449" spans="1:10" x14ac:dyDescent="0.25">
      <c r="A1449" s="2">
        <v>1447</v>
      </c>
      <c r="B1449" s="2" t="s">
        <v>207</v>
      </c>
      <c r="C1449" s="2">
        <v>740</v>
      </c>
      <c r="D1449" s="2">
        <v>40</v>
      </c>
      <c r="E1449" s="2" t="s">
        <v>207</v>
      </c>
      <c r="F1449" s="2" t="s">
        <v>207</v>
      </c>
      <c r="G1449" s="2" t="s">
        <v>207</v>
      </c>
      <c r="H1449" s="2" t="s">
        <v>207</v>
      </c>
      <c r="I1449" s="2" t="s">
        <v>207</v>
      </c>
      <c r="J1449" s="2" t="s">
        <v>207</v>
      </c>
    </row>
    <row r="1450" spans="1:10" x14ac:dyDescent="0.25">
      <c r="A1450" s="2">
        <v>1448</v>
      </c>
      <c r="B1450" s="2" t="s">
        <v>207</v>
      </c>
      <c r="C1450" s="2">
        <v>745</v>
      </c>
      <c r="D1450" s="2">
        <v>40</v>
      </c>
      <c r="E1450" s="2" t="s">
        <v>207</v>
      </c>
      <c r="F1450" s="2" t="s">
        <v>207</v>
      </c>
      <c r="G1450" s="2" t="s">
        <v>207</v>
      </c>
      <c r="H1450" s="2" t="s">
        <v>207</v>
      </c>
      <c r="I1450" s="2" t="s">
        <v>207</v>
      </c>
      <c r="J1450" s="2" t="s">
        <v>207</v>
      </c>
    </row>
    <row r="1451" spans="1:10" x14ac:dyDescent="0.25">
      <c r="A1451" s="2">
        <v>1449</v>
      </c>
      <c r="B1451" s="2" t="s">
        <v>207</v>
      </c>
      <c r="C1451" s="2">
        <v>750</v>
      </c>
      <c r="D1451" s="2">
        <v>40</v>
      </c>
      <c r="E1451" s="2" t="s">
        <v>207</v>
      </c>
      <c r="F1451" s="2" t="s">
        <v>207</v>
      </c>
      <c r="G1451" s="2" t="s">
        <v>207</v>
      </c>
      <c r="H1451" s="2" t="s">
        <v>207</v>
      </c>
      <c r="I1451" s="2" t="s">
        <v>207</v>
      </c>
      <c r="J1451" s="2" t="s">
        <v>207</v>
      </c>
    </row>
    <row r="1452" spans="1:10" x14ac:dyDescent="0.25">
      <c r="A1452" s="2">
        <v>1450</v>
      </c>
      <c r="B1452" s="2" t="s">
        <v>207</v>
      </c>
      <c r="C1452" s="2">
        <v>755</v>
      </c>
      <c r="D1452" s="2">
        <v>40</v>
      </c>
      <c r="E1452" s="2" t="s">
        <v>207</v>
      </c>
      <c r="F1452" s="2" t="s">
        <v>207</v>
      </c>
      <c r="G1452" s="2" t="s">
        <v>207</v>
      </c>
      <c r="H1452" s="2" t="s">
        <v>207</v>
      </c>
      <c r="I1452" s="2" t="s">
        <v>207</v>
      </c>
      <c r="J1452" s="2" t="s">
        <v>207</v>
      </c>
    </row>
    <row r="1453" spans="1:10" x14ac:dyDescent="0.25">
      <c r="A1453" s="2">
        <v>1451</v>
      </c>
      <c r="B1453" s="2" t="s">
        <v>207</v>
      </c>
      <c r="C1453" s="2">
        <v>760</v>
      </c>
      <c r="D1453" s="2">
        <v>40</v>
      </c>
      <c r="E1453" s="2" t="s">
        <v>207</v>
      </c>
      <c r="F1453" s="2" t="s">
        <v>207</v>
      </c>
      <c r="G1453" s="2" t="s">
        <v>207</v>
      </c>
      <c r="H1453" s="2" t="s">
        <v>207</v>
      </c>
      <c r="I1453" s="2" t="s">
        <v>207</v>
      </c>
      <c r="J1453" s="2" t="s">
        <v>207</v>
      </c>
    </row>
    <row r="1454" spans="1:10" x14ac:dyDescent="0.25">
      <c r="A1454" s="2">
        <v>1452</v>
      </c>
      <c r="B1454" s="2" t="s">
        <v>207</v>
      </c>
      <c r="C1454" s="2">
        <v>765</v>
      </c>
      <c r="D1454" s="2">
        <v>40</v>
      </c>
      <c r="E1454" s="2" t="s">
        <v>207</v>
      </c>
      <c r="F1454" s="2" t="s">
        <v>207</v>
      </c>
      <c r="G1454" s="2" t="s">
        <v>207</v>
      </c>
      <c r="H1454" s="2" t="s">
        <v>207</v>
      </c>
      <c r="I1454" s="2" t="s">
        <v>207</v>
      </c>
      <c r="J1454" s="2" t="s">
        <v>207</v>
      </c>
    </row>
    <row r="1455" spans="1:10" x14ac:dyDescent="0.25">
      <c r="A1455" s="2">
        <v>1453</v>
      </c>
      <c r="B1455" s="2" t="s">
        <v>207</v>
      </c>
      <c r="C1455" s="2">
        <v>770</v>
      </c>
      <c r="D1455" s="2">
        <v>40</v>
      </c>
      <c r="E1455" s="2" t="s">
        <v>207</v>
      </c>
      <c r="F1455" s="2" t="s">
        <v>207</v>
      </c>
      <c r="G1455" s="2" t="s">
        <v>207</v>
      </c>
      <c r="H1455" s="2" t="s">
        <v>207</v>
      </c>
      <c r="I1455" s="2" t="s">
        <v>207</v>
      </c>
      <c r="J1455" s="2" t="s">
        <v>207</v>
      </c>
    </row>
    <row r="1456" spans="1:10" x14ac:dyDescent="0.25">
      <c r="A1456" s="2">
        <v>1454</v>
      </c>
      <c r="B1456" s="2" t="s">
        <v>207</v>
      </c>
      <c r="C1456" s="2">
        <v>775</v>
      </c>
      <c r="D1456" s="2">
        <v>40</v>
      </c>
      <c r="E1456" s="2" t="s">
        <v>207</v>
      </c>
      <c r="F1456" s="2" t="s">
        <v>207</v>
      </c>
      <c r="G1456" s="2" t="s">
        <v>207</v>
      </c>
      <c r="H1456" s="2" t="s">
        <v>207</v>
      </c>
      <c r="I1456" s="2" t="s">
        <v>207</v>
      </c>
      <c r="J1456" s="2" t="s">
        <v>207</v>
      </c>
    </row>
    <row r="1457" spans="1:10" x14ac:dyDescent="0.25">
      <c r="A1457" s="2">
        <v>1455</v>
      </c>
      <c r="B1457" s="2" t="s">
        <v>207</v>
      </c>
      <c r="C1457" s="2">
        <v>780</v>
      </c>
      <c r="D1457" s="2">
        <v>40</v>
      </c>
      <c r="E1457" s="2" t="s">
        <v>207</v>
      </c>
      <c r="F1457" s="2" t="s">
        <v>207</v>
      </c>
      <c r="G1457" s="2" t="s">
        <v>207</v>
      </c>
      <c r="H1457" s="2" t="s">
        <v>207</v>
      </c>
      <c r="I1457" s="2" t="s">
        <v>207</v>
      </c>
      <c r="J1457" s="2" t="s">
        <v>207</v>
      </c>
    </row>
    <row r="1458" spans="1:10" x14ac:dyDescent="0.25">
      <c r="A1458" s="2">
        <v>1456</v>
      </c>
      <c r="B1458" s="2" t="s">
        <v>207</v>
      </c>
      <c r="C1458" s="2">
        <v>785</v>
      </c>
      <c r="D1458" s="2">
        <v>40</v>
      </c>
      <c r="E1458" s="2" t="s">
        <v>207</v>
      </c>
      <c r="F1458" s="2" t="s">
        <v>207</v>
      </c>
      <c r="G1458" s="2" t="s">
        <v>207</v>
      </c>
      <c r="H1458" s="2" t="s">
        <v>207</v>
      </c>
      <c r="I1458" s="2" t="s">
        <v>207</v>
      </c>
      <c r="J1458" s="2" t="s">
        <v>207</v>
      </c>
    </row>
    <row r="1459" spans="1:10" x14ac:dyDescent="0.25">
      <c r="A1459" s="2">
        <v>1457</v>
      </c>
      <c r="B1459" s="2" t="s">
        <v>207</v>
      </c>
      <c r="C1459" s="2">
        <v>790</v>
      </c>
      <c r="D1459" s="2">
        <v>40</v>
      </c>
      <c r="E1459" s="2" t="s">
        <v>207</v>
      </c>
      <c r="F1459" s="2" t="s">
        <v>207</v>
      </c>
      <c r="G1459" s="2" t="s">
        <v>207</v>
      </c>
      <c r="H1459" s="2" t="s">
        <v>207</v>
      </c>
      <c r="I1459" s="2" t="s">
        <v>207</v>
      </c>
      <c r="J1459" s="2" t="s">
        <v>207</v>
      </c>
    </row>
    <row r="1460" spans="1:10" x14ac:dyDescent="0.25">
      <c r="A1460" s="2">
        <v>1458</v>
      </c>
      <c r="B1460" s="2" t="s">
        <v>207</v>
      </c>
      <c r="C1460" s="2">
        <v>795</v>
      </c>
      <c r="D1460" s="2">
        <v>40</v>
      </c>
      <c r="E1460" s="2" t="s">
        <v>207</v>
      </c>
      <c r="F1460" s="2" t="s">
        <v>207</v>
      </c>
      <c r="G1460" s="2" t="s">
        <v>207</v>
      </c>
      <c r="H1460" s="2" t="s">
        <v>207</v>
      </c>
      <c r="I1460" s="2" t="s">
        <v>207</v>
      </c>
      <c r="J1460" s="2" t="s">
        <v>207</v>
      </c>
    </row>
    <row r="1461" spans="1:10" x14ac:dyDescent="0.25">
      <c r="A1461" s="2">
        <v>1459</v>
      </c>
      <c r="B1461" s="2" t="s">
        <v>207</v>
      </c>
      <c r="C1461" s="2">
        <v>800</v>
      </c>
      <c r="D1461" s="2">
        <v>40</v>
      </c>
      <c r="E1461" s="2" t="s">
        <v>207</v>
      </c>
      <c r="F1461" s="2" t="s">
        <v>207</v>
      </c>
      <c r="G1461" s="2" t="s">
        <v>207</v>
      </c>
      <c r="H1461" s="2" t="s">
        <v>207</v>
      </c>
      <c r="I1461" s="2" t="s">
        <v>207</v>
      </c>
      <c r="J1461" s="2" t="s">
        <v>207</v>
      </c>
    </row>
    <row r="1462" spans="1:10" x14ac:dyDescent="0.25">
      <c r="A1462" s="2">
        <v>1460</v>
      </c>
      <c r="B1462" s="2" t="s">
        <v>207</v>
      </c>
      <c r="C1462" s="2">
        <v>805</v>
      </c>
      <c r="D1462" s="2">
        <v>40</v>
      </c>
      <c r="E1462" s="2" t="s">
        <v>207</v>
      </c>
      <c r="F1462" s="2" t="s">
        <v>207</v>
      </c>
      <c r="G1462" s="2" t="s">
        <v>207</v>
      </c>
      <c r="H1462" s="2" t="s">
        <v>207</v>
      </c>
      <c r="I1462" s="2" t="s">
        <v>207</v>
      </c>
      <c r="J1462" s="2" t="s">
        <v>207</v>
      </c>
    </row>
    <row r="1463" spans="1:10" x14ac:dyDescent="0.25">
      <c r="A1463" s="2">
        <v>1461</v>
      </c>
      <c r="B1463" s="2" t="s">
        <v>207</v>
      </c>
      <c r="C1463" s="2">
        <v>810</v>
      </c>
      <c r="D1463" s="2">
        <v>40</v>
      </c>
      <c r="E1463" s="2" t="s">
        <v>207</v>
      </c>
      <c r="F1463" s="2" t="s">
        <v>207</v>
      </c>
      <c r="G1463" s="2" t="s">
        <v>207</v>
      </c>
      <c r="H1463" s="2" t="s">
        <v>207</v>
      </c>
      <c r="I1463" s="2" t="s">
        <v>207</v>
      </c>
      <c r="J1463" s="2" t="s">
        <v>207</v>
      </c>
    </row>
    <row r="1464" spans="1:10" x14ac:dyDescent="0.25">
      <c r="A1464" s="2">
        <v>1462</v>
      </c>
      <c r="B1464" s="2" t="s">
        <v>207</v>
      </c>
      <c r="C1464" s="2">
        <v>815</v>
      </c>
      <c r="D1464" s="2">
        <v>40</v>
      </c>
      <c r="E1464" s="2" t="s">
        <v>207</v>
      </c>
      <c r="F1464" s="2" t="s">
        <v>207</v>
      </c>
      <c r="G1464" s="2" t="s">
        <v>207</v>
      </c>
      <c r="H1464" s="2" t="s">
        <v>207</v>
      </c>
      <c r="I1464" s="2" t="s">
        <v>207</v>
      </c>
      <c r="J1464" s="2" t="s">
        <v>207</v>
      </c>
    </row>
    <row r="1465" spans="1:10" x14ac:dyDescent="0.25">
      <c r="A1465" s="2">
        <v>1463</v>
      </c>
      <c r="B1465" s="2" t="s">
        <v>207</v>
      </c>
      <c r="C1465" s="2">
        <v>820</v>
      </c>
      <c r="D1465" s="2">
        <v>40</v>
      </c>
      <c r="E1465" s="2" t="s">
        <v>207</v>
      </c>
      <c r="F1465" s="2" t="s">
        <v>207</v>
      </c>
      <c r="G1465" s="2" t="s">
        <v>207</v>
      </c>
      <c r="H1465" s="2" t="s">
        <v>207</v>
      </c>
      <c r="I1465" s="2" t="s">
        <v>207</v>
      </c>
      <c r="J1465" s="2" t="s">
        <v>207</v>
      </c>
    </row>
    <row r="1466" spans="1:10" x14ac:dyDescent="0.25">
      <c r="A1466" s="2">
        <v>1464</v>
      </c>
      <c r="B1466" s="2" t="s">
        <v>207</v>
      </c>
      <c r="C1466" s="2">
        <v>825</v>
      </c>
      <c r="D1466" s="2">
        <v>40</v>
      </c>
      <c r="E1466" s="2" t="s">
        <v>207</v>
      </c>
      <c r="F1466" s="2" t="s">
        <v>207</v>
      </c>
      <c r="G1466" s="2" t="s">
        <v>207</v>
      </c>
      <c r="H1466" s="2" t="s">
        <v>207</v>
      </c>
      <c r="I1466" s="2" t="s">
        <v>207</v>
      </c>
      <c r="J1466" s="2" t="s">
        <v>207</v>
      </c>
    </row>
    <row r="1467" spans="1:10" x14ac:dyDescent="0.25">
      <c r="A1467" s="2">
        <v>1465</v>
      </c>
      <c r="B1467" s="2" t="s">
        <v>207</v>
      </c>
      <c r="C1467" s="2">
        <v>830</v>
      </c>
      <c r="D1467" s="2">
        <v>40</v>
      </c>
      <c r="E1467" s="2" t="s">
        <v>207</v>
      </c>
      <c r="F1467" s="2" t="s">
        <v>207</v>
      </c>
      <c r="G1467" s="2" t="s">
        <v>207</v>
      </c>
      <c r="H1467" s="2" t="s">
        <v>207</v>
      </c>
      <c r="I1467" s="2" t="s">
        <v>207</v>
      </c>
      <c r="J1467" s="2" t="s">
        <v>207</v>
      </c>
    </row>
    <row r="1468" spans="1:10" x14ac:dyDescent="0.25">
      <c r="A1468" s="2">
        <v>1466</v>
      </c>
      <c r="B1468" s="2" t="s">
        <v>207</v>
      </c>
      <c r="C1468" s="2">
        <v>835</v>
      </c>
      <c r="D1468" s="2">
        <v>40</v>
      </c>
      <c r="E1468" s="2" t="s">
        <v>207</v>
      </c>
      <c r="F1468" s="2" t="s">
        <v>207</v>
      </c>
      <c r="G1468" s="2" t="s">
        <v>207</v>
      </c>
      <c r="H1468" s="2" t="s">
        <v>207</v>
      </c>
      <c r="I1468" s="2" t="s">
        <v>207</v>
      </c>
      <c r="J1468" s="2" t="s">
        <v>207</v>
      </c>
    </row>
    <row r="1469" spans="1:10" x14ac:dyDescent="0.25">
      <c r="A1469" s="2">
        <v>1467</v>
      </c>
      <c r="B1469" s="2" t="s">
        <v>207</v>
      </c>
      <c r="C1469" s="2">
        <v>840</v>
      </c>
      <c r="D1469" s="2">
        <v>40</v>
      </c>
      <c r="E1469" s="2" t="s">
        <v>207</v>
      </c>
      <c r="F1469" s="2" t="s">
        <v>207</v>
      </c>
      <c r="G1469" s="2" t="s">
        <v>207</v>
      </c>
      <c r="H1469" s="2" t="s">
        <v>207</v>
      </c>
      <c r="I1469" s="2" t="s">
        <v>207</v>
      </c>
      <c r="J1469" s="2" t="s">
        <v>207</v>
      </c>
    </row>
    <row r="1470" spans="1:10" x14ac:dyDescent="0.25">
      <c r="A1470" s="2">
        <v>1468</v>
      </c>
      <c r="B1470" s="2" t="s">
        <v>207</v>
      </c>
      <c r="C1470" s="2">
        <v>845</v>
      </c>
      <c r="D1470" s="2">
        <v>40</v>
      </c>
      <c r="E1470" s="2" t="s">
        <v>207</v>
      </c>
      <c r="F1470" s="2" t="s">
        <v>207</v>
      </c>
      <c r="G1470" s="2" t="s">
        <v>207</v>
      </c>
      <c r="H1470" s="2" t="s">
        <v>207</v>
      </c>
      <c r="I1470" s="2" t="s">
        <v>207</v>
      </c>
      <c r="J1470" s="2" t="s">
        <v>207</v>
      </c>
    </row>
    <row r="1471" spans="1:10" x14ac:dyDescent="0.25">
      <c r="A1471" s="2">
        <v>1469</v>
      </c>
      <c r="B1471" s="2" t="s">
        <v>207</v>
      </c>
      <c r="C1471" s="2">
        <v>850</v>
      </c>
      <c r="D1471" s="2">
        <v>40</v>
      </c>
      <c r="E1471" s="2" t="s">
        <v>207</v>
      </c>
      <c r="F1471" s="2" t="s">
        <v>207</v>
      </c>
      <c r="G1471" s="2" t="s">
        <v>207</v>
      </c>
      <c r="H1471" s="2" t="s">
        <v>207</v>
      </c>
      <c r="I1471" s="2" t="s">
        <v>207</v>
      </c>
      <c r="J1471" s="2" t="s">
        <v>207</v>
      </c>
    </row>
    <row r="1472" spans="1:10" x14ac:dyDescent="0.25">
      <c r="A1472" s="2">
        <v>1470</v>
      </c>
      <c r="B1472" s="2" t="s">
        <v>207</v>
      </c>
      <c r="C1472" s="2">
        <v>855</v>
      </c>
      <c r="D1472" s="2">
        <v>40</v>
      </c>
      <c r="E1472" s="2" t="s">
        <v>207</v>
      </c>
      <c r="F1472" s="2" t="s">
        <v>207</v>
      </c>
      <c r="G1472" s="2" t="s">
        <v>207</v>
      </c>
      <c r="H1472" s="2" t="s">
        <v>207</v>
      </c>
      <c r="I1472" s="2" t="s">
        <v>207</v>
      </c>
      <c r="J1472" s="2" t="s">
        <v>207</v>
      </c>
    </row>
    <row r="1473" spans="1:10" x14ac:dyDescent="0.25">
      <c r="A1473" s="2">
        <v>1471</v>
      </c>
      <c r="B1473" s="2" t="s">
        <v>207</v>
      </c>
      <c r="C1473" s="2">
        <v>860</v>
      </c>
      <c r="D1473" s="2">
        <v>40</v>
      </c>
      <c r="E1473" s="2" t="s">
        <v>207</v>
      </c>
      <c r="F1473" s="2" t="s">
        <v>207</v>
      </c>
      <c r="G1473" s="2" t="s">
        <v>207</v>
      </c>
      <c r="H1473" s="2" t="s">
        <v>207</v>
      </c>
      <c r="I1473" s="2" t="s">
        <v>207</v>
      </c>
      <c r="J1473" s="2" t="s">
        <v>207</v>
      </c>
    </row>
    <row r="1474" spans="1:10" x14ac:dyDescent="0.25">
      <c r="A1474" s="2">
        <v>1472</v>
      </c>
      <c r="B1474" s="2" t="s">
        <v>207</v>
      </c>
      <c r="C1474" s="2">
        <v>865</v>
      </c>
      <c r="D1474" s="2">
        <v>40</v>
      </c>
      <c r="E1474" s="2" t="s">
        <v>207</v>
      </c>
      <c r="F1474" s="2" t="s">
        <v>207</v>
      </c>
      <c r="G1474" s="2" t="s">
        <v>207</v>
      </c>
      <c r="H1474" s="2" t="s">
        <v>207</v>
      </c>
      <c r="I1474" s="2" t="s">
        <v>207</v>
      </c>
      <c r="J1474" s="2" t="s">
        <v>207</v>
      </c>
    </row>
    <row r="1475" spans="1:10" x14ac:dyDescent="0.25">
      <c r="A1475" s="2">
        <v>1473</v>
      </c>
      <c r="B1475" s="2" t="s">
        <v>207</v>
      </c>
      <c r="C1475" s="2">
        <v>870</v>
      </c>
      <c r="D1475" s="2">
        <v>40</v>
      </c>
      <c r="E1475" s="2" t="s">
        <v>207</v>
      </c>
      <c r="F1475" s="2" t="s">
        <v>207</v>
      </c>
      <c r="G1475" s="2" t="s">
        <v>207</v>
      </c>
      <c r="H1475" s="2" t="s">
        <v>207</v>
      </c>
      <c r="I1475" s="2" t="s">
        <v>207</v>
      </c>
      <c r="J1475" s="2" t="s">
        <v>207</v>
      </c>
    </row>
    <row r="1476" spans="1:10" x14ac:dyDescent="0.25">
      <c r="A1476" s="2">
        <v>1474</v>
      </c>
      <c r="B1476" s="2" t="s">
        <v>207</v>
      </c>
      <c r="C1476" s="2">
        <v>875</v>
      </c>
      <c r="D1476" s="2">
        <v>40</v>
      </c>
      <c r="E1476" s="2" t="s">
        <v>207</v>
      </c>
      <c r="F1476" s="2" t="s">
        <v>207</v>
      </c>
      <c r="G1476" s="2" t="s">
        <v>207</v>
      </c>
      <c r="H1476" s="2" t="s">
        <v>207</v>
      </c>
      <c r="I1476" s="2" t="s">
        <v>207</v>
      </c>
      <c r="J1476" s="2" t="s">
        <v>207</v>
      </c>
    </row>
    <row r="1477" spans="1:10" x14ac:dyDescent="0.25">
      <c r="A1477" s="2">
        <v>1475</v>
      </c>
      <c r="B1477" s="2" t="s">
        <v>207</v>
      </c>
      <c r="C1477" s="2">
        <v>880</v>
      </c>
      <c r="D1477" s="2">
        <v>40</v>
      </c>
      <c r="E1477" s="2" t="s">
        <v>207</v>
      </c>
      <c r="F1477" s="2" t="s">
        <v>207</v>
      </c>
      <c r="G1477" s="2" t="s">
        <v>207</v>
      </c>
      <c r="H1477" s="2" t="s">
        <v>207</v>
      </c>
      <c r="I1477" s="2" t="s">
        <v>207</v>
      </c>
      <c r="J1477" s="2" t="s">
        <v>207</v>
      </c>
    </row>
    <row r="1478" spans="1:10" x14ac:dyDescent="0.25">
      <c r="A1478" s="2">
        <v>1476</v>
      </c>
      <c r="B1478" s="2" t="s">
        <v>207</v>
      </c>
      <c r="C1478" s="2">
        <v>885</v>
      </c>
      <c r="D1478" s="2">
        <v>40</v>
      </c>
      <c r="E1478" s="2" t="s">
        <v>207</v>
      </c>
      <c r="F1478" s="2" t="s">
        <v>207</v>
      </c>
      <c r="G1478" s="2" t="s">
        <v>207</v>
      </c>
      <c r="H1478" s="2" t="s">
        <v>207</v>
      </c>
      <c r="I1478" s="2" t="s">
        <v>207</v>
      </c>
      <c r="J1478" s="2" t="s">
        <v>207</v>
      </c>
    </row>
    <row r="1479" spans="1:10" x14ac:dyDescent="0.25">
      <c r="A1479" s="2">
        <v>1477</v>
      </c>
      <c r="B1479" s="2" t="s">
        <v>207</v>
      </c>
      <c r="C1479" s="2">
        <v>890</v>
      </c>
      <c r="D1479" s="2">
        <v>40</v>
      </c>
      <c r="E1479" s="2" t="s">
        <v>207</v>
      </c>
      <c r="F1479" s="2" t="s">
        <v>207</v>
      </c>
      <c r="G1479" s="2" t="s">
        <v>207</v>
      </c>
      <c r="H1479" s="2" t="s">
        <v>207</v>
      </c>
      <c r="I1479" s="2" t="s">
        <v>207</v>
      </c>
      <c r="J1479" s="2" t="s">
        <v>207</v>
      </c>
    </row>
    <row r="1480" spans="1:10" x14ac:dyDescent="0.25">
      <c r="A1480" s="2">
        <v>1478</v>
      </c>
      <c r="B1480" s="2" t="s">
        <v>207</v>
      </c>
      <c r="C1480" s="2">
        <v>895</v>
      </c>
      <c r="D1480" s="2">
        <v>40</v>
      </c>
      <c r="E1480" s="2" t="s">
        <v>207</v>
      </c>
      <c r="F1480" s="2" t="s">
        <v>207</v>
      </c>
      <c r="G1480" s="2" t="s">
        <v>207</v>
      </c>
      <c r="H1480" s="2" t="s">
        <v>207</v>
      </c>
      <c r="I1480" s="2" t="s">
        <v>207</v>
      </c>
      <c r="J1480" s="2" t="s">
        <v>207</v>
      </c>
    </row>
    <row r="1481" spans="1:10" x14ac:dyDescent="0.25">
      <c r="A1481" s="2">
        <v>1479</v>
      </c>
      <c r="B1481" s="2" t="s">
        <v>207</v>
      </c>
      <c r="C1481" s="2">
        <v>900</v>
      </c>
      <c r="D1481" s="2">
        <v>40</v>
      </c>
      <c r="E1481" s="2" t="s">
        <v>207</v>
      </c>
      <c r="F1481" s="2" t="s">
        <v>207</v>
      </c>
      <c r="G1481" s="2" t="s">
        <v>207</v>
      </c>
      <c r="H1481" s="2" t="s">
        <v>207</v>
      </c>
      <c r="I1481" s="2" t="s">
        <v>207</v>
      </c>
      <c r="J1481" s="2" t="s">
        <v>207</v>
      </c>
    </row>
    <row r="1482" spans="1:10" x14ac:dyDescent="0.25">
      <c r="A1482" s="2">
        <v>1480</v>
      </c>
      <c r="B1482" s="2" t="s">
        <v>207</v>
      </c>
      <c r="C1482" s="2">
        <v>905</v>
      </c>
      <c r="D1482" s="2">
        <v>40</v>
      </c>
      <c r="E1482" s="2" t="s">
        <v>207</v>
      </c>
      <c r="F1482" s="2" t="s">
        <v>207</v>
      </c>
      <c r="G1482" s="2" t="s">
        <v>207</v>
      </c>
      <c r="H1482" s="2" t="s">
        <v>207</v>
      </c>
      <c r="I1482" s="2" t="s">
        <v>207</v>
      </c>
      <c r="J1482" s="2" t="s">
        <v>207</v>
      </c>
    </row>
    <row r="1483" spans="1:10" x14ac:dyDescent="0.25">
      <c r="A1483" s="2">
        <v>1481</v>
      </c>
      <c r="B1483" s="2" t="s">
        <v>207</v>
      </c>
      <c r="C1483" s="2">
        <v>910</v>
      </c>
      <c r="D1483" s="2">
        <v>40</v>
      </c>
      <c r="E1483" s="2" t="s">
        <v>207</v>
      </c>
      <c r="F1483" s="2" t="s">
        <v>207</v>
      </c>
      <c r="G1483" s="2" t="s">
        <v>207</v>
      </c>
      <c r="H1483" s="2" t="s">
        <v>207</v>
      </c>
      <c r="I1483" s="2" t="s">
        <v>207</v>
      </c>
      <c r="J1483" s="2" t="s">
        <v>207</v>
      </c>
    </row>
    <row r="1484" spans="1:10" x14ac:dyDescent="0.25">
      <c r="A1484" s="2">
        <v>1482</v>
      </c>
      <c r="B1484" s="2" t="s">
        <v>207</v>
      </c>
      <c r="C1484" s="2">
        <v>915</v>
      </c>
      <c r="D1484" s="2">
        <v>40</v>
      </c>
      <c r="E1484" s="2" t="s">
        <v>207</v>
      </c>
      <c r="F1484" s="2" t="s">
        <v>207</v>
      </c>
      <c r="G1484" s="2" t="s">
        <v>207</v>
      </c>
      <c r="H1484" s="2" t="s">
        <v>207</v>
      </c>
      <c r="I1484" s="2" t="s">
        <v>207</v>
      </c>
      <c r="J1484" s="2" t="s">
        <v>207</v>
      </c>
    </row>
    <row r="1485" spans="1:10" x14ac:dyDescent="0.25">
      <c r="A1485" s="2">
        <v>1483</v>
      </c>
      <c r="B1485" s="2" t="s">
        <v>207</v>
      </c>
      <c r="C1485" s="2">
        <v>920</v>
      </c>
      <c r="D1485" s="2">
        <v>40</v>
      </c>
      <c r="E1485" s="2" t="s">
        <v>207</v>
      </c>
      <c r="F1485" s="2" t="s">
        <v>207</v>
      </c>
      <c r="G1485" s="2" t="s">
        <v>207</v>
      </c>
      <c r="H1485" s="2" t="s">
        <v>207</v>
      </c>
      <c r="I1485" s="2" t="s">
        <v>207</v>
      </c>
      <c r="J1485" s="2" t="s">
        <v>207</v>
      </c>
    </row>
    <row r="1486" spans="1:10" x14ac:dyDescent="0.25">
      <c r="A1486" s="2">
        <v>1484</v>
      </c>
      <c r="B1486" s="2" t="s">
        <v>207</v>
      </c>
      <c r="C1486" s="2">
        <v>925</v>
      </c>
      <c r="D1486" s="2">
        <v>40</v>
      </c>
      <c r="E1486" s="2" t="s">
        <v>207</v>
      </c>
      <c r="F1486" s="2" t="s">
        <v>207</v>
      </c>
      <c r="G1486" s="2" t="s">
        <v>207</v>
      </c>
      <c r="H1486" s="2" t="s">
        <v>207</v>
      </c>
      <c r="I1486" s="2" t="s">
        <v>207</v>
      </c>
      <c r="J1486" s="2" t="s">
        <v>207</v>
      </c>
    </row>
    <row r="1487" spans="1:10" x14ac:dyDescent="0.25">
      <c r="A1487" s="2">
        <v>1485</v>
      </c>
      <c r="B1487" s="2" t="s">
        <v>207</v>
      </c>
      <c r="C1487" s="2">
        <v>930</v>
      </c>
      <c r="D1487" s="2">
        <v>40</v>
      </c>
      <c r="E1487" s="2" t="s">
        <v>207</v>
      </c>
      <c r="F1487" s="2" t="s">
        <v>207</v>
      </c>
      <c r="G1487" s="2" t="s">
        <v>207</v>
      </c>
      <c r="H1487" s="2" t="s">
        <v>207</v>
      </c>
      <c r="I1487" s="2" t="s">
        <v>207</v>
      </c>
      <c r="J1487" s="2" t="s">
        <v>207</v>
      </c>
    </row>
    <row r="1488" spans="1:10" x14ac:dyDescent="0.25">
      <c r="A1488" s="2">
        <v>1486</v>
      </c>
      <c r="B1488" s="2" t="s">
        <v>207</v>
      </c>
      <c r="C1488" s="2">
        <v>935</v>
      </c>
      <c r="D1488" s="2">
        <v>40</v>
      </c>
      <c r="E1488" s="2" t="s">
        <v>207</v>
      </c>
      <c r="F1488" s="2" t="s">
        <v>207</v>
      </c>
      <c r="G1488" s="2" t="s">
        <v>207</v>
      </c>
      <c r="H1488" s="2" t="s">
        <v>207</v>
      </c>
      <c r="I1488" s="2" t="s">
        <v>207</v>
      </c>
      <c r="J1488" s="2" t="s">
        <v>207</v>
      </c>
    </row>
    <row r="1489" spans="1:10" x14ac:dyDescent="0.25">
      <c r="A1489" s="2">
        <v>1487</v>
      </c>
      <c r="B1489" s="2" t="s">
        <v>207</v>
      </c>
      <c r="C1489" s="2">
        <v>940</v>
      </c>
      <c r="D1489" s="2">
        <v>40</v>
      </c>
      <c r="E1489" s="2" t="s">
        <v>207</v>
      </c>
      <c r="F1489" s="2" t="s">
        <v>207</v>
      </c>
      <c r="G1489" s="2" t="s">
        <v>207</v>
      </c>
      <c r="H1489" s="2" t="s">
        <v>207</v>
      </c>
      <c r="I1489" s="2" t="s">
        <v>207</v>
      </c>
      <c r="J1489" s="2" t="s">
        <v>207</v>
      </c>
    </row>
    <row r="1490" spans="1:10" x14ac:dyDescent="0.25">
      <c r="A1490" s="2">
        <v>1488</v>
      </c>
      <c r="B1490" s="2" t="s">
        <v>207</v>
      </c>
      <c r="C1490" s="2">
        <v>945</v>
      </c>
      <c r="D1490" s="2">
        <v>40</v>
      </c>
      <c r="E1490" s="2" t="s">
        <v>207</v>
      </c>
      <c r="F1490" s="2" t="s">
        <v>207</v>
      </c>
      <c r="G1490" s="2" t="s">
        <v>207</v>
      </c>
      <c r="H1490" s="2" t="s">
        <v>207</v>
      </c>
      <c r="I1490" s="2" t="s">
        <v>207</v>
      </c>
      <c r="J1490" s="2" t="s">
        <v>207</v>
      </c>
    </row>
    <row r="1491" spans="1:10" x14ac:dyDescent="0.25">
      <c r="A1491" s="2">
        <v>1489</v>
      </c>
      <c r="B1491" s="2" t="s">
        <v>207</v>
      </c>
      <c r="C1491" s="2">
        <v>950</v>
      </c>
      <c r="D1491" s="2">
        <v>40</v>
      </c>
      <c r="E1491" s="2" t="s">
        <v>207</v>
      </c>
      <c r="F1491" s="2" t="s">
        <v>207</v>
      </c>
      <c r="G1491" s="2" t="s">
        <v>207</v>
      </c>
      <c r="H1491" s="2" t="s">
        <v>207</v>
      </c>
      <c r="I1491" s="2" t="s">
        <v>207</v>
      </c>
      <c r="J1491" s="2" t="s">
        <v>207</v>
      </c>
    </row>
    <row r="1492" spans="1:10" x14ac:dyDescent="0.25">
      <c r="A1492" s="2">
        <v>1490</v>
      </c>
      <c r="B1492" s="2" t="s">
        <v>207</v>
      </c>
      <c r="C1492" s="2">
        <v>955</v>
      </c>
      <c r="D1492" s="2">
        <v>40</v>
      </c>
      <c r="E1492" s="2" t="s">
        <v>207</v>
      </c>
      <c r="F1492" s="2" t="s">
        <v>207</v>
      </c>
      <c r="G1492" s="2" t="s">
        <v>207</v>
      </c>
      <c r="H1492" s="2" t="s">
        <v>207</v>
      </c>
      <c r="I1492" s="2" t="s">
        <v>207</v>
      </c>
      <c r="J1492" s="2" t="s">
        <v>207</v>
      </c>
    </row>
    <row r="1493" spans="1:10" x14ac:dyDescent="0.25">
      <c r="A1493" s="2">
        <v>1491</v>
      </c>
      <c r="B1493" s="2" t="s">
        <v>207</v>
      </c>
      <c r="C1493" s="2">
        <v>960</v>
      </c>
      <c r="D1493" s="2">
        <v>40</v>
      </c>
      <c r="E1493" s="2" t="s">
        <v>207</v>
      </c>
      <c r="F1493" s="2" t="s">
        <v>207</v>
      </c>
      <c r="G1493" s="2" t="s">
        <v>207</v>
      </c>
      <c r="H1493" s="2" t="s">
        <v>207</v>
      </c>
      <c r="I1493" s="2" t="s">
        <v>207</v>
      </c>
      <c r="J1493" s="2" t="s">
        <v>207</v>
      </c>
    </row>
    <row r="1494" spans="1:10" x14ac:dyDescent="0.25">
      <c r="A1494" s="2">
        <v>1492</v>
      </c>
      <c r="B1494" s="2" t="s">
        <v>207</v>
      </c>
      <c r="C1494" s="2">
        <v>965</v>
      </c>
      <c r="D1494" s="2">
        <v>40</v>
      </c>
      <c r="E1494" s="2" t="s">
        <v>207</v>
      </c>
      <c r="F1494" s="2" t="s">
        <v>207</v>
      </c>
      <c r="G1494" s="2" t="s">
        <v>207</v>
      </c>
      <c r="H1494" s="2" t="s">
        <v>207</v>
      </c>
      <c r="I1494" s="2" t="s">
        <v>207</v>
      </c>
      <c r="J1494" s="2" t="s">
        <v>207</v>
      </c>
    </row>
    <row r="1495" spans="1:10" x14ac:dyDescent="0.25">
      <c r="A1495" s="2">
        <v>1493</v>
      </c>
      <c r="B1495" s="2" t="s">
        <v>207</v>
      </c>
      <c r="C1495" s="2">
        <v>970</v>
      </c>
      <c r="D1495" s="2">
        <v>40</v>
      </c>
      <c r="E1495" s="2" t="s">
        <v>207</v>
      </c>
      <c r="F1495" s="2" t="s">
        <v>207</v>
      </c>
      <c r="G1495" s="2" t="s">
        <v>207</v>
      </c>
      <c r="H1495" s="2" t="s">
        <v>207</v>
      </c>
      <c r="I1495" s="2" t="s">
        <v>207</v>
      </c>
      <c r="J1495" s="2" t="s">
        <v>207</v>
      </c>
    </row>
    <row r="1496" spans="1:10" x14ac:dyDescent="0.25">
      <c r="A1496" s="2">
        <v>1494</v>
      </c>
      <c r="B1496" s="2" t="s">
        <v>207</v>
      </c>
      <c r="C1496" s="2">
        <v>975</v>
      </c>
      <c r="D1496" s="2">
        <v>40</v>
      </c>
      <c r="E1496" s="2" t="s">
        <v>207</v>
      </c>
      <c r="F1496" s="2" t="s">
        <v>207</v>
      </c>
      <c r="G1496" s="2" t="s">
        <v>207</v>
      </c>
      <c r="H1496" s="2" t="s">
        <v>207</v>
      </c>
      <c r="I1496" s="2" t="s">
        <v>207</v>
      </c>
      <c r="J1496" s="2" t="s">
        <v>207</v>
      </c>
    </row>
    <row r="1497" spans="1:10" x14ac:dyDescent="0.25">
      <c r="A1497" s="2">
        <v>1495</v>
      </c>
      <c r="B1497" s="2" t="s">
        <v>207</v>
      </c>
      <c r="C1497" s="2">
        <v>980</v>
      </c>
      <c r="D1497" s="2">
        <v>40</v>
      </c>
      <c r="E1497" s="2" t="s">
        <v>207</v>
      </c>
      <c r="F1497" s="2" t="s">
        <v>207</v>
      </c>
      <c r="G1497" s="2" t="s">
        <v>207</v>
      </c>
      <c r="H1497" s="2" t="s">
        <v>207</v>
      </c>
      <c r="I1497" s="2" t="s">
        <v>207</v>
      </c>
      <c r="J1497" s="2" t="s">
        <v>207</v>
      </c>
    </row>
    <row r="1498" spans="1:10" x14ac:dyDescent="0.25">
      <c r="A1498" s="2">
        <v>1496</v>
      </c>
      <c r="B1498" s="2" t="s">
        <v>207</v>
      </c>
      <c r="C1498" s="2">
        <v>985</v>
      </c>
      <c r="D1498" s="2">
        <v>40</v>
      </c>
      <c r="E1498" s="2" t="s">
        <v>207</v>
      </c>
      <c r="F1498" s="2" t="s">
        <v>207</v>
      </c>
      <c r="G1498" s="2" t="s">
        <v>207</v>
      </c>
      <c r="H1498" s="2" t="s">
        <v>207</v>
      </c>
      <c r="I1498" s="2" t="s">
        <v>207</v>
      </c>
      <c r="J1498" s="2" t="s">
        <v>207</v>
      </c>
    </row>
    <row r="1499" spans="1:10" x14ac:dyDescent="0.25">
      <c r="A1499" s="2">
        <v>1497</v>
      </c>
      <c r="B1499" s="2" t="s">
        <v>207</v>
      </c>
      <c r="C1499" s="2">
        <v>990</v>
      </c>
      <c r="D1499" s="2">
        <v>40</v>
      </c>
      <c r="E1499" s="2" t="s">
        <v>207</v>
      </c>
      <c r="F1499" s="2" t="s">
        <v>207</v>
      </c>
      <c r="G1499" s="2" t="s">
        <v>207</v>
      </c>
      <c r="H1499" s="2" t="s">
        <v>207</v>
      </c>
      <c r="I1499" s="2" t="s">
        <v>207</v>
      </c>
      <c r="J1499" s="2" t="s">
        <v>207</v>
      </c>
    </row>
    <row r="1500" spans="1:10" x14ac:dyDescent="0.25">
      <c r="A1500" s="2">
        <v>1498</v>
      </c>
      <c r="B1500" s="2" t="s">
        <v>207</v>
      </c>
      <c r="C1500" s="2">
        <v>995</v>
      </c>
      <c r="D1500" s="2">
        <v>40</v>
      </c>
      <c r="E1500" s="2" t="s">
        <v>207</v>
      </c>
      <c r="F1500" s="2" t="s">
        <v>207</v>
      </c>
      <c r="G1500" s="2" t="s">
        <v>207</v>
      </c>
      <c r="H1500" s="2" t="s">
        <v>207</v>
      </c>
      <c r="I1500" s="2" t="s">
        <v>207</v>
      </c>
      <c r="J1500" s="2" t="s">
        <v>207</v>
      </c>
    </row>
    <row r="1501" spans="1:10" x14ac:dyDescent="0.25">
      <c r="A1501" s="2">
        <v>1499</v>
      </c>
      <c r="B1501" s="2" t="s">
        <v>207</v>
      </c>
      <c r="C1501" s="2">
        <v>1000</v>
      </c>
      <c r="D1501" s="2">
        <v>40</v>
      </c>
      <c r="E1501" s="2" t="s">
        <v>207</v>
      </c>
      <c r="F1501" s="2" t="s">
        <v>207</v>
      </c>
      <c r="G1501" s="2" t="s">
        <v>207</v>
      </c>
      <c r="H1501" s="2" t="s">
        <v>207</v>
      </c>
      <c r="I1501" s="2" t="s">
        <v>207</v>
      </c>
      <c r="J1501" s="2" t="s">
        <v>207</v>
      </c>
    </row>
    <row r="1502" spans="1:10" x14ac:dyDescent="0.25">
      <c r="A1502" s="2">
        <v>1500</v>
      </c>
      <c r="B1502" s="2" t="s">
        <v>207</v>
      </c>
      <c r="C1502" s="2">
        <v>1005</v>
      </c>
      <c r="D1502" s="2">
        <v>40</v>
      </c>
      <c r="E1502" s="2" t="s">
        <v>207</v>
      </c>
      <c r="F1502" s="2" t="s">
        <v>207</v>
      </c>
      <c r="G1502" s="2" t="s">
        <v>207</v>
      </c>
      <c r="H1502" s="2" t="s">
        <v>207</v>
      </c>
      <c r="I1502" s="2" t="s">
        <v>207</v>
      </c>
      <c r="J1502" s="2" t="s">
        <v>207</v>
      </c>
    </row>
    <row r="1503" spans="1:10" x14ac:dyDescent="0.25">
      <c r="A1503" s="2">
        <v>1501</v>
      </c>
      <c r="B1503" s="2" t="s">
        <v>207</v>
      </c>
      <c r="C1503" s="2">
        <v>1010</v>
      </c>
      <c r="D1503" s="2">
        <v>40</v>
      </c>
      <c r="E1503" s="2" t="s">
        <v>207</v>
      </c>
      <c r="F1503" s="2" t="s">
        <v>207</v>
      </c>
      <c r="G1503" s="2" t="s">
        <v>207</v>
      </c>
      <c r="H1503" s="2" t="s">
        <v>207</v>
      </c>
      <c r="I1503" s="2" t="s">
        <v>207</v>
      </c>
      <c r="J1503" s="2" t="s">
        <v>207</v>
      </c>
    </row>
    <row r="1504" spans="1:10" x14ac:dyDescent="0.25">
      <c r="A1504" s="2">
        <v>1502</v>
      </c>
      <c r="B1504" s="2" t="s">
        <v>207</v>
      </c>
      <c r="C1504" s="2">
        <v>1015</v>
      </c>
      <c r="D1504" s="2">
        <v>40</v>
      </c>
      <c r="E1504" s="2" t="s">
        <v>207</v>
      </c>
      <c r="F1504" s="2" t="s">
        <v>207</v>
      </c>
      <c r="G1504" s="2" t="s">
        <v>207</v>
      </c>
      <c r="H1504" s="2" t="s">
        <v>207</v>
      </c>
      <c r="I1504" s="2" t="s">
        <v>207</v>
      </c>
      <c r="J1504" s="2" t="s">
        <v>207</v>
      </c>
    </row>
    <row r="1505" spans="1:10" x14ac:dyDescent="0.25">
      <c r="A1505" s="2">
        <v>1503</v>
      </c>
      <c r="B1505" s="2" t="s">
        <v>207</v>
      </c>
      <c r="C1505" s="2">
        <v>1020</v>
      </c>
      <c r="D1505" s="2">
        <v>40</v>
      </c>
      <c r="E1505" s="2" t="s">
        <v>207</v>
      </c>
      <c r="F1505" s="2" t="s">
        <v>207</v>
      </c>
      <c r="G1505" s="2" t="s">
        <v>207</v>
      </c>
      <c r="H1505" s="2" t="s">
        <v>207</v>
      </c>
      <c r="I1505" s="2" t="s">
        <v>207</v>
      </c>
      <c r="J1505" s="2" t="s">
        <v>207</v>
      </c>
    </row>
    <row r="1506" spans="1:10" x14ac:dyDescent="0.25">
      <c r="A1506" s="2">
        <v>1504</v>
      </c>
      <c r="B1506" s="2" t="s">
        <v>207</v>
      </c>
      <c r="C1506" s="2">
        <v>1025</v>
      </c>
      <c r="D1506" s="2">
        <v>40</v>
      </c>
      <c r="E1506" s="2" t="s">
        <v>207</v>
      </c>
      <c r="F1506" s="2" t="s">
        <v>207</v>
      </c>
      <c r="G1506" s="2" t="s">
        <v>207</v>
      </c>
      <c r="H1506" s="2" t="s">
        <v>207</v>
      </c>
      <c r="I1506" s="2" t="s">
        <v>207</v>
      </c>
      <c r="J1506" s="2" t="s">
        <v>207</v>
      </c>
    </row>
    <row r="1507" spans="1:10" x14ac:dyDescent="0.25">
      <c r="A1507" s="2">
        <v>1505</v>
      </c>
      <c r="B1507" s="2" t="s">
        <v>207</v>
      </c>
      <c r="C1507" s="2">
        <v>1030</v>
      </c>
      <c r="D1507" s="2">
        <v>40</v>
      </c>
      <c r="E1507" s="2" t="s">
        <v>207</v>
      </c>
      <c r="F1507" s="2" t="s">
        <v>207</v>
      </c>
      <c r="G1507" s="2" t="s">
        <v>207</v>
      </c>
      <c r="H1507" s="2" t="s">
        <v>207</v>
      </c>
      <c r="I1507" s="2" t="s">
        <v>207</v>
      </c>
      <c r="J1507" s="2" t="s">
        <v>207</v>
      </c>
    </row>
    <row r="1508" spans="1:10" x14ac:dyDescent="0.25">
      <c r="A1508" s="2">
        <v>1506</v>
      </c>
      <c r="B1508" s="2" t="s">
        <v>207</v>
      </c>
      <c r="C1508" s="2">
        <v>1035</v>
      </c>
      <c r="D1508" s="2">
        <v>40</v>
      </c>
      <c r="E1508" s="2" t="s">
        <v>207</v>
      </c>
      <c r="F1508" s="2" t="s">
        <v>207</v>
      </c>
      <c r="G1508" s="2" t="s">
        <v>207</v>
      </c>
      <c r="H1508" s="2" t="s">
        <v>207</v>
      </c>
      <c r="I1508" s="2" t="s">
        <v>207</v>
      </c>
      <c r="J1508" s="2" t="s">
        <v>207</v>
      </c>
    </row>
    <row r="1509" spans="1:10" x14ac:dyDescent="0.25">
      <c r="A1509" s="2">
        <v>1507</v>
      </c>
      <c r="B1509" s="2" t="s">
        <v>207</v>
      </c>
      <c r="C1509" s="2">
        <v>1040</v>
      </c>
      <c r="D1509" s="2">
        <v>40</v>
      </c>
      <c r="E1509" s="2" t="s">
        <v>207</v>
      </c>
      <c r="F1509" s="2" t="s">
        <v>207</v>
      </c>
      <c r="G1509" s="2" t="s">
        <v>207</v>
      </c>
      <c r="H1509" s="2" t="s">
        <v>207</v>
      </c>
      <c r="I1509" s="2" t="s">
        <v>207</v>
      </c>
      <c r="J1509" s="2" t="s">
        <v>207</v>
      </c>
    </row>
    <row r="1510" spans="1:10" x14ac:dyDescent="0.25">
      <c r="A1510" s="2">
        <v>1508</v>
      </c>
      <c r="B1510" s="2" t="s">
        <v>207</v>
      </c>
      <c r="C1510" s="2">
        <v>1045</v>
      </c>
      <c r="D1510" s="2">
        <v>40</v>
      </c>
      <c r="E1510" s="2" t="s">
        <v>207</v>
      </c>
      <c r="F1510" s="2" t="s">
        <v>207</v>
      </c>
      <c r="G1510" s="2" t="s">
        <v>207</v>
      </c>
      <c r="H1510" s="2" t="s">
        <v>207</v>
      </c>
      <c r="I1510" s="2" t="s">
        <v>207</v>
      </c>
      <c r="J1510" s="2" t="s">
        <v>207</v>
      </c>
    </row>
    <row r="1511" spans="1:10" x14ac:dyDescent="0.25">
      <c r="A1511" s="2">
        <v>1509</v>
      </c>
      <c r="B1511" s="2" t="s">
        <v>207</v>
      </c>
      <c r="C1511" s="2">
        <v>1050</v>
      </c>
      <c r="D1511" s="2">
        <v>40</v>
      </c>
      <c r="E1511" s="2" t="s">
        <v>207</v>
      </c>
      <c r="F1511" s="2" t="s">
        <v>207</v>
      </c>
      <c r="G1511" s="2" t="s">
        <v>207</v>
      </c>
      <c r="H1511" s="2" t="s">
        <v>207</v>
      </c>
      <c r="I1511" s="2" t="s">
        <v>207</v>
      </c>
      <c r="J1511" s="2" t="s">
        <v>207</v>
      </c>
    </row>
    <row r="1512" spans="1:10" x14ac:dyDescent="0.25">
      <c r="A1512" s="2">
        <v>1510</v>
      </c>
      <c r="B1512" s="2" t="s">
        <v>207</v>
      </c>
      <c r="C1512" s="2">
        <v>1055</v>
      </c>
      <c r="D1512" s="2">
        <v>40</v>
      </c>
      <c r="E1512" s="2" t="s">
        <v>207</v>
      </c>
      <c r="F1512" s="2" t="s">
        <v>207</v>
      </c>
      <c r="G1512" s="2" t="s">
        <v>207</v>
      </c>
      <c r="H1512" s="2" t="s">
        <v>207</v>
      </c>
      <c r="I1512" s="2" t="s">
        <v>207</v>
      </c>
      <c r="J1512" s="2" t="s">
        <v>207</v>
      </c>
    </row>
    <row r="1513" spans="1:10" x14ac:dyDescent="0.25">
      <c r="A1513" s="2">
        <v>1511</v>
      </c>
      <c r="B1513" s="2" t="s">
        <v>207</v>
      </c>
      <c r="C1513" s="2">
        <v>1060</v>
      </c>
      <c r="D1513" s="2">
        <v>40</v>
      </c>
      <c r="E1513" s="2" t="s">
        <v>207</v>
      </c>
      <c r="F1513" s="2" t="s">
        <v>207</v>
      </c>
      <c r="G1513" s="2" t="s">
        <v>207</v>
      </c>
      <c r="H1513" s="2" t="s">
        <v>207</v>
      </c>
      <c r="I1513" s="2" t="s">
        <v>207</v>
      </c>
      <c r="J1513" s="2" t="s">
        <v>207</v>
      </c>
    </row>
    <row r="1514" spans="1:10" x14ac:dyDescent="0.25">
      <c r="A1514" s="2">
        <v>1512</v>
      </c>
      <c r="B1514" s="2" t="s">
        <v>207</v>
      </c>
      <c r="C1514" s="2">
        <v>1065</v>
      </c>
      <c r="D1514" s="2">
        <v>40</v>
      </c>
      <c r="E1514" s="2" t="s">
        <v>207</v>
      </c>
      <c r="F1514" s="2" t="s">
        <v>207</v>
      </c>
      <c r="G1514" s="2" t="s">
        <v>207</v>
      </c>
      <c r="H1514" s="2" t="s">
        <v>207</v>
      </c>
      <c r="I1514" s="2" t="s">
        <v>207</v>
      </c>
      <c r="J1514" s="2" t="s">
        <v>207</v>
      </c>
    </row>
    <row r="1515" spans="1:10" x14ac:dyDescent="0.25">
      <c r="A1515" s="2">
        <v>1513</v>
      </c>
      <c r="B1515" s="2" t="s">
        <v>207</v>
      </c>
      <c r="C1515" s="2">
        <v>1070</v>
      </c>
      <c r="D1515" s="2">
        <v>40</v>
      </c>
      <c r="E1515" s="2" t="s">
        <v>207</v>
      </c>
      <c r="F1515" s="2" t="s">
        <v>207</v>
      </c>
      <c r="G1515" s="2" t="s">
        <v>207</v>
      </c>
      <c r="H1515" s="2" t="s">
        <v>207</v>
      </c>
      <c r="I1515" s="2" t="s">
        <v>207</v>
      </c>
      <c r="J1515" s="2" t="s">
        <v>207</v>
      </c>
    </row>
    <row r="1516" spans="1:10" x14ac:dyDescent="0.25">
      <c r="A1516" s="2">
        <v>1514</v>
      </c>
      <c r="B1516" s="2" t="s">
        <v>207</v>
      </c>
      <c r="C1516" s="2">
        <v>1075</v>
      </c>
      <c r="D1516" s="2">
        <v>40</v>
      </c>
      <c r="E1516" s="2" t="s">
        <v>207</v>
      </c>
      <c r="F1516" s="2" t="s">
        <v>207</v>
      </c>
      <c r="G1516" s="2" t="s">
        <v>207</v>
      </c>
      <c r="H1516" s="2" t="s">
        <v>207</v>
      </c>
      <c r="I1516" s="2" t="s">
        <v>207</v>
      </c>
      <c r="J1516" s="2" t="s">
        <v>207</v>
      </c>
    </row>
    <row r="1517" spans="1:10" x14ac:dyDescent="0.25">
      <c r="A1517" s="2">
        <v>1515</v>
      </c>
      <c r="B1517" s="2" t="s">
        <v>207</v>
      </c>
      <c r="C1517" s="2">
        <v>1080</v>
      </c>
      <c r="D1517" s="2">
        <v>40</v>
      </c>
      <c r="E1517" s="2" t="s">
        <v>207</v>
      </c>
      <c r="F1517" s="2" t="s">
        <v>207</v>
      </c>
      <c r="G1517" s="2" t="s">
        <v>207</v>
      </c>
      <c r="H1517" s="2" t="s">
        <v>207</v>
      </c>
      <c r="I1517" s="2" t="s">
        <v>207</v>
      </c>
      <c r="J1517" s="2" t="s">
        <v>207</v>
      </c>
    </row>
    <row r="1518" spans="1:10" x14ac:dyDescent="0.25">
      <c r="A1518" s="2">
        <v>1516</v>
      </c>
      <c r="B1518" s="2" t="s">
        <v>207</v>
      </c>
      <c r="C1518" s="2">
        <v>1085</v>
      </c>
      <c r="D1518" s="2">
        <v>40</v>
      </c>
      <c r="E1518" s="2" t="s">
        <v>207</v>
      </c>
      <c r="F1518" s="2" t="s">
        <v>207</v>
      </c>
      <c r="G1518" s="2" t="s">
        <v>207</v>
      </c>
      <c r="H1518" s="2" t="s">
        <v>207</v>
      </c>
      <c r="I1518" s="2" t="s">
        <v>207</v>
      </c>
      <c r="J1518" s="2" t="s">
        <v>207</v>
      </c>
    </row>
    <row r="1519" spans="1:10" x14ac:dyDescent="0.25">
      <c r="A1519" s="2">
        <v>1517</v>
      </c>
      <c r="B1519" s="2" t="s">
        <v>207</v>
      </c>
      <c r="C1519" s="2">
        <v>1090</v>
      </c>
      <c r="D1519" s="2">
        <v>40</v>
      </c>
      <c r="E1519" s="2" t="s">
        <v>207</v>
      </c>
      <c r="F1519" s="2" t="s">
        <v>207</v>
      </c>
      <c r="G1519" s="2" t="s">
        <v>207</v>
      </c>
      <c r="H1519" s="2" t="s">
        <v>207</v>
      </c>
      <c r="I1519" s="2" t="s">
        <v>207</v>
      </c>
      <c r="J1519" s="2" t="s">
        <v>207</v>
      </c>
    </row>
    <row r="1520" spans="1:10" x14ac:dyDescent="0.25">
      <c r="A1520" s="2">
        <v>1518</v>
      </c>
      <c r="B1520" s="2" t="s">
        <v>207</v>
      </c>
      <c r="C1520" s="2">
        <v>1095</v>
      </c>
      <c r="D1520" s="2">
        <v>40</v>
      </c>
      <c r="E1520" s="2" t="s">
        <v>207</v>
      </c>
      <c r="F1520" s="2" t="s">
        <v>207</v>
      </c>
      <c r="G1520" s="2" t="s">
        <v>207</v>
      </c>
      <c r="H1520" s="2" t="s">
        <v>207</v>
      </c>
      <c r="I1520" s="2" t="s">
        <v>207</v>
      </c>
      <c r="J1520" s="2" t="s">
        <v>207</v>
      </c>
    </row>
    <row r="1521" spans="1:10" x14ac:dyDescent="0.25">
      <c r="A1521" s="2">
        <v>1519</v>
      </c>
      <c r="B1521" s="2" t="s">
        <v>207</v>
      </c>
      <c r="C1521" s="2">
        <v>1100</v>
      </c>
      <c r="D1521" s="2">
        <v>40</v>
      </c>
      <c r="E1521" s="2" t="s">
        <v>207</v>
      </c>
      <c r="F1521" s="2" t="s">
        <v>207</v>
      </c>
      <c r="G1521" s="2" t="s">
        <v>207</v>
      </c>
      <c r="H1521" s="2" t="s">
        <v>207</v>
      </c>
      <c r="I1521" s="2" t="s">
        <v>207</v>
      </c>
      <c r="J1521" s="2" t="s">
        <v>207</v>
      </c>
    </row>
    <row r="1522" spans="1:10" x14ac:dyDescent="0.25">
      <c r="A1522" s="2">
        <v>1520</v>
      </c>
      <c r="B1522" s="2" t="s">
        <v>207</v>
      </c>
      <c r="C1522" s="2">
        <v>1105</v>
      </c>
      <c r="D1522" s="2">
        <v>40</v>
      </c>
      <c r="E1522" s="2" t="s">
        <v>207</v>
      </c>
      <c r="F1522" s="2" t="s">
        <v>207</v>
      </c>
      <c r="G1522" s="2" t="s">
        <v>207</v>
      </c>
      <c r="H1522" s="2" t="s">
        <v>207</v>
      </c>
      <c r="I1522" s="2" t="s">
        <v>207</v>
      </c>
      <c r="J1522" s="2" t="s">
        <v>207</v>
      </c>
    </row>
    <row r="1523" spans="1:10" x14ac:dyDescent="0.25">
      <c r="A1523" s="2">
        <v>1521</v>
      </c>
      <c r="B1523" s="2" t="s">
        <v>207</v>
      </c>
      <c r="C1523" s="2">
        <v>1110</v>
      </c>
      <c r="D1523" s="2">
        <v>40</v>
      </c>
      <c r="E1523" s="2" t="s">
        <v>207</v>
      </c>
      <c r="F1523" s="2" t="s">
        <v>207</v>
      </c>
      <c r="G1523" s="2" t="s">
        <v>207</v>
      </c>
      <c r="H1523" s="2" t="s">
        <v>207</v>
      </c>
      <c r="I1523" s="2" t="s">
        <v>207</v>
      </c>
      <c r="J1523" s="2" t="s">
        <v>207</v>
      </c>
    </row>
    <row r="1524" spans="1:10" x14ac:dyDescent="0.25">
      <c r="A1524" s="2">
        <v>1522</v>
      </c>
      <c r="B1524" s="2" t="s">
        <v>207</v>
      </c>
      <c r="C1524" s="2">
        <v>1115</v>
      </c>
      <c r="D1524" s="2">
        <v>40</v>
      </c>
      <c r="E1524" s="2" t="s">
        <v>207</v>
      </c>
      <c r="F1524" s="2" t="s">
        <v>207</v>
      </c>
      <c r="G1524" s="2" t="s">
        <v>207</v>
      </c>
      <c r="H1524" s="2" t="s">
        <v>207</v>
      </c>
      <c r="I1524" s="2" t="s">
        <v>207</v>
      </c>
      <c r="J1524" s="2" t="s">
        <v>207</v>
      </c>
    </row>
    <row r="1525" spans="1:10" x14ac:dyDescent="0.25">
      <c r="A1525" s="2">
        <v>1523</v>
      </c>
      <c r="B1525" s="2" t="s">
        <v>207</v>
      </c>
      <c r="C1525" s="2">
        <v>1120</v>
      </c>
      <c r="D1525" s="2">
        <v>40</v>
      </c>
      <c r="E1525" s="2" t="s">
        <v>207</v>
      </c>
      <c r="F1525" s="2" t="s">
        <v>207</v>
      </c>
      <c r="G1525" s="2" t="s">
        <v>207</v>
      </c>
      <c r="H1525" s="2" t="s">
        <v>207</v>
      </c>
      <c r="I1525" s="2" t="s">
        <v>207</v>
      </c>
      <c r="J1525" s="2" t="s">
        <v>207</v>
      </c>
    </row>
    <row r="1526" spans="1:10" x14ac:dyDescent="0.25">
      <c r="A1526" s="2">
        <v>1524</v>
      </c>
      <c r="B1526" s="2" t="s">
        <v>207</v>
      </c>
      <c r="C1526" s="2">
        <v>1125</v>
      </c>
      <c r="D1526" s="2">
        <v>40</v>
      </c>
      <c r="E1526" s="2" t="s">
        <v>207</v>
      </c>
      <c r="F1526" s="2" t="s">
        <v>207</v>
      </c>
      <c r="G1526" s="2" t="s">
        <v>207</v>
      </c>
      <c r="H1526" s="2" t="s">
        <v>207</v>
      </c>
      <c r="I1526" s="2" t="s">
        <v>207</v>
      </c>
      <c r="J1526" s="2" t="s">
        <v>207</v>
      </c>
    </row>
    <row r="1527" spans="1:10" x14ac:dyDescent="0.25">
      <c r="A1527" s="2">
        <v>1525</v>
      </c>
      <c r="B1527" s="2" t="s">
        <v>207</v>
      </c>
      <c r="C1527" s="2">
        <v>1130</v>
      </c>
      <c r="D1527" s="2">
        <v>40</v>
      </c>
      <c r="E1527" s="2" t="s">
        <v>207</v>
      </c>
      <c r="F1527" s="2" t="s">
        <v>207</v>
      </c>
      <c r="G1527" s="2" t="s">
        <v>207</v>
      </c>
      <c r="H1527" s="2" t="s">
        <v>207</v>
      </c>
      <c r="I1527" s="2" t="s">
        <v>207</v>
      </c>
      <c r="J1527" s="2" t="s">
        <v>207</v>
      </c>
    </row>
    <row r="1528" spans="1:10" x14ac:dyDescent="0.25">
      <c r="A1528" s="2">
        <v>1526</v>
      </c>
      <c r="B1528" s="2" t="s">
        <v>207</v>
      </c>
      <c r="C1528" s="2">
        <v>1135</v>
      </c>
      <c r="D1528" s="2">
        <v>40</v>
      </c>
      <c r="E1528" s="2" t="s">
        <v>207</v>
      </c>
      <c r="F1528" s="2" t="s">
        <v>207</v>
      </c>
      <c r="G1528" s="2" t="s">
        <v>207</v>
      </c>
      <c r="H1528" s="2" t="s">
        <v>207</v>
      </c>
      <c r="I1528" s="2" t="s">
        <v>207</v>
      </c>
      <c r="J1528" s="2" t="s">
        <v>207</v>
      </c>
    </row>
    <row r="1529" spans="1:10" x14ac:dyDescent="0.25">
      <c r="A1529" s="2">
        <v>1527</v>
      </c>
      <c r="B1529" s="2" t="s">
        <v>207</v>
      </c>
      <c r="C1529" s="2">
        <v>1140</v>
      </c>
      <c r="D1529" s="2">
        <v>40</v>
      </c>
      <c r="E1529" s="2" t="s">
        <v>207</v>
      </c>
      <c r="F1529" s="2" t="s">
        <v>207</v>
      </c>
      <c r="G1529" s="2" t="s">
        <v>207</v>
      </c>
      <c r="H1529" s="2" t="s">
        <v>207</v>
      </c>
      <c r="I1529" s="2" t="s">
        <v>207</v>
      </c>
      <c r="J1529" s="2" t="s">
        <v>207</v>
      </c>
    </row>
    <row r="1530" spans="1:10" x14ac:dyDescent="0.25">
      <c r="A1530" s="2">
        <v>1528</v>
      </c>
      <c r="B1530" s="2" t="s">
        <v>207</v>
      </c>
      <c r="C1530" s="2">
        <v>1145</v>
      </c>
      <c r="D1530" s="2">
        <v>40</v>
      </c>
      <c r="E1530" s="2" t="s">
        <v>207</v>
      </c>
      <c r="F1530" s="2" t="s">
        <v>207</v>
      </c>
      <c r="G1530" s="2" t="s">
        <v>207</v>
      </c>
      <c r="H1530" s="2" t="s">
        <v>207</v>
      </c>
      <c r="I1530" s="2" t="s">
        <v>207</v>
      </c>
      <c r="J1530" s="2" t="s">
        <v>207</v>
      </c>
    </row>
    <row r="1531" spans="1:10" x14ac:dyDescent="0.25">
      <c r="A1531" s="2">
        <v>1529</v>
      </c>
      <c r="B1531" s="2" t="s">
        <v>207</v>
      </c>
      <c r="C1531" s="2">
        <v>1150</v>
      </c>
      <c r="D1531" s="2">
        <v>40</v>
      </c>
      <c r="E1531" s="2" t="s">
        <v>207</v>
      </c>
      <c r="F1531" s="2" t="s">
        <v>207</v>
      </c>
      <c r="G1531" s="2" t="s">
        <v>207</v>
      </c>
      <c r="H1531" s="2" t="s">
        <v>207</v>
      </c>
      <c r="I1531" s="2" t="s">
        <v>207</v>
      </c>
      <c r="J1531" s="2" t="s">
        <v>207</v>
      </c>
    </row>
    <row r="1532" spans="1:10" x14ac:dyDescent="0.25">
      <c r="A1532" s="2">
        <v>1530</v>
      </c>
      <c r="B1532" s="2" t="s">
        <v>207</v>
      </c>
      <c r="C1532" s="2">
        <v>1155</v>
      </c>
      <c r="D1532" s="2">
        <v>40</v>
      </c>
      <c r="E1532" s="2" t="s">
        <v>207</v>
      </c>
      <c r="F1532" s="2" t="s">
        <v>207</v>
      </c>
      <c r="G1532" s="2" t="s">
        <v>207</v>
      </c>
      <c r="H1532" s="2" t="s">
        <v>207</v>
      </c>
      <c r="I1532" s="2" t="s">
        <v>207</v>
      </c>
      <c r="J1532" s="2" t="s">
        <v>207</v>
      </c>
    </row>
    <row r="1533" spans="1:10" x14ac:dyDescent="0.25">
      <c r="A1533" s="2">
        <v>1531</v>
      </c>
      <c r="B1533" s="2" t="s">
        <v>207</v>
      </c>
      <c r="C1533" s="2">
        <v>1160</v>
      </c>
      <c r="D1533" s="2">
        <v>40</v>
      </c>
      <c r="E1533" s="2" t="s">
        <v>207</v>
      </c>
      <c r="F1533" s="2" t="s">
        <v>207</v>
      </c>
      <c r="G1533" s="2" t="s">
        <v>207</v>
      </c>
      <c r="H1533" s="2" t="s">
        <v>207</v>
      </c>
      <c r="I1533" s="2" t="s">
        <v>207</v>
      </c>
      <c r="J1533" s="2" t="s">
        <v>207</v>
      </c>
    </row>
    <row r="1534" spans="1:10" x14ac:dyDescent="0.25">
      <c r="A1534" s="2">
        <v>1532</v>
      </c>
      <c r="B1534" s="2" t="s">
        <v>207</v>
      </c>
      <c r="C1534" s="2">
        <v>1165</v>
      </c>
      <c r="D1534" s="2">
        <v>40</v>
      </c>
      <c r="E1534" s="2" t="s">
        <v>207</v>
      </c>
      <c r="F1534" s="2" t="s">
        <v>207</v>
      </c>
      <c r="G1534" s="2" t="s">
        <v>207</v>
      </c>
      <c r="H1534" s="2" t="s">
        <v>207</v>
      </c>
      <c r="I1534" s="2" t="s">
        <v>207</v>
      </c>
      <c r="J1534" s="2" t="s">
        <v>207</v>
      </c>
    </row>
    <row r="1535" spans="1:10" x14ac:dyDescent="0.25">
      <c r="A1535" s="2">
        <v>1533</v>
      </c>
      <c r="B1535" s="2" t="s">
        <v>207</v>
      </c>
      <c r="C1535" s="2">
        <v>1170</v>
      </c>
      <c r="D1535" s="2">
        <v>40</v>
      </c>
      <c r="E1535" s="2" t="s">
        <v>207</v>
      </c>
      <c r="F1535" s="2" t="s">
        <v>207</v>
      </c>
      <c r="G1535" s="2" t="s">
        <v>207</v>
      </c>
      <c r="H1535" s="2" t="s">
        <v>207</v>
      </c>
      <c r="I1535" s="2" t="s">
        <v>207</v>
      </c>
      <c r="J1535" s="2" t="s">
        <v>207</v>
      </c>
    </row>
    <row r="1536" spans="1:10" x14ac:dyDescent="0.25">
      <c r="A1536" s="2">
        <v>1534</v>
      </c>
      <c r="B1536" s="2" t="s">
        <v>207</v>
      </c>
      <c r="C1536" s="2">
        <v>1175</v>
      </c>
      <c r="D1536" s="2">
        <v>40</v>
      </c>
      <c r="E1536" s="2" t="s">
        <v>207</v>
      </c>
      <c r="F1536" s="2" t="s">
        <v>207</v>
      </c>
      <c r="G1536" s="2" t="s">
        <v>207</v>
      </c>
      <c r="H1536" s="2" t="s">
        <v>207</v>
      </c>
      <c r="I1536" s="2" t="s">
        <v>207</v>
      </c>
      <c r="J1536" s="2" t="s">
        <v>207</v>
      </c>
    </row>
    <row r="1537" spans="1:10" x14ac:dyDescent="0.25">
      <c r="A1537" s="2">
        <v>1535</v>
      </c>
      <c r="B1537" s="2" t="s">
        <v>207</v>
      </c>
      <c r="C1537" s="2">
        <v>1180</v>
      </c>
      <c r="D1537" s="2">
        <v>40</v>
      </c>
      <c r="E1537" s="2" t="s">
        <v>207</v>
      </c>
      <c r="F1537" s="2" t="s">
        <v>207</v>
      </c>
      <c r="G1537" s="2" t="s">
        <v>207</v>
      </c>
      <c r="H1537" s="2" t="s">
        <v>207</v>
      </c>
      <c r="I1537" s="2" t="s">
        <v>207</v>
      </c>
      <c r="J1537" s="2" t="s">
        <v>207</v>
      </c>
    </row>
    <row r="1538" spans="1:10" x14ac:dyDescent="0.25">
      <c r="A1538" s="2">
        <v>1536</v>
      </c>
      <c r="B1538" s="2" t="s">
        <v>207</v>
      </c>
      <c r="C1538" s="2">
        <v>1185</v>
      </c>
      <c r="D1538" s="2">
        <v>40</v>
      </c>
      <c r="E1538" s="2" t="s">
        <v>207</v>
      </c>
      <c r="F1538" s="2" t="s">
        <v>207</v>
      </c>
      <c r="G1538" s="2" t="s">
        <v>207</v>
      </c>
      <c r="H1538" s="2" t="s">
        <v>207</v>
      </c>
      <c r="I1538" s="2" t="s">
        <v>207</v>
      </c>
      <c r="J1538" s="2" t="s">
        <v>207</v>
      </c>
    </row>
    <row r="1539" spans="1:10" x14ac:dyDescent="0.25">
      <c r="A1539" s="2">
        <v>1537</v>
      </c>
      <c r="B1539" s="2" t="s">
        <v>207</v>
      </c>
      <c r="C1539" s="2">
        <v>1190</v>
      </c>
      <c r="D1539" s="2">
        <v>40</v>
      </c>
      <c r="E1539" s="2" t="s">
        <v>207</v>
      </c>
      <c r="F1539" s="2" t="s">
        <v>207</v>
      </c>
      <c r="G1539" s="2" t="s">
        <v>207</v>
      </c>
      <c r="H1539" s="2" t="s">
        <v>207</v>
      </c>
      <c r="I1539" s="2" t="s">
        <v>207</v>
      </c>
      <c r="J1539" s="2" t="s">
        <v>207</v>
      </c>
    </row>
    <row r="1540" spans="1:10" x14ac:dyDescent="0.25">
      <c r="A1540" s="2">
        <v>1538</v>
      </c>
      <c r="B1540" s="2" t="s">
        <v>207</v>
      </c>
      <c r="C1540" s="2">
        <v>1195</v>
      </c>
      <c r="D1540" s="2">
        <v>40</v>
      </c>
      <c r="E1540" s="2" t="s">
        <v>207</v>
      </c>
      <c r="F1540" s="2" t="s">
        <v>207</v>
      </c>
      <c r="G1540" s="2" t="s">
        <v>207</v>
      </c>
      <c r="H1540" s="2" t="s">
        <v>207</v>
      </c>
      <c r="I1540" s="2" t="s">
        <v>207</v>
      </c>
      <c r="J1540" s="2" t="s">
        <v>207</v>
      </c>
    </row>
    <row r="1541" spans="1:10" x14ac:dyDescent="0.25">
      <c r="A1541" s="2">
        <v>1539</v>
      </c>
      <c r="B1541" s="2" t="s">
        <v>207</v>
      </c>
      <c r="C1541" s="2">
        <v>1200</v>
      </c>
      <c r="D1541" s="2">
        <v>40</v>
      </c>
      <c r="E1541" s="2" t="s">
        <v>207</v>
      </c>
      <c r="F1541" s="2" t="s">
        <v>207</v>
      </c>
      <c r="G1541" s="2" t="s">
        <v>207</v>
      </c>
      <c r="H1541" s="2" t="s">
        <v>207</v>
      </c>
      <c r="I1541" s="2" t="s">
        <v>207</v>
      </c>
      <c r="J1541" s="2" t="s">
        <v>207</v>
      </c>
    </row>
    <row r="1542" spans="1:10" x14ac:dyDescent="0.25">
      <c r="A1542" s="2">
        <v>1540</v>
      </c>
      <c r="B1542" s="2" t="s">
        <v>207</v>
      </c>
      <c r="C1542" s="2">
        <v>1205</v>
      </c>
      <c r="D1542" s="2">
        <v>40</v>
      </c>
      <c r="E1542" s="2" t="s">
        <v>207</v>
      </c>
      <c r="F1542" s="2" t="s">
        <v>207</v>
      </c>
      <c r="G1542" s="2" t="s">
        <v>207</v>
      </c>
      <c r="H1542" s="2" t="s">
        <v>207</v>
      </c>
      <c r="I1542" s="2" t="s">
        <v>207</v>
      </c>
      <c r="J1542" s="2" t="s">
        <v>207</v>
      </c>
    </row>
    <row r="1543" spans="1:10" x14ac:dyDescent="0.25">
      <c r="A1543" s="2">
        <v>1541</v>
      </c>
      <c r="B1543" s="2" t="s">
        <v>207</v>
      </c>
      <c r="C1543" s="2">
        <v>1210</v>
      </c>
      <c r="D1543" s="2">
        <v>40</v>
      </c>
      <c r="E1543" s="2" t="s">
        <v>207</v>
      </c>
      <c r="F1543" s="2" t="s">
        <v>207</v>
      </c>
      <c r="G1543" s="2" t="s">
        <v>207</v>
      </c>
      <c r="H1543" s="2" t="s">
        <v>207</v>
      </c>
      <c r="I1543" s="2" t="s">
        <v>207</v>
      </c>
      <c r="J1543" s="2" t="s">
        <v>207</v>
      </c>
    </row>
    <row r="1544" spans="1:10" x14ac:dyDescent="0.25">
      <c r="A1544" s="2">
        <v>1542</v>
      </c>
      <c r="B1544" s="2" t="s">
        <v>207</v>
      </c>
      <c r="C1544" s="2">
        <v>1215</v>
      </c>
      <c r="D1544" s="2">
        <v>40</v>
      </c>
      <c r="E1544" s="2" t="s">
        <v>207</v>
      </c>
      <c r="F1544" s="2" t="s">
        <v>207</v>
      </c>
      <c r="G1544" s="2" t="s">
        <v>207</v>
      </c>
      <c r="H1544" s="2" t="s">
        <v>207</v>
      </c>
      <c r="I1544" s="2" t="s">
        <v>207</v>
      </c>
      <c r="J1544" s="2" t="s">
        <v>207</v>
      </c>
    </row>
    <row r="1545" spans="1:10" x14ac:dyDescent="0.25">
      <c r="A1545" s="2">
        <v>1543</v>
      </c>
      <c r="B1545" s="2" t="s">
        <v>207</v>
      </c>
      <c r="C1545" s="2">
        <v>1220</v>
      </c>
      <c r="D1545" s="2">
        <v>40</v>
      </c>
      <c r="E1545" s="2" t="s">
        <v>207</v>
      </c>
      <c r="F1545" s="2" t="s">
        <v>207</v>
      </c>
      <c r="G1545" s="2" t="s">
        <v>207</v>
      </c>
      <c r="H1545" s="2" t="s">
        <v>207</v>
      </c>
      <c r="I1545" s="2" t="s">
        <v>207</v>
      </c>
      <c r="J1545" s="2" t="s">
        <v>207</v>
      </c>
    </row>
    <row r="1546" spans="1:10" x14ac:dyDescent="0.25">
      <c r="A1546" s="2">
        <v>1544</v>
      </c>
      <c r="B1546" s="2" t="s">
        <v>207</v>
      </c>
      <c r="C1546" s="2">
        <v>1225</v>
      </c>
      <c r="D1546" s="2">
        <v>40</v>
      </c>
      <c r="E1546" s="2" t="s">
        <v>207</v>
      </c>
      <c r="F1546" s="2" t="s">
        <v>207</v>
      </c>
      <c r="G1546" s="2" t="s">
        <v>207</v>
      </c>
      <c r="H1546" s="2" t="s">
        <v>207</v>
      </c>
      <c r="I1546" s="2" t="s">
        <v>207</v>
      </c>
      <c r="J1546" s="2" t="s">
        <v>207</v>
      </c>
    </row>
    <row r="1547" spans="1:10" x14ac:dyDescent="0.25">
      <c r="A1547" s="2">
        <v>1545</v>
      </c>
      <c r="B1547" s="2" t="s">
        <v>207</v>
      </c>
      <c r="C1547" s="2">
        <v>1230</v>
      </c>
      <c r="D1547" s="2">
        <v>40</v>
      </c>
      <c r="E1547" s="2" t="s">
        <v>207</v>
      </c>
      <c r="F1547" s="2" t="s">
        <v>207</v>
      </c>
      <c r="G1547" s="2" t="s">
        <v>207</v>
      </c>
      <c r="H1547" s="2" t="s">
        <v>207</v>
      </c>
      <c r="I1547" s="2" t="s">
        <v>207</v>
      </c>
      <c r="J1547" s="2" t="s">
        <v>207</v>
      </c>
    </row>
    <row r="1548" spans="1:10" x14ac:dyDescent="0.25">
      <c r="A1548" s="2">
        <v>1546</v>
      </c>
      <c r="B1548" s="2" t="s">
        <v>207</v>
      </c>
      <c r="C1548" s="2">
        <v>1235</v>
      </c>
      <c r="D1548" s="2">
        <v>40</v>
      </c>
      <c r="E1548" s="2" t="s">
        <v>207</v>
      </c>
      <c r="F1548" s="2" t="s">
        <v>207</v>
      </c>
      <c r="G1548" s="2" t="s">
        <v>207</v>
      </c>
      <c r="H1548" s="2" t="s">
        <v>207</v>
      </c>
      <c r="I1548" s="2" t="s">
        <v>207</v>
      </c>
      <c r="J1548" s="2" t="s">
        <v>207</v>
      </c>
    </row>
    <row r="1549" spans="1:10" x14ac:dyDescent="0.25">
      <c r="A1549" s="2">
        <v>1547</v>
      </c>
      <c r="B1549" s="2" t="s">
        <v>207</v>
      </c>
      <c r="C1549" s="2">
        <v>1240</v>
      </c>
      <c r="D1549" s="2">
        <v>40</v>
      </c>
      <c r="E1549" s="2" t="s">
        <v>207</v>
      </c>
      <c r="F1549" s="2" t="s">
        <v>207</v>
      </c>
      <c r="G1549" s="2" t="s">
        <v>207</v>
      </c>
      <c r="H1549" s="2" t="s">
        <v>207</v>
      </c>
      <c r="I1549" s="2" t="s">
        <v>207</v>
      </c>
      <c r="J1549" s="2" t="s">
        <v>207</v>
      </c>
    </row>
    <row r="1550" spans="1:10" x14ac:dyDescent="0.25">
      <c r="A1550" s="2">
        <v>1548</v>
      </c>
      <c r="B1550" s="2" t="s">
        <v>207</v>
      </c>
      <c r="C1550" s="2">
        <v>1245</v>
      </c>
      <c r="D1550" s="2">
        <v>40</v>
      </c>
      <c r="E1550" s="2" t="s">
        <v>207</v>
      </c>
      <c r="F1550" s="2" t="s">
        <v>207</v>
      </c>
      <c r="G1550" s="2" t="s">
        <v>207</v>
      </c>
      <c r="H1550" s="2" t="s">
        <v>207</v>
      </c>
      <c r="I1550" s="2" t="s">
        <v>207</v>
      </c>
      <c r="J1550" s="2" t="s">
        <v>207</v>
      </c>
    </row>
    <row r="1551" spans="1:10" x14ac:dyDescent="0.25">
      <c r="A1551" s="2">
        <v>1549</v>
      </c>
      <c r="B1551" s="2" t="s">
        <v>207</v>
      </c>
      <c r="C1551" s="2">
        <v>1250</v>
      </c>
      <c r="D1551" s="2">
        <v>40</v>
      </c>
      <c r="E1551" s="2" t="s">
        <v>207</v>
      </c>
      <c r="F1551" s="2" t="s">
        <v>207</v>
      </c>
      <c r="G1551" s="2" t="s">
        <v>207</v>
      </c>
      <c r="H1551" s="2" t="s">
        <v>207</v>
      </c>
      <c r="I1551" s="2" t="s">
        <v>207</v>
      </c>
      <c r="J1551" s="2" t="s">
        <v>207</v>
      </c>
    </row>
    <row r="1552" spans="1:10" x14ac:dyDescent="0.25">
      <c r="A1552" s="2">
        <v>1550</v>
      </c>
      <c r="B1552" s="2" t="s">
        <v>207</v>
      </c>
      <c r="C1552" s="2">
        <v>1255</v>
      </c>
      <c r="D1552" s="2">
        <v>40</v>
      </c>
      <c r="E1552" s="2" t="s">
        <v>207</v>
      </c>
      <c r="F1552" s="2" t="s">
        <v>207</v>
      </c>
      <c r="G1552" s="2" t="s">
        <v>207</v>
      </c>
      <c r="H1552" s="2" t="s">
        <v>207</v>
      </c>
      <c r="I1552" s="2" t="s">
        <v>207</v>
      </c>
      <c r="J1552" s="2" t="s">
        <v>207</v>
      </c>
    </row>
    <row r="1553" spans="1:10" x14ac:dyDescent="0.25">
      <c r="A1553" s="2">
        <v>1551</v>
      </c>
      <c r="B1553" s="2" t="s">
        <v>207</v>
      </c>
      <c r="C1553" s="2">
        <v>1260</v>
      </c>
      <c r="D1553" s="2">
        <v>40</v>
      </c>
      <c r="E1553" s="2" t="s">
        <v>207</v>
      </c>
      <c r="F1553" s="2" t="s">
        <v>207</v>
      </c>
      <c r="G1553" s="2" t="s">
        <v>207</v>
      </c>
      <c r="H1553" s="2" t="s">
        <v>207</v>
      </c>
      <c r="I1553" s="2" t="s">
        <v>207</v>
      </c>
      <c r="J1553" s="2" t="s">
        <v>207</v>
      </c>
    </row>
    <row r="1554" spans="1:10" x14ac:dyDescent="0.25">
      <c r="A1554" s="2">
        <v>1552</v>
      </c>
      <c r="B1554" s="2" t="s">
        <v>207</v>
      </c>
      <c r="C1554" s="2">
        <v>1265</v>
      </c>
      <c r="D1554" s="2">
        <v>40</v>
      </c>
      <c r="E1554" s="2" t="s">
        <v>207</v>
      </c>
      <c r="F1554" s="2" t="s">
        <v>207</v>
      </c>
      <c r="G1554" s="2" t="s">
        <v>207</v>
      </c>
      <c r="H1554" s="2" t="s">
        <v>207</v>
      </c>
      <c r="I1554" s="2" t="s">
        <v>207</v>
      </c>
      <c r="J1554" s="2" t="s">
        <v>207</v>
      </c>
    </row>
    <row r="1555" spans="1:10" x14ac:dyDescent="0.25">
      <c r="A1555" s="2">
        <v>1553</v>
      </c>
      <c r="B1555" s="2" t="s">
        <v>207</v>
      </c>
      <c r="C1555" s="2">
        <v>1270</v>
      </c>
      <c r="D1555" s="2">
        <v>40</v>
      </c>
      <c r="E1555" s="2" t="s">
        <v>207</v>
      </c>
      <c r="F1555" s="2" t="s">
        <v>207</v>
      </c>
      <c r="G1555" s="2" t="s">
        <v>207</v>
      </c>
      <c r="H1555" s="2" t="s">
        <v>207</v>
      </c>
      <c r="I1555" s="2" t="s">
        <v>207</v>
      </c>
      <c r="J1555" s="2" t="s">
        <v>207</v>
      </c>
    </row>
    <row r="1556" spans="1:10" x14ac:dyDescent="0.25">
      <c r="A1556" s="2">
        <v>1554</v>
      </c>
      <c r="B1556" s="2" t="s">
        <v>207</v>
      </c>
      <c r="C1556" s="2">
        <v>1275</v>
      </c>
      <c r="D1556" s="2">
        <v>40</v>
      </c>
      <c r="E1556" s="2" t="s">
        <v>207</v>
      </c>
      <c r="F1556" s="2" t="s">
        <v>207</v>
      </c>
      <c r="G1556" s="2" t="s">
        <v>207</v>
      </c>
      <c r="H1556" s="2" t="s">
        <v>207</v>
      </c>
      <c r="I1556" s="2" t="s">
        <v>207</v>
      </c>
      <c r="J1556" s="2" t="s">
        <v>207</v>
      </c>
    </row>
    <row r="1557" spans="1:10" x14ac:dyDescent="0.25">
      <c r="A1557" s="2">
        <v>1555</v>
      </c>
      <c r="B1557" s="2" t="s">
        <v>207</v>
      </c>
      <c r="C1557" s="2">
        <v>1280</v>
      </c>
      <c r="D1557" s="2">
        <v>40</v>
      </c>
      <c r="E1557" s="2" t="s">
        <v>207</v>
      </c>
      <c r="F1557" s="2" t="s">
        <v>207</v>
      </c>
      <c r="G1557" s="2" t="s">
        <v>207</v>
      </c>
      <c r="H1557" s="2" t="s">
        <v>207</v>
      </c>
      <c r="I1557" s="2" t="s">
        <v>207</v>
      </c>
      <c r="J1557" s="2" t="s">
        <v>207</v>
      </c>
    </row>
    <row r="1558" spans="1:10" x14ac:dyDescent="0.25">
      <c r="A1558" s="2">
        <v>1556</v>
      </c>
      <c r="B1558" s="2" t="s">
        <v>207</v>
      </c>
      <c r="C1558" s="2">
        <v>1285</v>
      </c>
      <c r="D1558" s="2">
        <v>40</v>
      </c>
      <c r="E1558" s="2" t="s">
        <v>207</v>
      </c>
      <c r="F1558" s="2" t="s">
        <v>207</v>
      </c>
      <c r="G1558" s="2" t="s">
        <v>207</v>
      </c>
      <c r="H1558" s="2" t="s">
        <v>207</v>
      </c>
      <c r="I1558" s="2" t="s">
        <v>207</v>
      </c>
      <c r="J1558" s="2" t="s">
        <v>207</v>
      </c>
    </row>
    <row r="1559" spans="1:10" x14ac:dyDescent="0.25">
      <c r="A1559" s="2">
        <v>1557</v>
      </c>
      <c r="B1559" s="2" t="s">
        <v>207</v>
      </c>
      <c r="C1559" s="2">
        <v>1290</v>
      </c>
      <c r="D1559" s="2">
        <v>40</v>
      </c>
      <c r="E1559" s="2" t="s">
        <v>207</v>
      </c>
      <c r="F1559" s="2" t="s">
        <v>207</v>
      </c>
      <c r="G1559" s="2" t="s">
        <v>207</v>
      </c>
      <c r="H1559" s="2" t="s">
        <v>207</v>
      </c>
      <c r="I1559" s="2" t="s">
        <v>207</v>
      </c>
      <c r="J1559" s="2" t="s">
        <v>207</v>
      </c>
    </row>
    <row r="1560" spans="1:10" x14ac:dyDescent="0.25">
      <c r="A1560" s="2">
        <v>1558</v>
      </c>
      <c r="B1560" s="2" t="s">
        <v>207</v>
      </c>
      <c r="C1560" s="2">
        <v>1295</v>
      </c>
      <c r="D1560" s="2">
        <v>40</v>
      </c>
      <c r="E1560" s="2" t="s">
        <v>207</v>
      </c>
      <c r="F1560" s="2" t="s">
        <v>207</v>
      </c>
      <c r="G1560" s="2" t="s">
        <v>207</v>
      </c>
      <c r="H1560" s="2" t="s">
        <v>207</v>
      </c>
      <c r="I1560" s="2" t="s">
        <v>207</v>
      </c>
      <c r="J1560" s="2" t="s">
        <v>207</v>
      </c>
    </row>
    <row r="1561" spans="1:10" x14ac:dyDescent="0.25">
      <c r="A1561" s="2">
        <v>1559</v>
      </c>
      <c r="B1561" s="2" t="s">
        <v>207</v>
      </c>
      <c r="C1561" s="2">
        <v>1300</v>
      </c>
      <c r="D1561" s="2">
        <v>40</v>
      </c>
      <c r="E1561" s="2" t="s">
        <v>207</v>
      </c>
      <c r="F1561" s="2" t="s">
        <v>207</v>
      </c>
      <c r="G1561" s="2" t="s">
        <v>207</v>
      </c>
      <c r="H1561" s="2" t="s">
        <v>207</v>
      </c>
      <c r="I1561" s="2" t="s">
        <v>207</v>
      </c>
      <c r="J1561" s="2" t="s">
        <v>207</v>
      </c>
    </row>
    <row r="1562" spans="1:10" x14ac:dyDescent="0.25">
      <c r="A1562" s="2">
        <v>1560</v>
      </c>
      <c r="B1562" s="2" t="s">
        <v>207</v>
      </c>
      <c r="C1562" s="2">
        <v>1305</v>
      </c>
      <c r="D1562" s="2">
        <v>40</v>
      </c>
      <c r="E1562" s="2" t="s">
        <v>207</v>
      </c>
      <c r="F1562" s="2" t="s">
        <v>207</v>
      </c>
      <c r="G1562" s="2" t="s">
        <v>207</v>
      </c>
      <c r="H1562" s="2" t="s">
        <v>207</v>
      </c>
      <c r="I1562" s="2" t="s">
        <v>207</v>
      </c>
      <c r="J1562" s="2" t="s">
        <v>207</v>
      </c>
    </row>
    <row r="1563" spans="1:10" x14ac:dyDescent="0.25">
      <c r="A1563" s="2">
        <v>1561</v>
      </c>
      <c r="B1563" s="2" t="s">
        <v>207</v>
      </c>
      <c r="C1563" s="2">
        <v>1310</v>
      </c>
      <c r="D1563" s="2">
        <v>40</v>
      </c>
      <c r="E1563" s="2" t="s">
        <v>207</v>
      </c>
      <c r="F1563" s="2" t="s">
        <v>207</v>
      </c>
      <c r="G1563" s="2" t="s">
        <v>207</v>
      </c>
      <c r="H1563" s="2" t="s">
        <v>207</v>
      </c>
      <c r="I1563" s="2" t="s">
        <v>207</v>
      </c>
      <c r="J1563" s="2" t="s">
        <v>207</v>
      </c>
    </row>
    <row r="1564" spans="1:10" x14ac:dyDescent="0.25">
      <c r="A1564" s="2">
        <v>1562</v>
      </c>
      <c r="B1564" s="2" t="s">
        <v>207</v>
      </c>
      <c r="C1564" s="2">
        <v>1315</v>
      </c>
      <c r="D1564" s="2">
        <v>40</v>
      </c>
      <c r="E1564" s="2" t="s">
        <v>207</v>
      </c>
      <c r="F1564" s="2" t="s">
        <v>207</v>
      </c>
      <c r="G1564" s="2" t="s">
        <v>207</v>
      </c>
      <c r="H1564" s="2" t="s">
        <v>207</v>
      </c>
      <c r="I1564" s="2" t="s">
        <v>207</v>
      </c>
      <c r="J1564" s="2" t="s">
        <v>207</v>
      </c>
    </row>
    <row r="1565" spans="1:10" x14ac:dyDescent="0.25">
      <c r="A1565" s="2">
        <v>1563</v>
      </c>
      <c r="B1565" s="2" t="s">
        <v>207</v>
      </c>
      <c r="C1565" s="2">
        <v>1320</v>
      </c>
      <c r="D1565" s="2">
        <v>40</v>
      </c>
      <c r="E1565" s="2" t="s">
        <v>207</v>
      </c>
      <c r="F1565" s="2" t="s">
        <v>207</v>
      </c>
      <c r="G1565" s="2" t="s">
        <v>207</v>
      </c>
      <c r="H1565" s="2" t="s">
        <v>207</v>
      </c>
      <c r="I1565" s="2" t="s">
        <v>207</v>
      </c>
      <c r="J1565" s="2" t="s">
        <v>207</v>
      </c>
    </row>
    <row r="1566" spans="1:10" x14ac:dyDescent="0.25">
      <c r="A1566" s="2">
        <v>1564</v>
      </c>
      <c r="B1566" s="2" t="s">
        <v>207</v>
      </c>
      <c r="C1566" s="2">
        <v>1325</v>
      </c>
      <c r="D1566" s="2">
        <v>40</v>
      </c>
      <c r="E1566" s="2" t="s">
        <v>207</v>
      </c>
      <c r="F1566" s="2" t="s">
        <v>207</v>
      </c>
      <c r="G1566" s="2" t="s">
        <v>207</v>
      </c>
      <c r="H1566" s="2" t="s">
        <v>207</v>
      </c>
      <c r="I1566" s="2" t="s">
        <v>207</v>
      </c>
      <c r="J1566" s="2" t="s">
        <v>207</v>
      </c>
    </row>
    <row r="1567" spans="1:10" x14ac:dyDescent="0.25">
      <c r="A1567" s="2">
        <v>1565</v>
      </c>
      <c r="B1567" s="2" t="s">
        <v>207</v>
      </c>
      <c r="C1567" s="2">
        <v>1330</v>
      </c>
      <c r="D1567" s="2">
        <v>40</v>
      </c>
      <c r="E1567" s="2" t="s">
        <v>207</v>
      </c>
      <c r="F1567" s="2" t="s">
        <v>207</v>
      </c>
      <c r="G1567" s="2" t="s">
        <v>207</v>
      </c>
      <c r="H1567" s="2" t="s">
        <v>207</v>
      </c>
      <c r="I1567" s="2" t="s">
        <v>207</v>
      </c>
      <c r="J1567" s="2" t="s">
        <v>207</v>
      </c>
    </row>
    <row r="1568" spans="1:10" x14ac:dyDescent="0.25">
      <c r="A1568" s="2">
        <v>1566</v>
      </c>
      <c r="B1568" s="2" t="s">
        <v>207</v>
      </c>
      <c r="C1568" s="2">
        <v>1335</v>
      </c>
      <c r="D1568" s="2">
        <v>40</v>
      </c>
      <c r="E1568" s="2" t="s">
        <v>207</v>
      </c>
      <c r="F1568" s="2" t="s">
        <v>207</v>
      </c>
      <c r="G1568" s="2" t="s">
        <v>207</v>
      </c>
      <c r="H1568" s="2" t="s">
        <v>207</v>
      </c>
      <c r="I1568" s="2" t="s">
        <v>207</v>
      </c>
      <c r="J1568" s="2" t="s">
        <v>207</v>
      </c>
    </row>
    <row r="1569" spans="1:10" x14ac:dyDescent="0.25">
      <c r="A1569" s="2">
        <v>1567</v>
      </c>
      <c r="B1569" s="2" t="s">
        <v>207</v>
      </c>
      <c r="C1569" s="2">
        <v>1340</v>
      </c>
      <c r="D1569" s="2">
        <v>40</v>
      </c>
      <c r="E1569" s="2" t="s">
        <v>207</v>
      </c>
      <c r="F1569" s="2" t="s">
        <v>207</v>
      </c>
      <c r="G1569" s="2" t="s">
        <v>207</v>
      </c>
      <c r="H1569" s="2" t="s">
        <v>207</v>
      </c>
      <c r="I1569" s="2" t="s">
        <v>207</v>
      </c>
      <c r="J1569" s="2" t="s">
        <v>207</v>
      </c>
    </row>
    <row r="1570" spans="1:10" x14ac:dyDescent="0.25">
      <c r="A1570" s="2">
        <v>1568</v>
      </c>
      <c r="B1570" s="2" t="s">
        <v>207</v>
      </c>
      <c r="C1570" s="2">
        <v>1345</v>
      </c>
      <c r="D1570" s="2">
        <v>40</v>
      </c>
      <c r="E1570" s="2" t="s">
        <v>207</v>
      </c>
      <c r="F1570" s="2" t="s">
        <v>207</v>
      </c>
      <c r="G1570" s="2" t="s">
        <v>207</v>
      </c>
      <c r="H1570" s="2" t="s">
        <v>207</v>
      </c>
      <c r="I1570" s="2" t="s">
        <v>207</v>
      </c>
      <c r="J1570" s="2" t="s">
        <v>207</v>
      </c>
    </row>
    <row r="1571" spans="1:10" x14ac:dyDescent="0.25">
      <c r="A1571" s="2">
        <v>1569</v>
      </c>
      <c r="B1571" s="2" t="s">
        <v>207</v>
      </c>
      <c r="C1571" s="2">
        <v>1350</v>
      </c>
      <c r="D1571" s="2">
        <v>40</v>
      </c>
      <c r="E1571" s="2" t="s">
        <v>207</v>
      </c>
      <c r="F1571" s="2" t="s">
        <v>207</v>
      </c>
      <c r="G1571" s="2" t="s">
        <v>207</v>
      </c>
      <c r="H1571" s="2" t="s">
        <v>207</v>
      </c>
      <c r="I1571" s="2" t="s">
        <v>207</v>
      </c>
      <c r="J1571" s="2" t="s">
        <v>207</v>
      </c>
    </row>
    <row r="1572" spans="1:10" x14ac:dyDescent="0.25">
      <c r="A1572" s="2">
        <v>1570</v>
      </c>
      <c r="B1572" s="2" t="s">
        <v>207</v>
      </c>
      <c r="C1572" s="2">
        <v>1355</v>
      </c>
      <c r="D1572" s="2">
        <v>40</v>
      </c>
      <c r="E1572" s="2" t="s">
        <v>207</v>
      </c>
      <c r="F1572" s="2" t="s">
        <v>207</v>
      </c>
      <c r="G1572" s="2" t="s">
        <v>207</v>
      </c>
      <c r="H1572" s="2" t="s">
        <v>207</v>
      </c>
      <c r="I1572" s="2" t="s">
        <v>207</v>
      </c>
      <c r="J1572" s="2" t="s">
        <v>207</v>
      </c>
    </row>
    <row r="1573" spans="1:10" x14ac:dyDescent="0.25">
      <c r="A1573" s="2">
        <v>1571</v>
      </c>
      <c r="B1573" s="2" t="s">
        <v>207</v>
      </c>
      <c r="C1573" s="2">
        <v>1360</v>
      </c>
      <c r="D1573" s="2">
        <v>40</v>
      </c>
      <c r="E1573" s="2" t="s">
        <v>207</v>
      </c>
      <c r="F1573" s="2" t="s">
        <v>207</v>
      </c>
      <c r="G1573" s="2" t="s">
        <v>207</v>
      </c>
      <c r="H1573" s="2" t="s">
        <v>207</v>
      </c>
      <c r="I1573" s="2" t="s">
        <v>207</v>
      </c>
      <c r="J1573" s="2" t="s">
        <v>207</v>
      </c>
    </row>
    <row r="1574" spans="1:10" x14ac:dyDescent="0.25">
      <c r="A1574" s="2">
        <v>1572</v>
      </c>
      <c r="B1574" s="2" t="s">
        <v>207</v>
      </c>
      <c r="C1574" s="2">
        <v>1365</v>
      </c>
      <c r="D1574" s="2">
        <v>40</v>
      </c>
      <c r="E1574" s="2" t="s">
        <v>207</v>
      </c>
      <c r="F1574" s="2" t="s">
        <v>207</v>
      </c>
      <c r="G1574" s="2" t="s">
        <v>207</v>
      </c>
      <c r="H1574" s="2" t="s">
        <v>207</v>
      </c>
      <c r="I1574" s="2" t="s">
        <v>207</v>
      </c>
      <c r="J1574" s="2" t="s">
        <v>207</v>
      </c>
    </row>
    <row r="1575" spans="1:10" x14ac:dyDescent="0.25">
      <c r="A1575" s="2">
        <v>1573</v>
      </c>
      <c r="B1575" s="2" t="s">
        <v>207</v>
      </c>
      <c r="C1575" s="2">
        <v>1370</v>
      </c>
      <c r="D1575" s="2">
        <v>40</v>
      </c>
      <c r="E1575" s="2" t="s">
        <v>207</v>
      </c>
      <c r="F1575" s="2" t="s">
        <v>207</v>
      </c>
      <c r="G1575" s="2" t="s">
        <v>207</v>
      </c>
      <c r="H1575" s="2" t="s">
        <v>207</v>
      </c>
      <c r="I1575" s="2" t="s">
        <v>207</v>
      </c>
      <c r="J1575" s="2" t="s">
        <v>207</v>
      </c>
    </row>
    <row r="1576" spans="1:10" x14ac:dyDescent="0.25">
      <c r="A1576" s="2">
        <v>1574</v>
      </c>
      <c r="B1576" s="2" t="s">
        <v>207</v>
      </c>
      <c r="C1576" s="2">
        <v>1375</v>
      </c>
      <c r="D1576" s="2">
        <v>40</v>
      </c>
      <c r="E1576" s="2" t="s">
        <v>207</v>
      </c>
      <c r="F1576" s="2" t="s">
        <v>207</v>
      </c>
      <c r="G1576" s="2" t="s">
        <v>207</v>
      </c>
      <c r="H1576" s="2" t="s">
        <v>207</v>
      </c>
      <c r="I1576" s="2" t="s">
        <v>207</v>
      </c>
      <c r="J1576" s="2" t="s">
        <v>207</v>
      </c>
    </row>
    <row r="1577" spans="1:10" x14ac:dyDescent="0.25">
      <c r="A1577" s="2">
        <v>1575</v>
      </c>
      <c r="B1577" s="2" t="s">
        <v>207</v>
      </c>
      <c r="C1577" s="2">
        <v>1380</v>
      </c>
      <c r="D1577" s="2">
        <v>40</v>
      </c>
      <c r="E1577" s="2" t="s">
        <v>207</v>
      </c>
      <c r="F1577" s="2" t="s">
        <v>207</v>
      </c>
      <c r="G1577" s="2" t="s">
        <v>207</v>
      </c>
      <c r="H1577" s="2" t="s">
        <v>207</v>
      </c>
      <c r="I1577" s="2" t="s">
        <v>207</v>
      </c>
      <c r="J1577" s="2" t="s">
        <v>207</v>
      </c>
    </row>
    <row r="1578" spans="1:10" x14ac:dyDescent="0.25">
      <c r="A1578" s="2">
        <v>1576</v>
      </c>
      <c r="B1578" s="2" t="s">
        <v>207</v>
      </c>
      <c r="C1578" s="2">
        <v>1385</v>
      </c>
      <c r="D1578" s="2">
        <v>40</v>
      </c>
      <c r="E1578" s="2" t="s">
        <v>207</v>
      </c>
      <c r="F1578" s="2" t="s">
        <v>207</v>
      </c>
      <c r="G1578" s="2" t="s">
        <v>207</v>
      </c>
      <c r="H1578" s="2" t="s">
        <v>207</v>
      </c>
      <c r="I1578" s="2" t="s">
        <v>207</v>
      </c>
      <c r="J1578" s="2" t="s">
        <v>207</v>
      </c>
    </row>
    <row r="1579" spans="1:10" x14ac:dyDescent="0.25">
      <c r="A1579" s="2">
        <v>1577</v>
      </c>
      <c r="B1579" s="2" t="s">
        <v>207</v>
      </c>
      <c r="C1579" s="2">
        <v>1390</v>
      </c>
      <c r="D1579" s="2">
        <v>40</v>
      </c>
      <c r="E1579" s="2" t="s">
        <v>207</v>
      </c>
      <c r="F1579" s="2" t="s">
        <v>207</v>
      </c>
      <c r="G1579" s="2" t="s">
        <v>207</v>
      </c>
      <c r="H1579" s="2" t="s">
        <v>207</v>
      </c>
      <c r="I1579" s="2" t="s">
        <v>207</v>
      </c>
      <c r="J1579" s="2" t="s">
        <v>207</v>
      </c>
    </row>
    <row r="1580" spans="1:10" x14ac:dyDescent="0.25">
      <c r="A1580" s="2">
        <v>1578</v>
      </c>
      <c r="B1580" s="2" t="s">
        <v>207</v>
      </c>
      <c r="C1580" s="2">
        <v>1395</v>
      </c>
      <c r="D1580" s="2">
        <v>40</v>
      </c>
      <c r="E1580" s="2" t="s">
        <v>207</v>
      </c>
      <c r="F1580" s="2" t="s">
        <v>207</v>
      </c>
      <c r="G1580" s="2" t="s">
        <v>207</v>
      </c>
      <c r="H1580" s="2" t="s">
        <v>207</v>
      </c>
      <c r="I1580" s="2" t="s">
        <v>207</v>
      </c>
      <c r="J1580" s="2" t="s">
        <v>207</v>
      </c>
    </row>
    <row r="1581" spans="1:10" x14ac:dyDescent="0.25">
      <c r="A1581" s="2">
        <v>1579</v>
      </c>
      <c r="B1581" s="2" t="s">
        <v>207</v>
      </c>
      <c r="C1581" s="2">
        <v>1400</v>
      </c>
      <c r="D1581" s="2">
        <v>40</v>
      </c>
      <c r="E1581" s="2" t="s">
        <v>207</v>
      </c>
      <c r="F1581" s="2" t="s">
        <v>207</v>
      </c>
      <c r="G1581" s="2" t="s">
        <v>207</v>
      </c>
      <c r="H1581" s="2" t="s">
        <v>207</v>
      </c>
      <c r="I1581" s="2" t="s">
        <v>207</v>
      </c>
      <c r="J1581" s="2" t="s">
        <v>207</v>
      </c>
    </row>
    <row r="1582" spans="1:10" x14ac:dyDescent="0.25">
      <c r="A1582" s="2">
        <v>1580</v>
      </c>
      <c r="B1582" s="2" t="s">
        <v>207</v>
      </c>
      <c r="C1582" s="2">
        <v>1405</v>
      </c>
      <c r="D1582" s="2">
        <v>40</v>
      </c>
      <c r="E1582" s="2" t="s">
        <v>207</v>
      </c>
      <c r="F1582" s="2" t="s">
        <v>207</v>
      </c>
      <c r="G1582" s="2" t="s">
        <v>207</v>
      </c>
      <c r="H1582" s="2" t="s">
        <v>207</v>
      </c>
      <c r="I1582" s="2" t="s">
        <v>207</v>
      </c>
      <c r="J1582" s="2" t="s">
        <v>207</v>
      </c>
    </row>
    <row r="1583" spans="1:10" x14ac:dyDescent="0.25">
      <c r="A1583" s="2">
        <v>1581</v>
      </c>
      <c r="B1583" s="2" t="s">
        <v>207</v>
      </c>
      <c r="C1583" s="2">
        <v>1410</v>
      </c>
      <c r="D1583" s="2">
        <v>40</v>
      </c>
      <c r="E1583" s="2" t="s">
        <v>207</v>
      </c>
      <c r="F1583" s="2" t="s">
        <v>207</v>
      </c>
      <c r="G1583" s="2" t="s">
        <v>207</v>
      </c>
      <c r="H1583" s="2" t="s">
        <v>207</v>
      </c>
      <c r="I1583" s="2" t="s">
        <v>207</v>
      </c>
      <c r="J1583" s="2" t="s">
        <v>207</v>
      </c>
    </row>
    <row r="1584" spans="1:10" x14ac:dyDescent="0.25">
      <c r="A1584" s="2">
        <v>1582</v>
      </c>
      <c r="B1584" s="2" t="s">
        <v>207</v>
      </c>
      <c r="C1584" s="2">
        <v>1415</v>
      </c>
      <c r="D1584" s="2">
        <v>40</v>
      </c>
      <c r="E1584" s="2" t="s">
        <v>207</v>
      </c>
      <c r="F1584" s="2" t="s">
        <v>207</v>
      </c>
      <c r="G1584" s="2" t="s">
        <v>207</v>
      </c>
      <c r="H1584" s="2" t="s">
        <v>207</v>
      </c>
      <c r="I1584" s="2" t="s">
        <v>207</v>
      </c>
      <c r="J1584" s="2" t="s">
        <v>207</v>
      </c>
    </row>
    <row r="1585" spans="1:10" x14ac:dyDescent="0.25">
      <c r="A1585" s="2">
        <v>1583</v>
      </c>
      <c r="B1585" s="2" t="s">
        <v>207</v>
      </c>
      <c r="C1585" s="2">
        <v>1420</v>
      </c>
      <c r="D1585" s="2">
        <v>40</v>
      </c>
      <c r="E1585" s="2" t="s">
        <v>207</v>
      </c>
      <c r="F1585" s="2" t="s">
        <v>207</v>
      </c>
      <c r="G1585" s="2" t="s">
        <v>207</v>
      </c>
      <c r="H1585" s="2" t="s">
        <v>207</v>
      </c>
      <c r="I1585" s="2" t="s">
        <v>207</v>
      </c>
      <c r="J1585" s="2" t="s">
        <v>207</v>
      </c>
    </row>
    <row r="1586" spans="1:10" x14ac:dyDescent="0.25">
      <c r="A1586" s="2">
        <v>1584</v>
      </c>
      <c r="B1586" s="2" t="s">
        <v>207</v>
      </c>
      <c r="C1586" s="2">
        <v>1425</v>
      </c>
      <c r="D1586" s="2">
        <v>40</v>
      </c>
      <c r="E1586" s="2" t="s">
        <v>207</v>
      </c>
      <c r="F1586" s="2" t="s">
        <v>207</v>
      </c>
      <c r="G1586" s="2" t="s">
        <v>207</v>
      </c>
      <c r="H1586" s="2" t="s">
        <v>207</v>
      </c>
      <c r="I1586" s="2" t="s">
        <v>207</v>
      </c>
      <c r="J1586" s="2" t="s">
        <v>207</v>
      </c>
    </row>
    <row r="1587" spans="1:10" x14ac:dyDescent="0.25">
      <c r="A1587" s="2">
        <v>1585</v>
      </c>
      <c r="B1587" s="2" t="s">
        <v>207</v>
      </c>
      <c r="C1587" s="2">
        <v>1430</v>
      </c>
      <c r="D1587" s="2">
        <v>40</v>
      </c>
      <c r="E1587" s="2" t="s">
        <v>207</v>
      </c>
      <c r="F1587" s="2" t="s">
        <v>207</v>
      </c>
      <c r="G1587" s="2" t="s">
        <v>207</v>
      </c>
      <c r="H1587" s="2" t="s">
        <v>207</v>
      </c>
      <c r="I1587" s="2" t="s">
        <v>207</v>
      </c>
      <c r="J1587" s="2" t="s">
        <v>207</v>
      </c>
    </row>
    <row r="1588" spans="1:10" x14ac:dyDescent="0.25">
      <c r="A1588" s="2">
        <v>1586</v>
      </c>
      <c r="B1588" s="2" t="s">
        <v>207</v>
      </c>
      <c r="C1588" s="2">
        <v>1435</v>
      </c>
      <c r="D1588" s="2">
        <v>40</v>
      </c>
      <c r="E1588" s="2" t="s">
        <v>207</v>
      </c>
      <c r="F1588" s="2" t="s">
        <v>207</v>
      </c>
      <c r="G1588" s="2" t="s">
        <v>207</v>
      </c>
      <c r="H1588" s="2" t="s">
        <v>207</v>
      </c>
      <c r="I1588" s="2" t="s">
        <v>207</v>
      </c>
      <c r="J1588" s="2" t="s">
        <v>207</v>
      </c>
    </row>
    <row r="1589" spans="1:10" x14ac:dyDescent="0.25">
      <c r="A1589" s="2">
        <v>1587</v>
      </c>
      <c r="B1589" s="2" t="s">
        <v>207</v>
      </c>
      <c r="C1589" s="2">
        <v>1440</v>
      </c>
      <c r="D1589" s="2">
        <v>40</v>
      </c>
      <c r="E1589" s="2" t="s">
        <v>207</v>
      </c>
      <c r="F1589" s="2" t="s">
        <v>207</v>
      </c>
      <c r="G1589" s="2" t="s">
        <v>207</v>
      </c>
      <c r="H1589" s="2" t="s">
        <v>207</v>
      </c>
      <c r="I1589" s="2" t="s">
        <v>207</v>
      </c>
      <c r="J1589" s="2" t="s">
        <v>207</v>
      </c>
    </row>
    <row r="1590" spans="1:10" x14ac:dyDescent="0.25">
      <c r="A1590" s="2">
        <v>1588</v>
      </c>
      <c r="B1590" s="2" t="s">
        <v>207</v>
      </c>
      <c r="C1590" s="2">
        <v>1445</v>
      </c>
      <c r="D1590" s="2">
        <v>40</v>
      </c>
      <c r="E1590" s="2" t="s">
        <v>207</v>
      </c>
      <c r="F1590" s="2" t="s">
        <v>207</v>
      </c>
      <c r="G1590" s="2" t="s">
        <v>207</v>
      </c>
      <c r="H1590" s="2" t="s">
        <v>207</v>
      </c>
      <c r="I1590" s="2" t="s">
        <v>207</v>
      </c>
      <c r="J1590" s="2" t="s">
        <v>207</v>
      </c>
    </row>
    <row r="1591" spans="1:10" x14ac:dyDescent="0.25">
      <c r="A1591" s="2">
        <v>1589</v>
      </c>
      <c r="B1591" s="2" t="s">
        <v>207</v>
      </c>
      <c r="C1591" s="2">
        <v>1450</v>
      </c>
      <c r="D1591" s="2">
        <v>40</v>
      </c>
      <c r="E1591" s="2" t="s">
        <v>207</v>
      </c>
      <c r="F1591" s="2" t="s">
        <v>207</v>
      </c>
      <c r="G1591" s="2" t="s">
        <v>207</v>
      </c>
      <c r="H1591" s="2" t="s">
        <v>207</v>
      </c>
      <c r="I1591" s="2" t="s">
        <v>207</v>
      </c>
      <c r="J1591" s="2" t="s">
        <v>207</v>
      </c>
    </row>
    <row r="1592" spans="1:10" x14ac:dyDescent="0.25">
      <c r="A1592" s="2">
        <v>1590</v>
      </c>
      <c r="B1592" s="2" t="s">
        <v>207</v>
      </c>
      <c r="C1592" s="2">
        <v>1455</v>
      </c>
      <c r="D1592" s="2">
        <v>40</v>
      </c>
      <c r="E1592" s="2" t="s">
        <v>207</v>
      </c>
      <c r="F1592" s="2" t="s">
        <v>207</v>
      </c>
      <c r="G1592" s="2" t="s">
        <v>207</v>
      </c>
      <c r="H1592" s="2" t="s">
        <v>207</v>
      </c>
      <c r="I1592" s="2" t="s">
        <v>207</v>
      </c>
      <c r="J1592" s="2" t="s">
        <v>207</v>
      </c>
    </row>
    <row r="1593" spans="1:10" x14ac:dyDescent="0.25">
      <c r="A1593" s="2">
        <v>1591</v>
      </c>
      <c r="B1593" s="2" t="s">
        <v>207</v>
      </c>
      <c r="C1593" s="2">
        <v>1460</v>
      </c>
      <c r="D1593" s="2">
        <v>40</v>
      </c>
      <c r="E1593" s="2" t="s">
        <v>207</v>
      </c>
      <c r="F1593" s="2" t="s">
        <v>207</v>
      </c>
      <c r="G1593" s="2" t="s">
        <v>207</v>
      </c>
      <c r="H1593" s="2" t="s">
        <v>207</v>
      </c>
      <c r="I1593" s="2" t="s">
        <v>207</v>
      </c>
      <c r="J1593" s="2" t="s">
        <v>207</v>
      </c>
    </row>
    <row r="1594" spans="1:10" x14ac:dyDescent="0.25">
      <c r="A1594" s="2">
        <v>1592</v>
      </c>
      <c r="B1594" s="2" t="s">
        <v>207</v>
      </c>
      <c r="C1594" s="2">
        <v>1465</v>
      </c>
      <c r="D1594" s="2">
        <v>40</v>
      </c>
      <c r="E1594" s="2" t="s">
        <v>207</v>
      </c>
      <c r="F1594" s="2" t="s">
        <v>207</v>
      </c>
      <c r="G1594" s="2" t="s">
        <v>207</v>
      </c>
      <c r="H1594" s="2" t="s">
        <v>207</v>
      </c>
      <c r="I1594" s="2" t="s">
        <v>207</v>
      </c>
      <c r="J1594" s="2" t="s">
        <v>207</v>
      </c>
    </row>
    <row r="1595" spans="1:10" x14ac:dyDescent="0.25">
      <c r="A1595" s="2">
        <v>1593</v>
      </c>
      <c r="B1595" s="2" t="s">
        <v>207</v>
      </c>
      <c r="C1595" s="2">
        <v>1470</v>
      </c>
      <c r="D1595" s="2">
        <v>40</v>
      </c>
      <c r="E1595" s="2" t="s">
        <v>207</v>
      </c>
      <c r="F1595" s="2" t="s">
        <v>207</v>
      </c>
      <c r="G1595" s="2" t="s">
        <v>207</v>
      </c>
      <c r="H1595" s="2" t="s">
        <v>207</v>
      </c>
      <c r="I1595" s="2" t="s">
        <v>207</v>
      </c>
      <c r="J1595" s="2" t="s">
        <v>207</v>
      </c>
    </row>
    <row r="1596" spans="1:10" x14ac:dyDescent="0.25">
      <c r="A1596" s="2">
        <v>1594</v>
      </c>
      <c r="B1596" s="2" t="s">
        <v>207</v>
      </c>
      <c r="C1596" s="2">
        <v>1475</v>
      </c>
      <c r="D1596" s="2">
        <v>40</v>
      </c>
      <c r="E1596" s="2" t="s">
        <v>207</v>
      </c>
      <c r="F1596" s="2" t="s">
        <v>207</v>
      </c>
      <c r="G1596" s="2" t="s">
        <v>207</v>
      </c>
      <c r="H1596" s="2" t="s">
        <v>207</v>
      </c>
      <c r="I1596" s="2" t="s">
        <v>207</v>
      </c>
      <c r="J1596" s="2" t="s">
        <v>207</v>
      </c>
    </row>
    <row r="1597" spans="1:10" x14ac:dyDescent="0.25">
      <c r="A1597" s="2">
        <v>1595</v>
      </c>
      <c r="B1597" s="2" t="s">
        <v>207</v>
      </c>
      <c r="C1597" s="2">
        <v>1480</v>
      </c>
      <c r="D1597" s="2">
        <v>40</v>
      </c>
      <c r="E1597" s="2" t="s">
        <v>207</v>
      </c>
      <c r="F1597" s="2" t="s">
        <v>207</v>
      </c>
      <c r="G1597" s="2" t="s">
        <v>207</v>
      </c>
      <c r="H1597" s="2" t="s">
        <v>207</v>
      </c>
      <c r="I1597" s="2" t="s">
        <v>207</v>
      </c>
      <c r="J1597" s="2" t="s">
        <v>207</v>
      </c>
    </row>
    <row r="1598" spans="1:10" x14ac:dyDescent="0.25">
      <c r="A1598" s="2">
        <v>1596</v>
      </c>
      <c r="B1598" s="2" t="s">
        <v>207</v>
      </c>
      <c r="C1598" s="2">
        <v>1485</v>
      </c>
      <c r="D1598" s="2">
        <v>40</v>
      </c>
      <c r="E1598" s="2" t="s">
        <v>207</v>
      </c>
      <c r="F1598" s="2" t="s">
        <v>207</v>
      </c>
      <c r="G1598" s="2" t="s">
        <v>207</v>
      </c>
      <c r="H1598" s="2" t="s">
        <v>207</v>
      </c>
      <c r="I1598" s="2" t="s">
        <v>207</v>
      </c>
      <c r="J1598" s="2" t="s">
        <v>207</v>
      </c>
    </row>
    <row r="1599" spans="1:10" x14ac:dyDescent="0.25">
      <c r="A1599" s="2">
        <v>1597</v>
      </c>
      <c r="B1599" s="2" t="s">
        <v>207</v>
      </c>
      <c r="C1599" s="2">
        <v>1490</v>
      </c>
      <c r="D1599" s="2">
        <v>40</v>
      </c>
      <c r="E1599" s="2" t="s">
        <v>207</v>
      </c>
      <c r="F1599" s="2" t="s">
        <v>207</v>
      </c>
      <c r="G1599" s="2" t="s">
        <v>207</v>
      </c>
      <c r="H1599" s="2" t="s">
        <v>207</v>
      </c>
      <c r="I1599" s="2" t="s">
        <v>207</v>
      </c>
      <c r="J1599" s="2" t="s">
        <v>207</v>
      </c>
    </row>
    <row r="1600" spans="1:10" x14ac:dyDescent="0.25">
      <c r="A1600" s="2">
        <v>1598</v>
      </c>
      <c r="B1600" s="2" t="s">
        <v>207</v>
      </c>
      <c r="C1600" s="2">
        <v>1495</v>
      </c>
      <c r="D1600" s="2">
        <v>40</v>
      </c>
      <c r="E1600" s="2" t="s">
        <v>207</v>
      </c>
      <c r="F1600" s="2" t="s">
        <v>207</v>
      </c>
      <c r="G1600" s="2" t="s">
        <v>207</v>
      </c>
      <c r="H1600" s="2" t="s">
        <v>207</v>
      </c>
      <c r="I1600" s="2" t="s">
        <v>207</v>
      </c>
      <c r="J1600" s="2" t="s">
        <v>207</v>
      </c>
    </row>
    <row r="1601" spans="1:10" x14ac:dyDescent="0.25">
      <c r="A1601" s="2">
        <v>1599</v>
      </c>
      <c r="B1601" s="2" t="s">
        <v>207</v>
      </c>
      <c r="C1601" s="2">
        <v>1500</v>
      </c>
      <c r="D1601" s="2">
        <v>40</v>
      </c>
      <c r="E1601" s="2" t="s">
        <v>207</v>
      </c>
      <c r="F1601" s="2" t="s">
        <v>207</v>
      </c>
      <c r="G1601" s="2" t="s">
        <v>207</v>
      </c>
      <c r="H1601" s="2" t="s">
        <v>207</v>
      </c>
      <c r="I1601" s="2" t="s">
        <v>207</v>
      </c>
      <c r="J1601" s="2" t="s">
        <v>207</v>
      </c>
    </row>
    <row r="1602" spans="1:10" x14ac:dyDescent="0.25">
      <c r="A1602" s="2">
        <v>1600</v>
      </c>
      <c r="B1602" s="2" t="s">
        <v>207</v>
      </c>
      <c r="C1602" s="2">
        <v>1505</v>
      </c>
      <c r="D1602" s="2">
        <v>40</v>
      </c>
      <c r="E1602" s="2" t="s">
        <v>207</v>
      </c>
      <c r="F1602" s="2" t="s">
        <v>207</v>
      </c>
      <c r="G1602" s="2" t="s">
        <v>207</v>
      </c>
      <c r="H1602" s="2" t="s">
        <v>207</v>
      </c>
      <c r="I1602" s="2" t="s">
        <v>207</v>
      </c>
      <c r="J1602" s="2" t="s">
        <v>207</v>
      </c>
    </row>
    <row r="1603" spans="1:10" x14ac:dyDescent="0.25">
      <c r="A1603" s="2">
        <v>1601</v>
      </c>
      <c r="B1603" s="2" t="s">
        <v>207</v>
      </c>
      <c r="C1603" s="2">
        <v>1510</v>
      </c>
      <c r="D1603" s="2">
        <v>40</v>
      </c>
      <c r="E1603" s="2" t="s">
        <v>207</v>
      </c>
      <c r="F1603" s="2" t="s">
        <v>207</v>
      </c>
      <c r="G1603" s="2" t="s">
        <v>207</v>
      </c>
      <c r="H1603" s="2" t="s">
        <v>207</v>
      </c>
      <c r="I1603" s="2" t="s">
        <v>207</v>
      </c>
      <c r="J1603" s="2" t="s">
        <v>207</v>
      </c>
    </row>
    <row r="1604" spans="1:10" x14ac:dyDescent="0.25">
      <c r="A1604" s="2">
        <v>1602</v>
      </c>
      <c r="B1604" s="2" t="s">
        <v>207</v>
      </c>
      <c r="C1604" s="2">
        <v>1515</v>
      </c>
      <c r="D1604" s="2">
        <v>40</v>
      </c>
      <c r="E1604" s="2" t="s">
        <v>207</v>
      </c>
      <c r="F1604" s="2" t="s">
        <v>207</v>
      </c>
      <c r="G1604" s="2" t="s">
        <v>207</v>
      </c>
      <c r="H1604" s="2" t="s">
        <v>207</v>
      </c>
      <c r="I1604" s="2" t="s">
        <v>207</v>
      </c>
      <c r="J1604" s="2" t="s">
        <v>207</v>
      </c>
    </row>
    <row r="1605" spans="1:10" x14ac:dyDescent="0.25">
      <c r="A1605" s="2">
        <v>1603</v>
      </c>
      <c r="B1605" s="2" t="s">
        <v>207</v>
      </c>
      <c r="C1605" s="2">
        <v>1520</v>
      </c>
      <c r="D1605" s="2">
        <v>40</v>
      </c>
      <c r="E1605" s="2" t="s">
        <v>207</v>
      </c>
      <c r="F1605" s="2" t="s">
        <v>207</v>
      </c>
      <c r="G1605" s="2" t="s">
        <v>207</v>
      </c>
      <c r="H1605" s="2" t="s">
        <v>207</v>
      </c>
      <c r="I1605" s="2" t="s">
        <v>207</v>
      </c>
      <c r="J1605" s="2" t="s">
        <v>207</v>
      </c>
    </row>
    <row r="1606" spans="1:10" x14ac:dyDescent="0.25">
      <c r="A1606" s="2">
        <v>1604</v>
      </c>
      <c r="B1606" s="2" t="s">
        <v>207</v>
      </c>
      <c r="C1606" s="2">
        <v>1525</v>
      </c>
      <c r="D1606" s="2">
        <v>40</v>
      </c>
      <c r="E1606" s="2" t="s">
        <v>207</v>
      </c>
      <c r="F1606" s="2" t="s">
        <v>207</v>
      </c>
      <c r="G1606" s="2" t="s">
        <v>207</v>
      </c>
      <c r="H1606" s="2" t="s">
        <v>207</v>
      </c>
      <c r="I1606" s="2" t="s">
        <v>207</v>
      </c>
      <c r="J1606" s="2" t="s">
        <v>207</v>
      </c>
    </row>
    <row r="1607" spans="1:10" x14ac:dyDescent="0.25">
      <c r="A1607" s="2">
        <v>1605</v>
      </c>
      <c r="B1607" s="2" t="s">
        <v>207</v>
      </c>
      <c r="C1607" s="2">
        <v>1530</v>
      </c>
      <c r="D1607" s="2">
        <v>40</v>
      </c>
      <c r="E1607" s="2" t="s">
        <v>207</v>
      </c>
      <c r="F1607" s="2" t="s">
        <v>207</v>
      </c>
      <c r="G1607" s="2" t="s">
        <v>207</v>
      </c>
      <c r="H1607" s="2" t="s">
        <v>207</v>
      </c>
      <c r="I1607" s="2" t="s">
        <v>207</v>
      </c>
      <c r="J1607" s="2" t="s">
        <v>207</v>
      </c>
    </row>
    <row r="1608" spans="1:10" x14ac:dyDescent="0.25">
      <c r="A1608" s="2">
        <v>1606</v>
      </c>
      <c r="B1608" s="2" t="s">
        <v>207</v>
      </c>
      <c r="C1608" s="2">
        <v>1535</v>
      </c>
      <c r="D1608" s="2">
        <v>40</v>
      </c>
      <c r="E1608" s="2" t="s">
        <v>207</v>
      </c>
      <c r="F1608" s="2" t="s">
        <v>207</v>
      </c>
      <c r="G1608" s="2" t="s">
        <v>207</v>
      </c>
      <c r="H1608" s="2" t="s">
        <v>207</v>
      </c>
      <c r="I1608" s="2" t="s">
        <v>207</v>
      </c>
      <c r="J1608" s="2" t="s">
        <v>207</v>
      </c>
    </row>
    <row r="1609" spans="1:10" x14ac:dyDescent="0.25">
      <c r="A1609" s="2">
        <v>1607</v>
      </c>
      <c r="B1609" s="2" t="s">
        <v>207</v>
      </c>
      <c r="C1609" s="2">
        <v>1540</v>
      </c>
      <c r="D1609" s="2">
        <v>40</v>
      </c>
      <c r="E1609" s="2" t="s">
        <v>207</v>
      </c>
      <c r="F1609" s="2" t="s">
        <v>207</v>
      </c>
      <c r="G1609" s="2" t="s">
        <v>207</v>
      </c>
      <c r="H1609" s="2" t="s">
        <v>207</v>
      </c>
      <c r="I1609" s="2" t="s">
        <v>207</v>
      </c>
      <c r="J1609" s="2" t="s">
        <v>207</v>
      </c>
    </row>
    <row r="1610" spans="1:10" x14ac:dyDescent="0.25">
      <c r="A1610" s="2">
        <v>1608</v>
      </c>
      <c r="B1610" s="2" t="s">
        <v>207</v>
      </c>
      <c r="C1610" s="2">
        <v>1545</v>
      </c>
      <c r="D1610" s="2">
        <v>40</v>
      </c>
      <c r="E1610" s="2" t="s">
        <v>207</v>
      </c>
      <c r="F1610" s="2" t="s">
        <v>207</v>
      </c>
      <c r="G1610" s="2" t="s">
        <v>207</v>
      </c>
      <c r="H1610" s="2" t="s">
        <v>207</v>
      </c>
      <c r="I1610" s="2" t="s">
        <v>207</v>
      </c>
      <c r="J1610" s="2" t="s">
        <v>207</v>
      </c>
    </row>
    <row r="1611" spans="1:10" x14ac:dyDescent="0.25">
      <c r="A1611" s="2">
        <v>1609</v>
      </c>
      <c r="B1611" s="2" t="s">
        <v>207</v>
      </c>
      <c r="C1611" s="2">
        <v>1550</v>
      </c>
      <c r="D1611" s="2">
        <v>40</v>
      </c>
      <c r="E1611" s="2" t="s">
        <v>207</v>
      </c>
      <c r="F1611" s="2" t="s">
        <v>207</v>
      </c>
      <c r="G1611" s="2" t="s">
        <v>207</v>
      </c>
      <c r="H1611" s="2" t="s">
        <v>207</v>
      </c>
      <c r="I1611" s="2" t="s">
        <v>207</v>
      </c>
      <c r="J1611" s="2" t="s">
        <v>207</v>
      </c>
    </row>
    <row r="1612" spans="1:10" x14ac:dyDescent="0.25">
      <c r="A1612" s="2">
        <v>1610</v>
      </c>
      <c r="B1612" s="2" t="s">
        <v>207</v>
      </c>
      <c r="C1612" s="2">
        <v>1555</v>
      </c>
      <c r="D1612" s="2">
        <v>40</v>
      </c>
      <c r="E1612" s="2" t="s">
        <v>207</v>
      </c>
      <c r="F1612" s="2" t="s">
        <v>207</v>
      </c>
      <c r="G1612" s="2" t="s">
        <v>207</v>
      </c>
      <c r="H1612" s="2" t="s">
        <v>207</v>
      </c>
      <c r="I1612" s="2" t="s">
        <v>207</v>
      </c>
      <c r="J1612" s="2" t="s">
        <v>207</v>
      </c>
    </row>
    <row r="1613" spans="1:10" x14ac:dyDescent="0.25">
      <c r="A1613" s="2">
        <v>1611</v>
      </c>
      <c r="B1613" s="2" t="s">
        <v>207</v>
      </c>
      <c r="C1613" s="2">
        <v>1560</v>
      </c>
      <c r="D1613" s="2">
        <v>40</v>
      </c>
      <c r="E1613" s="2" t="s">
        <v>207</v>
      </c>
      <c r="F1613" s="2" t="s">
        <v>207</v>
      </c>
      <c r="G1613" s="2" t="s">
        <v>207</v>
      </c>
      <c r="H1613" s="2" t="s">
        <v>207</v>
      </c>
      <c r="I1613" s="2" t="s">
        <v>207</v>
      </c>
      <c r="J1613" s="2" t="s">
        <v>207</v>
      </c>
    </row>
    <row r="1614" spans="1:10" x14ac:dyDescent="0.25">
      <c r="A1614" s="2">
        <v>1612</v>
      </c>
      <c r="B1614" s="2" t="s">
        <v>207</v>
      </c>
      <c r="C1614" s="2">
        <v>1565</v>
      </c>
      <c r="D1614" s="2">
        <v>40</v>
      </c>
      <c r="E1614" s="2" t="s">
        <v>207</v>
      </c>
      <c r="F1614" s="2" t="s">
        <v>207</v>
      </c>
      <c r="G1614" s="2" t="s">
        <v>207</v>
      </c>
      <c r="H1614" s="2" t="s">
        <v>207</v>
      </c>
      <c r="I1614" s="2" t="s">
        <v>207</v>
      </c>
      <c r="J1614" s="2" t="s">
        <v>207</v>
      </c>
    </row>
    <row r="1615" spans="1:10" x14ac:dyDescent="0.25">
      <c r="A1615" s="2">
        <v>1613</v>
      </c>
      <c r="B1615" s="2" t="s">
        <v>207</v>
      </c>
      <c r="C1615" s="2">
        <v>1570</v>
      </c>
      <c r="D1615" s="2">
        <v>40</v>
      </c>
      <c r="E1615" s="2" t="s">
        <v>207</v>
      </c>
      <c r="F1615" s="2" t="s">
        <v>207</v>
      </c>
      <c r="G1615" s="2" t="s">
        <v>207</v>
      </c>
      <c r="H1615" s="2" t="s">
        <v>207</v>
      </c>
      <c r="I1615" s="2" t="s">
        <v>207</v>
      </c>
      <c r="J1615" s="2" t="s">
        <v>207</v>
      </c>
    </row>
    <row r="1616" spans="1:10" x14ac:dyDescent="0.25">
      <c r="A1616" s="2">
        <v>1614</v>
      </c>
      <c r="B1616" s="2" t="s">
        <v>207</v>
      </c>
      <c r="C1616" s="2">
        <v>1575</v>
      </c>
      <c r="D1616" s="2">
        <v>40</v>
      </c>
      <c r="E1616" s="2" t="s">
        <v>207</v>
      </c>
      <c r="F1616" s="2" t="s">
        <v>207</v>
      </c>
      <c r="G1616" s="2" t="s">
        <v>207</v>
      </c>
      <c r="H1616" s="2" t="s">
        <v>207</v>
      </c>
      <c r="I1616" s="2" t="s">
        <v>207</v>
      </c>
      <c r="J1616" s="2" t="s">
        <v>207</v>
      </c>
    </row>
    <row r="1617" spans="1:10" x14ac:dyDescent="0.25">
      <c r="A1617" s="2">
        <v>1615</v>
      </c>
      <c r="B1617" s="2" t="s">
        <v>207</v>
      </c>
      <c r="C1617" s="2">
        <v>1580</v>
      </c>
      <c r="D1617" s="2">
        <v>40</v>
      </c>
      <c r="E1617" s="2" t="s">
        <v>207</v>
      </c>
      <c r="F1617" s="2" t="s">
        <v>207</v>
      </c>
      <c r="G1617" s="2" t="s">
        <v>207</v>
      </c>
      <c r="H1617" s="2" t="s">
        <v>207</v>
      </c>
      <c r="I1617" s="2" t="s">
        <v>207</v>
      </c>
      <c r="J1617" s="2" t="s">
        <v>207</v>
      </c>
    </row>
    <row r="1618" spans="1:10" x14ac:dyDescent="0.25">
      <c r="A1618" s="2">
        <v>1616</v>
      </c>
      <c r="B1618" s="2" t="s">
        <v>207</v>
      </c>
      <c r="C1618" s="2">
        <v>1585</v>
      </c>
      <c r="D1618" s="2">
        <v>40</v>
      </c>
      <c r="E1618" s="2" t="s">
        <v>207</v>
      </c>
      <c r="F1618" s="2" t="s">
        <v>207</v>
      </c>
      <c r="G1618" s="2" t="s">
        <v>207</v>
      </c>
      <c r="H1618" s="2" t="s">
        <v>207</v>
      </c>
      <c r="I1618" s="2" t="s">
        <v>207</v>
      </c>
      <c r="J1618" s="2" t="s">
        <v>207</v>
      </c>
    </row>
    <row r="1619" spans="1:10" x14ac:dyDescent="0.25">
      <c r="A1619" s="2">
        <v>1617</v>
      </c>
      <c r="B1619" s="2" t="s">
        <v>207</v>
      </c>
      <c r="C1619" s="2">
        <v>1590</v>
      </c>
      <c r="D1619" s="2">
        <v>40</v>
      </c>
      <c r="E1619" s="2" t="s">
        <v>207</v>
      </c>
      <c r="F1619" s="2" t="s">
        <v>207</v>
      </c>
      <c r="G1619" s="2" t="s">
        <v>207</v>
      </c>
      <c r="H1619" s="2" t="s">
        <v>207</v>
      </c>
      <c r="I1619" s="2" t="s">
        <v>207</v>
      </c>
      <c r="J1619" s="2" t="s">
        <v>207</v>
      </c>
    </row>
    <row r="1620" spans="1:10" x14ac:dyDescent="0.25">
      <c r="A1620" s="2">
        <v>1618</v>
      </c>
      <c r="B1620" s="2" t="s">
        <v>207</v>
      </c>
      <c r="C1620" s="2">
        <v>1595</v>
      </c>
      <c r="D1620" s="2">
        <v>40</v>
      </c>
      <c r="E1620" s="2" t="s">
        <v>207</v>
      </c>
      <c r="F1620" s="2" t="s">
        <v>207</v>
      </c>
      <c r="G1620" s="2" t="s">
        <v>207</v>
      </c>
      <c r="H1620" s="2" t="s">
        <v>207</v>
      </c>
      <c r="I1620" s="2" t="s">
        <v>207</v>
      </c>
      <c r="J1620" s="2" t="s">
        <v>207</v>
      </c>
    </row>
    <row r="1621" spans="1:10" x14ac:dyDescent="0.25">
      <c r="A1621" s="2">
        <v>1619</v>
      </c>
      <c r="B1621" s="2" t="s">
        <v>207</v>
      </c>
      <c r="C1621" s="2">
        <v>1600</v>
      </c>
      <c r="D1621" s="2">
        <v>40</v>
      </c>
      <c r="E1621" s="2" t="s">
        <v>207</v>
      </c>
      <c r="F1621" s="2" t="s">
        <v>207</v>
      </c>
      <c r="G1621" s="2" t="s">
        <v>207</v>
      </c>
      <c r="H1621" s="2" t="s">
        <v>207</v>
      </c>
      <c r="I1621" s="2" t="s">
        <v>207</v>
      </c>
      <c r="J1621" s="2" t="s">
        <v>207</v>
      </c>
    </row>
    <row r="1622" spans="1:10" x14ac:dyDescent="0.25">
      <c r="A1622" s="2">
        <v>1620</v>
      </c>
      <c r="B1622" s="2" t="s">
        <v>207</v>
      </c>
      <c r="C1622" s="2">
        <v>1605</v>
      </c>
      <c r="D1622" s="2">
        <v>40</v>
      </c>
      <c r="E1622" s="2" t="s">
        <v>207</v>
      </c>
      <c r="F1622" s="2" t="s">
        <v>207</v>
      </c>
      <c r="G1622" s="2" t="s">
        <v>207</v>
      </c>
      <c r="H1622" s="2" t="s">
        <v>207</v>
      </c>
      <c r="I1622" s="2" t="s">
        <v>207</v>
      </c>
      <c r="J1622" s="2" t="s">
        <v>207</v>
      </c>
    </row>
    <row r="1623" spans="1:10" x14ac:dyDescent="0.25">
      <c r="A1623" s="2">
        <v>1621</v>
      </c>
      <c r="B1623" s="2" t="s">
        <v>207</v>
      </c>
      <c r="C1623" s="2">
        <v>1610</v>
      </c>
      <c r="D1623" s="2">
        <v>40</v>
      </c>
      <c r="E1623" s="2" t="s">
        <v>207</v>
      </c>
      <c r="F1623" s="2" t="s">
        <v>207</v>
      </c>
      <c r="G1623" s="2" t="s">
        <v>207</v>
      </c>
      <c r="H1623" s="2" t="s">
        <v>207</v>
      </c>
      <c r="I1623" s="2" t="s">
        <v>207</v>
      </c>
      <c r="J1623" s="2" t="s">
        <v>207</v>
      </c>
    </row>
    <row r="1624" spans="1:10" x14ac:dyDescent="0.25">
      <c r="A1624" s="2">
        <v>1622</v>
      </c>
      <c r="B1624" s="2" t="s">
        <v>207</v>
      </c>
      <c r="C1624" s="2">
        <v>1615</v>
      </c>
      <c r="D1624" s="2">
        <v>40</v>
      </c>
      <c r="E1624" s="2" t="s">
        <v>207</v>
      </c>
      <c r="F1624" s="2" t="s">
        <v>207</v>
      </c>
      <c r="G1624" s="2" t="s">
        <v>207</v>
      </c>
      <c r="H1624" s="2" t="s">
        <v>207</v>
      </c>
      <c r="I1624" s="2" t="s">
        <v>207</v>
      </c>
      <c r="J1624" s="2" t="s">
        <v>207</v>
      </c>
    </row>
    <row r="1625" spans="1:10" x14ac:dyDescent="0.25">
      <c r="A1625" s="2">
        <v>1623</v>
      </c>
      <c r="B1625" s="2" t="s">
        <v>207</v>
      </c>
      <c r="C1625" s="2">
        <v>1620</v>
      </c>
      <c r="D1625" s="2">
        <v>40</v>
      </c>
      <c r="E1625" s="2" t="s">
        <v>207</v>
      </c>
      <c r="F1625" s="2" t="s">
        <v>207</v>
      </c>
      <c r="G1625" s="2" t="s">
        <v>207</v>
      </c>
      <c r="H1625" s="2" t="s">
        <v>207</v>
      </c>
      <c r="I1625" s="2" t="s">
        <v>207</v>
      </c>
      <c r="J1625" s="2" t="s">
        <v>207</v>
      </c>
    </row>
    <row r="1626" spans="1:10" x14ac:dyDescent="0.25">
      <c r="A1626" s="2">
        <v>1624</v>
      </c>
      <c r="B1626" s="2" t="s">
        <v>207</v>
      </c>
      <c r="C1626" s="2">
        <v>1625</v>
      </c>
      <c r="D1626" s="2">
        <v>40</v>
      </c>
      <c r="E1626" s="2" t="s">
        <v>207</v>
      </c>
      <c r="F1626" s="2" t="s">
        <v>207</v>
      </c>
      <c r="G1626" s="2" t="s">
        <v>207</v>
      </c>
      <c r="H1626" s="2" t="s">
        <v>207</v>
      </c>
      <c r="I1626" s="2" t="s">
        <v>207</v>
      </c>
      <c r="J1626" s="2" t="s">
        <v>207</v>
      </c>
    </row>
    <row r="1627" spans="1:10" x14ac:dyDescent="0.25">
      <c r="A1627" s="2">
        <v>1625</v>
      </c>
      <c r="B1627" s="2" t="s">
        <v>207</v>
      </c>
      <c r="C1627" s="2">
        <v>1630</v>
      </c>
      <c r="D1627" s="2">
        <v>40</v>
      </c>
      <c r="E1627" s="2" t="s">
        <v>207</v>
      </c>
      <c r="F1627" s="2" t="s">
        <v>207</v>
      </c>
      <c r="G1627" s="2" t="s">
        <v>207</v>
      </c>
      <c r="H1627" s="2" t="s">
        <v>207</v>
      </c>
      <c r="I1627" s="2" t="s">
        <v>207</v>
      </c>
      <c r="J1627" s="2" t="s">
        <v>207</v>
      </c>
    </row>
    <row r="1628" spans="1:10" x14ac:dyDescent="0.25">
      <c r="A1628" s="2">
        <v>1626</v>
      </c>
      <c r="B1628" s="2" t="s">
        <v>207</v>
      </c>
      <c r="C1628" s="2">
        <v>1635</v>
      </c>
      <c r="D1628" s="2">
        <v>40</v>
      </c>
      <c r="E1628" s="2" t="s">
        <v>207</v>
      </c>
      <c r="F1628" s="2" t="s">
        <v>207</v>
      </c>
      <c r="G1628" s="2" t="s">
        <v>207</v>
      </c>
      <c r="H1628" s="2" t="s">
        <v>207</v>
      </c>
      <c r="I1628" s="2" t="s">
        <v>207</v>
      </c>
      <c r="J1628" s="2" t="s">
        <v>207</v>
      </c>
    </row>
    <row r="1629" spans="1:10" x14ac:dyDescent="0.25">
      <c r="A1629" s="2">
        <v>1627</v>
      </c>
      <c r="B1629" s="2" t="s">
        <v>207</v>
      </c>
      <c r="C1629" s="2">
        <v>1640</v>
      </c>
      <c r="D1629" s="2">
        <v>40</v>
      </c>
      <c r="E1629" s="2" t="s">
        <v>207</v>
      </c>
      <c r="F1629" s="2" t="s">
        <v>207</v>
      </c>
      <c r="G1629" s="2" t="s">
        <v>207</v>
      </c>
      <c r="H1629" s="2" t="s">
        <v>207</v>
      </c>
      <c r="I1629" s="2" t="s">
        <v>207</v>
      </c>
      <c r="J1629" s="2" t="s">
        <v>207</v>
      </c>
    </row>
    <row r="1630" spans="1:10" x14ac:dyDescent="0.25">
      <c r="A1630" s="2">
        <v>1628</v>
      </c>
      <c r="B1630" s="2" t="s">
        <v>207</v>
      </c>
      <c r="C1630" s="2">
        <v>1645</v>
      </c>
      <c r="D1630" s="2">
        <v>40</v>
      </c>
      <c r="E1630" s="2" t="s">
        <v>207</v>
      </c>
      <c r="F1630" s="2" t="s">
        <v>207</v>
      </c>
      <c r="G1630" s="2" t="s">
        <v>207</v>
      </c>
      <c r="H1630" s="2" t="s">
        <v>207</v>
      </c>
      <c r="I1630" s="2" t="s">
        <v>207</v>
      </c>
      <c r="J1630" s="2" t="s">
        <v>207</v>
      </c>
    </row>
    <row r="1631" spans="1:10" x14ac:dyDescent="0.25">
      <c r="A1631" s="2">
        <v>1629</v>
      </c>
      <c r="B1631" s="2" t="s">
        <v>207</v>
      </c>
      <c r="C1631" s="2">
        <v>1650</v>
      </c>
      <c r="D1631" s="2">
        <v>40</v>
      </c>
      <c r="E1631" s="2" t="s">
        <v>207</v>
      </c>
      <c r="F1631" s="2" t="s">
        <v>207</v>
      </c>
      <c r="G1631" s="2" t="s">
        <v>207</v>
      </c>
      <c r="H1631" s="2" t="s">
        <v>207</v>
      </c>
      <c r="I1631" s="2" t="s">
        <v>207</v>
      </c>
      <c r="J1631" s="2" t="s">
        <v>207</v>
      </c>
    </row>
    <row r="1632" spans="1:10" x14ac:dyDescent="0.25">
      <c r="A1632" s="2">
        <v>1630</v>
      </c>
      <c r="B1632" s="2" t="s">
        <v>207</v>
      </c>
      <c r="C1632" s="2">
        <v>1655</v>
      </c>
      <c r="D1632" s="2">
        <v>40</v>
      </c>
      <c r="E1632" s="2" t="s">
        <v>207</v>
      </c>
      <c r="F1632" s="2" t="s">
        <v>207</v>
      </c>
      <c r="G1632" s="2" t="s">
        <v>207</v>
      </c>
      <c r="H1632" s="2" t="s">
        <v>207</v>
      </c>
      <c r="I1632" s="2" t="s">
        <v>207</v>
      </c>
      <c r="J1632" s="2" t="s">
        <v>207</v>
      </c>
    </row>
    <row r="1633" spans="1:10" x14ac:dyDescent="0.25">
      <c r="A1633" s="2">
        <v>1631</v>
      </c>
      <c r="B1633" s="2" t="s">
        <v>207</v>
      </c>
      <c r="C1633" s="2">
        <v>1660</v>
      </c>
      <c r="D1633" s="2">
        <v>40</v>
      </c>
      <c r="E1633" s="2" t="s">
        <v>207</v>
      </c>
      <c r="F1633" s="2" t="s">
        <v>207</v>
      </c>
      <c r="G1633" s="2" t="s">
        <v>207</v>
      </c>
      <c r="H1633" s="2" t="s">
        <v>207</v>
      </c>
      <c r="I1633" s="2" t="s">
        <v>207</v>
      </c>
      <c r="J1633" s="2" t="s">
        <v>207</v>
      </c>
    </row>
    <row r="1634" spans="1:10" x14ac:dyDescent="0.25">
      <c r="A1634" s="2">
        <v>1632</v>
      </c>
      <c r="B1634" s="2" t="s">
        <v>207</v>
      </c>
      <c r="C1634" s="2">
        <v>1665</v>
      </c>
      <c r="D1634" s="2">
        <v>40</v>
      </c>
      <c r="E1634" s="2" t="s">
        <v>207</v>
      </c>
      <c r="F1634" s="2" t="s">
        <v>207</v>
      </c>
      <c r="G1634" s="2" t="s">
        <v>207</v>
      </c>
      <c r="H1634" s="2" t="s">
        <v>207</v>
      </c>
      <c r="I1634" s="2" t="s">
        <v>207</v>
      </c>
      <c r="J1634" s="2" t="s">
        <v>207</v>
      </c>
    </row>
    <row r="1635" spans="1:10" x14ac:dyDescent="0.25">
      <c r="A1635" s="2">
        <v>1633</v>
      </c>
      <c r="B1635" s="2" t="s">
        <v>207</v>
      </c>
      <c r="C1635" s="2">
        <v>1670</v>
      </c>
      <c r="D1635" s="2">
        <v>40</v>
      </c>
      <c r="E1635" s="2" t="s">
        <v>207</v>
      </c>
      <c r="F1635" s="2" t="s">
        <v>207</v>
      </c>
      <c r="G1635" s="2" t="s">
        <v>207</v>
      </c>
      <c r="H1635" s="2" t="s">
        <v>207</v>
      </c>
      <c r="I1635" s="2" t="s">
        <v>207</v>
      </c>
      <c r="J1635" s="2" t="s">
        <v>207</v>
      </c>
    </row>
    <row r="1636" spans="1:10" x14ac:dyDescent="0.25">
      <c r="A1636" s="2">
        <v>1634</v>
      </c>
      <c r="B1636" s="2" t="s">
        <v>207</v>
      </c>
      <c r="C1636" s="2">
        <v>1675</v>
      </c>
      <c r="D1636" s="2">
        <v>40</v>
      </c>
      <c r="E1636" s="2" t="s">
        <v>207</v>
      </c>
      <c r="F1636" s="2" t="s">
        <v>207</v>
      </c>
      <c r="G1636" s="2" t="s">
        <v>207</v>
      </c>
      <c r="H1636" s="2" t="s">
        <v>207</v>
      </c>
      <c r="I1636" s="2" t="s">
        <v>207</v>
      </c>
      <c r="J1636" s="2" t="s">
        <v>207</v>
      </c>
    </row>
    <row r="1637" spans="1:10" x14ac:dyDescent="0.25">
      <c r="A1637" s="2">
        <v>1635</v>
      </c>
      <c r="B1637" s="2" t="s">
        <v>207</v>
      </c>
      <c r="C1637" s="2">
        <v>1680</v>
      </c>
      <c r="D1637" s="2">
        <v>40</v>
      </c>
      <c r="E1637" s="2" t="s">
        <v>207</v>
      </c>
      <c r="F1637" s="2" t="s">
        <v>207</v>
      </c>
      <c r="G1637" s="2" t="s">
        <v>207</v>
      </c>
      <c r="H1637" s="2" t="s">
        <v>207</v>
      </c>
      <c r="I1637" s="2" t="s">
        <v>207</v>
      </c>
      <c r="J1637" s="2" t="s">
        <v>207</v>
      </c>
    </row>
    <row r="1638" spans="1:10" x14ac:dyDescent="0.25">
      <c r="A1638" s="2">
        <v>1636</v>
      </c>
      <c r="B1638" s="2" t="s">
        <v>207</v>
      </c>
      <c r="C1638" s="2">
        <v>1685</v>
      </c>
      <c r="D1638" s="2">
        <v>40</v>
      </c>
      <c r="E1638" s="2" t="s">
        <v>207</v>
      </c>
      <c r="F1638" s="2" t="s">
        <v>207</v>
      </c>
      <c r="G1638" s="2" t="s">
        <v>207</v>
      </c>
      <c r="H1638" s="2" t="s">
        <v>207</v>
      </c>
      <c r="I1638" s="2" t="s">
        <v>207</v>
      </c>
      <c r="J1638" s="2" t="s">
        <v>207</v>
      </c>
    </row>
    <row r="1639" spans="1:10" x14ac:dyDescent="0.25">
      <c r="A1639" s="2">
        <v>1637</v>
      </c>
      <c r="B1639" s="2" t="s">
        <v>207</v>
      </c>
      <c r="C1639" s="2">
        <v>1690</v>
      </c>
      <c r="D1639" s="2">
        <v>40</v>
      </c>
      <c r="E1639" s="2" t="s">
        <v>207</v>
      </c>
      <c r="F1639" s="2" t="s">
        <v>207</v>
      </c>
      <c r="G1639" s="2" t="s">
        <v>207</v>
      </c>
      <c r="H1639" s="2" t="s">
        <v>207</v>
      </c>
      <c r="I1639" s="2" t="s">
        <v>207</v>
      </c>
      <c r="J1639" s="2" t="s">
        <v>207</v>
      </c>
    </row>
    <row r="1640" spans="1:10" x14ac:dyDescent="0.25">
      <c r="A1640" s="2">
        <v>1638</v>
      </c>
      <c r="B1640" s="2" t="s">
        <v>207</v>
      </c>
      <c r="C1640" s="2">
        <v>1695</v>
      </c>
      <c r="D1640" s="2">
        <v>40</v>
      </c>
      <c r="E1640" s="2" t="s">
        <v>207</v>
      </c>
      <c r="F1640" s="2" t="s">
        <v>207</v>
      </c>
      <c r="G1640" s="2" t="s">
        <v>207</v>
      </c>
      <c r="H1640" s="2" t="s">
        <v>207</v>
      </c>
      <c r="I1640" s="2" t="s">
        <v>207</v>
      </c>
      <c r="J1640" s="2" t="s">
        <v>207</v>
      </c>
    </row>
    <row r="1641" spans="1:10" x14ac:dyDescent="0.25">
      <c r="A1641" s="2">
        <v>1639</v>
      </c>
      <c r="B1641" s="2" t="s">
        <v>207</v>
      </c>
      <c r="C1641" s="2">
        <v>1700</v>
      </c>
      <c r="D1641" s="2">
        <v>40</v>
      </c>
      <c r="E1641" s="2" t="s">
        <v>207</v>
      </c>
      <c r="F1641" s="2" t="s">
        <v>207</v>
      </c>
      <c r="G1641" s="2" t="s">
        <v>207</v>
      </c>
      <c r="H1641" s="2" t="s">
        <v>207</v>
      </c>
      <c r="I1641" s="2" t="s">
        <v>207</v>
      </c>
      <c r="J1641" s="2" t="s">
        <v>207</v>
      </c>
    </row>
    <row r="1642" spans="1:10" x14ac:dyDescent="0.25">
      <c r="A1642" s="2">
        <v>1640</v>
      </c>
      <c r="B1642" s="2" t="s">
        <v>207</v>
      </c>
      <c r="C1642" s="2">
        <v>1705</v>
      </c>
      <c r="D1642" s="2">
        <v>40</v>
      </c>
      <c r="E1642" s="2" t="s">
        <v>207</v>
      </c>
      <c r="F1642" s="2" t="s">
        <v>207</v>
      </c>
      <c r="G1642" s="2" t="s">
        <v>207</v>
      </c>
      <c r="H1642" s="2" t="s">
        <v>207</v>
      </c>
      <c r="I1642" s="2" t="s">
        <v>207</v>
      </c>
      <c r="J1642" s="2" t="s">
        <v>207</v>
      </c>
    </row>
    <row r="1643" spans="1:10" x14ac:dyDescent="0.25">
      <c r="A1643" s="2">
        <v>1641</v>
      </c>
      <c r="B1643" s="2" t="s">
        <v>207</v>
      </c>
      <c r="C1643" s="2">
        <v>1710</v>
      </c>
      <c r="D1643" s="2">
        <v>40</v>
      </c>
      <c r="E1643" s="2" t="s">
        <v>207</v>
      </c>
      <c r="F1643" s="2" t="s">
        <v>207</v>
      </c>
      <c r="G1643" s="2" t="s">
        <v>207</v>
      </c>
      <c r="H1643" s="2" t="s">
        <v>207</v>
      </c>
      <c r="I1643" s="2" t="s">
        <v>207</v>
      </c>
      <c r="J1643" s="2" t="s">
        <v>207</v>
      </c>
    </row>
    <row r="1644" spans="1:10" x14ac:dyDescent="0.25">
      <c r="A1644" s="2">
        <v>1642</v>
      </c>
      <c r="B1644" s="2" t="s">
        <v>207</v>
      </c>
      <c r="C1644" s="2">
        <v>1715</v>
      </c>
      <c r="D1644" s="2">
        <v>40</v>
      </c>
      <c r="E1644" s="2" t="s">
        <v>207</v>
      </c>
      <c r="F1644" s="2" t="s">
        <v>207</v>
      </c>
      <c r="G1644" s="2" t="s">
        <v>207</v>
      </c>
      <c r="H1644" s="2" t="s">
        <v>207</v>
      </c>
      <c r="I1644" s="2" t="s">
        <v>207</v>
      </c>
      <c r="J1644" s="2" t="s">
        <v>207</v>
      </c>
    </row>
    <row r="1645" spans="1:10" x14ac:dyDescent="0.25">
      <c r="A1645" s="2">
        <v>1643</v>
      </c>
      <c r="B1645" s="2" t="s">
        <v>207</v>
      </c>
      <c r="C1645" s="2">
        <v>1720</v>
      </c>
      <c r="D1645" s="2">
        <v>40</v>
      </c>
      <c r="E1645" s="2" t="s">
        <v>207</v>
      </c>
      <c r="F1645" s="2" t="s">
        <v>207</v>
      </c>
      <c r="G1645" s="2" t="s">
        <v>207</v>
      </c>
      <c r="H1645" s="2" t="s">
        <v>207</v>
      </c>
      <c r="I1645" s="2" t="s">
        <v>207</v>
      </c>
      <c r="J1645" s="2" t="s">
        <v>207</v>
      </c>
    </row>
    <row r="1646" spans="1:10" x14ac:dyDescent="0.25">
      <c r="A1646" s="2">
        <v>1644</v>
      </c>
      <c r="B1646" s="2" t="s">
        <v>207</v>
      </c>
      <c r="C1646" s="2">
        <v>1725</v>
      </c>
      <c r="D1646" s="2">
        <v>40</v>
      </c>
      <c r="E1646" s="2" t="s">
        <v>207</v>
      </c>
      <c r="F1646" s="2" t="s">
        <v>207</v>
      </c>
      <c r="G1646" s="2" t="s">
        <v>207</v>
      </c>
      <c r="H1646" s="2" t="s">
        <v>207</v>
      </c>
      <c r="I1646" s="2" t="s">
        <v>207</v>
      </c>
      <c r="J1646" s="2" t="s">
        <v>207</v>
      </c>
    </row>
    <row r="1647" spans="1:10" x14ac:dyDescent="0.25">
      <c r="A1647" s="2">
        <v>1645</v>
      </c>
      <c r="B1647" s="2" t="s">
        <v>207</v>
      </c>
      <c r="C1647" s="2">
        <v>1730</v>
      </c>
      <c r="D1647" s="2">
        <v>40</v>
      </c>
      <c r="E1647" s="2" t="s">
        <v>207</v>
      </c>
      <c r="F1647" s="2" t="s">
        <v>207</v>
      </c>
      <c r="G1647" s="2" t="s">
        <v>207</v>
      </c>
      <c r="H1647" s="2" t="s">
        <v>207</v>
      </c>
      <c r="I1647" s="2" t="s">
        <v>207</v>
      </c>
      <c r="J1647" s="2" t="s">
        <v>207</v>
      </c>
    </row>
    <row r="1648" spans="1:10" x14ac:dyDescent="0.25">
      <c r="A1648" s="2">
        <v>1646</v>
      </c>
      <c r="B1648" s="2" t="s">
        <v>207</v>
      </c>
      <c r="C1648" s="2">
        <v>1735</v>
      </c>
      <c r="D1648" s="2">
        <v>40</v>
      </c>
      <c r="E1648" s="2" t="s">
        <v>207</v>
      </c>
      <c r="F1648" s="2" t="s">
        <v>207</v>
      </c>
      <c r="G1648" s="2" t="s">
        <v>207</v>
      </c>
      <c r="H1648" s="2" t="s">
        <v>207</v>
      </c>
      <c r="I1648" s="2" t="s">
        <v>207</v>
      </c>
      <c r="J1648" s="2" t="s">
        <v>207</v>
      </c>
    </row>
    <row r="1649" spans="1:10" x14ac:dyDescent="0.25">
      <c r="A1649" s="2">
        <v>1647</v>
      </c>
      <c r="B1649" s="2" t="s">
        <v>207</v>
      </c>
      <c r="C1649" s="2">
        <v>1740</v>
      </c>
      <c r="D1649" s="2">
        <v>40</v>
      </c>
      <c r="E1649" s="2" t="s">
        <v>207</v>
      </c>
      <c r="F1649" s="2" t="s">
        <v>207</v>
      </c>
      <c r="G1649" s="2" t="s">
        <v>207</v>
      </c>
      <c r="H1649" s="2" t="s">
        <v>207</v>
      </c>
      <c r="I1649" s="2" t="s">
        <v>207</v>
      </c>
      <c r="J1649" s="2" t="s">
        <v>207</v>
      </c>
    </row>
    <row r="1650" spans="1:10" x14ac:dyDescent="0.25">
      <c r="A1650" s="2">
        <v>1648</v>
      </c>
      <c r="B1650" s="2" t="s">
        <v>207</v>
      </c>
      <c r="C1650" s="2">
        <v>1745</v>
      </c>
      <c r="D1650" s="2">
        <v>40</v>
      </c>
      <c r="E1650" s="2" t="s">
        <v>207</v>
      </c>
      <c r="F1650" s="2" t="s">
        <v>207</v>
      </c>
      <c r="G1650" s="2" t="s">
        <v>207</v>
      </c>
      <c r="H1650" s="2" t="s">
        <v>207</v>
      </c>
      <c r="I1650" s="2" t="s">
        <v>207</v>
      </c>
      <c r="J1650" s="2" t="s">
        <v>207</v>
      </c>
    </row>
    <row r="1651" spans="1:10" x14ac:dyDescent="0.25">
      <c r="A1651" s="2">
        <v>1649</v>
      </c>
      <c r="B1651" s="2" t="s">
        <v>207</v>
      </c>
      <c r="C1651" s="2">
        <v>1750</v>
      </c>
      <c r="D1651" s="2">
        <v>40</v>
      </c>
      <c r="E1651" s="2" t="s">
        <v>207</v>
      </c>
      <c r="F1651" s="2" t="s">
        <v>207</v>
      </c>
      <c r="G1651" s="2" t="s">
        <v>207</v>
      </c>
      <c r="H1651" s="2" t="s">
        <v>207</v>
      </c>
      <c r="I1651" s="2" t="s">
        <v>207</v>
      </c>
      <c r="J1651" s="2" t="s">
        <v>207</v>
      </c>
    </row>
    <row r="1652" spans="1:10" x14ac:dyDescent="0.25">
      <c r="A1652" s="2">
        <v>1650</v>
      </c>
      <c r="B1652" s="2" t="s">
        <v>207</v>
      </c>
      <c r="C1652" s="2">
        <v>1755</v>
      </c>
      <c r="D1652" s="2">
        <v>40</v>
      </c>
      <c r="E1652" s="2" t="s">
        <v>207</v>
      </c>
      <c r="F1652" s="2" t="s">
        <v>207</v>
      </c>
      <c r="G1652" s="2" t="s">
        <v>207</v>
      </c>
      <c r="H1652" s="2" t="s">
        <v>207</v>
      </c>
      <c r="I1652" s="2" t="s">
        <v>207</v>
      </c>
      <c r="J1652" s="2" t="s">
        <v>207</v>
      </c>
    </row>
    <row r="1653" spans="1:10" x14ac:dyDescent="0.25">
      <c r="A1653" s="2">
        <v>1651</v>
      </c>
      <c r="B1653" s="2" t="s">
        <v>207</v>
      </c>
      <c r="C1653" s="2">
        <v>1760</v>
      </c>
      <c r="D1653" s="2">
        <v>40</v>
      </c>
      <c r="E1653" s="2" t="s">
        <v>207</v>
      </c>
      <c r="F1653" s="2" t="s">
        <v>207</v>
      </c>
      <c r="G1653" s="2" t="s">
        <v>207</v>
      </c>
      <c r="H1653" s="2" t="s">
        <v>207</v>
      </c>
      <c r="I1653" s="2" t="s">
        <v>207</v>
      </c>
      <c r="J1653" s="2" t="s">
        <v>207</v>
      </c>
    </row>
    <row r="1654" spans="1:10" x14ac:dyDescent="0.25">
      <c r="A1654" s="2">
        <v>1652</v>
      </c>
      <c r="B1654" s="2" t="s">
        <v>207</v>
      </c>
      <c r="C1654" s="2">
        <v>1765</v>
      </c>
      <c r="D1654" s="2">
        <v>40</v>
      </c>
      <c r="E1654" s="2" t="s">
        <v>207</v>
      </c>
      <c r="F1654" s="2" t="s">
        <v>207</v>
      </c>
      <c r="G1654" s="2" t="s">
        <v>207</v>
      </c>
      <c r="H1654" s="2" t="s">
        <v>207</v>
      </c>
      <c r="I1654" s="2" t="s">
        <v>207</v>
      </c>
      <c r="J1654" s="2" t="s">
        <v>207</v>
      </c>
    </row>
    <row r="1655" spans="1:10" x14ac:dyDescent="0.25">
      <c r="A1655" s="2">
        <v>1653</v>
      </c>
      <c r="B1655" s="2" t="s">
        <v>207</v>
      </c>
      <c r="C1655" s="2">
        <v>1770</v>
      </c>
      <c r="D1655" s="2">
        <v>40</v>
      </c>
      <c r="E1655" s="2" t="s">
        <v>207</v>
      </c>
      <c r="F1655" s="2" t="s">
        <v>207</v>
      </c>
      <c r="G1655" s="2" t="s">
        <v>207</v>
      </c>
      <c r="H1655" s="2" t="s">
        <v>207</v>
      </c>
      <c r="I1655" s="2" t="s">
        <v>207</v>
      </c>
      <c r="J1655" s="2" t="s">
        <v>207</v>
      </c>
    </row>
    <row r="1656" spans="1:10" x14ac:dyDescent="0.25">
      <c r="A1656" s="2">
        <v>1654</v>
      </c>
      <c r="B1656" s="2" t="s">
        <v>207</v>
      </c>
      <c r="C1656" s="2">
        <v>1775</v>
      </c>
      <c r="D1656" s="2">
        <v>40</v>
      </c>
      <c r="E1656" s="2" t="s">
        <v>207</v>
      </c>
      <c r="F1656" s="2" t="s">
        <v>207</v>
      </c>
      <c r="G1656" s="2" t="s">
        <v>207</v>
      </c>
      <c r="H1656" s="2" t="s">
        <v>207</v>
      </c>
      <c r="I1656" s="2" t="s">
        <v>207</v>
      </c>
      <c r="J1656" s="2" t="s">
        <v>207</v>
      </c>
    </row>
    <row r="1657" spans="1:10" x14ac:dyDescent="0.25">
      <c r="A1657" s="2">
        <v>1655</v>
      </c>
      <c r="B1657" s="2" t="s">
        <v>207</v>
      </c>
      <c r="C1657" s="2">
        <v>1780</v>
      </c>
      <c r="D1657" s="2">
        <v>40</v>
      </c>
      <c r="E1657" s="2" t="s">
        <v>207</v>
      </c>
      <c r="F1657" s="2" t="s">
        <v>207</v>
      </c>
      <c r="G1657" s="2" t="s">
        <v>207</v>
      </c>
      <c r="H1657" s="2" t="s">
        <v>207</v>
      </c>
      <c r="I1657" s="2" t="s">
        <v>207</v>
      </c>
      <c r="J1657" s="2" t="s">
        <v>207</v>
      </c>
    </row>
    <row r="1658" spans="1:10" x14ac:dyDescent="0.25">
      <c r="A1658" s="2">
        <v>1656</v>
      </c>
      <c r="B1658" s="2" t="s">
        <v>207</v>
      </c>
      <c r="C1658" s="2">
        <v>1785</v>
      </c>
      <c r="D1658" s="2">
        <v>40</v>
      </c>
      <c r="E1658" s="2" t="s">
        <v>207</v>
      </c>
      <c r="F1658" s="2" t="s">
        <v>207</v>
      </c>
      <c r="G1658" s="2" t="s">
        <v>207</v>
      </c>
      <c r="H1658" s="2" t="s">
        <v>207</v>
      </c>
      <c r="I1658" s="2" t="s">
        <v>207</v>
      </c>
      <c r="J1658" s="2" t="s">
        <v>207</v>
      </c>
    </row>
    <row r="1659" spans="1:10" x14ac:dyDescent="0.25">
      <c r="A1659" s="2">
        <v>1657</v>
      </c>
      <c r="B1659" s="2" t="s">
        <v>207</v>
      </c>
      <c r="C1659" s="2">
        <v>1790</v>
      </c>
      <c r="D1659" s="2">
        <v>40</v>
      </c>
      <c r="E1659" s="2" t="s">
        <v>207</v>
      </c>
      <c r="F1659" s="2" t="s">
        <v>207</v>
      </c>
      <c r="G1659" s="2" t="s">
        <v>207</v>
      </c>
      <c r="H1659" s="2" t="s">
        <v>207</v>
      </c>
      <c r="I1659" s="2" t="s">
        <v>207</v>
      </c>
      <c r="J1659" s="2" t="s">
        <v>207</v>
      </c>
    </row>
    <row r="1660" spans="1:10" x14ac:dyDescent="0.25">
      <c r="A1660" s="2">
        <v>1658</v>
      </c>
      <c r="B1660" s="2" t="s">
        <v>207</v>
      </c>
      <c r="C1660" s="2">
        <v>1795</v>
      </c>
      <c r="D1660" s="2">
        <v>40</v>
      </c>
      <c r="E1660" s="2" t="s">
        <v>207</v>
      </c>
      <c r="F1660" s="2" t="s">
        <v>207</v>
      </c>
      <c r="G1660" s="2" t="s">
        <v>207</v>
      </c>
      <c r="H1660" s="2" t="s">
        <v>207</v>
      </c>
      <c r="I1660" s="2" t="s">
        <v>207</v>
      </c>
      <c r="J1660" s="2" t="s">
        <v>207</v>
      </c>
    </row>
    <row r="1661" spans="1:10" x14ac:dyDescent="0.25">
      <c r="A1661" s="2">
        <v>1659</v>
      </c>
      <c r="B1661" s="2" t="s">
        <v>207</v>
      </c>
      <c r="C1661" s="2">
        <v>1800</v>
      </c>
      <c r="D1661" s="2">
        <v>40</v>
      </c>
      <c r="E1661" s="2" t="s">
        <v>207</v>
      </c>
      <c r="F1661" s="2" t="s">
        <v>207</v>
      </c>
      <c r="G1661" s="2" t="s">
        <v>207</v>
      </c>
      <c r="H1661" s="2" t="s">
        <v>207</v>
      </c>
      <c r="I1661" s="2" t="s">
        <v>207</v>
      </c>
      <c r="J1661" s="2" t="s">
        <v>207</v>
      </c>
    </row>
    <row r="1662" spans="1:10" x14ac:dyDescent="0.25">
      <c r="A1662" s="2">
        <v>1660</v>
      </c>
      <c r="B1662" s="2" t="s">
        <v>207</v>
      </c>
      <c r="C1662" s="2">
        <v>1805</v>
      </c>
      <c r="D1662" s="2">
        <v>40</v>
      </c>
      <c r="E1662" s="2" t="s">
        <v>207</v>
      </c>
      <c r="F1662" s="2" t="s">
        <v>207</v>
      </c>
      <c r="G1662" s="2" t="s">
        <v>207</v>
      </c>
      <c r="H1662" s="2" t="s">
        <v>207</v>
      </c>
      <c r="I1662" s="2" t="s">
        <v>207</v>
      </c>
      <c r="J1662" s="2" t="s">
        <v>207</v>
      </c>
    </row>
    <row r="1663" spans="1:10" x14ac:dyDescent="0.25">
      <c r="A1663" s="2">
        <v>1661</v>
      </c>
      <c r="B1663" s="2" t="s">
        <v>207</v>
      </c>
      <c r="C1663" s="2">
        <v>1810</v>
      </c>
      <c r="D1663" s="2">
        <v>40</v>
      </c>
      <c r="E1663" s="2" t="s">
        <v>207</v>
      </c>
      <c r="F1663" s="2" t="s">
        <v>207</v>
      </c>
      <c r="G1663" s="2" t="s">
        <v>207</v>
      </c>
      <c r="H1663" s="2" t="s">
        <v>207</v>
      </c>
      <c r="I1663" s="2" t="s">
        <v>207</v>
      </c>
      <c r="J1663" s="2" t="s">
        <v>207</v>
      </c>
    </row>
    <row r="1664" spans="1:10" x14ac:dyDescent="0.25">
      <c r="A1664" s="2">
        <v>1662</v>
      </c>
      <c r="B1664" s="2" t="s">
        <v>207</v>
      </c>
      <c r="C1664" s="2">
        <v>1815</v>
      </c>
      <c r="D1664" s="2">
        <v>40</v>
      </c>
      <c r="E1664" s="2" t="s">
        <v>207</v>
      </c>
      <c r="F1664" s="2" t="s">
        <v>207</v>
      </c>
      <c r="G1664" s="2" t="s">
        <v>207</v>
      </c>
      <c r="H1664" s="2" t="s">
        <v>207</v>
      </c>
      <c r="I1664" s="2" t="s">
        <v>207</v>
      </c>
      <c r="J1664" s="2" t="s">
        <v>207</v>
      </c>
    </row>
    <row r="1665" spans="1:10" x14ac:dyDescent="0.25">
      <c r="A1665" s="2">
        <v>1663</v>
      </c>
      <c r="B1665" s="2" t="s">
        <v>207</v>
      </c>
      <c r="C1665" s="2">
        <v>1820</v>
      </c>
      <c r="D1665" s="2">
        <v>40</v>
      </c>
      <c r="E1665" s="2" t="s">
        <v>207</v>
      </c>
      <c r="F1665" s="2" t="s">
        <v>207</v>
      </c>
      <c r="G1665" s="2" t="s">
        <v>207</v>
      </c>
      <c r="H1665" s="2" t="s">
        <v>207</v>
      </c>
      <c r="I1665" s="2" t="s">
        <v>207</v>
      </c>
      <c r="J1665" s="2" t="s">
        <v>207</v>
      </c>
    </row>
    <row r="1666" spans="1:10" x14ac:dyDescent="0.25">
      <c r="A1666" s="2">
        <v>1664</v>
      </c>
      <c r="B1666" s="2" t="s">
        <v>207</v>
      </c>
      <c r="C1666" s="2">
        <v>1825</v>
      </c>
      <c r="D1666" s="2">
        <v>40</v>
      </c>
      <c r="E1666" s="2" t="s">
        <v>207</v>
      </c>
      <c r="F1666" s="2" t="s">
        <v>207</v>
      </c>
      <c r="G1666" s="2" t="s">
        <v>207</v>
      </c>
      <c r="H1666" s="2" t="s">
        <v>207</v>
      </c>
      <c r="I1666" s="2" t="s">
        <v>207</v>
      </c>
      <c r="J1666" s="2" t="s">
        <v>207</v>
      </c>
    </row>
    <row r="1667" spans="1:10" x14ac:dyDescent="0.25">
      <c r="A1667" s="2">
        <v>1665</v>
      </c>
      <c r="B1667" s="2" t="s">
        <v>207</v>
      </c>
      <c r="C1667" s="2">
        <v>1830</v>
      </c>
      <c r="D1667" s="2">
        <v>40</v>
      </c>
      <c r="E1667" s="2" t="s">
        <v>207</v>
      </c>
      <c r="F1667" s="2" t="s">
        <v>207</v>
      </c>
      <c r="G1667" s="2" t="s">
        <v>207</v>
      </c>
      <c r="H1667" s="2" t="s">
        <v>207</v>
      </c>
      <c r="I1667" s="2" t="s">
        <v>207</v>
      </c>
      <c r="J1667" s="2" t="s">
        <v>207</v>
      </c>
    </row>
    <row r="1668" spans="1:10" x14ac:dyDescent="0.25">
      <c r="A1668" s="2">
        <v>1666</v>
      </c>
      <c r="B1668" s="2" t="s">
        <v>207</v>
      </c>
      <c r="C1668" s="2">
        <v>1835</v>
      </c>
      <c r="D1668" s="2">
        <v>40</v>
      </c>
      <c r="E1668" s="2" t="s">
        <v>207</v>
      </c>
      <c r="F1668" s="2" t="s">
        <v>207</v>
      </c>
      <c r="G1668" s="2" t="s">
        <v>207</v>
      </c>
      <c r="H1668" s="2" t="s">
        <v>207</v>
      </c>
      <c r="I1668" s="2" t="s">
        <v>207</v>
      </c>
      <c r="J1668" s="2" t="s">
        <v>207</v>
      </c>
    </row>
    <row r="1669" spans="1:10" x14ac:dyDescent="0.25">
      <c r="A1669" s="2">
        <v>1667</v>
      </c>
      <c r="B1669" s="2" t="s">
        <v>207</v>
      </c>
      <c r="C1669" s="2">
        <v>1840</v>
      </c>
      <c r="D1669" s="2">
        <v>40</v>
      </c>
      <c r="E1669" s="2" t="s">
        <v>207</v>
      </c>
      <c r="F1669" s="2" t="s">
        <v>207</v>
      </c>
      <c r="G1669" s="2" t="s">
        <v>207</v>
      </c>
      <c r="H1669" s="2" t="s">
        <v>207</v>
      </c>
      <c r="I1669" s="2" t="s">
        <v>207</v>
      </c>
      <c r="J1669" s="2" t="s">
        <v>207</v>
      </c>
    </row>
    <row r="1670" spans="1:10" x14ac:dyDescent="0.25">
      <c r="A1670" s="2">
        <v>1668</v>
      </c>
      <c r="B1670" s="2" t="s">
        <v>207</v>
      </c>
      <c r="C1670" s="2">
        <v>1845</v>
      </c>
      <c r="D1670" s="2">
        <v>40</v>
      </c>
      <c r="E1670" s="2" t="s">
        <v>207</v>
      </c>
      <c r="F1670" s="2" t="s">
        <v>207</v>
      </c>
      <c r="G1670" s="2" t="s">
        <v>207</v>
      </c>
      <c r="H1670" s="2" t="s">
        <v>207</v>
      </c>
      <c r="I1670" s="2" t="s">
        <v>207</v>
      </c>
      <c r="J1670" s="2" t="s">
        <v>207</v>
      </c>
    </row>
    <row r="1671" spans="1:10" x14ac:dyDescent="0.25">
      <c r="A1671" s="2">
        <v>1669</v>
      </c>
      <c r="B1671" s="2" t="s">
        <v>207</v>
      </c>
      <c r="C1671" s="2">
        <v>1850</v>
      </c>
      <c r="D1671" s="2">
        <v>40</v>
      </c>
      <c r="E1671" s="2" t="s">
        <v>207</v>
      </c>
      <c r="F1671" s="2" t="s">
        <v>207</v>
      </c>
      <c r="G1671" s="2" t="s">
        <v>207</v>
      </c>
      <c r="H1671" s="2" t="s">
        <v>207</v>
      </c>
      <c r="I1671" s="2" t="s">
        <v>207</v>
      </c>
      <c r="J1671" s="2" t="s">
        <v>207</v>
      </c>
    </row>
    <row r="1672" spans="1:10" x14ac:dyDescent="0.25">
      <c r="A1672" s="2">
        <v>1670</v>
      </c>
      <c r="B1672" s="2" t="s">
        <v>207</v>
      </c>
      <c r="C1672" s="2">
        <v>1855</v>
      </c>
      <c r="D1672" s="2">
        <v>40</v>
      </c>
      <c r="E1672" s="2" t="s">
        <v>207</v>
      </c>
      <c r="F1672" s="2" t="s">
        <v>207</v>
      </c>
      <c r="G1672" s="2" t="s">
        <v>207</v>
      </c>
      <c r="H1672" s="2" t="s">
        <v>207</v>
      </c>
      <c r="I1672" s="2" t="s">
        <v>207</v>
      </c>
      <c r="J1672" s="2" t="s">
        <v>207</v>
      </c>
    </row>
    <row r="1673" spans="1:10" x14ac:dyDescent="0.25">
      <c r="A1673" s="2">
        <v>1671</v>
      </c>
      <c r="B1673" s="2" t="s">
        <v>207</v>
      </c>
      <c r="C1673" s="2">
        <v>1860</v>
      </c>
      <c r="D1673" s="2">
        <v>40</v>
      </c>
      <c r="E1673" s="2" t="s">
        <v>207</v>
      </c>
      <c r="F1673" s="2" t="s">
        <v>207</v>
      </c>
      <c r="G1673" s="2" t="s">
        <v>207</v>
      </c>
      <c r="H1673" s="2" t="s">
        <v>207</v>
      </c>
      <c r="I1673" s="2" t="s">
        <v>207</v>
      </c>
      <c r="J1673" s="2" t="s">
        <v>207</v>
      </c>
    </row>
    <row r="1674" spans="1:10" x14ac:dyDescent="0.25">
      <c r="A1674" s="2">
        <v>1672</v>
      </c>
      <c r="B1674" s="2" t="s">
        <v>207</v>
      </c>
      <c r="C1674" s="2">
        <v>1865</v>
      </c>
      <c r="D1674" s="2">
        <v>40</v>
      </c>
      <c r="E1674" s="2" t="s">
        <v>207</v>
      </c>
      <c r="F1674" s="2" t="s">
        <v>207</v>
      </c>
      <c r="G1674" s="2" t="s">
        <v>207</v>
      </c>
      <c r="H1674" s="2" t="s">
        <v>207</v>
      </c>
      <c r="I1674" s="2" t="s">
        <v>207</v>
      </c>
      <c r="J1674" s="2" t="s">
        <v>207</v>
      </c>
    </row>
    <row r="1675" spans="1:10" x14ac:dyDescent="0.25">
      <c r="A1675" s="2">
        <v>1673</v>
      </c>
      <c r="B1675" s="2" t="s">
        <v>207</v>
      </c>
      <c r="C1675" s="2">
        <v>1870</v>
      </c>
      <c r="D1675" s="2">
        <v>40</v>
      </c>
      <c r="E1675" s="2" t="s">
        <v>207</v>
      </c>
      <c r="F1675" s="2" t="s">
        <v>207</v>
      </c>
      <c r="G1675" s="2" t="s">
        <v>207</v>
      </c>
      <c r="H1675" s="2" t="s">
        <v>207</v>
      </c>
      <c r="I1675" s="2" t="s">
        <v>207</v>
      </c>
      <c r="J1675" s="2" t="s">
        <v>207</v>
      </c>
    </row>
    <row r="1676" spans="1:10" x14ac:dyDescent="0.25">
      <c r="A1676" s="2">
        <v>1674</v>
      </c>
      <c r="B1676" s="2" t="s">
        <v>207</v>
      </c>
      <c r="C1676" s="2">
        <v>1875</v>
      </c>
      <c r="D1676" s="2">
        <v>40</v>
      </c>
      <c r="E1676" s="2" t="s">
        <v>207</v>
      </c>
      <c r="F1676" s="2" t="s">
        <v>207</v>
      </c>
      <c r="G1676" s="2" t="s">
        <v>207</v>
      </c>
      <c r="H1676" s="2" t="s">
        <v>207</v>
      </c>
      <c r="I1676" s="2" t="s">
        <v>207</v>
      </c>
      <c r="J1676" s="2" t="s">
        <v>207</v>
      </c>
    </row>
    <row r="1677" spans="1:10" x14ac:dyDescent="0.25">
      <c r="A1677" s="2">
        <v>1675</v>
      </c>
      <c r="B1677" s="2" t="s">
        <v>207</v>
      </c>
      <c r="C1677" s="2">
        <v>1880</v>
      </c>
      <c r="D1677" s="2">
        <v>40</v>
      </c>
      <c r="E1677" s="2" t="s">
        <v>207</v>
      </c>
      <c r="F1677" s="2" t="s">
        <v>207</v>
      </c>
      <c r="G1677" s="2" t="s">
        <v>207</v>
      </c>
      <c r="H1677" s="2" t="s">
        <v>207</v>
      </c>
      <c r="I1677" s="2" t="s">
        <v>207</v>
      </c>
      <c r="J1677" s="2" t="s">
        <v>207</v>
      </c>
    </row>
    <row r="1678" spans="1:10" x14ac:dyDescent="0.25">
      <c r="A1678" s="2">
        <v>1676</v>
      </c>
      <c r="B1678" s="2" t="s">
        <v>207</v>
      </c>
      <c r="C1678" s="2">
        <v>1885</v>
      </c>
      <c r="D1678" s="2">
        <v>40</v>
      </c>
      <c r="E1678" s="2" t="s">
        <v>207</v>
      </c>
      <c r="F1678" s="2" t="s">
        <v>207</v>
      </c>
      <c r="G1678" s="2" t="s">
        <v>207</v>
      </c>
      <c r="H1678" s="2" t="s">
        <v>207</v>
      </c>
      <c r="I1678" s="2" t="s">
        <v>207</v>
      </c>
      <c r="J1678" s="2" t="s">
        <v>207</v>
      </c>
    </row>
    <row r="1679" spans="1:10" x14ac:dyDescent="0.25">
      <c r="A1679" s="2">
        <v>1677</v>
      </c>
      <c r="B1679" s="2" t="s">
        <v>207</v>
      </c>
      <c r="C1679" s="2">
        <v>1890</v>
      </c>
      <c r="D1679" s="2">
        <v>40</v>
      </c>
      <c r="E1679" s="2" t="s">
        <v>207</v>
      </c>
      <c r="F1679" s="2" t="s">
        <v>207</v>
      </c>
      <c r="G1679" s="2" t="s">
        <v>207</v>
      </c>
      <c r="H1679" s="2" t="s">
        <v>207</v>
      </c>
      <c r="I1679" s="2" t="s">
        <v>207</v>
      </c>
      <c r="J1679" s="2" t="s">
        <v>207</v>
      </c>
    </row>
    <row r="1680" spans="1:10" x14ac:dyDescent="0.25">
      <c r="A1680" s="2">
        <v>1678</v>
      </c>
      <c r="B1680" s="2" t="s">
        <v>207</v>
      </c>
      <c r="C1680" s="2">
        <v>1895</v>
      </c>
      <c r="D1680" s="2">
        <v>40</v>
      </c>
      <c r="E1680" s="2" t="s">
        <v>207</v>
      </c>
      <c r="F1680" s="2" t="s">
        <v>207</v>
      </c>
      <c r="G1680" s="2" t="s">
        <v>207</v>
      </c>
      <c r="H1680" s="2" t="s">
        <v>207</v>
      </c>
      <c r="I1680" s="2" t="s">
        <v>207</v>
      </c>
      <c r="J1680" s="2" t="s">
        <v>207</v>
      </c>
    </row>
    <row r="1681" spans="1:10" x14ac:dyDescent="0.25">
      <c r="A1681" s="2">
        <v>1679</v>
      </c>
      <c r="B1681" s="2" t="s">
        <v>207</v>
      </c>
      <c r="C1681" s="2">
        <v>1900</v>
      </c>
      <c r="D1681" s="2">
        <v>40</v>
      </c>
      <c r="E1681" s="2" t="s">
        <v>207</v>
      </c>
      <c r="F1681" s="2" t="s">
        <v>207</v>
      </c>
      <c r="G1681" s="2" t="s">
        <v>207</v>
      </c>
      <c r="H1681" s="2" t="s">
        <v>207</v>
      </c>
      <c r="I1681" s="2" t="s">
        <v>207</v>
      </c>
      <c r="J1681" s="2" t="s">
        <v>207</v>
      </c>
    </row>
    <row r="1682" spans="1:10" x14ac:dyDescent="0.25">
      <c r="A1682" s="2">
        <v>1680</v>
      </c>
      <c r="B1682" s="2" t="s">
        <v>207</v>
      </c>
      <c r="C1682" s="2">
        <v>1905</v>
      </c>
      <c r="D1682" s="2">
        <v>40</v>
      </c>
      <c r="E1682" s="2" t="s">
        <v>207</v>
      </c>
      <c r="F1682" s="2" t="s">
        <v>207</v>
      </c>
      <c r="G1682" s="2" t="s">
        <v>207</v>
      </c>
      <c r="H1682" s="2" t="s">
        <v>207</v>
      </c>
      <c r="I1682" s="2" t="s">
        <v>207</v>
      </c>
      <c r="J1682" s="2" t="s">
        <v>207</v>
      </c>
    </row>
    <row r="1683" spans="1:10" x14ac:dyDescent="0.25">
      <c r="A1683" s="2">
        <v>1681</v>
      </c>
      <c r="B1683" s="2" t="s">
        <v>207</v>
      </c>
      <c r="C1683" s="2">
        <v>1910</v>
      </c>
      <c r="D1683" s="2">
        <v>40</v>
      </c>
      <c r="E1683" s="2" t="s">
        <v>207</v>
      </c>
      <c r="F1683" s="2" t="s">
        <v>207</v>
      </c>
      <c r="G1683" s="2" t="s">
        <v>207</v>
      </c>
      <c r="H1683" s="2" t="s">
        <v>207</v>
      </c>
      <c r="I1683" s="2" t="s">
        <v>207</v>
      </c>
      <c r="J1683" s="2" t="s">
        <v>207</v>
      </c>
    </row>
    <row r="1684" spans="1:10" x14ac:dyDescent="0.25">
      <c r="A1684" s="2">
        <v>1682</v>
      </c>
      <c r="B1684" s="2" t="s">
        <v>207</v>
      </c>
      <c r="C1684" s="2">
        <v>1915</v>
      </c>
      <c r="D1684" s="2">
        <v>40</v>
      </c>
      <c r="E1684" s="2" t="s">
        <v>207</v>
      </c>
      <c r="F1684" s="2" t="s">
        <v>207</v>
      </c>
      <c r="G1684" s="2" t="s">
        <v>207</v>
      </c>
      <c r="H1684" s="2" t="s">
        <v>207</v>
      </c>
      <c r="I1684" s="2" t="s">
        <v>207</v>
      </c>
      <c r="J1684" s="2" t="s">
        <v>207</v>
      </c>
    </row>
    <row r="1685" spans="1:10" x14ac:dyDescent="0.25">
      <c r="A1685" s="2">
        <v>1683</v>
      </c>
      <c r="B1685" s="2" t="s">
        <v>207</v>
      </c>
      <c r="C1685" s="2">
        <v>1920</v>
      </c>
      <c r="D1685" s="2">
        <v>40</v>
      </c>
      <c r="E1685" s="2" t="s">
        <v>207</v>
      </c>
      <c r="F1685" s="2" t="s">
        <v>207</v>
      </c>
      <c r="G1685" s="2" t="s">
        <v>207</v>
      </c>
      <c r="H1685" s="2" t="s">
        <v>207</v>
      </c>
      <c r="I1685" s="2" t="s">
        <v>207</v>
      </c>
      <c r="J1685" s="2" t="s">
        <v>207</v>
      </c>
    </row>
    <row r="1686" spans="1:10" x14ac:dyDescent="0.25">
      <c r="A1686" s="2">
        <v>1684</v>
      </c>
      <c r="B1686" s="2" t="s">
        <v>207</v>
      </c>
      <c r="C1686" s="2">
        <v>1925</v>
      </c>
      <c r="D1686" s="2">
        <v>40</v>
      </c>
      <c r="E1686" s="2" t="s">
        <v>207</v>
      </c>
      <c r="F1686" s="2" t="s">
        <v>207</v>
      </c>
      <c r="G1686" s="2" t="s">
        <v>207</v>
      </c>
      <c r="H1686" s="2" t="s">
        <v>207</v>
      </c>
      <c r="I1686" s="2" t="s">
        <v>207</v>
      </c>
      <c r="J1686" s="2" t="s">
        <v>207</v>
      </c>
    </row>
    <row r="1687" spans="1:10" x14ac:dyDescent="0.25">
      <c r="A1687" s="2">
        <v>1685</v>
      </c>
      <c r="B1687" s="2" t="s">
        <v>207</v>
      </c>
      <c r="C1687" s="2">
        <v>1930</v>
      </c>
      <c r="D1687" s="2">
        <v>40</v>
      </c>
      <c r="E1687" s="2" t="s">
        <v>207</v>
      </c>
      <c r="F1687" s="2" t="s">
        <v>207</v>
      </c>
      <c r="G1687" s="2" t="s">
        <v>207</v>
      </c>
      <c r="H1687" s="2" t="s">
        <v>207</v>
      </c>
      <c r="I1687" s="2" t="s">
        <v>207</v>
      </c>
      <c r="J1687" s="2" t="s">
        <v>207</v>
      </c>
    </row>
    <row r="1688" spans="1:10" x14ac:dyDescent="0.25">
      <c r="A1688" s="2">
        <v>1686</v>
      </c>
      <c r="B1688" s="2" t="s">
        <v>207</v>
      </c>
      <c r="C1688" s="2">
        <v>1935</v>
      </c>
      <c r="D1688" s="2">
        <v>40</v>
      </c>
      <c r="E1688" s="2" t="s">
        <v>207</v>
      </c>
      <c r="F1688" s="2" t="s">
        <v>207</v>
      </c>
      <c r="G1688" s="2" t="s">
        <v>207</v>
      </c>
      <c r="H1688" s="2" t="s">
        <v>207</v>
      </c>
      <c r="I1688" s="2" t="s">
        <v>207</v>
      </c>
      <c r="J1688" s="2" t="s">
        <v>207</v>
      </c>
    </row>
    <row r="1689" spans="1:10" x14ac:dyDescent="0.25">
      <c r="A1689" s="2">
        <v>1687</v>
      </c>
      <c r="B1689" s="2" t="s">
        <v>207</v>
      </c>
      <c r="C1689" s="2">
        <v>1940</v>
      </c>
      <c r="D1689" s="2">
        <v>40</v>
      </c>
      <c r="E1689" s="2" t="s">
        <v>207</v>
      </c>
      <c r="F1689" s="2" t="s">
        <v>207</v>
      </c>
      <c r="G1689" s="2" t="s">
        <v>207</v>
      </c>
      <c r="H1689" s="2" t="s">
        <v>207</v>
      </c>
      <c r="I1689" s="2" t="s">
        <v>207</v>
      </c>
      <c r="J1689" s="2" t="s">
        <v>207</v>
      </c>
    </row>
    <row r="1690" spans="1:10" x14ac:dyDescent="0.25">
      <c r="A1690" s="2">
        <v>1688</v>
      </c>
      <c r="B1690" s="2" t="s">
        <v>207</v>
      </c>
      <c r="C1690" s="2">
        <v>1945</v>
      </c>
      <c r="D1690" s="2">
        <v>40</v>
      </c>
      <c r="E1690" s="2" t="s">
        <v>207</v>
      </c>
      <c r="F1690" s="2" t="s">
        <v>207</v>
      </c>
      <c r="G1690" s="2" t="s">
        <v>207</v>
      </c>
      <c r="H1690" s="2" t="s">
        <v>207</v>
      </c>
      <c r="I1690" s="2" t="s">
        <v>207</v>
      </c>
      <c r="J1690" s="2" t="s">
        <v>207</v>
      </c>
    </row>
    <row r="1691" spans="1:10" x14ac:dyDescent="0.25">
      <c r="A1691" s="2">
        <v>1689</v>
      </c>
      <c r="B1691" s="2" t="s">
        <v>207</v>
      </c>
      <c r="C1691" s="2">
        <v>1950</v>
      </c>
      <c r="D1691" s="2">
        <v>40</v>
      </c>
      <c r="E1691" s="2" t="s">
        <v>207</v>
      </c>
      <c r="F1691" s="2" t="s">
        <v>207</v>
      </c>
      <c r="G1691" s="2" t="s">
        <v>207</v>
      </c>
      <c r="H1691" s="2" t="s">
        <v>207</v>
      </c>
      <c r="I1691" s="2" t="s">
        <v>207</v>
      </c>
      <c r="J1691" s="2" t="s">
        <v>207</v>
      </c>
    </row>
    <row r="1692" spans="1:10" x14ac:dyDescent="0.25">
      <c r="A1692" s="2">
        <v>1690</v>
      </c>
      <c r="B1692" s="2" t="s">
        <v>207</v>
      </c>
      <c r="C1692" s="2">
        <v>1955</v>
      </c>
      <c r="D1692" s="2">
        <v>40</v>
      </c>
      <c r="E1692" s="2" t="s">
        <v>207</v>
      </c>
      <c r="F1692" s="2" t="s">
        <v>207</v>
      </c>
      <c r="G1692" s="2" t="s">
        <v>207</v>
      </c>
      <c r="H1692" s="2" t="s">
        <v>207</v>
      </c>
      <c r="I1692" s="2" t="s">
        <v>207</v>
      </c>
      <c r="J1692" s="2" t="s">
        <v>207</v>
      </c>
    </row>
    <row r="1693" spans="1:10" x14ac:dyDescent="0.25">
      <c r="A1693" s="2">
        <v>1691</v>
      </c>
      <c r="B1693" s="2" t="s">
        <v>207</v>
      </c>
      <c r="C1693" s="2">
        <v>1960</v>
      </c>
      <c r="D1693" s="2">
        <v>40</v>
      </c>
      <c r="E1693" s="2" t="s">
        <v>207</v>
      </c>
      <c r="F1693" s="2" t="s">
        <v>207</v>
      </c>
      <c r="G1693" s="2" t="s">
        <v>207</v>
      </c>
      <c r="H1693" s="2" t="s">
        <v>207</v>
      </c>
      <c r="I1693" s="2" t="s">
        <v>207</v>
      </c>
      <c r="J1693" s="2" t="s">
        <v>207</v>
      </c>
    </row>
    <row r="1694" spans="1:10" x14ac:dyDescent="0.25">
      <c r="A1694" s="2">
        <v>1692</v>
      </c>
      <c r="B1694" s="2" t="s">
        <v>207</v>
      </c>
      <c r="C1694" s="2">
        <v>1965</v>
      </c>
      <c r="D1694" s="2">
        <v>40</v>
      </c>
      <c r="E1694" s="2" t="s">
        <v>207</v>
      </c>
      <c r="F1694" s="2" t="s">
        <v>207</v>
      </c>
      <c r="G1694" s="2" t="s">
        <v>207</v>
      </c>
      <c r="H1694" s="2" t="s">
        <v>207</v>
      </c>
      <c r="I1694" s="2" t="s">
        <v>207</v>
      </c>
      <c r="J1694" s="2" t="s">
        <v>207</v>
      </c>
    </row>
    <row r="1695" spans="1:10" x14ac:dyDescent="0.25">
      <c r="A1695" s="2">
        <v>1693</v>
      </c>
      <c r="B1695" s="2" t="s">
        <v>207</v>
      </c>
      <c r="C1695" s="2">
        <v>1970</v>
      </c>
      <c r="D1695" s="2">
        <v>40</v>
      </c>
      <c r="E1695" s="2" t="s">
        <v>207</v>
      </c>
      <c r="F1695" s="2" t="s">
        <v>207</v>
      </c>
      <c r="G1695" s="2" t="s">
        <v>207</v>
      </c>
      <c r="H1695" s="2" t="s">
        <v>207</v>
      </c>
      <c r="I1695" s="2" t="s">
        <v>207</v>
      </c>
      <c r="J1695" s="2" t="s">
        <v>207</v>
      </c>
    </row>
    <row r="1696" spans="1:10" x14ac:dyDescent="0.25">
      <c r="A1696" s="2">
        <v>1694</v>
      </c>
      <c r="B1696" s="2" t="s">
        <v>207</v>
      </c>
      <c r="C1696" s="2">
        <v>1975</v>
      </c>
      <c r="D1696" s="2">
        <v>40</v>
      </c>
      <c r="E1696" s="2" t="s">
        <v>207</v>
      </c>
      <c r="F1696" s="2" t="s">
        <v>207</v>
      </c>
      <c r="G1696" s="2" t="s">
        <v>207</v>
      </c>
      <c r="H1696" s="2" t="s">
        <v>207</v>
      </c>
      <c r="I1696" s="2" t="s">
        <v>207</v>
      </c>
      <c r="J1696" s="2" t="s">
        <v>207</v>
      </c>
    </row>
    <row r="1697" spans="1:10" x14ac:dyDescent="0.25">
      <c r="A1697" s="2">
        <v>1695</v>
      </c>
      <c r="B1697" s="2" t="s">
        <v>207</v>
      </c>
      <c r="C1697" s="2">
        <v>1980</v>
      </c>
      <c r="D1697" s="2">
        <v>40</v>
      </c>
      <c r="E1697" s="2" t="s">
        <v>207</v>
      </c>
      <c r="F1697" s="2" t="s">
        <v>207</v>
      </c>
      <c r="G1697" s="2" t="s">
        <v>207</v>
      </c>
      <c r="H1697" s="2" t="s">
        <v>207</v>
      </c>
      <c r="I1697" s="2" t="s">
        <v>207</v>
      </c>
      <c r="J1697" s="2" t="s">
        <v>207</v>
      </c>
    </row>
    <row r="1698" spans="1:10" x14ac:dyDescent="0.25">
      <c r="A1698" s="2">
        <v>1696</v>
      </c>
      <c r="B1698" s="2" t="s">
        <v>207</v>
      </c>
      <c r="C1698" s="2">
        <v>1985</v>
      </c>
      <c r="D1698" s="2">
        <v>40</v>
      </c>
      <c r="E1698" s="2" t="s">
        <v>207</v>
      </c>
      <c r="F1698" s="2" t="s">
        <v>207</v>
      </c>
      <c r="G1698" s="2" t="s">
        <v>207</v>
      </c>
      <c r="H1698" s="2" t="s">
        <v>207</v>
      </c>
      <c r="I1698" s="2" t="s">
        <v>207</v>
      </c>
      <c r="J1698" s="2" t="s">
        <v>207</v>
      </c>
    </row>
    <row r="1699" spans="1:10" x14ac:dyDescent="0.25">
      <c r="A1699" s="2">
        <v>1697</v>
      </c>
      <c r="B1699" s="2" t="s">
        <v>207</v>
      </c>
      <c r="C1699" s="2">
        <v>1990</v>
      </c>
      <c r="D1699" s="2">
        <v>40</v>
      </c>
      <c r="E1699" s="2" t="s">
        <v>207</v>
      </c>
      <c r="F1699" s="2" t="s">
        <v>207</v>
      </c>
      <c r="G1699" s="2" t="s">
        <v>207</v>
      </c>
      <c r="H1699" s="2" t="s">
        <v>207</v>
      </c>
      <c r="I1699" s="2" t="s">
        <v>207</v>
      </c>
      <c r="J1699" s="2" t="s">
        <v>207</v>
      </c>
    </row>
    <row r="1700" spans="1:10" x14ac:dyDescent="0.25">
      <c r="A1700" s="2">
        <v>1698</v>
      </c>
      <c r="B1700" s="2" t="s">
        <v>207</v>
      </c>
      <c r="C1700" s="2">
        <v>1995</v>
      </c>
      <c r="D1700" s="2">
        <v>40</v>
      </c>
      <c r="E1700" s="2" t="s">
        <v>207</v>
      </c>
      <c r="F1700" s="2" t="s">
        <v>207</v>
      </c>
      <c r="G1700" s="2" t="s">
        <v>207</v>
      </c>
      <c r="H1700" s="2" t="s">
        <v>207</v>
      </c>
      <c r="I1700" s="2" t="s">
        <v>207</v>
      </c>
      <c r="J1700" s="2" t="s">
        <v>207</v>
      </c>
    </row>
    <row r="1701" spans="1:10" x14ac:dyDescent="0.25">
      <c r="A1701" s="2">
        <v>1699</v>
      </c>
      <c r="B1701" s="2" t="s">
        <v>207</v>
      </c>
      <c r="C1701" s="2">
        <v>2000</v>
      </c>
      <c r="D1701" s="2">
        <v>40</v>
      </c>
      <c r="E1701" s="2" t="s">
        <v>207</v>
      </c>
      <c r="F1701" s="2" t="s">
        <v>207</v>
      </c>
      <c r="G1701" s="2" t="s">
        <v>207</v>
      </c>
      <c r="H1701" s="2" t="s">
        <v>207</v>
      </c>
      <c r="I1701" s="2" t="s">
        <v>207</v>
      </c>
      <c r="J1701" s="2" t="s">
        <v>207</v>
      </c>
    </row>
    <row r="1702" spans="1:10" x14ac:dyDescent="0.25">
      <c r="A1702" s="2">
        <v>1700</v>
      </c>
      <c r="B1702" s="2" t="s">
        <v>431</v>
      </c>
      <c r="C1702" s="2">
        <v>5</v>
      </c>
      <c r="D1702" s="2">
        <v>30</v>
      </c>
      <c r="E1702" s="2" t="s">
        <v>207</v>
      </c>
      <c r="F1702" s="2" t="s">
        <v>207</v>
      </c>
      <c r="G1702" s="2" t="s">
        <v>207</v>
      </c>
      <c r="H1702" s="2" t="s">
        <v>207</v>
      </c>
      <c r="I1702" s="2" t="s">
        <v>207</v>
      </c>
      <c r="J1702" s="2" t="s">
        <v>207</v>
      </c>
    </row>
    <row r="1703" spans="1:10" x14ac:dyDescent="0.25">
      <c r="A1703" s="2">
        <v>1701</v>
      </c>
      <c r="B1703" s="2" t="s">
        <v>432</v>
      </c>
      <c r="C1703" s="2">
        <v>10</v>
      </c>
      <c r="D1703" s="2">
        <v>30</v>
      </c>
      <c r="E1703" s="2" t="s">
        <v>207</v>
      </c>
      <c r="F1703" s="2" t="s">
        <v>207</v>
      </c>
      <c r="G1703" s="2" t="s">
        <v>207</v>
      </c>
      <c r="H1703" s="2" t="s">
        <v>207</v>
      </c>
      <c r="I1703" s="2" t="s">
        <v>207</v>
      </c>
      <c r="J1703" s="2" t="s">
        <v>207</v>
      </c>
    </row>
    <row r="1704" spans="1:10" x14ac:dyDescent="0.25">
      <c r="A1704" s="2">
        <v>1702</v>
      </c>
      <c r="B1704" s="2" t="s">
        <v>433</v>
      </c>
      <c r="C1704" s="2">
        <v>15</v>
      </c>
      <c r="D1704" s="2">
        <v>30</v>
      </c>
      <c r="E1704" s="2" t="s">
        <v>207</v>
      </c>
      <c r="F1704" s="2" t="s">
        <v>207</v>
      </c>
      <c r="G1704" s="2" t="s">
        <v>207</v>
      </c>
      <c r="H1704" s="2" t="s">
        <v>207</v>
      </c>
      <c r="I1704" s="2" t="s">
        <v>207</v>
      </c>
      <c r="J1704" s="2" t="s">
        <v>207</v>
      </c>
    </row>
    <row r="1705" spans="1:10" x14ac:dyDescent="0.25">
      <c r="A1705" s="2">
        <v>1703</v>
      </c>
      <c r="B1705" s="2" t="s">
        <v>434</v>
      </c>
      <c r="C1705" s="2">
        <v>20</v>
      </c>
      <c r="D1705" s="2">
        <v>30</v>
      </c>
      <c r="E1705" s="2" t="s">
        <v>207</v>
      </c>
      <c r="F1705" s="2" t="s">
        <v>207</v>
      </c>
      <c r="G1705" s="2" t="s">
        <v>207</v>
      </c>
      <c r="H1705" s="2" t="s">
        <v>207</v>
      </c>
      <c r="I1705" s="2" t="s">
        <v>207</v>
      </c>
      <c r="J1705" s="2" t="s">
        <v>207</v>
      </c>
    </row>
    <row r="1706" spans="1:10" x14ac:dyDescent="0.25">
      <c r="A1706" s="2">
        <v>1704</v>
      </c>
      <c r="B1706" s="2" t="s">
        <v>435</v>
      </c>
      <c r="C1706" s="2">
        <v>25</v>
      </c>
      <c r="D1706" s="2">
        <v>30</v>
      </c>
      <c r="E1706" s="2" t="s">
        <v>207</v>
      </c>
      <c r="F1706" s="2" t="s">
        <v>207</v>
      </c>
      <c r="G1706" s="2" t="s">
        <v>207</v>
      </c>
      <c r="H1706" s="2" t="s">
        <v>207</v>
      </c>
      <c r="I1706" s="2" t="s">
        <v>207</v>
      </c>
      <c r="J1706" s="2" t="s">
        <v>207</v>
      </c>
    </row>
    <row r="1707" spans="1:10" x14ac:dyDescent="0.25">
      <c r="A1707" s="2">
        <v>1705</v>
      </c>
      <c r="B1707" s="2" t="s">
        <v>436</v>
      </c>
      <c r="C1707" s="2">
        <v>30</v>
      </c>
      <c r="D1707" s="2">
        <v>30</v>
      </c>
      <c r="E1707" s="2" t="s">
        <v>207</v>
      </c>
      <c r="F1707" s="2" t="s">
        <v>207</v>
      </c>
      <c r="G1707" s="2" t="s">
        <v>207</v>
      </c>
      <c r="H1707" s="2" t="s">
        <v>207</v>
      </c>
      <c r="I1707" s="2" t="s">
        <v>207</v>
      </c>
      <c r="J1707" s="2" t="s">
        <v>207</v>
      </c>
    </row>
    <row r="1708" spans="1:10" x14ac:dyDescent="0.25">
      <c r="A1708" s="2">
        <v>1706</v>
      </c>
      <c r="B1708" s="2" t="s">
        <v>437</v>
      </c>
      <c r="C1708" s="2">
        <v>35</v>
      </c>
      <c r="D1708" s="2">
        <v>30</v>
      </c>
      <c r="E1708" s="2" t="s">
        <v>207</v>
      </c>
      <c r="F1708" s="2" t="s">
        <v>207</v>
      </c>
      <c r="G1708" s="2" t="s">
        <v>207</v>
      </c>
      <c r="H1708" s="2" t="s">
        <v>207</v>
      </c>
      <c r="I1708" s="2" t="s">
        <v>207</v>
      </c>
      <c r="J1708" s="2" t="s">
        <v>207</v>
      </c>
    </row>
    <row r="1709" spans="1:10" x14ac:dyDescent="0.25">
      <c r="A1709" s="2">
        <v>1707</v>
      </c>
      <c r="B1709" s="2" t="s">
        <v>438</v>
      </c>
      <c r="C1709" s="2">
        <v>40</v>
      </c>
      <c r="D1709" s="2">
        <v>30</v>
      </c>
      <c r="E1709" s="2" t="s">
        <v>207</v>
      </c>
      <c r="F1709" s="2" t="s">
        <v>207</v>
      </c>
      <c r="G1709" s="2" t="s">
        <v>207</v>
      </c>
      <c r="H1709" s="2" t="s">
        <v>207</v>
      </c>
      <c r="I1709" s="2" t="s">
        <v>207</v>
      </c>
      <c r="J1709" s="2" t="s">
        <v>207</v>
      </c>
    </row>
    <row r="1710" spans="1:10" x14ac:dyDescent="0.25">
      <c r="A1710" s="2">
        <v>1708</v>
      </c>
      <c r="B1710" s="2" t="s">
        <v>439</v>
      </c>
      <c r="C1710" s="2">
        <v>45</v>
      </c>
      <c r="D1710" s="2">
        <v>30</v>
      </c>
      <c r="E1710" s="2" t="s">
        <v>207</v>
      </c>
      <c r="F1710" s="2" t="s">
        <v>207</v>
      </c>
      <c r="G1710" s="2" t="s">
        <v>207</v>
      </c>
      <c r="H1710" s="2" t="s">
        <v>207</v>
      </c>
      <c r="I1710" s="2" t="s">
        <v>207</v>
      </c>
      <c r="J1710" s="2" t="s">
        <v>207</v>
      </c>
    </row>
    <row r="1711" spans="1:10" x14ac:dyDescent="0.25">
      <c r="A1711" s="2">
        <v>1709</v>
      </c>
      <c r="B1711" s="2" t="s">
        <v>440</v>
      </c>
      <c r="C1711" s="2">
        <v>50</v>
      </c>
      <c r="D1711" s="2">
        <v>30</v>
      </c>
      <c r="E1711" s="2" t="s">
        <v>207</v>
      </c>
      <c r="F1711" s="2" t="s">
        <v>207</v>
      </c>
      <c r="G1711" s="2" t="s">
        <v>207</v>
      </c>
      <c r="H1711" s="2" t="s">
        <v>207</v>
      </c>
      <c r="I1711" s="2" t="s">
        <v>207</v>
      </c>
      <c r="J1711" s="2" t="s">
        <v>207</v>
      </c>
    </row>
    <row r="1712" spans="1:10" x14ac:dyDescent="0.25">
      <c r="A1712" s="2">
        <v>1710</v>
      </c>
      <c r="B1712" s="2" t="s">
        <v>207</v>
      </c>
      <c r="C1712" s="2">
        <v>55</v>
      </c>
      <c r="D1712" s="2">
        <v>30</v>
      </c>
      <c r="E1712" s="2" t="s">
        <v>207</v>
      </c>
      <c r="F1712" s="2" t="s">
        <v>207</v>
      </c>
      <c r="G1712" s="2" t="s">
        <v>207</v>
      </c>
      <c r="H1712" s="2" t="s">
        <v>207</v>
      </c>
      <c r="I1712" s="2" t="s">
        <v>207</v>
      </c>
      <c r="J1712" s="2" t="s">
        <v>207</v>
      </c>
    </row>
    <row r="1713" spans="1:10" x14ac:dyDescent="0.25">
      <c r="A1713" s="2">
        <v>1711</v>
      </c>
      <c r="B1713" s="2" t="s">
        <v>207</v>
      </c>
      <c r="C1713" s="2">
        <v>60</v>
      </c>
      <c r="D1713" s="2">
        <v>30</v>
      </c>
      <c r="E1713" s="2" t="s">
        <v>207</v>
      </c>
      <c r="F1713" s="2" t="s">
        <v>207</v>
      </c>
      <c r="G1713" s="2" t="s">
        <v>207</v>
      </c>
      <c r="H1713" s="2" t="s">
        <v>207</v>
      </c>
      <c r="I1713" s="2" t="s">
        <v>207</v>
      </c>
      <c r="J1713" s="2" t="s">
        <v>207</v>
      </c>
    </row>
    <row r="1714" spans="1:10" x14ac:dyDescent="0.25">
      <c r="A1714" s="2">
        <v>1712</v>
      </c>
      <c r="B1714" s="2" t="s">
        <v>207</v>
      </c>
      <c r="C1714" s="2">
        <v>65</v>
      </c>
      <c r="D1714" s="2">
        <v>30</v>
      </c>
      <c r="E1714" s="2" t="s">
        <v>207</v>
      </c>
      <c r="F1714" s="2" t="s">
        <v>207</v>
      </c>
      <c r="G1714" s="2" t="s">
        <v>207</v>
      </c>
      <c r="H1714" s="2" t="s">
        <v>207</v>
      </c>
      <c r="I1714" s="2" t="s">
        <v>207</v>
      </c>
      <c r="J1714" s="2" t="s">
        <v>207</v>
      </c>
    </row>
    <row r="1715" spans="1:10" x14ac:dyDescent="0.25">
      <c r="A1715" s="2">
        <v>1713</v>
      </c>
      <c r="B1715" s="2" t="s">
        <v>207</v>
      </c>
      <c r="C1715" s="2">
        <v>70</v>
      </c>
      <c r="D1715" s="2">
        <v>30</v>
      </c>
      <c r="E1715" s="2" t="s">
        <v>207</v>
      </c>
      <c r="F1715" s="2" t="s">
        <v>207</v>
      </c>
      <c r="G1715" s="2" t="s">
        <v>207</v>
      </c>
      <c r="H1715" s="2" t="s">
        <v>207</v>
      </c>
      <c r="I1715" s="2" t="s">
        <v>207</v>
      </c>
      <c r="J1715" s="2" t="s">
        <v>207</v>
      </c>
    </row>
    <row r="1716" spans="1:10" x14ac:dyDescent="0.25">
      <c r="A1716" s="2">
        <v>1714</v>
      </c>
      <c r="B1716" s="2" t="s">
        <v>207</v>
      </c>
      <c r="C1716" s="2">
        <v>75</v>
      </c>
      <c r="D1716" s="2">
        <v>30</v>
      </c>
      <c r="E1716" s="2" t="s">
        <v>207</v>
      </c>
      <c r="F1716" s="2" t="s">
        <v>207</v>
      </c>
      <c r="G1716" s="2" t="s">
        <v>207</v>
      </c>
      <c r="H1716" s="2" t="s">
        <v>207</v>
      </c>
      <c r="I1716" s="2" t="s">
        <v>207</v>
      </c>
      <c r="J1716" s="2" t="s">
        <v>207</v>
      </c>
    </row>
    <row r="1717" spans="1:10" x14ac:dyDescent="0.25">
      <c r="A1717" s="2">
        <v>1715</v>
      </c>
      <c r="B1717" s="2" t="s">
        <v>207</v>
      </c>
      <c r="C1717" s="2">
        <v>80</v>
      </c>
      <c r="D1717" s="2">
        <v>30</v>
      </c>
      <c r="E1717" s="2" t="s">
        <v>207</v>
      </c>
      <c r="F1717" s="2" t="s">
        <v>207</v>
      </c>
      <c r="G1717" s="2" t="s">
        <v>207</v>
      </c>
      <c r="H1717" s="2" t="s">
        <v>207</v>
      </c>
      <c r="I1717" s="2" t="s">
        <v>207</v>
      </c>
      <c r="J1717" s="2" t="s">
        <v>207</v>
      </c>
    </row>
    <row r="1718" spans="1:10" x14ac:dyDescent="0.25">
      <c r="A1718" s="2">
        <v>1716</v>
      </c>
      <c r="B1718" s="2" t="s">
        <v>207</v>
      </c>
      <c r="C1718" s="2">
        <v>85</v>
      </c>
      <c r="D1718" s="2">
        <v>30</v>
      </c>
      <c r="E1718" s="2" t="s">
        <v>207</v>
      </c>
      <c r="F1718" s="2" t="s">
        <v>207</v>
      </c>
      <c r="G1718" s="2" t="s">
        <v>207</v>
      </c>
      <c r="H1718" s="2" t="s">
        <v>207</v>
      </c>
      <c r="I1718" s="2" t="s">
        <v>207</v>
      </c>
      <c r="J1718" s="2" t="s">
        <v>207</v>
      </c>
    </row>
    <row r="1719" spans="1:10" x14ac:dyDescent="0.25">
      <c r="A1719" s="2">
        <v>1717</v>
      </c>
      <c r="B1719" s="2" t="s">
        <v>207</v>
      </c>
      <c r="C1719" s="2">
        <v>90</v>
      </c>
      <c r="D1719" s="2">
        <v>30</v>
      </c>
      <c r="E1719" s="2" t="s">
        <v>207</v>
      </c>
      <c r="F1719" s="2" t="s">
        <v>207</v>
      </c>
      <c r="G1719" s="2" t="s">
        <v>207</v>
      </c>
      <c r="H1719" s="2" t="s">
        <v>207</v>
      </c>
      <c r="I1719" s="2" t="s">
        <v>207</v>
      </c>
      <c r="J1719" s="2" t="s">
        <v>207</v>
      </c>
    </row>
    <row r="1720" spans="1:10" x14ac:dyDescent="0.25">
      <c r="A1720" s="2">
        <v>1718</v>
      </c>
      <c r="B1720" s="2" t="s">
        <v>207</v>
      </c>
      <c r="C1720" s="2">
        <v>95</v>
      </c>
      <c r="D1720" s="2">
        <v>30</v>
      </c>
      <c r="E1720" s="2" t="s">
        <v>207</v>
      </c>
      <c r="F1720" s="2" t="s">
        <v>207</v>
      </c>
      <c r="G1720" s="2" t="s">
        <v>207</v>
      </c>
      <c r="H1720" s="2" t="s">
        <v>207</v>
      </c>
      <c r="I1720" s="2" t="s">
        <v>207</v>
      </c>
      <c r="J1720" s="2" t="s">
        <v>207</v>
      </c>
    </row>
    <row r="1721" spans="1:10" x14ac:dyDescent="0.25">
      <c r="A1721" s="2">
        <v>1719</v>
      </c>
      <c r="B1721" s="2" t="s">
        <v>207</v>
      </c>
      <c r="C1721" s="2">
        <v>100</v>
      </c>
      <c r="D1721" s="2">
        <v>30</v>
      </c>
      <c r="E1721" s="2" t="s">
        <v>207</v>
      </c>
      <c r="F1721" s="2" t="s">
        <v>207</v>
      </c>
      <c r="G1721" s="2" t="s">
        <v>207</v>
      </c>
      <c r="H1721" s="2" t="s">
        <v>207</v>
      </c>
      <c r="I1721" s="2" t="s">
        <v>207</v>
      </c>
      <c r="J1721" s="2" t="s">
        <v>207</v>
      </c>
    </row>
    <row r="1722" spans="1:10" x14ac:dyDescent="0.25">
      <c r="A1722" s="2">
        <v>1720</v>
      </c>
      <c r="B1722" s="2" t="s">
        <v>207</v>
      </c>
      <c r="C1722" s="2">
        <v>105</v>
      </c>
      <c r="D1722" s="2">
        <v>30</v>
      </c>
      <c r="E1722" s="2" t="s">
        <v>207</v>
      </c>
      <c r="F1722" s="2" t="s">
        <v>207</v>
      </c>
      <c r="G1722" s="2" t="s">
        <v>207</v>
      </c>
      <c r="H1722" s="2" t="s">
        <v>207</v>
      </c>
      <c r="I1722" s="2" t="s">
        <v>207</v>
      </c>
      <c r="J1722" s="2" t="s">
        <v>207</v>
      </c>
    </row>
    <row r="1723" spans="1:10" x14ac:dyDescent="0.25">
      <c r="A1723" s="2">
        <v>1721</v>
      </c>
      <c r="B1723" s="2" t="s">
        <v>207</v>
      </c>
      <c r="C1723" s="2">
        <v>110</v>
      </c>
      <c r="D1723" s="2">
        <v>30</v>
      </c>
      <c r="E1723" s="2" t="s">
        <v>207</v>
      </c>
      <c r="F1723" s="2" t="s">
        <v>207</v>
      </c>
      <c r="G1723" s="2" t="s">
        <v>207</v>
      </c>
      <c r="H1723" s="2" t="s">
        <v>207</v>
      </c>
      <c r="I1723" s="2" t="s">
        <v>207</v>
      </c>
      <c r="J1723" s="2" t="s">
        <v>207</v>
      </c>
    </row>
    <row r="1724" spans="1:10" x14ac:dyDescent="0.25">
      <c r="A1724" s="2">
        <v>1722</v>
      </c>
      <c r="B1724" s="2" t="s">
        <v>207</v>
      </c>
      <c r="C1724" s="2">
        <v>115</v>
      </c>
      <c r="D1724" s="2">
        <v>30</v>
      </c>
      <c r="E1724" s="2" t="s">
        <v>207</v>
      </c>
      <c r="F1724" s="2" t="s">
        <v>207</v>
      </c>
      <c r="G1724" s="2" t="s">
        <v>207</v>
      </c>
      <c r="H1724" s="2" t="s">
        <v>207</v>
      </c>
      <c r="I1724" s="2" t="s">
        <v>207</v>
      </c>
      <c r="J1724" s="2" t="s">
        <v>207</v>
      </c>
    </row>
    <row r="1725" spans="1:10" x14ac:dyDescent="0.25">
      <c r="A1725" s="2">
        <v>1723</v>
      </c>
      <c r="B1725" s="2" t="s">
        <v>207</v>
      </c>
      <c r="C1725" s="2">
        <v>120</v>
      </c>
      <c r="D1725" s="2">
        <v>30</v>
      </c>
      <c r="E1725" s="2" t="s">
        <v>207</v>
      </c>
      <c r="F1725" s="2" t="s">
        <v>207</v>
      </c>
      <c r="G1725" s="2" t="s">
        <v>207</v>
      </c>
      <c r="H1725" s="2" t="s">
        <v>207</v>
      </c>
      <c r="I1725" s="2" t="s">
        <v>207</v>
      </c>
      <c r="J1725" s="2" t="s">
        <v>207</v>
      </c>
    </row>
    <row r="1726" spans="1:10" x14ac:dyDescent="0.25">
      <c r="A1726" s="2">
        <v>1724</v>
      </c>
      <c r="B1726" s="2" t="s">
        <v>207</v>
      </c>
      <c r="C1726" s="2">
        <v>125</v>
      </c>
      <c r="D1726" s="2">
        <v>30</v>
      </c>
      <c r="E1726" s="2" t="s">
        <v>207</v>
      </c>
      <c r="F1726" s="2" t="s">
        <v>207</v>
      </c>
      <c r="G1726" s="2" t="s">
        <v>207</v>
      </c>
      <c r="H1726" s="2" t="s">
        <v>207</v>
      </c>
      <c r="I1726" s="2" t="s">
        <v>207</v>
      </c>
      <c r="J1726" s="2" t="s">
        <v>207</v>
      </c>
    </row>
    <row r="1727" spans="1:10" x14ac:dyDescent="0.25">
      <c r="A1727" s="2">
        <v>1725</v>
      </c>
      <c r="B1727" s="2" t="s">
        <v>207</v>
      </c>
      <c r="C1727" s="2">
        <v>130</v>
      </c>
      <c r="D1727" s="2">
        <v>30</v>
      </c>
      <c r="E1727" s="2" t="s">
        <v>207</v>
      </c>
      <c r="F1727" s="2" t="s">
        <v>207</v>
      </c>
      <c r="G1727" s="2" t="s">
        <v>207</v>
      </c>
      <c r="H1727" s="2" t="s">
        <v>207</v>
      </c>
      <c r="I1727" s="2" t="s">
        <v>207</v>
      </c>
      <c r="J1727" s="2" t="s">
        <v>207</v>
      </c>
    </row>
    <row r="1728" spans="1:10" x14ac:dyDescent="0.25">
      <c r="A1728" s="2">
        <v>1726</v>
      </c>
      <c r="B1728" s="2" t="s">
        <v>207</v>
      </c>
      <c r="C1728" s="2">
        <v>135</v>
      </c>
      <c r="D1728" s="2">
        <v>30</v>
      </c>
      <c r="E1728" s="2" t="s">
        <v>207</v>
      </c>
      <c r="F1728" s="2" t="s">
        <v>207</v>
      </c>
      <c r="G1728" s="2" t="s">
        <v>207</v>
      </c>
      <c r="H1728" s="2" t="s">
        <v>207</v>
      </c>
      <c r="I1728" s="2" t="s">
        <v>207</v>
      </c>
      <c r="J1728" s="2" t="s">
        <v>207</v>
      </c>
    </row>
    <row r="1729" spans="1:10" x14ac:dyDescent="0.25">
      <c r="A1729" s="2">
        <v>1727</v>
      </c>
      <c r="B1729" s="2" t="s">
        <v>207</v>
      </c>
      <c r="C1729" s="2">
        <v>140</v>
      </c>
      <c r="D1729" s="2">
        <v>30</v>
      </c>
      <c r="E1729" s="2" t="s">
        <v>207</v>
      </c>
      <c r="F1729" s="2" t="s">
        <v>207</v>
      </c>
      <c r="G1729" s="2" t="s">
        <v>207</v>
      </c>
      <c r="H1729" s="2" t="s">
        <v>207</v>
      </c>
      <c r="I1729" s="2" t="s">
        <v>207</v>
      </c>
      <c r="J1729" s="2" t="s">
        <v>207</v>
      </c>
    </row>
    <row r="1730" spans="1:10" x14ac:dyDescent="0.25">
      <c r="A1730" s="2">
        <v>1728</v>
      </c>
      <c r="B1730" s="2" t="s">
        <v>207</v>
      </c>
      <c r="C1730" s="2">
        <v>145</v>
      </c>
      <c r="D1730" s="2">
        <v>30</v>
      </c>
      <c r="E1730" s="2" t="s">
        <v>207</v>
      </c>
      <c r="F1730" s="2" t="s">
        <v>207</v>
      </c>
      <c r="G1730" s="2" t="s">
        <v>207</v>
      </c>
      <c r="H1730" s="2" t="s">
        <v>207</v>
      </c>
      <c r="I1730" s="2" t="s">
        <v>207</v>
      </c>
      <c r="J1730" s="2" t="s">
        <v>207</v>
      </c>
    </row>
    <row r="1731" spans="1:10" x14ac:dyDescent="0.25">
      <c r="A1731" s="2">
        <v>1729</v>
      </c>
      <c r="B1731" s="2" t="s">
        <v>207</v>
      </c>
      <c r="C1731" s="2">
        <v>150</v>
      </c>
      <c r="D1731" s="2">
        <v>30</v>
      </c>
      <c r="E1731" s="2" t="s">
        <v>207</v>
      </c>
      <c r="F1731" s="2" t="s">
        <v>207</v>
      </c>
      <c r="G1731" s="2" t="s">
        <v>207</v>
      </c>
      <c r="H1731" s="2" t="s">
        <v>207</v>
      </c>
      <c r="I1731" s="2" t="s">
        <v>207</v>
      </c>
      <c r="J1731" s="2" t="s">
        <v>207</v>
      </c>
    </row>
    <row r="1732" spans="1:10" x14ac:dyDescent="0.25">
      <c r="A1732" s="2">
        <v>1730</v>
      </c>
      <c r="B1732" s="2" t="s">
        <v>207</v>
      </c>
      <c r="C1732" s="2">
        <v>155</v>
      </c>
      <c r="D1732" s="2">
        <v>30</v>
      </c>
      <c r="E1732" s="2" t="s">
        <v>207</v>
      </c>
      <c r="F1732" s="2" t="s">
        <v>207</v>
      </c>
      <c r="G1732" s="2" t="s">
        <v>207</v>
      </c>
      <c r="H1732" s="2" t="s">
        <v>207</v>
      </c>
      <c r="I1732" s="2" t="s">
        <v>207</v>
      </c>
      <c r="J1732" s="2" t="s">
        <v>207</v>
      </c>
    </row>
    <row r="1733" spans="1:10" x14ac:dyDescent="0.25">
      <c r="A1733" s="2">
        <v>1731</v>
      </c>
      <c r="B1733" s="2" t="s">
        <v>207</v>
      </c>
      <c r="C1733" s="2">
        <v>160</v>
      </c>
      <c r="D1733" s="2">
        <v>30</v>
      </c>
      <c r="E1733" s="2" t="s">
        <v>207</v>
      </c>
      <c r="F1733" s="2" t="s">
        <v>207</v>
      </c>
      <c r="G1733" s="2" t="s">
        <v>207</v>
      </c>
      <c r="H1733" s="2" t="s">
        <v>207</v>
      </c>
      <c r="I1733" s="2" t="s">
        <v>207</v>
      </c>
      <c r="J1733" s="2" t="s">
        <v>207</v>
      </c>
    </row>
    <row r="1734" spans="1:10" x14ac:dyDescent="0.25">
      <c r="A1734" s="2">
        <v>1732</v>
      </c>
      <c r="B1734" s="2" t="s">
        <v>207</v>
      </c>
      <c r="C1734" s="2">
        <v>165</v>
      </c>
      <c r="D1734" s="2">
        <v>30</v>
      </c>
      <c r="E1734" s="2" t="s">
        <v>207</v>
      </c>
      <c r="F1734" s="2" t="s">
        <v>207</v>
      </c>
      <c r="G1734" s="2" t="s">
        <v>207</v>
      </c>
      <c r="H1734" s="2" t="s">
        <v>207</v>
      </c>
      <c r="I1734" s="2" t="s">
        <v>207</v>
      </c>
      <c r="J1734" s="2" t="s">
        <v>207</v>
      </c>
    </row>
    <row r="1735" spans="1:10" x14ac:dyDescent="0.25">
      <c r="A1735" s="2">
        <v>1733</v>
      </c>
      <c r="B1735" s="2" t="s">
        <v>207</v>
      </c>
      <c r="C1735" s="2">
        <v>170</v>
      </c>
      <c r="D1735" s="2">
        <v>30</v>
      </c>
      <c r="E1735" s="2" t="s">
        <v>207</v>
      </c>
      <c r="F1735" s="2" t="s">
        <v>207</v>
      </c>
      <c r="G1735" s="2" t="s">
        <v>207</v>
      </c>
      <c r="H1735" s="2" t="s">
        <v>207</v>
      </c>
      <c r="I1735" s="2" t="s">
        <v>207</v>
      </c>
      <c r="J1735" s="2" t="s">
        <v>207</v>
      </c>
    </row>
    <row r="1736" spans="1:10" x14ac:dyDescent="0.25">
      <c r="A1736" s="2">
        <v>1734</v>
      </c>
      <c r="B1736" s="2" t="s">
        <v>207</v>
      </c>
      <c r="C1736" s="2">
        <v>175</v>
      </c>
      <c r="D1736" s="2">
        <v>30</v>
      </c>
      <c r="E1736" s="2" t="s">
        <v>207</v>
      </c>
      <c r="F1736" s="2" t="s">
        <v>207</v>
      </c>
      <c r="G1736" s="2" t="s">
        <v>207</v>
      </c>
      <c r="H1736" s="2" t="s">
        <v>207</v>
      </c>
      <c r="I1736" s="2" t="s">
        <v>207</v>
      </c>
      <c r="J1736" s="2" t="s">
        <v>207</v>
      </c>
    </row>
    <row r="1737" spans="1:10" x14ac:dyDescent="0.25">
      <c r="A1737" s="2">
        <v>1735</v>
      </c>
      <c r="B1737" s="2" t="s">
        <v>207</v>
      </c>
      <c r="C1737" s="2">
        <v>180</v>
      </c>
      <c r="D1737" s="2">
        <v>30</v>
      </c>
      <c r="E1737" s="2" t="s">
        <v>207</v>
      </c>
      <c r="F1737" s="2" t="s">
        <v>207</v>
      </c>
      <c r="G1737" s="2" t="s">
        <v>207</v>
      </c>
      <c r="H1737" s="2" t="s">
        <v>207</v>
      </c>
      <c r="I1737" s="2" t="s">
        <v>207</v>
      </c>
      <c r="J1737" s="2" t="s">
        <v>207</v>
      </c>
    </row>
    <row r="1738" spans="1:10" x14ac:dyDescent="0.25">
      <c r="A1738" s="2">
        <v>1736</v>
      </c>
      <c r="B1738" s="2" t="s">
        <v>207</v>
      </c>
      <c r="C1738" s="2">
        <v>185</v>
      </c>
      <c r="D1738" s="2">
        <v>30</v>
      </c>
      <c r="E1738" s="2" t="s">
        <v>207</v>
      </c>
      <c r="F1738" s="2" t="s">
        <v>207</v>
      </c>
      <c r="G1738" s="2" t="s">
        <v>207</v>
      </c>
      <c r="H1738" s="2" t="s">
        <v>207</v>
      </c>
      <c r="I1738" s="2" t="s">
        <v>207</v>
      </c>
      <c r="J1738" s="2" t="s">
        <v>207</v>
      </c>
    </row>
    <row r="1739" spans="1:10" x14ac:dyDescent="0.25">
      <c r="A1739" s="2">
        <v>1737</v>
      </c>
      <c r="B1739" s="2" t="s">
        <v>207</v>
      </c>
      <c r="C1739" s="2">
        <v>190</v>
      </c>
      <c r="D1739" s="2">
        <v>30</v>
      </c>
      <c r="E1739" s="2" t="s">
        <v>207</v>
      </c>
      <c r="F1739" s="2" t="s">
        <v>207</v>
      </c>
      <c r="G1739" s="2" t="s">
        <v>207</v>
      </c>
      <c r="H1739" s="2" t="s">
        <v>207</v>
      </c>
      <c r="I1739" s="2" t="s">
        <v>207</v>
      </c>
      <c r="J1739" s="2" t="s">
        <v>207</v>
      </c>
    </row>
    <row r="1740" spans="1:10" x14ac:dyDescent="0.25">
      <c r="A1740" s="2">
        <v>1738</v>
      </c>
      <c r="B1740" s="2" t="s">
        <v>207</v>
      </c>
      <c r="C1740" s="2">
        <v>195</v>
      </c>
      <c r="D1740" s="2">
        <v>30</v>
      </c>
      <c r="E1740" s="2" t="s">
        <v>207</v>
      </c>
      <c r="F1740" s="2" t="s">
        <v>207</v>
      </c>
      <c r="G1740" s="2" t="s">
        <v>207</v>
      </c>
      <c r="H1740" s="2" t="s">
        <v>207</v>
      </c>
      <c r="I1740" s="2" t="s">
        <v>207</v>
      </c>
      <c r="J1740" s="2" t="s">
        <v>207</v>
      </c>
    </row>
    <row r="1741" spans="1:10" x14ac:dyDescent="0.25">
      <c r="A1741" s="2">
        <v>1739</v>
      </c>
      <c r="B1741" s="2" t="s">
        <v>207</v>
      </c>
      <c r="C1741" s="2">
        <v>200</v>
      </c>
      <c r="D1741" s="2">
        <v>30</v>
      </c>
      <c r="E1741" s="2" t="s">
        <v>207</v>
      </c>
      <c r="F1741" s="2" t="s">
        <v>207</v>
      </c>
      <c r="G1741" s="2" t="s">
        <v>207</v>
      </c>
      <c r="H1741" s="2" t="s">
        <v>207</v>
      </c>
      <c r="I1741" s="2" t="s">
        <v>207</v>
      </c>
      <c r="J1741" s="2" t="s">
        <v>207</v>
      </c>
    </row>
    <row r="1742" spans="1:10" x14ac:dyDescent="0.25">
      <c r="A1742" s="2">
        <v>1740</v>
      </c>
      <c r="B1742" s="2" t="s">
        <v>207</v>
      </c>
      <c r="C1742" s="2">
        <v>205</v>
      </c>
      <c r="D1742" s="2">
        <v>30</v>
      </c>
      <c r="E1742" s="2" t="s">
        <v>207</v>
      </c>
      <c r="F1742" s="2" t="s">
        <v>207</v>
      </c>
      <c r="G1742" s="2" t="s">
        <v>207</v>
      </c>
      <c r="H1742" s="2" t="s">
        <v>207</v>
      </c>
      <c r="I1742" s="2" t="s">
        <v>207</v>
      </c>
      <c r="J1742" s="2" t="s">
        <v>207</v>
      </c>
    </row>
    <row r="1743" spans="1:10" x14ac:dyDescent="0.25">
      <c r="A1743" s="2">
        <v>1741</v>
      </c>
      <c r="B1743" s="2" t="s">
        <v>207</v>
      </c>
      <c r="C1743" s="2">
        <v>210</v>
      </c>
      <c r="D1743" s="2">
        <v>30</v>
      </c>
      <c r="E1743" s="2" t="s">
        <v>207</v>
      </c>
      <c r="F1743" s="2" t="s">
        <v>207</v>
      </c>
      <c r="G1743" s="2" t="s">
        <v>207</v>
      </c>
      <c r="H1743" s="2" t="s">
        <v>207</v>
      </c>
      <c r="I1743" s="2" t="s">
        <v>207</v>
      </c>
      <c r="J1743" s="2" t="s">
        <v>207</v>
      </c>
    </row>
    <row r="1744" spans="1:10" x14ac:dyDescent="0.25">
      <c r="A1744" s="2">
        <v>1742</v>
      </c>
      <c r="B1744" s="2" t="s">
        <v>207</v>
      </c>
      <c r="C1744" s="2">
        <v>215</v>
      </c>
      <c r="D1744" s="2">
        <v>30</v>
      </c>
      <c r="E1744" s="2" t="s">
        <v>207</v>
      </c>
      <c r="F1744" s="2" t="s">
        <v>207</v>
      </c>
      <c r="G1744" s="2" t="s">
        <v>207</v>
      </c>
      <c r="H1744" s="2" t="s">
        <v>207</v>
      </c>
      <c r="I1744" s="2" t="s">
        <v>207</v>
      </c>
      <c r="J1744" s="2" t="s">
        <v>207</v>
      </c>
    </row>
    <row r="1745" spans="1:10" x14ac:dyDescent="0.25">
      <c r="A1745" s="2">
        <v>1743</v>
      </c>
      <c r="B1745" s="2" t="s">
        <v>207</v>
      </c>
      <c r="C1745" s="2">
        <v>220</v>
      </c>
      <c r="D1745" s="2">
        <v>30</v>
      </c>
      <c r="E1745" s="2" t="s">
        <v>207</v>
      </c>
      <c r="F1745" s="2" t="s">
        <v>207</v>
      </c>
      <c r="G1745" s="2" t="s">
        <v>207</v>
      </c>
      <c r="H1745" s="2" t="s">
        <v>207</v>
      </c>
      <c r="I1745" s="2" t="s">
        <v>207</v>
      </c>
      <c r="J1745" s="2" t="s">
        <v>207</v>
      </c>
    </row>
    <row r="1746" spans="1:10" x14ac:dyDescent="0.25">
      <c r="A1746" s="2">
        <v>1744</v>
      </c>
      <c r="B1746" s="2" t="s">
        <v>207</v>
      </c>
      <c r="C1746" s="2">
        <v>225</v>
      </c>
      <c r="D1746" s="2">
        <v>30</v>
      </c>
      <c r="E1746" s="2" t="s">
        <v>207</v>
      </c>
      <c r="F1746" s="2" t="s">
        <v>207</v>
      </c>
      <c r="G1746" s="2" t="s">
        <v>207</v>
      </c>
      <c r="H1746" s="2" t="s">
        <v>207</v>
      </c>
      <c r="I1746" s="2" t="s">
        <v>207</v>
      </c>
      <c r="J1746" s="2" t="s">
        <v>207</v>
      </c>
    </row>
    <row r="1747" spans="1:10" x14ac:dyDescent="0.25">
      <c r="A1747" s="2">
        <v>1745</v>
      </c>
      <c r="B1747" s="2" t="s">
        <v>207</v>
      </c>
      <c r="C1747" s="2">
        <v>230</v>
      </c>
      <c r="D1747" s="2">
        <v>30</v>
      </c>
      <c r="E1747" s="2" t="s">
        <v>207</v>
      </c>
      <c r="F1747" s="2" t="s">
        <v>207</v>
      </c>
      <c r="G1747" s="2" t="s">
        <v>207</v>
      </c>
      <c r="H1747" s="2" t="s">
        <v>207</v>
      </c>
      <c r="I1747" s="2" t="s">
        <v>207</v>
      </c>
      <c r="J1747" s="2" t="s">
        <v>207</v>
      </c>
    </row>
    <row r="1748" spans="1:10" x14ac:dyDescent="0.25">
      <c r="A1748" s="2">
        <v>1746</v>
      </c>
      <c r="B1748" s="2" t="s">
        <v>207</v>
      </c>
      <c r="C1748" s="2">
        <v>235</v>
      </c>
      <c r="D1748" s="2">
        <v>30</v>
      </c>
      <c r="E1748" s="2" t="s">
        <v>207</v>
      </c>
      <c r="F1748" s="2" t="s">
        <v>207</v>
      </c>
      <c r="G1748" s="2" t="s">
        <v>207</v>
      </c>
      <c r="H1748" s="2" t="s">
        <v>207</v>
      </c>
      <c r="I1748" s="2" t="s">
        <v>207</v>
      </c>
      <c r="J1748" s="2" t="s">
        <v>207</v>
      </c>
    </row>
    <row r="1749" spans="1:10" x14ac:dyDescent="0.25">
      <c r="A1749" s="2">
        <v>1747</v>
      </c>
      <c r="B1749" s="2" t="s">
        <v>207</v>
      </c>
      <c r="C1749" s="2">
        <v>240</v>
      </c>
      <c r="D1749" s="2">
        <v>30</v>
      </c>
      <c r="E1749" s="2" t="s">
        <v>207</v>
      </c>
      <c r="F1749" s="2" t="s">
        <v>207</v>
      </c>
      <c r="G1749" s="2" t="s">
        <v>207</v>
      </c>
      <c r="H1749" s="2" t="s">
        <v>207</v>
      </c>
      <c r="I1749" s="2" t="s">
        <v>207</v>
      </c>
      <c r="J1749" s="2" t="s">
        <v>207</v>
      </c>
    </row>
    <row r="1750" spans="1:10" x14ac:dyDescent="0.25">
      <c r="A1750" s="2">
        <v>1748</v>
      </c>
      <c r="B1750" s="2" t="s">
        <v>207</v>
      </c>
      <c r="C1750" s="2">
        <v>245</v>
      </c>
      <c r="D1750" s="2">
        <v>30</v>
      </c>
      <c r="E1750" s="2" t="s">
        <v>207</v>
      </c>
      <c r="F1750" s="2" t="s">
        <v>207</v>
      </c>
      <c r="G1750" s="2" t="s">
        <v>207</v>
      </c>
      <c r="H1750" s="2" t="s">
        <v>207</v>
      </c>
      <c r="I1750" s="2" t="s">
        <v>207</v>
      </c>
      <c r="J1750" s="2" t="s">
        <v>207</v>
      </c>
    </row>
    <row r="1751" spans="1:10" x14ac:dyDescent="0.25">
      <c r="A1751" s="2">
        <v>1749</v>
      </c>
      <c r="B1751" s="2" t="s">
        <v>207</v>
      </c>
      <c r="C1751" s="2">
        <v>250</v>
      </c>
      <c r="D1751" s="2">
        <v>30</v>
      </c>
      <c r="E1751" s="2" t="s">
        <v>207</v>
      </c>
      <c r="F1751" s="2" t="s">
        <v>207</v>
      </c>
      <c r="G1751" s="2" t="s">
        <v>207</v>
      </c>
      <c r="H1751" s="2" t="s">
        <v>207</v>
      </c>
      <c r="I1751" s="2" t="s">
        <v>207</v>
      </c>
      <c r="J1751" s="2" t="s">
        <v>207</v>
      </c>
    </row>
    <row r="1752" spans="1:10" x14ac:dyDescent="0.25">
      <c r="A1752" s="2">
        <v>1750</v>
      </c>
      <c r="B1752" s="2" t="s">
        <v>207</v>
      </c>
      <c r="C1752" s="2">
        <v>255</v>
      </c>
      <c r="D1752" s="2">
        <v>30</v>
      </c>
      <c r="E1752" s="2" t="s">
        <v>207</v>
      </c>
      <c r="F1752" s="2" t="s">
        <v>207</v>
      </c>
      <c r="G1752" s="2" t="s">
        <v>207</v>
      </c>
      <c r="H1752" s="2" t="s">
        <v>207</v>
      </c>
      <c r="I1752" s="2" t="s">
        <v>207</v>
      </c>
      <c r="J1752" s="2" t="s">
        <v>207</v>
      </c>
    </row>
    <row r="1753" spans="1:10" x14ac:dyDescent="0.25">
      <c r="A1753" s="2">
        <v>1751</v>
      </c>
      <c r="B1753" s="2" t="s">
        <v>207</v>
      </c>
      <c r="C1753" s="2">
        <v>260</v>
      </c>
      <c r="D1753" s="2">
        <v>30</v>
      </c>
      <c r="E1753" s="2" t="s">
        <v>207</v>
      </c>
      <c r="F1753" s="2" t="s">
        <v>207</v>
      </c>
      <c r="G1753" s="2" t="s">
        <v>207</v>
      </c>
      <c r="H1753" s="2" t="s">
        <v>207</v>
      </c>
      <c r="I1753" s="2" t="s">
        <v>207</v>
      </c>
      <c r="J1753" s="2" t="s">
        <v>207</v>
      </c>
    </row>
    <row r="1754" spans="1:10" x14ac:dyDescent="0.25">
      <c r="A1754" s="2">
        <v>1752</v>
      </c>
      <c r="B1754" s="2" t="s">
        <v>207</v>
      </c>
      <c r="C1754" s="2">
        <v>265</v>
      </c>
      <c r="D1754" s="2">
        <v>30</v>
      </c>
      <c r="E1754" s="2" t="s">
        <v>207</v>
      </c>
      <c r="F1754" s="2" t="s">
        <v>207</v>
      </c>
      <c r="G1754" s="2" t="s">
        <v>207</v>
      </c>
      <c r="H1754" s="2" t="s">
        <v>207</v>
      </c>
      <c r="I1754" s="2" t="s">
        <v>207</v>
      </c>
      <c r="J1754" s="2" t="s">
        <v>207</v>
      </c>
    </row>
    <row r="1755" spans="1:10" x14ac:dyDescent="0.25">
      <c r="A1755" s="2">
        <v>1753</v>
      </c>
      <c r="B1755" s="2" t="s">
        <v>207</v>
      </c>
      <c r="C1755" s="2">
        <v>270</v>
      </c>
      <c r="D1755" s="2">
        <v>30</v>
      </c>
      <c r="E1755" s="2" t="s">
        <v>207</v>
      </c>
      <c r="F1755" s="2" t="s">
        <v>207</v>
      </c>
      <c r="G1755" s="2" t="s">
        <v>207</v>
      </c>
      <c r="H1755" s="2" t="s">
        <v>207</v>
      </c>
      <c r="I1755" s="2" t="s">
        <v>207</v>
      </c>
      <c r="J1755" s="2" t="s">
        <v>207</v>
      </c>
    </row>
    <row r="1756" spans="1:10" x14ac:dyDescent="0.25">
      <c r="A1756" s="2">
        <v>1754</v>
      </c>
      <c r="B1756" s="2" t="s">
        <v>207</v>
      </c>
      <c r="C1756" s="2">
        <v>275</v>
      </c>
      <c r="D1756" s="2">
        <v>30</v>
      </c>
      <c r="E1756" s="2" t="s">
        <v>207</v>
      </c>
      <c r="F1756" s="2" t="s">
        <v>207</v>
      </c>
      <c r="G1756" s="2" t="s">
        <v>207</v>
      </c>
      <c r="H1756" s="2" t="s">
        <v>207</v>
      </c>
      <c r="I1756" s="2" t="s">
        <v>207</v>
      </c>
      <c r="J1756" s="2" t="s">
        <v>207</v>
      </c>
    </row>
    <row r="1757" spans="1:10" x14ac:dyDescent="0.25">
      <c r="A1757" s="2">
        <v>1755</v>
      </c>
      <c r="B1757" s="2" t="s">
        <v>207</v>
      </c>
      <c r="C1757" s="2">
        <v>280</v>
      </c>
      <c r="D1757" s="2">
        <v>30</v>
      </c>
      <c r="E1757" s="2" t="s">
        <v>207</v>
      </c>
      <c r="F1757" s="2" t="s">
        <v>207</v>
      </c>
      <c r="G1757" s="2" t="s">
        <v>207</v>
      </c>
      <c r="H1757" s="2" t="s">
        <v>207</v>
      </c>
      <c r="I1757" s="2" t="s">
        <v>207</v>
      </c>
      <c r="J1757" s="2" t="s">
        <v>207</v>
      </c>
    </row>
    <row r="1758" spans="1:10" x14ac:dyDescent="0.25">
      <c r="A1758" s="2">
        <v>1756</v>
      </c>
      <c r="B1758" s="2" t="s">
        <v>207</v>
      </c>
      <c r="C1758" s="2">
        <v>285</v>
      </c>
      <c r="D1758" s="2">
        <v>30</v>
      </c>
      <c r="E1758" s="2" t="s">
        <v>207</v>
      </c>
      <c r="F1758" s="2" t="s">
        <v>207</v>
      </c>
      <c r="G1758" s="2" t="s">
        <v>207</v>
      </c>
      <c r="H1758" s="2" t="s">
        <v>207</v>
      </c>
      <c r="I1758" s="2" t="s">
        <v>207</v>
      </c>
      <c r="J1758" s="2" t="s">
        <v>207</v>
      </c>
    </row>
    <row r="1759" spans="1:10" x14ac:dyDescent="0.25">
      <c r="A1759" s="2">
        <v>1757</v>
      </c>
      <c r="B1759" s="2" t="s">
        <v>207</v>
      </c>
      <c r="C1759" s="2">
        <v>290</v>
      </c>
      <c r="D1759" s="2">
        <v>30</v>
      </c>
      <c r="E1759" s="2" t="s">
        <v>207</v>
      </c>
      <c r="F1759" s="2" t="s">
        <v>207</v>
      </c>
      <c r="G1759" s="2" t="s">
        <v>207</v>
      </c>
      <c r="H1759" s="2" t="s">
        <v>207</v>
      </c>
      <c r="I1759" s="2" t="s">
        <v>207</v>
      </c>
      <c r="J1759" s="2" t="s">
        <v>207</v>
      </c>
    </row>
    <row r="1760" spans="1:10" x14ac:dyDescent="0.25">
      <c r="A1760" s="2">
        <v>1758</v>
      </c>
      <c r="B1760" s="2" t="s">
        <v>207</v>
      </c>
      <c r="C1760" s="2">
        <v>295</v>
      </c>
      <c r="D1760" s="2">
        <v>30</v>
      </c>
      <c r="E1760" s="2" t="s">
        <v>207</v>
      </c>
      <c r="F1760" s="2" t="s">
        <v>207</v>
      </c>
      <c r="G1760" s="2" t="s">
        <v>207</v>
      </c>
      <c r="H1760" s="2" t="s">
        <v>207</v>
      </c>
      <c r="I1760" s="2" t="s">
        <v>207</v>
      </c>
      <c r="J1760" s="2" t="s">
        <v>207</v>
      </c>
    </row>
    <row r="1761" spans="1:10" x14ac:dyDescent="0.25">
      <c r="A1761" s="2">
        <v>1759</v>
      </c>
      <c r="B1761" s="2" t="s">
        <v>207</v>
      </c>
      <c r="C1761" s="2">
        <v>300</v>
      </c>
      <c r="D1761" s="2">
        <v>30</v>
      </c>
      <c r="E1761" s="2" t="s">
        <v>207</v>
      </c>
      <c r="F1761" s="2" t="s">
        <v>207</v>
      </c>
      <c r="G1761" s="2" t="s">
        <v>207</v>
      </c>
      <c r="H1761" s="2" t="s">
        <v>207</v>
      </c>
      <c r="I1761" s="2" t="s">
        <v>207</v>
      </c>
      <c r="J1761" s="2" t="s">
        <v>207</v>
      </c>
    </row>
    <row r="1762" spans="1:10" x14ac:dyDescent="0.25">
      <c r="A1762" s="2">
        <v>1760</v>
      </c>
      <c r="B1762" s="2" t="s">
        <v>207</v>
      </c>
      <c r="C1762" s="2">
        <v>305</v>
      </c>
      <c r="D1762" s="2">
        <v>30</v>
      </c>
      <c r="E1762" s="2" t="s">
        <v>207</v>
      </c>
      <c r="F1762" s="2" t="s">
        <v>207</v>
      </c>
      <c r="G1762" s="2" t="s">
        <v>207</v>
      </c>
      <c r="H1762" s="2" t="s">
        <v>207</v>
      </c>
      <c r="I1762" s="2" t="s">
        <v>207</v>
      </c>
      <c r="J1762" s="2" t="s">
        <v>207</v>
      </c>
    </row>
    <row r="1763" spans="1:10" x14ac:dyDescent="0.25">
      <c r="A1763" s="2">
        <v>1761</v>
      </c>
      <c r="B1763" s="2" t="s">
        <v>207</v>
      </c>
      <c r="C1763" s="2">
        <v>310</v>
      </c>
      <c r="D1763" s="2">
        <v>30</v>
      </c>
      <c r="E1763" s="2" t="s">
        <v>207</v>
      </c>
      <c r="F1763" s="2" t="s">
        <v>207</v>
      </c>
      <c r="G1763" s="2" t="s">
        <v>207</v>
      </c>
      <c r="H1763" s="2" t="s">
        <v>207</v>
      </c>
      <c r="I1763" s="2" t="s">
        <v>207</v>
      </c>
      <c r="J1763" s="2" t="s">
        <v>207</v>
      </c>
    </row>
    <row r="1764" spans="1:10" x14ac:dyDescent="0.25">
      <c r="A1764" s="2">
        <v>1762</v>
      </c>
      <c r="B1764" s="2" t="s">
        <v>207</v>
      </c>
      <c r="C1764" s="2">
        <v>315</v>
      </c>
      <c r="D1764" s="2">
        <v>30</v>
      </c>
      <c r="E1764" s="2" t="s">
        <v>207</v>
      </c>
      <c r="F1764" s="2" t="s">
        <v>207</v>
      </c>
      <c r="G1764" s="2" t="s">
        <v>207</v>
      </c>
      <c r="H1764" s="2" t="s">
        <v>207</v>
      </c>
      <c r="I1764" s="2" t="s">
        <v>207</v>
      </c>
      <c r="J1764" s="2" t="s">
        <v>207</v>
      </c>
    </row>
    <row r="1765" spans="1:10" x14ac:dyDescent="0.25">
      <c r="A1765" s="2">
        <v>1763</v>
      </c>
      <c r="B1765" s="2" t="s">
        <v>207</v>
      </c>
      <c r="C1765" s="2">
        <v>320</v>
      </c>
      <c r="D1765" s="2">
        <v>30</v>
      </c>
      <c r="E1765" s="2" t="s">
        <v>207</v>
      </c>
      <c r="F1765" s="2" t="s">
        <v>207</v>
      </c>
      <c r="G1765" s="2" t="s">
        <v>207</v>
      </c>
      <c r="H1765" s="2" t="s">
        <v>207</v>
      </c>
      <c r="I1765" s="2" t="s">
        <v>207</v>
      </c>
      <c r="J1765" s="2" t="s">
        <v>207</v>
      </c>
    </row>
    <row r="1766" spans="1:10" x14ac:dyDescent="0.25">
      <c r="A1766" s="2">
        <v>1764</v>
      </c>
      <c r="B1766" s="2" t="s">
        <v>207</v>
      </c>
      <c r="C1766" s="2">
        <v>325</v>
      </c>
      <c r="D1766" s="2">
        <v>30</v>
      </c>
      <c r="E1766" s="2" t="s">
        <v>207</v>
      </c>
      <c r="F1766" s="2" t="s">
        <v>207</v>
      </c>
      <c r="G1766" s="2" t="s">
        <v>207</v>
      </c>
      <c r="H1766" s="2" t="s">
        <v>207</v>
      </c>
      <c r="I1766" s="2" t="s">
        <v>207</v>
      </c>
      <c r="J1766" s="2" t="s">
        <v>207</v>
      </c>
    </row>
    <row r="1767" spans="1:10" x14ac:dyDescent="0.25">
      <c r="A1767" s="2">
        <v>1765</v>
      </c>
      <c r="B1767" s="2" t="s">
        <v>207</v>
      </c>
      <c r="C1767" s="2">
        <v>330</v>
      </c>
      <c r="D1767" s="2">
        <v>30</v>
      </c>
      <c r="E1767" s="2" t="s">
        <v>207</v>
      </c>
      <c r="F1767" s="2" t="s">
        <v>207</v>
      </c>
      <c r="G1767" s="2" t="s">
        <v>207</v>
      </c>
      <c r="H1767" s="2" t="s">
        <v>207</v>
      </c>
      <c r="I1767" s="2" t="s">
        <v>207</v>
      </c>
      <c r="J1767" s="2" t="s">
        <v>207</v>
      </c>
    </row>
    <row r="1768" spans="1:10" x14ac:dyDescent="0.25">
      <c r="A1768" s="2">
        <v>1766</v>
      </c>
      <c r="B1768" s="2" t="s">
        <v>207</v>
      </c>
      <c r="C1768" s="2">
        <v>335</v>
      </c>
      <c r="D1768" s="2">
        <v>30</v>
      </c>
      <c r="E1768" s="2" t="s">
        <v>207</v>
      </c>
      <c r="F1768" s="2" t="s">
        <v>207</v>
      </c>
      <c r="G1768" s="2" t="s">
        <v>207</v>
      </c>
      <c r="H1768" s="2" t="s">
        <v>207</v>
      </c>
      <c r="I1768" s="2" t="s">
        <v>207</v>
      </c>
      <c r="J1768" s="2" t="s">
        <v>207</v>
      </c>
    </row>
    <row r="1769" spans="1:10" x14ac:dyDescent="0.25">
      <c r="A1769" s="2">
        <v>1767</v>
      </c>
      <c r="B1769" s="2" t="s">
        <v>207</v>
      </c>
      <c r="C1769" s="2">
        <v>340</v>
      </c>
      <c r="D1769" s="2">
        <v>30</v>
      </c>
      <c r="E1769" s="2" t="s">
        <v>207</v>
      </c>
      <c r="F1769" s="2" t="s">
        <v>207</v>
      </c>
      <c r="G1769" s="2" t="s">
        <v>207</v>
      </c>
      <c r="H1769" s="2" t="s">
        <v>207</v>
      </c>
      <c r="I1769" s="2" t="s">
        <v>207</v>
      </c>
      <c r="J1769" s="2" t="s">
        <v>207</v>
      </c>
    </row>
    <row r="1770" spans="1:10" x14ac:dyDescent="0.25">
      <c r="A1770" s="2">
        <v>1768</v>
      </c>
      <c r="B1770" s="2" t="s">
        <v>207</v>
      </c>
      <c r="C1770" s="2">
        <v>345</v>
      </c>
      <c r="D1770" s="2">
        <v>30</v>
      </c>
      <c r="E1770" s="2" t="s">
        <v>207</v>
      </c>
      <c r="F1770" s="2" t="s">
        <v>207</v>
      </c>
      <c r="G1770" s="2" t="s">
        <v>207</v>
      </c>
      <c r="H1770" s="2" t="s">
        <v>207</v>
      </c>
      <c r="I1770" s="2" t="s">
        <v>207</v>
      </c>
      <c r="J1770" s="2" t="s">
        <v>207</v>
      </c>
    </row>
    <row r="1771" spans="1:10" x14ac:dyDescent="0.25">
      <c r="A1771" s="2">
        <v>1769</v>
      </c>
      <c r="B1771" s="2" t="s">
        <v>207</v>
      </c>
      <c r="C1771" s="2">
        <v>350</v>
      </c>
      <c r="D1771" s="2">
        <v>30</v>
      </c>
      <c r="E1771" s="2" t="s">
        <v>207</v>
      </c>
      <c r="F1771" s="2" t="s">
        <v>207</v>
      </c>
      <c r="G1771" s="2" t="s">
        <v>207</v>
      </c>
      <c r="H1771" s="2" t="s">
        <v>207</v>
      </c>
      <c r="I1771" s="2" t="s">
        <v>207</v>
      </c>
      <c r="J1771" s="2" t="s">
        <v>207</v>
      </c>
    </row>
    <row r="1772" spans="1:10" x14ac:dyDescent="0.25">
      <c r="A1772" s="2">
        <v>1770</v>
      </c>
      <c r="B1772" s="2" t="s">
        <v>207</v>
      </c>
      <c r="C1772" s="2">
        <v>355</v>
      </c>
      <c r="D1772" s="2">
        <v>30</v>
      </c>
      <c r="E1772" s="2" t="s">
        <v>207</v>
      </c>
      <c r="F1772" s="2" t="s">
        <v>207</v>
      </c>
      <c r="G1772" s="2" t="s">
        <v>207</v>
      </c>
      <c r="H1772" s="2" t="s">
        <v>207</v>
      </c>
      <c r="I1772" s="2" t="s">
        <v>207</v>
      </c>
      <c r="J1772" s="2" t="s">
        <v>207</v>
      </c>
    </row>
    <row r="1773" spans="1:10" x14ac:dyDescent="0.25">
      <c r="A1773" s="2">
        <v>1771</v>
      </c>
      <c r="B1773" s="2" t="s">
        <v>207</v>
      </c>
      <c r="C1773" s="2">
        <v>360</v>
      </c>
      <c r="D1773" s="2">
        <v>30</v>
      </c>
      <c r="E1773" s="2" t="s">
        <v>207</v>
      </c>
      <c r="F1773" s="2" t="s">
        <v>207</v>
      </c>
      <c r="G1773" s="2" t="s">
        <v>207</v>
      </c>
      <c r="H1773" s="2" t="s">
        <v>207</v>
      </c>
      <c r="I1773" s="2" t="s">
        <v>207</v>
      </c>
      <c r="J1773" s="2" t="s">
        <v>207</v>
      </c>
    </row>
    <row r="1774" spans="1:10" x14ac:dyDescent="0.25">
      <c r="A1774" s="2">
        <v>1772</v>
      </c>
      <c r="B1774" s="2" t="s">
        <v>207</v>
      </c>
      <c r="C1774" s="2">
        <v>365</v>
      </c>
      <c r="D1774" s="2">
        <v>30</v>
      </c>
      <c r="E1774" s="2" t="s">
        <v>207</v>
      </c>
      <c r="F1774" s="2" t="s">
        <v>207</v>
      </c>
      <c r="G1774" s="2" t="s">
        <v>207</v>
      </c>
      <c r="H1774" s="2" t="s">
        <v>207</v>
      </c>
      <c r="I1774" s="2" t="s">
        <v>207</v>
      </c>
      <c r="J1774" s="2" t="s">
        <v>207</v>
      </c>
    </row>
    <row r="1775" spans="1:10" x14ac:dyDescent="0.25">
      <c r="A1775" s="2">
        <v>1773</v>
      </c>
      <c r="B1775" s="2" t="s">
        <v>207</v>
      </c>
      <c r="C1775" s="2">
        <v>370</v>
      </c>
      <c r="D1775" s="2">
        <v>30</v>
      </c>
      <c r="E1775" s="2" t="s">
        <v>207</v>
      </c>
      <c r="F1775" s="2" t="s">
        <v>207</v>
      </c>
      <c r="G1775" s="2" t="s">
        <v>207</v>
      </c>
      <c r="H1775" s="2" t="s">
        <v>207</v>
      </c>
      <c r="I1775" s="2" t="s">
        <v>207</v>
      </c>
      <c r="J1775" s="2" t="s">
        <v>207</v>
      </c>
    </row>
    <row r="1776" spans="1:10" x14ac:dyDescent="0.25">
      <c r="A1776" s="2">
        <v>1774</v>
      </c>
      <c r="B1776" s="2" t="s">
        <v>207</v>
      </c>
      <c r="C1776" s="2">
        <v>375</v>
      </c>
      <c r="D1776" s="2">
        <v>30</v>
      </c>
      <c r="E1776" s="2" t="s">
        <v>207</v>
      </c>
      <c r="F1776" s="2" t="s">
        <v>207</v>
      </c>
      <c r="G1776" s="2" t="s">
        <v>207</v>
      </c>
      <c r="H1776" s="2" t="s">
        <v>207</v>
      </c>
      <c r="I1776" s="2" t="s">
        <v>207</v>
      </c>
      <c r="J1776" s="2" t="s">
        <v>207</v>
      </c>
    </row>
    <row r="1777" spans="1:10" x14ac:dyDescent="0.25">
      <c r="A1777" s="2">
        <v>1775</v>
      </c>
      <c r="B1777" s="2" t="s">
        <v>207</v>
      </c>
      <c r="C1777" s="2">
        <v>380</v>
      </c>
      <c r="D1777" s="2">
        <v>30</v>
      </c>
      <c r="E1777" s="2" t="s">
        <v>207</v>
      </c>
      <c r="F1777" s="2" t="s">
        <v>207</v>
      </c>
      <c r="G1777" s="2" t="s">
        <v>207</v>
      </c>
      <c r="H1777" s="2" t="s">
        <v>207</v>
      </c>
      <c r="I1777" s="2" t="s">
        <v>207</v>
      </c>
      <c r="J1777" s="2" t="s">
        <v>207</v>
      </c>
    </row>
    <row r="1778" spans="1:10" x14ac:dyDescent="0.25">
      <c r="A1778" s="2">
        <v>1776</v>
      </c>
      <c r="B1778" s="2" t="s">
        <v>207</v>
      </c>
      <c r="C1778" s="2">
        <v>385</v>
      </c>
      <c r="D1778" s="2">
        <v>30</v>
      </c>
      <c r="E1778" s="2" t="s">
        <v>207</v>
      </c>
      <c r="F1778" s="2" t="s">
        <v>207</v>
      </c>
      <c r="G1778" s="2" t="s">
        <v>207</v>
      </c>
      <c r="H1778" s="2" t="s">
        <v>207</v>
      </c>
      <c r="I1778" s="2" t="s">
        <v>207</v>
      </c>
      <c r="J1778" s="2" t="s">
        <v>207</v>
      </c>
    </row>
    <row r="1779" spans="1:10" x14ac:dyDescent="0.25">
      <c r="A1779" s="2">
        <v>1777</v>
      </c>
      <c r="B1779" s="2" t="s">
        <v>207</v>
      </c>
      <c r="C1779" s="2">
        <v>390</v>
      </c>
      <c r="D1779" s="2">
        <v>30</v>
      </c>
      <c r="E1779" s="2" t="s">
        <v>207</v>
      </c>
      <c r="F1779" s="2" t="s">
        <v>207</v>
      </c>
      <c r="G1779" s="2" t="s">
        <v>207</v>
      </c>
      <c r="H1779" s="2" t="s">
        <v>207</v>
      </c>
      <c r="I1779" s="2" t="s">
        <v>207</v>
      </c>
      <c r="J1779" s="2" t="s">
        <v>207</v>
      </c>
    </row>
    <row r="1780" spans="1:10" x14ac:dyDescent="0.25">
      <c r="A1780" s="2">
        <v>1778</v>
      </c>
      <c r="B1780" s="2" t="s">
        <v>207</v>
      </c>
      <c r="C1780" s="2">
        <v>395</v>
      </c>
      <c r="D1780" s="2">
        <v>30</v>
      </c>
      <c r="E1780" s="2" t="s">
        <v>207</v>
      </c>
      <c r="F1780" s="2" t="s">
        <v>207</v>
      </c>
      <c r="G1780" s="2" t="s">
        <v>207</v>
      </c>
      <c r="H1780" s="2" t="s">
        <v>207</v>
      </c>
      <c r="I1780" s="2" t="s">
        <v>207</v>
      </c>
      <c r="J1780" s="2" t="s">
        <v>207</v>
      </c>
    </row>
    <row r="1781" spans="1:10" x14ac:dyDescent="0.25">
      <c r="A1781" s="2">
        <v>1779</v>
      </c>
      <c r="B1781" s="2" t="s">
        <v>207</v>
      </c>
      <c r="C1781" s="2">
        <v>400</v>
      </c>
      <c r="D1781" s="2">
        <v>30</v>
      </c>
      <c r="E1781" s="2" t="s">
        <v>207</v>
      </c>
      <c r="F1781" s="2" t="s">
        <v>207</v>
      </c>
      <c r="G1781" s="2" t="s">
        <v>207</v>
      </c>
      <c r="H1781" s="2" t="s">
        <v>207</v>
      </c>
      <c r="I1781" s="2" t="s">
        <v>207</v>
      </c>
      <c r="J1781" s="2" t="s">
        <v>207</v>
      </c>
    </row>
    <row r="1782" spans="1:10" x14ac:dyDescent="0.25">
      <c r="A1782" s="2">
        <v>1780</v>
      </c>
      <c r="B1782" s="2" t="s">
        <v>207</v>
      </c>
      <c r="C1782" s="2">
        <v>405</v>
      </c>
      <c r="D1782" s="2">
        <v>30</v>
      </c>
      <c r="E1782" s="2" t="s">
        <v>207</v>
      </c>
      <c r="F1782" s="2" t="s">
        <v>207</v>
      </c>
      <c r="G1782" s="2" t="s">
        <v>207</v>
      </c>
      <c r="H1782" s="2" t="s">
        <v>207</v>
      </c>
      <c r="I1782" s="2" t="s">
        <v>207</v>
      </c>
      <c r="J1782" s="2" t="s">
        <v>207</v>
      </c>
    </row>
    <row r="1783" spans="1:10" x14ac:dyDescent="0.25">
      <c r="A1783" s="2">
        <v>1781</v>
      </c>
      <c r="B1783" s="2" t="s">
        <v>207</v>
      </c>
      <c r="C1783" s="2">
        <v>410</v>
      </c>
      <c r="D1783" s="2">
        <v>30</v>
      </c>
      <c r="E1783" s="2" t="s">
        <v>207</v>
      </c>
      <c r="F1783" s="2" t="s">
        <v>207</v>
      </c>
      <c r="G1783" s="2" t="s">
        <v>207</v>
      </c>
      <c r="H1783" s="2" t="s">
        <v>207</v>
      </c>
      <c r="I1783" s="2" t="s">
        <v>207</v>
      </c>
      <c r="J1783" s="2" t="s">
        <v>207</v>
      </c>
    </row>
    <row r="1784" spans="1:10" x14ac:dyDescent="0.25">
      <c r="A1784" s="2">
        <v>1782</v>
      </c>
      <c r="B1784" s="2" t="s">
        <v>207</v>
      </c>
      <c r="C1784" s="2">
        <v>415</v>
      </c>
      <c r="D1784" s="2">
        <v>30</v>
      </c>
      <c r="E1784" s="2" t="s">
        <v>207</v>
      </c>
      <c r="F1784" s="2" t="s">
        <v>207</v>
      </c>
      <c r="G1784" s="2" t="s">
        <v>207</v>
      </c>
      <c r="H1784" s="2" t="s">
        <v>207</v>
      </c>
      <c r="I1784" s="2" t="s">
        <v>207</v>
      </c>
      <c r="J1784" s="2" t="s">
        <v>207</v>
      </c>
    </row>
    <row r="1785" spans="1:10" x14ac:dyDescent="0.25">
      <c r="A1785" s="2">
        <v>1783</v>
      </c>
      <c r="B1785" s="2" t="s">
        <v>207</v>
      </c>
      <c r="C1785" s="2">
        <v>420</v>
      </c>
      <c r="D1785" s="2">
        <v>30</v>
      </c>
      <c r="E1785" s="2" t="s">
        <v>207</v>
      </c>
      <c r="F1785" s="2" t="s">
        <v>207</v>
      </c>
      <c r="G1785" s="2" t="s">
        <v>207</v>
      </c>
      <c r="H1785" s="2" t="s">
        <v>207</v>
      </c>
      <c r="I1785" s="2" t="s">
        <v>207</v>
      </c>
      <c r="J1785" s="2" t="s">
        <v>207</v>
      </c>
    </row>
    <row r="1786" spans="1:10" x14ac:dyDescent="0.25">
      <c r="A1786" s="2">
        <v>1784</v>
      </c>
      <c r="B1786" s="2" t="s">
        <v>207</v>
      </c>
      <c r="C1786" s="2">
        <v>425</v>
      </c>
      <c r="D1786" s="2">
        <v>30</v>
      </c>
      <c r="E1786" s="2" t="s">
        <v>207</v>
      </c>
      <c r="F1786" s="2" t="s">
        <v>207</v>
      </c>
      <c r="G1786" s="2" t="s">
        <v>207</v>
      </c>
      <c r="H1786" s="2" t="s">
        <v>207</v>
      </c>
      <c r="I1786" s="2" t="s">
        <v>207</v>
      </c>
      <c r="J1786" s="2" t="s">
        <v>207</v>
      </c>
    </row>
    <row r="1787" spans="1:10" x14ac:dyDescent="0.25">
      <c r="A1787" s="2">
        <v>1785</v>
      </c>
      <c r="B1787" s="2" t="s">
        <v>207</v>
      </c>
      <c r="C1787" s="2">
        <v>430</v>
      </c>
      <c r="D1787" s="2">
        <v>30</v>
      </c>
      <c r="E1787" s="2" t="s">
        <v>207</v>
      </c>
      <c r="F1787" s="2" t="s">
        <v>207</v>
      </c>
      <c r="G1787" s="2" t="s">
        <v>207</v>
      </c>
      <c r="H1787" s="2" t="s">
        <v>207</v>
      </c>
      <c r="I1787" s="2" t="s">
        <v>207</v>
      </c>
      <c r="J1787" s="2" t="s">
        <v>207</v>
      </c>
    </row>
    <row r="1788" spans="1:10" x14ac:dyDescent="0.25">
      <c r="A1788" s="2">
        <v>1786</v>
      </c>
      <c r="B1788" s="2" t="s">
        <v>207</v>
      </c>
      <c r="C1788" s="2">
        <v>435</v>
      </c>
      <c r="D1788" s="2">
        <v>30</v>
      </c>
      <c r="E1788" s="2" t="s">
        <v>207</v>
      </c>
      <c r="F1788" s="2" t="s">
        <v>207</v>
      </c>
      <c r="G1788" s="2" t="s">
        <v>207</v>
      </c>
      <c r="H1788" s="2" t="s">
        <v>207</v>
      </c>
      <c r="I1788" s="2" t="s">
        <v>207</v>
      </c>
      <c r="J1788" s="2" t="s">
        <v>207</v>
      </c>
    </row>
    <row r="1789" spans="1:10" x14ac:dyDescent="0.25">
      <c r="A1789" s="2">
        <v>1787</v>
      </c>
      <c r="B1789" s="2" t="s">
        <v>207</v>
      </c>
      <c r="C1789" s="2">
        <v>440</v>
      </c>
      <c r="D1789" s="2">
        <v>30</v>
      </c>
      <c r="E1789" s="2" t="s">
        <v>207</v>
      </c>
      <c r="F1789" s="2" t="s">
        <v>207</v>
      </c>
      <c r="G1789" s="2" t="s">
        <v>207</v>
      </c>
      <c r="H1789" s="2" t="s">
        <v>207</v>
      </c>
      <c r="I1789" s="2" t="s">
        <v>207</v>
      </c>
      <c r="J1789" s="2" t="s">
        <v>207</v>
      </c>
    </row>
    <row r="1790" spans="1:10" x14ac:dyDescent="0.25">
      <c r="A1790" s="2">
        <v>1788</v>
      </c>
      <c r="B1790" s="2" t="s">
        <v>207</v>
      </c>
      <c r="C1790" s="2">
        <v>445</v>
      </c>
      <c r="D1790" s="2">
        <v>30</v>
      </c>
      <c r="E1790" s="2" t="s">
        <v>207</v>
      </c>
      <c r="F1790" s="2" t="s">
        <v>207</v>
      </c>
      <c r="G1790" s="2" t="s">
        <v>207</v>
      </c>
      <c r="H1790" s="2" t="s">
        <v>207</v>
      </c>
      <c r="I1790" s="2" t="s">
        <v>207</v>
      </c>
      <c r="J1790" s="2" t="s">
        <v>207</v>
      </c>
    </row>
    <row r="1791" spans="1:10" x14ac:dyDescent="0.25">
      <c r="A1791" s="2">
        <v>1789</v>
      </c>
      <c r="B1791" s="2" t="s">
        <v>207</v>
      </c>
      <c r="C1791" s="2">
        <v>450</v>
      </c>
      <c r="D1791" s="2">
        <v>30</v>
      </c>
      <c r="E1791" s="2" t="s">
        <v>207</v>
      </c>
      <c r="F1791" s="2" t="s">
        <v>207</v>
      </c>
      <c r="G1791" s="2" t="s">
        <v>207</v>
      </c>
      <c r="H1791" s="2" t="s">
        <v>207</v>
      </c>
      <c r="I1791" s="2" t="s">
        <v>207</v>
      </c>
      <c r="J1791" s="2" t="s">
        <v>207</v>
      </c>
    </row>
    <row r="1792" spans="1:10" x14ac:dyDescent="0.25">
      <c r="A1792" s="2">
        <v>1790</v>
      </c>
      <c r="B1792" s="2" t="s">
        <v>207</v>
      </c>
      <c r="C1792" s="2">
        <v>455</v>
      </c>
      <c r="D1792" s="2">
        <v>30</v>
      </c>
      <c r="E1792" s="2" t="s">
        <v>207</v>
      </c>
      <c r="F1792" s="2" t="s">
        <v>207</v>
      </c>
      <c r="G1792" s="2" t="s">
        <v>207</v>
      </c>
      <c r="H1792" s="2" t="s">
        <v>207</v>
      </c>
      <c r="I1792" s="2" t="s">
        <v>207</v>
      </c>
      <c r="J1792" s="2" t="s">
        <v>207</v>
      </c>
    </row>
    <row r="1793" spans="1:10" x14ac:dyDescent="0.25">
      <c r="A1793" s="2">
        <v>1791</v>
      </c>
      <c r="B1793" s="2" t="s">
        <v>207</v>
      </c>
      <c r="C1793" s="2">
        <v>460</v>
      </c>
      <c r="D1793" s="2">
        <v>30</v>
      </c>
      <c r="E1793" s="2" t="s">
        <v>207</v>
      </c>
      <c r="F1793" s="2" t="s">
        <v>207</v>
      </c>
      <c r="G1793" s="2" t="s">
        <v>207</v>
      </c>
      <c r="H1793" s="2" t="s">
        <v>207</v>
      </c>
      <c r="I1793" s="2" t="s">
        <v>207</v>
      </c>
      <c r="J1793" s="2" t="s">
        <v>207</v>
      </c>
    </row>
    <row r="1794" spans="1:10" x14ac:dyDescent="0.25">
      <c r="A1794" s="2">
        <v>1792</v>
      </c>
      <c r="B1794" s="2" t="s">
        <v>207</v>
      </c>
      <c r="C1794" s="2">
        <v>465</v>
      </c>
      <c r="D1794" s="2">
        <v>30</v>
      </c>
      <c r="E1794" s="2" t="s">
        <v>207</v>
      </c>
      <c r="F1794" s="2" t="s">
        <v>207</v>
      </c>
      <c r="G1794" s="2" t="s">
        <v>207</v>
      </c>
      <c r="H1794" s="2" t="s">
        <v>207</v>
      </c>
      <c r="I1794" s="2" t="s">
        <v>207</v>
      </c>
      <c r="J1794" s="2" t="s">
        <v>207</v>
      </c>
    </row>
    <row r="1795" spans="1:10" x14ac:dyDescent="0.25">
      <c r="A1795" s="2">
        <v>1793</v>
      </c>
      <c r="B1795" s="2" t="s">
        <v>207</v>
      </c>
      <c r="C1795" s="2">
        <v>470</v>
      </c>
      <c r="D1795" s="2">
        <v>30</v>
      </c>
      <c r="E1795" s="2" t="s">
        <v>207</v>
      </c>
      <c r="F1795" s="2" t="s">
        <v>207</v>
      </c>
      <c r="G1795" s="2" t="s">
        <v>207</v>
      </c>
      <c r="H1795" s="2" t="s">
        <v>207</v>
      </c>
      <c r="I1795" s="2" t="s">
        <v>207</v>
      </c>
      <c r="J1795" s="2" t="s">
        <v>207</v>
      </c>
    </row>
    <row r="1796" spans="1:10" x14ac:dyDescent="0.25">
      <c r="A1796" s="2">
        <v>1794</v>
      </c>
      <c r="B1796" s="2" t="s">
        <v>207</v>
      </c>
      <c r="C1796" s="2">
        <v>475</v>
      </c>
      <c r="D1796" s="2">
        <v>30</v>
      </c>
      <c r="E1796" s="2" t="s">
        <v>207</v>
      </c>
      <c r="F1796" s="2" t="s">
        <v>207</v>
      </c>
      <c r="G1796" s="2" t="s">
        <v>207</v>
      </c>
      <c r="H1796" s="2" t="s">
        <v>207</v>
      </c>
      <c r="I1796" s="2" t="s">
        <v>207</v>
      </c>
      <c r="J1796" s="2" t="s">
        <v>207</v>
      </c>
    </row>
    <row r="1797" spans="1:10" x14ac:dyDescent="0.25">
      <c r="A1797" s="2">
        <v>1795</v>
      </c>
      <c r="B1797" s="2" t="s">
        <v>207</v>
      </c>
      <c r="C1797" s="2">
        <v>480</v>
      </c>
      <c r="D1797" s="2">
        <v>30</v>
      </c>
      <c r="E1797" s="2" t="s">
        <v>207</v>
      </c>
      <c r="F1797" s="2" t="s">
        <v>207</v>
      </c>
      <c r="G1797" s="2" t="s">
        <v>207</v>
      </c>
      <c r="H1797" s="2" t="s">
        <v>207</v>
      </c>
      <c r="I1797" s="2" t="s">
        <v>207</v>
      </c>
      <c r="J1797" s="2" t="s">
        <v>207</v>
      </c>
    </row>
    <row r="1798" spans="1:10" x14ac:dyDescent="0.25">
      <c r="A1798" s="2">
        <v>1796</v>
      </c>
      <c r="B1798" s="2" t="s">
        <v>207</v>
      </c>
      <c r="C1798" s="2">
        <v>485</v>
      </c>
      <c r="D1798" s="2">
        <v>30</v>
      </c>
      <c r="E1798" s="2" t="s">
        <v>207</v>
      </c>
      <c r="F1798" s="2" t="s">
        <v>207</v>
      </c>
      <c r="G1798" s="2" t="s">
        <v>207</v>
      </c>
      <c r="H1798" s="2" t="s">
        <v>207</v>
      </c>
      <c r="I1798" s="2" t="s">
        <v>207</v>
      </c>
      <c r="J1798" s="2" t="s">
        <v>207</v>
      </c>
    </row>
    <row r="1799" spans="1:10" x14ac:dyDescent="0.25">
      <c r="A1799" s="2">
        <v>1797</v>
      </c>
      <c r="B1799" s="2" t="s">
        <v>207</v>
      </c>
      <c r="C1799" s="2">
        <v>490</v>
      </c>
      <c r="D1799" s="2">
        <v>30</v>
      </c>
      <c r="E1799" s="2" t="s">
        <v>207</v>
      </c>
      <c r="F1799" s="2" t="s">
        <v>207</v>
      </c>
      <c r="G1799" s="2" t="s">
        <v>207</v>
      </c>
      <c r="H1799" s="2" t="s">
        <v>207</v>
      </c>
      <c r="I1799" s="2" t="s">
        <v>207</v>
      </c>
      <c r="J1799" s="2" t="s">
        <v>207</v>
      </c>
    </row>
    <row r="1800" spans="1:10" x14ac:dyDescent="0.25">
      <c r="A1800" s="2">
        <v>1798</v>
      </c>
      <c r="B1800" s="2" t="s">
        <v>207</v>
      </c>
      <c r="C1800" s="2">
        <v>495</v>
      </c>
      <c r="D1800" s="2">
        <v>30</v>
      </c>
      <c r="E1800" s="2" t="s">
        <v>207</v>
      </c>
      <c r="F1800" s="2" t="s">
        <v>207</v>
      </c>
      <c r="G1800" s="2" t="s">
        <v>207</v>
      </c>
      <c r="H1800" s="2" t="s">
        <v>207</v>
      </c>
      <c r="I1800" s="2" t="s">
        <v>207</v>
      </c>
      <c r="J1800" s="2" t="s">
        <v>207</v>
      </c>
    </row>
    <row r="1801" spans="1:10" x14ac:dyDescent="0.25">
      <c r="A1801" s="2">
        <v>1799</v>
      </c>
      <c r="B1801" s="2" t="s">
        <v>207</v>
      </c>
      <c r="C1801" s="2">
        <v>500</v>
      </c>
      <c r="D1801" s="2">
        <v>30</v>
      </c>
      <c r="E1801" s="2" t="s">
        <v>207</v>
      </c>
      <c r="F1801" s="2" t="s">
        <v>207</v>
      </c>
      <c r="G1801" s="2" t="s">
        <v>207</v>
      </c>
      <c r="H1801" s="2" t="s">
        <v>207</v>
      </c>
      <c r="I1801" s="2" t="s">
        <v>207</v>
      </c>
      <c r="J1801" s="2" t="s">
        <v>207</v>
      </c>
    </row>
    <row r="1802" spans="1:10" x14ac:dyDescent="0.25">
      <c r="A1802" s="2">
        <v>1800</v>
      </c>
      <c r="B1802" s="2" t="s">
        <v>441</v>
      </c>
      <c r="C1802" s="2">
        <v>5</v>
      </c>
      <c r="D1802" s="2">
        <v>20</v>
      </c>
      <c r="E1802" s="2" t="s">
        <v>207</v>
      </c>
      <c r="F1802" s="2" t="s">
        <v>207</v>
      </c>
      <c r="G1802" s="2" t="s">
        <v>207</v>
      </c>
      <c r="H1802" s="2" t="s">
        <v>207</v>
      </c>
      <c r="I1802" s="2" t="s">
        <v>207</v>
      </c>
      <c r="J1802" s="2" t="s">
        <v>207</v>
      </c>
    </row>
    <row r="1803" spans="1:10" x14ac:dyDescent="0.25">
      <c r="A1803" s="2">
        <v>1801</v>
      </c>
      <c r="B1803" s="2" t="s">
        <v>442</v>
      </c>
      <c r="C1803" s="2">
        <v>10</v>
      </c>
      <c r="D1803" s="2">
        <v>20</v>
      </c>
      <c r="E1803" s="2" t="s">
        <v>207</v>
      </c>
      <c r="F1803" s="2" t="s">
        <v>207</v>
      </c>
      <c r="G1803" s="2" t="s">
        <v>207</v>
      </c>
      <c r="H1803" s="2" t="s">
        <v>207</v>
      </c>
      <c r="I1803" s="2" t="s">
        <v>207</v>
      </c>
      <c r="J1803" s="2" t="s">
        <v>207</v>
      </c>
    </row>
    <row r="1804" spans="1:10" x14ac:dyDescent="0.25">
      <c r="A1804" s="2">
        <v>1802</v>
      </c>
      <c r="B1804" s="2" t="s">
        <v>443</v>
      </c>
      <c r="C1804" s="2">
        <v>15</v>
      </c>
      <c r="D1804" s="2">
        <v>20</v>
      </c>
      <c r="E1804" s="2" t="s">
        <v>207</v>
      </c>
      <c r="F1804" s="2" t="s">
        <v>207</v>
      </c>
      <c r="G1804" s="2" t="s">
        <v>207</v>
      </c>
      <c r="H1804" s="2" t="s">
        <v>207</v>
      </c>
      <c r="I1804" s="2" t="s">
        <v>207</v>
      </c>
      <c r="J1804" s="2" t="s">
        <v>207</v>
      </c>
    </row>
    <row r="1805" spans="1:10" x14ac:dyDescent="0.25">
      <c r="A1805" s="2">
        <v>1803</v>
      </c>
      <c r="B1805" s="2" t="s">
        <v>444</v>
      </c>
      <c r="C1805" s="2">
        <v>20</v>
      </c>
      <c r="D1805" s="2">
        <v>20</v>
      </c>
      <c r="E1805" s="2" t="s">
        <v>207</v>
      </c>
      <c r="F1805" s="2" t="s">
        <v>207</v>
      </c>
      <c r="G1805" s="2" t="s">
        <v>207</v>
      </c>
      <c r="H1805" s="2" t="s">
        <v>207</v>
      </c>
      <c r="I1805" s="2" t="s">
        <v>207</v>
      </c>
      <c r="J1805" s="2" t="s">
        <v>207</v>
      </c>
    </row>
    <row r="1806" spans="1:10" x14ac:dyDescent="0.25">
      <c r="A1806" s="2">
        <v>1804</v>
      </c>
      <c r="B1806" s="2" t="s">
        <v>409</v>
      </c>
      <c r="C1806" s="2">
        <v>25</v>
      </c>
      <c r="D1806" s="2">
        <v>20</v>
      </c>
      <c r="E1806" s="2" t="s">
        <v>207</v>
      </c>
      <c r="F1806" s="2" t="s">
        <v>207</v>
      </c>
      <c r="G1806" s="2" t="s">
        <v>207</v>
      </c>
      <c r="H1806" s="2" t="s">
        <v>207</v>
      </c>
      <c r="I1806" s="2" t="s">
        <v>207</v>
      </c>
      <c r="J1806" s="2" t="s">
        <v>207</v>
      </c>
    </row>
    <row r="1807" spans="1:10" x14ac:dyDescent="0.25">
      <c r="A1807" s="2">
        <v>1805</v>
      </c>
      <c r="B1807" s="2" t="s">
        <v>445</v>
      </c>
      <c r="C1807" s="2">
        <v>30</v>
      </c>
      <c r="D1807" s="2">
        <v>20</v>
      </c>
      <c r="E1807" s="2" t="s">
        <v>207</v>
      </c>
      <c r="F1807" s="2" t="s">
        <v>207</v>
      </c>
      <c r="G1807" s="2" t="s">
        <v>207</v>
      </c>
      <c r="H1807" s="2" t="s">
        <v>207</v>
      </c>
      <c r="I1807" s="2" t="s">
        <v>207</v>
      </c>
      <c r="J1807" s="2" t="s">
        <v>207</v>
      </c>
    </row>
    <row r="1808" spans="1:10" x14ac:dyDescent="0.25">
      <c r="A1808" s="2">
        <v>1806</v>
      </c>
      <c r="B1808" s="2" t="s">
        <v>446</v>
      </c>
      <c r="C1808" s="2">
        <v>35</v>
      </c>
      <c r="D1808" s="2">
        <v>20</v>
      </c>
      <c r="E1808" s="2" t="s">
        <v>207</v>
      </c>
      <c r="F1808" s="2" t="s">
        <v>207</v>
      </c>
      <c r="G1808" s="2" t="s">
        <v>207</v>
      </c>
      <c r="H1808" s="2" t="s">
        <v>207</v>
      </c>
      <c r="I1808" s="2" t="s">
        <v>207</v>
      </c>
      <c r="J1808" s="2" t="s">
        <v>207</v>
      </c>
    </row>
    <row r="1809" spans="1:10" x14ac:dyDescent="0.25">
      <c r="A1809" s="2">
        <v>1807</v>
      </c>
      <c r="B1809" s="2" t="s">
        <v>447</v>
      </c>
      <c r="C1809" s="2">
        <v>40</v>
      </c>
      <c r="D1809" s="2">
        <v>20</v>
      </c>
      <c r="E1809" s="2" t="s">
        <v>207</v>
      </c>
      <c r="F1809" s="2" t="s">
        <v>207</v>
      </c>
      <c r="G1809" s="2" t="s">
        <v>207</v>
      </c>
      <c r="H1809" s="2" t="s">
        <v>207</v>
      </c>
      <c r="I1809" s="2" t="s">
        <v>207</v>
      </c>
      <c r="J1809" s="2" t="s">
        <v>207</v>
      </c>
    </row>
    <row r="1810" spans="1:10" x14ac:dyDescent="0.25">
      <c r="A1810" s="2">
        <v>1808</v>
      </c>
      <c r="B1810" s="2" t="s">
        <v>448</v>
      </c>
      <c r="C1810" s="2">
        <v>45</v>
      </c>
      <c r="D1810" s="2">
        <v>20</v>
      </c>
      <c r="E1810" s="2" t="s">
        <v>207</v>
      </c>
      <c r="F1810" s="2" t="s">
        <v>207</v>
      </c>
      <c r="G1810" s="2" t="s">
        <v>207</v>
      </c>
      <c r="H1810" s="2" t="s">
        <v>207</v>
      </c>
      <c r="I1810" s="2" t="s">
        <v>207</v>
      </c>
      <c r="J1810" s="2" t="s">
        <v>207</v>
      </c>
    </row>
    <row r="1811" spans="1:10" x14ac:dyDescent="0.25">
      <c r="A1811" s="2">
        <v>1809</v>
      </c>
      <c r="B1811" s="2" t="s">
        <v>449</v>
      </c>
      <c r="C1811" s="2">
        <v>50</v>
      </c>
      <c r="D1811" s="2">
        <v>20</v>
      </c>
      <c r="E1811" s="2" t="s">
        <v>207</v>
      </c>
      <c r="F1811" s="2" t="s">
        <v>207</v>
      </c>
      <c r="G1811" s="2" t="s">
        <v>207</v>
      </c>
      <c r="H1811" s="2" t="s">
        <v>207</v>
      </c>
      <c r="I1811" s="2" t="s">
        <v>207</v>
      </c>
      <c r="J1811" s="2" t="s">
        <v>207</v>
      </c>
    </row>
    <row r="1812" spans="1:10" x14ac:dyDescent="0.25">
      <c r="A1812" s="2">
        <v>1810</v>
      </c>
      <c r="B1812" s="2" t="s">
        <v>450</v>
      </c>
      <c r="C1812" s="2">
        <v>55</v>
      </c>
      <c r="D1812" s="2">
        <v>20</v>
      </c>
      <c r="E1812" s="2" t="s">
        <v>207</v>
      </c>
      <c r="F1812" s="2" t="s">
        <v>207</v>
      </c>
      <c r="G1812" s="2" t="s">
        <v>207</v>
      </c>
      <c r="H1812" s="2" t="s">
        <v>207</v>
      </c>
      <c r="I1812" s="2" t="s">
        <v>207</v>
      </c>
      <c r="J1812" s="2" t="s">
        <v>207</v>
      </c>
    </row>
    <row r="1813" spans="1:10" x14ac:dyDescent="0.25">
      <c r="A1813" s="2">
        <v>1811</v>
      </c>
      <c r="B1813" s="2" t="s">
        <v>451</v>
      </c>
      <c r="C1813" s="2">
        <v>60</v>
      </c>
      <c r="D1813" s="2">
        <v>20</v>
      </c>
      <c r="E1813" s="2" t="s">
        <v>207</v>
      </c>
      <c r="F1813" s="2" t="s">
        <v>207</v>
      </c>
      <c r="G1813" s="2" t="s">
        <v>207</v>
      </c>
      <c r="H1813" s="2" t="s">
        <v>207</v>
      </c>
      <c r="I1813" s="2" t="s">
        <v>207</v>
      </c>
      <c r="J1813" s="2" t="s">
        <v>207</v>
      </c>
    </row>
    <row r="1814" spans="1:10" x14ac:dyDescent="0.25">
      <c r="A1814" s="2">
        <v>1812</v>
      </c>
      <c r="B1814" s="2" t="s">
        <v>452</v>
      </c>
      <c r="C1814" s="2">
        <v>65</v>
      </c>
      <c r="D1814" s="2">
        <v>20</v>
      </c>
      <c r="E1814" s="2" t="s">
        <v>207</v>
      </c>
      <c r="F1814" s="2" t="s">
        <v>207</v>
      </c>
      <c r="G1814" s="2" t="s">
        <v>207</v>
      </c>
      <c r="H1814" s="2" t="s">
        <v>207</v>
      </c>
      <c r="I1814" s="2" t="s">
        <v>207</v>
      </c>
      <c r="J1814" s="2" t="s">
        <v>207</v>
      </c>
    </row>
    <row r="1815" spans="1:10" x14ac:dyDescent="0.25">
      <c r="A1815" s="2">
        <v>1813</v>
      </c>
      <c r="B1815" s="2" t="s">
        <v>453</v>
      </c>
      <c r="C1815" s="2">
        <v>70</v>
      </c>
      <c r="D1815" s="2">
        <v>20</v>
      </c>
      <c r="E1815" s="2" t="s">
        <v>207</v>
      </c>
      <c r="F1815" s="2" t="s">
        <v>207</v>
      </c>
      <c r="G1815" s="2" t="s">
        <v>207</v>
      </c>
      <c r="H1815" s="2" t="s">
        <v>207</v>
      </c>
      <c r="I1815" s="2" t="s">
        <v>207</v>
      </c>
      <c r="J1815" s="2" t="s">
        <v>207</v>
      </c>
    </row>
    <row r="1816" spans="1:10" x14ac:dyDescent="0.25">
      <c r="A1816" s="2">
        <v>1814</v>
      </c>
      <c r="B1816" s="2" t="s">
        <v>454</v>
      </c>
      <c r="C1816" s="2">
        <v>75</v>
      </c>
      <c r="D1816" s="2">
        <v>20</v>
      </c>
      <c r="E1816" s="2" t="s">
        <v>207</v>
      </c>
      <c r="F1816" s="2" t="s">
        <v>207</v>
      </c>
      <c r="G1816" s="2" t="s">
        <v>207</v>
      </c>
      <c r="H1816" s="2" t="s">
        <v>207</v>
      </c>
      <c r="I1816" s="2" t="s">
        <v>207</v>
      </c>
      <c r="J1816" s="2" t="s">
        <v>207</v>
      </c>
    </row>
    <row r="1817" spans="1:10" x14ac:dyDescent="0.25">
      <c r="A1817" s="2">
        <v>1815</v>
      </c>
      <c r="B1817" s="2" t="s">
        <v>455</v>
      </c>
      <c r="C1817" s="2">
        <v>80</v>
      </c>
      <c r="D1817" s="2">
        <v>20</v>
      </c>
      <c r="E1817" s="2" t="s">
        <v>207</v>
      </c>
      <c r="F1817" s="2" t="s">
        <v>207</v>
      </c>
      <c r="G1817" s="2" t="s">
        <v>207</v>
      </c>
      <c r="H1817" s="2" t="s">
        <v>207</v>
      </c>
      <c r="I1817" s="2" t="s">
        <v>207</v>
      </c>
      <c r="J1817" s="2" t="s">
        <v>207</v>
      </c>
    </row>
    <row r="1818" spans="1:10" x14ac:dyDescent="0.25">
      <c r="A1818" s="2">
        <v>1816</v>
      </c>
      <c r="B1818" s="2" t="s">
        <v>456</v>
      </c>
      <c r="C1818" s="2">
        <v>85</v>
      </c>
      <c r="D1818" s="2">
        <v>20</v>
      </c>
      <c r="E1818" s="2" t="s">
        <v>207</v>
      </c>
      <c r="F1818" s="2" t="s">
        <v>207</v>
      </c>
      <c r="G1818" s="2" t="s">
        <v>207</v>
      </c>
      <c r="H1818" s="2" t="s">
        <v>207</v>
      </c>
      <c r="I1818" s="2" t="s">
        <v>207</v>
      </c>
      <c r="J1818" s="2" t="s">
        <v>207</v>
      </c>
    </row>
    <row r="1819" spans="1:10" x14ac:dyDescent="0.25">
      <c r="A1819" s="2">
        <v>1817</v>
      </c>
      <c r="B1819" s="2" t="s">
        <v>457</v>
      </c>
      <c r="C1819" s="2">
        <v>90</v>
      </c>
      <c r="D1819" s="2">
        <v>20</v>
      </c>
      <c r="E1819" s="2" t="s">
        <v>207</v>
      </c>
      <c r="F1819" s="2" t="s">
        <v>207</v>
      </c>
      <c r="G1819" s="2" t="s">
        <v>207</v>
      </c>
      <c r="H1819" s="2" t="s">
        <v>207</v>
      </c>
      <c r="I1819" s="2" t="s">
        <v>207</v>
      </c>
      <c r="J1819" s="2" t="s">
        <v>207</v>
      </c>
    </row>
    <row r="1820" spans="1:10" x14ac:dyDescent="0.25">
      <c r="A1820" s="2">
        <v>1818</v>
      </c>
      <c r="B1820" s="2" t="s">
        <v>458</v>
      </c>
      <c r="C1820" s="2">
        <v>95</v>
      </c>
      <c r="D1820" s="2">
        <v>20</v>
      </c>
      <c r="E1820" s="2" t="s">
        <v>207</v>
      </c>
      <c r="F1820" s="2" t="s">
        <v>207</v>
      </c>
      <c r="G1820" s="2" t="s">
        <v>207</v>
      </c>
      <c r="H1820" s="2" t="s">
        <v>207</v>
      </c>
      <c r="I1820" s="2" t="s">
        <v>207</v>
      </c>
      <c r="J1820" s="2" t="s">
        <v>207</v>
      </c>
    </row>
    <row r="1821" spans="1:10" x14ac:dyDescent="0.25">
      <c r="A1821" s="2">
        <v>1819</v>
      </c>
      <c r="B1821" s="2" t="s">
        <v>459</v>
      </c>
      <c r="C1821" s="2">
        <v>100</v>
      </c>
      <c r="D1821" s="2">
        <v>20</v>
      </c>
      <c r="E1821" s="2" t="s">
        <v>207</v>
      </c>
      <c r="F1821" s="2" t="s">
        <v>207</v>
      </c>
      <c r="G1821" s="2" t="s">
        <v>207</v>
      </c>
      <c r="H1821" s="2" t="s">
        <v>207</v>
      </c>
      <c r="I1821" s="2" t="s">
        <v>207</v>
      </c>
      <c r="J1821" s="2" t="s">
        <v>207</v>
      </c>
    </row>
    <row r="1822" spans="1:10" x14ac:dyDescent="0.25">
      <c r="A1822" s="2">
        <v>1820</v>
      </c>
      <c r="B1822" s="2" t="s">
        <v>460</v>
      </c>
      <c r="C1822" s="2">
        <v>105</v>
      </c>
      <c r="D1822" s="2">
        <v>20</v>
      </c>
      <c r="E1822" s="2" t="s">
        <v>207</v>
      </c>
      <c r="F1822" s="2" t="s">
        <v>207</v>
      </c>
      <c r="G1822" s="2" t="s">
        <v>207</v>
      </c>
      <c r="H1822" s="2" t="s">
        <v>207</v>
      </c>
      <c r="I1822" s="2" t="s">
        <v>207</v>
      </c>
      <c r="J1822" s="2" t="s">
        <v>207</v>
      </c>
    </row>
    <row r="1823" spans="1:10" x14ac:dyDescent="0.25">
      <c r="A1823" s="2">
        <v>1821</v>
      </c>
      <c r="B1823" s="2" t="s">
        <v>461</v>
      </c>
      <c r="C1823" s="2">
        <v>110</v>
      </c>
      <c r="D1823" s="2">
        <v>20</v>
      </c>
      <c r="E1823" s="2" t="s">
        <v>207</v>
      </c>
      <c r="F1823" s="2" t="s">
        <v>207</v>
      </c>
      <c r="G1823" s="2" t="s">
        <v>207</v>
      </c>
      <c r="H1823" s="2" t="s">
        <v>207</v>
      </c>
      <c r="I1823" s="2" t="s">
        <v>207</v>
      </c>
      <c r="J1823" s="2" t="s">
        <v>207</v>
      </c>
    </row>
    <row r="1824" spans="1:10" x14ac:dyDescent="0.25">
      <c r="A1824" s="2">
        <v>1822</v>
      </c>
      <c r="B1824" s="2" t="s">
        <v>462</v>
      </c>
      <c r="C1824" s="2">
        <v>115</v>
      </c>
      <c r="D1824" s="2">
        <v>20</v>
      </c>
      <c r="E1824" s="2" t="s">
        <v>207</v>
      </c>
      <c r="F1824" s="2" t="s">
        <v>207</v>
      </c>
      <c r="G1824" s="2" t="s">
        <v>207</v>
      </c>
      <c r="H1824" s="2" t="s">
        <v>207</v>
      </c>
      <c r="I1824" s="2" t="s">
        <v>207</v>
      </c>
      <c r="J1824" s="2" t="s">
        <v>207</v>
      </c>
    </row>
    <row r="1825" spans="1:10" x14ac:dyDescent="0.25">
      <c r="A1825" s="2">
        <v>1823</v>
      </c>
      <c r="B1825" s="2" t="s">
        <v>463</v>
      </c>
      <c r="C1825" s="2">
        <v>120</v>
      </c>
      <c r="D1825" s="2">
        <v>20</v>
      </c>
      <c r="E1825" s="2" t="s">
        <v>207</v>
      </c>
      <c r="F1825" s="2" t="s">
        <v>207</v>
      </c>
      <c r="G1825" s="2" t="s">
        <v>207</v>
      </c>
      <c r="H1825" s="2" t="s">
        <v>207</v>
      </c>
      <c r="I1825" s="2" t="s">
        <v>207</v>
      </c>
      <c r="J1825" s="2" t="s">
        <v>207</v>
      </c>
    </row>
    <row r="1826" spans="1:10" x14ac:dyDescent="0.25">
      <c r="A1826" s="2">
        <v>1824</v>
      </c>
      <c r="B1826" s="2" t="s">
        <v>464</v>
      </c>
      <c r="C1826" s="2">
        <v>125</v>
      </c>
      <c r="D1826" s="2">
        <v>20</v>
      </c>
      <c r="E1826" s="2" t="s">
        <v>207</v>
      </c>
      <c r="F1826" s="2" t="s">
        <v>207</v>
      </c>
      <c r="G1826" s="2" t="s">
        <v>207</v>
      </c>
      <c r="H1826" s="2" t="s">
        <v>207</v>
      </c>
      <c r="I1826" s="2" t="s">
        <v>207</v>
      </c>
      <c r="J1826" s="2" t="s">
        <v>207</v>
      </c>
    </row>
    <row r="1827" spans="1:10" x14ac:dyDescent="0.25">
      <c r="A1827" s="2">
        <v>1825</v>
      </c>
      <c r="B1827" s="2" t="s">
        <v>465</v>
      </c>
      <c r="C1827" s="2">
        <v>130</v>
      </c>
      <c r="D1827" s="2">
        <v>20</v>
      </c>
      <c r="E1827" s="2" t="s">
        <v>207</v>
      </c>
      <c r="F1827" s="2" t="s">
        <v>207</v>
      </c>
      <c r="G1827" s="2" t="s">
        <v>207</v>
      </c>
      <c r="H1827" s="2" t="s">
        <v>207</v>
      </c>
      <c r="I1827" s="2" t="s">
        <v>207</v>
      </c>
      <c r="J1827" s="2" t="s">
        <v>207</v>
      </c>
    </row>
    <row r="1828" spans="1:10" x14ac:dyDescent="0.25">
      <c r="A1828" s="2">
        <v>1826</v>
      </c>
      <c r="B1828" s="2" t="s">
        <v>466</v>
      </c>
      <c r="C1828" s="2">
        <v>135</v>
      </c>
      <c r="D1828" s="2">
        <v>20</v>
      </c>
      <c r="E1828" s="2" t="s">
        <v>207</v>
      </c>
      <c r="F1828" s="2" t="s">
        <v>207</v>
      </c>
      <c r="G1828" s="2" t="s">
        <v>207</v>
      </c>
      <c r="H1828" s="2" t="s">
        <v>207</v>
      </c>
      <c r="I1828" s="2" t="s">
        <v>207</v>
      </c>
      <c r="J1828" s="2" t="s">
        <v>207</v>
      </c>
    </row>
    <row r="1829" spans="1:10" x14ac:dyDescent="0.25">
      <c r="A1829" s="2">
        <v>1827</v>
      </c>
      <c r="B1829" s="2" t="s">
        <v>467</v>
      </c>
      <c r="C1829" s="2">
        <v>140</v>
      </c>
      <c r="D1829" s="2">
        <v>20</v>
      </c>
      <c r="E1829" s="2" t="s">
        <v>207</v>
      </c>
      <c r="F1829" s="2" t="s">
        <v>207</v>
      </c>
      <c r="G1829" s="2" t="s">
        <v>207</v>
      </c>
      <c r="H1829" s="2" t="s">
        <v>207</v>
      </c>
      <c r="I1829" s="2" t="s">
        <v>207</v>
      </c>
      <c r="J1829" s="2" t="s">
        <v>207</v>
      </c>
    </row>
    <row r="1830" spans="1:10" x14ac:dyDescent="0.25">
      <c r="A1830" s="2">
        <v>1828</v>
      </c>
      <c r="B1830" s="2" t="s">
        <v>468</v>
      </c>
      <c r="C1830" s="2">
        <v>145</v>
      </c>
      <c r="D1830" s="2">
        <v>20</v>
      </c>
      <c r="E1830" s="2" t="s">
        <v>207</v>
      </c>
      <c r="F1830" s="2" t="s">
        <v>207</v>
      </c>
      <c r="G1830" s="2" t="s">
        <v>207</v>
      </c>
      <c r="H1830" s="2" t="s">
        <v>207</v>
      </c>
      <c r="I1830" s="2" t="s">
        <v>207</v>
      </c>
      <c r="J1830" s="2" t="s">
        <v>207</v>
      </c>
    </row>
    <row r="1831" spans="1:10" x14ac:dyDescent="0.25">
      <c r="A1831" s="2">
        <v>1829</v>
      </c>
      <c r="B1831" s="2" t="s">
        <v>469</v>
      </c>
      <c r="C1831" s="2">
        <v>150</v>
      </c>
      <c r="D1831" s="2">
        <v>20</v>
      </c>
      <c r="E1831" s="2" t="s">
        <v>207</v>
      </c>
      <c r="F1831" s="2" t="s">
        <v>207</v>
      </c>
      <c r="G1831" s="2" t="s">
        <v>207</v>
      </c>
      <c r="H1831" s="2" t="s">
        <v>207</v>
      </c>
      <c r="I1831" s="2" t="s">
        <v>207</v>
      </c>
      <c r="J1831" s="2" t="s">
        <v>207</v>
      </c>
    </row>
    <row r="1832" spans="1:10" x14ac:dyDescent="0.25">
      <c r="A1832" s="2">
        <v>1830</v>
      </c>
      <c r="B1832" s="2" t="s">
        <v>470</v>
      </c>
      <c r="C1832" s="2">
        <v>155</v>
      </c>
      <c r="D1832" s="2">
        <v>20</v>
      </c>
      <c r="E1832" s="2" t="s">
        <v>207</v>
      </c>
      <c r="F1832" s="2" t="s">
        <v>207</v>
      </c>
      <c r="G1832" s="2" t="s">
        <v>207</v>
      </c>
      <c r="H1832" s="2" t="s">
        <v>207</v>
      </c>
      <c r="I1832" s="2" t="s">
        <v>207</v>
      </c>
      <c r="J1832" s="2" t="s">
        <v>207</v>
      </c>
    </row>
    <row r="1833" spans="1:10" x14ac:dyDescent="0.25">
      <c r="A1833" s="2">
        <v>1831</v>
      </c>
      <c r="B1833" s="2" t="s">
        <v>471</v>
      </c>
      <c r="C1833" s="2">
        <v>160</v>
      </c>
      <c r="D1833" s="2">
        <v>20</v>
      </c>
      <c r="E1833" s="2" t="s">
        <v>207</v>
      </c>
      <c r="F1833" s="2" t="s">
        <v>207</v>
      </c>
      <c r="G1833" s="2" t="s">
        <v>207</v>
      </c>
      <c r="H1833" s="2" t="s">
        <v>207</v>
      </c>
      <c r="I1833" s="2" t="s">
        <v>207</v>
      </c>
      <c r="J1833" s="2" t="s">
        <v>207</v>
      </c>
    </row>
    <row r="1834" spans="1:10" x14ac:dyDescent="0.25">
      <c r="A1834" s="2">
        <v>1832</v>
      </c>
      <c r="B1834" s="2" t="s">
        <v>472</v>
      </c>
      <c r="C1834" s="2">
        <v>165</v>
      </c>
      <c r="D1834" s="2">
        <v>20</v>
      </c>
      <c r="E1834" s="2" t="s">
        <v>207</v>
      </c>
      <c r="F1834" s="2" t="s">
        <v>207</v>
      </c>
      <c r="G1834" s="2" t="s">
        <v>207</v>
      </c>
      <c r="H1834" s="2" t="s">
        <v>207</v>
      </c>
      <c r="I1834" s="2" t="s">
        <v>207</v>
      </c>
      <c r="J1834" s="2" t="s">
        <v>207</v>
      </c>
    </row>
    <row r="1835" spans="1:10" x14ac:dyDescent="0.25">
      <c r="A1835" s="2">
        <v>1833</v>
      </c>
      <c r="B1835" s="2" t="s">
        <v>473</v>
      </c>
      <c r="C1835" s="2">
        <v>170</v>
      </c>
      <c r="D1835" s="2">
        <v>20</v>
      </c>
      <c r="E1835" s="2" t="s">
        <v>207</v>
      </c>
      <c r="F1835" s="2" t="s">
        <v>207</v>
      </c>
      <c r="G1835" s="2" t="s">
        <v>207</v>
      </c>
      <c r="H1835" s="2" t="s">
        <v>207</v>
      </c>
      <c r="I1835" s="2" t="s">
        <v>207</v>
      </c>
      <c r="J1835" s="2" t="s">
        <v>207</v>
      </c>
    </row>
    <row r="1836" spans="1:10" x14ac:dyDescent="0.25">
      <c r="A1836" s="2">
        <v>1834</v>
      </c>
      <c r="B1836" s="2" t="s">
        <v>474</v>
      </c>
      <c r="C1836" s="2">
        <v>175</v>
      </c>
      <c r="D1836" s="2">
        <v>20</v>
      </c>
      <c r="E1836" s="2" t="s">
        <v>207</v>
      </c>
      <c r="F1836" s="2" t="s">
        <v>207</v>
      </c>
      <c r="G1836" s="2" t="s">
        <v>207</v>
      </c>
      <c r="H1836" s="2" t="s">
        <v>207</v>
      </c>
      <c r="I1836" s="2" t="s">
        <v>207</v>
      </c>
      <c r="J1836" s="2" t="s">
        <v>207</v>
      </c>
    </row>
    <row r="1837" spans="1:10" x14ac:dyDescent="0.25">
      <c r="A1837" s="2">
        <v>1835</v>
      </c>
      <c r="B1837" s="2" t="s">
        <v>475</v>
      </c>
      <c r="C1837" s="2">
        <v>180</v>
      </c>
      <c r="D1837" s="2">
        <v>20</v>
      </c>
      <c r="E1837" s="2" t="s">
        <v>207</v>
      </c>
      <c r="F1837" s="2" t="s">
        <v>207</v>
      </c>
      <c r="G1837" s="2" t="s">
        <v>207</v>
      </c>
      <c r="H1837" s="2" t="s">
        <v>207</v>
      </c>
      <c r="I1837" s="2" t="s">
        <v>207</v>
      </c>
      <c r="J1837" s="2" t="s">
        <v>207</v>
      </c>
    </row>
    <row r="1838" spans="1:10" x14ac:dyDescent="0.25">
      <c r="A1838" s="2">
        <v>1836</v>
      </c>
      <c r="B1838" s="2" t="s">
        <v>476</v>
      </c>
      <c r="C1838" s="2">
        <v>185</v>
      </c>
      <c r="D1838" s="2">
        <v>20</v>
      </c>
      <c r="E1838" s="2" t="s">
        <v>207</v>
      </c>
      <c r="F1838" s="2" t="s">
        <v>207</v>
      </c>
      <c r="G1838" s="2" t="s">
        <v>207</v>
      </c>
      <c r="H1838" s="2" t="s">
        <v>207</v>
      </c>
      <c r="I1838" s="2" t="s">
        <v>207</v>
      </c>
      <c r="J1838" s="2" t="s">
        <v>207</v>
      </c>
    </row>
    <row r="1839" spans="1:10" x14ac:dyDescent="0.25">
      <c r="A1839" s="2">
        <v>1837</v>
      </c>
      <c r="B1839" s="2" t="s">
        <v>477</v>
      </c>
      <c r="C1839" s="2">
        <v>190</v>
      </c>
      <c r="D1839" s="2">
        <v>20</v>
      </c>
      <c r="E1839" s="2" t="s">
        <v>207</v>
      </c>
      <c r="F1839" s="2" t="s">
        <v>207</v>
      </c>
      <c r="G1839" s="2" t="s">
        <v>207</v>
      </c>
      <c r="H1839" s="2" t="s">
        <v>207</v>
      </c>
      <c r="I1839" s="2" t="s">
        <v>207</v>
      </c>
      <c r="J1839" s="2" t="s">
        <v>207</v>
      </c>
    </row>
    <row r="1840" spans="1:10" x14ac:dyDescent="0.25">
      <c r="A1840" s="2">
        <v>1838</v>
      </c>
      <c r="B1840" s="2" t="s">
        <v>478</v>
      </c>
      <c r="C1840" s="2">
        <v>195</v>
      </c>
      <c r="D1840" s="2">
        <v>20</v>
      </c>
      <c r="E1840" s="2" t="s">
        <v>207</v>
      </c>
      <c r="F1840" s="2" t="s">
        <v>207</v>
      </c>
      <c r="G1840" s="2" t="s">
        <v>207</v>
      </c>
      <c r="H1840" s="2" t="s">
        <v>207</v>
      </c>
      <c r="I1840" s="2" t="s">
        <v>207</v>
      </c>
      <c r="J1840" s="2" t="s">
        <v>207</v>
      </c>
    </row>
    <row r="1841" spans="1:10" x14ac:dyDescent="0.25">
      <c r="A1841" s="2">
        <v>1839</v>
      </c>
      <c r="B1841" s="2" t="s">
        <v>479</v>
      </c>
      <c r="C1841" s="2">
        <v>200</v>
      </c>
      <c r="D1841" s="2">
        <v>20</v>
      </c>
      <c r="E1841" s="2" t="s">
        <v>207</v>
      </c>
      <c r="F1841" s="2" t="s">
        <v>207</v>
      </c>
      <c r="G1841" s="2" t="s">
        <v>207</v>
      </c>
      <c r="H1841" s="2" t="s">
        <v>207</v>
      </c>
      <c r="I1841" s="2" t="s">
        <v>207</v>
      </c>
      <c r="J1841" s="2" t="s">
        <v>207</v>
      </c>
    </row>
    <row r="1842" spans="1:10" x14ac:dyDescent="0.25">
      <c r="A1842" s="2">
        <v>1840</v>
      </c>
      <c r="B1842" s="2" t="s">
        <v>480</v>
      </c>
      <c r="C1842" s="2">
        <v>205</v>
      </c>
      <c r="D1842" s="2">
        <v>20</v>
      </c>
      <c r="E1842" s="2" t="s">
        <v>207</v>
      </c>
      <c r="F1842" s="2" t="s">
        <v>207</v>
      </c>
      <c r="G1842" s="2" t="s">
        <v>207</v>
      </c>
      <c r="H1842" s="2" t="s">
        <v>207</v>
      </c>
      <c r="I1842" s="2" t="s">
        <v>207</v>
      </c>
      <c r="J1842" s="2" t="s">
        <v>207</v>
      </c>
    </row>
    <row r="1843" spans="1:10" x14ac:dyDescent="0.25">
      <c r="A1843" s="2">
        <v>1841</v>
      </c>
      <c r="B1843" s="2" t="s">
        <v>481</v>
      </c>
      <c r="C1843" s="2">
        <v>210</v>
      </c>
      <c r="D1843" s="2">
        <v>20</v>
      </c>
      <c r="E1843" s="2" t="s">
        <v>207</v>
      </c>
      <c r="F1843" s="2" t="s">
        <v>207</v>
      </c>
      <c r="G1843" s="2" t="s">
        <v>207</v>
      </c>
      <c r="H1843" s="2" t="s">
        <v>207</v>
      </c>
      <c r="I1843" s="2" t="s">
        <v>207</v>
      </c>
      <c r="J1843" s="2" t="s">
        <v>207</v>
      </c>
    </row>
    <row r="1844" spans="1:10" x14ac:dyDescent="0.25">
      <c r="A1844" s="2">
        <v>1842</v>
      </c>
      <c r="B1844" s="2" t="s">
        <v>482</v>
      </c>
      <c r="C1844" s="2">
        <v>215</v>
      </c>
      <c r="D1844" s="2">
        <v>20</v>
      </c>
      <c r="E1844" s="2" t="s">
        <v>207</v>
      </c>
      <c r="F1844" s="2" t="s">
        <v>207</v>
      </c>
      <c r="G1844" s="2" t="s">
        <v>207</v>
      </c>
      <c r="H1844" s="2" t="s">
        <v>207</v>
      </c>
      <c r="I1844" s="2" t="s">
        <v>207</v>
      </c>
      <c r="J1844" s="2" t="s">
        <v>207</v>
      </c>
    </row>
    <row r="1845" spans="1:10" x14ac:dyDescent="0.25">
      <c r="A1845" s="2">
        <v>1843</v>
      </c>
      <c r="B1845" s="2" t="s">
        <v>483</v>
      </c>
      <c r="C1845" s="2">
        <v>220</v>
      </c>
      <c r="D1845" s="2">
        <v>20</v>
      </c>
      <c r="E1845" s="2" t="s">
        <v>207</v>
      </c>
      <c r="F1845" s="2" t="s">
        <v>207</v>
      </c>
      <c r="G1845" s="2" t="s">
        <v>207</v>
      </c>
      <c r="H1845" s="2" t="s">
        <v>207</v>
      </c>
      <c r="I1845" s="2" t="s">
        <v>207</v>
      </c>
      <c r="J1845" s="2" t="s">
        <v>207</v>
      </c>
    </row>
    <row r="1846" spans="1:10" x14ac:dyDescent="0.25">
      <c r="A1846" s="2">
        <v>1844</v>
      </c>
      <c r="B1846" s="2" t="s">
        <v>484</v>
      </c>
      <c r="C1846" s="2">
        <v>225</v>
      </c>
      <c r="D1846" s="2">
        <v>20</v>
      </c>
      <c r="E1846" s="2" t="s">
        <v>207</v>
      </c>
      <c r="F1846" s="2" t="s">
        <v>207</v>
      </c>
      <c r="G1846" s="2" t="s">
        <v>207</v>
      </c>
      <c r="H1846" s="2" t="s">
        <v>207</v>
      </c>
      <c r="I1846" s="2" t="s">
        <v>207</v>
      </c>
      <c r="J1846" s="2" t="s">
        <v>207</v>
      </c>
    </row>
    <row r="1847" spans="1:10" x14ac:dyDescent="0.25">
      <c r="A1847" s="2">
        <v>1845</v>
      </c>
      <c r="B1847" s="2" t="s">
        <v>207</v>
      </c>
      <c r="C1847" s="2">
        <v>230</v>
      </c>
      <c r="D1847" s="2">
        <v>20</v>
      </c>
      <c r="E1847" s="2" t="s">
        <v>207</v>
      </c>
      <c r="F1847" s="2" t="s">
        <v>207</v>
      </c>
      <c r="G1847" s="2" t="s">
        <v>207</v>
      </c>
      <c r="H1847" s="2" t="s">
        <v>207</v>
      </c>
      <c r="I1847" s="2" t="s">
        <v>207</v>
      </c>
      <c r="J1847" s="2" t="s">
        <v>207</v>
      </c>
    </row>
    <row r="1848" spans="1:10" x14ac:dyDescent="0.25">
      <c r="A1848" s="2">
        <v>1846</v>
      </c>
      <c r="B1848" s="2" t="s">
        <v>207</v>
      </c>
      <c r="C1848" s="2">
        <v>235</v>
      </c>
      <c r="D1848" s="2">
        <v>20</v>
      </c>
      <c r="E1848" s="2" t="s">
        <v>207</v>
      </c>
      <c r="F1848" s="2" t="s">
        <v>207</v>
      </c>
      <c r="G1848" s="2" t="s">
        <v>207</v>
      </c>
      <c r="H1848" s="2" t="s">
        <v>207</v>
      </c>
      <c r="I1848" s="2" t="s">
        <v>207</v>
      </c>
      <c r="J1848" s="2" t="s">
        <v>207</v>
      </c>
    </row>
    <row r="1849" spans="1:10" x14ac:dyDescent="0.25">
      <c r="A1849" s="2">
        <v>1847</v>
      </c>
      <c r="B1849" s="2" t="s">
        <v>207</v>
      </c>
      <c r="C1849" s="2">
        <v>240</v>
      </c>
      <c r="D1849" s="2">
        <v>20</v>
      </c>
      <c r="E1849" s="2" t="s">
        <v>207</v>
      </c>
      <c r="F1849" s="2" t="s">
        <v>207</v>
      </c>
      <c r="G1849" s="2" t="s">
        <v>207</v>
      </c>
      <c r="H1849" s="2" t="s">
        <v>207</v>
      </c>
      <c r="I1849" s="2" t="s">
        <v>207</v>
      </c>
      <c r="J1849" s="2" t="s">
        <v>207</v>
      </c>
    </row>
    <row r="1850" spans="1:10" x14ac:dyDescent="0.25">
      <c r="A1850" s="2">
        <v>1848</v>
      </c>
      <c r="B1850" s="2" t="s">
        <v>207</v>
      </c>
      <c r="C1850" s="2">
        <v>245</v>
      </c>
      <c r="D1850" s="2">
        <v>20</v>
      </c>
      <c r="E1850" s="2" t="s">
        <v>207</v>
      </c>
      <c r="F1850" s="2" t="s">
        <v>207</v>
      </c>
      <c r="G1850" s="2" t="s">
        <v>207</v>
      </c>
      <c r="H1850" s="2" t="s">
        <v>207</v>
      </c>
      <c r="I1850" s="2" t="s">
        <v>207</v>
      </c>
      <c r="J1850" s="2" t="s">
        <v>207</v>
      </c>
    </row>
    <row r="1851" spans="1:10" x14ac:dyDescent="0.25">
      <c r="A1851" s="2">
        <v>1849</v>
      </c>
      <c r="B1851" s="2" t="s">
        <v>207</v>
      </c>
      <c r="C1851" s="2">
        <v>250</v>
      </c>
      <c r="D1851" s="2">
        <v>20</v>
      </c>
      <c r="E1851" s="2" t="s">
        <v>207</v>
      </c>
      <c r="F1851" s="2" t="s">
        <v>207</v>
      </c>
      <c r="G1851" s="2" t="s">
        <v>207</v>
      </c>
      <c r="H1851" s="2" t="s">
        <v>207</v>
      </c>
      <c r="I1851" s="2" t="s">
        <v>207</v>
      </c>
      <c r="J1851" s="2" t="s">
        <v>207</v>
      </c>
    </row>
    <row r="1852" spans="1:10" x14ac:dyDescent="0.25">
      <c r="A1852" s="2">
        <v>1850</v>
      </c>
      <c r="B1852" s="2" t="s">
        <v>207</v>
      </c>
      <c r="C1852" s="2">
        <v>255</v>
      </c>
      <c r="D1852" s="2">
        <v>20</v>
      </c>
      <c r="E1852" s="2" t="s">
        <v>207</v>
      </c>
      <c r="F1852" s="2" t="s">
        <v>207</v>
      </c>
      <c r="G1852" s="2" t="s">
        <v>207</v>
      </c>
      <c r="H1852" s="2" t="s">
        <v>207</v>
      </c>
      <c r="I1852" s="2" t="s">
        <v>207</v>
      </c>
      <c r="J1852" s="2" t="s">
        <v>207</v>
      </c>
    </row>
    <row r="1853" spans="1:10" x14ac:dyDescent="0.25">
      <c r="A1853" s="2">
        <v>1851</v>
      </c>
      <c r="B1853" s="2" t="s">
        <v>207</v>
      </c>
      <c r="C1853" s="2">
        <v>260</v>
      </c>
      <c r="D1853" s="2">
        <v>20</v>
      </c>
      <c r="E1853" s="2" t="s">
        <v>207</v>
      </c>
      <c r="F1853" s="2" t="s">
        <v>207</v>
      </c>
      <c r="G1853" s="2" t="s">
        <v>207</v>
      </c>
      <c r="H1853" s="2" t="s">
        <v>207</v>
      </c>
      <c r="I1853" s="2" t="s">
        <v>207</v>
      </c>
      <c r="J1853" s="2" t="s">
        <v>207</v>
      </c>
    </row>
    <row r="1854" spans="1:10" x14ac:dyDescent="0.25">
      <c r="A1854" s="2">
        <v>1852</v>
      </c>
      <c r="B1854" s="2" t="s">
        <v>207</v>
      </c>
      <c r="C1854" s="2">
        <v>265</v>
      </c>
      <c r="D1854" s="2">
        <v>20</v>
      </c>
      <c r="E1854" s="2" t="s">
        <v>207</v>
      </c>
      <c r="F1854" s="2" t="s">
        <v>207</v>
      </c>
      <c r="G1854" s="2" t="s">
        <v>207</v>
      </c>
      <c r="H1854" s="2" t="s">
        <v>207</v>
      </c>
      <c r="I1854" s="2" t="s">
        <v>207</v>
      </c>
      <c r="J1854" s="2" t="s">
        <v>207</v>
      </c>
    </row>
    <row r="1855" spans="1:10" x14ac:dyDescent="0.25">
      <c r="A1855" s="2">
        <v>1853</v>
      </c>
      <c r="B1855" s="2" t="s">
        <v>207</v>
      </c>
      <c r="C1855" s="2">
        <v>270</v>
      </c>
      <c r="D1855" s="2">
        <v>20</v>
      </c>
      <c r="E1855" s="2" t="s">
        <v>207</v>
      </c>
      <c r="F1855" s="2" t="s">
        <v>207</v>
      </c>
      <c r="G1855" s="2" t="s">
        <v>207</v>
      </c>
      <c r="H1855" s="2" t="s">
        <v>207</v>
      </c>
      <c r="I1855" s="2" t="s">
        <v>207</v>
      </c>
      <c r="J1855" s="2" t="s">
        <v>207</v>
      </c>
    </row>
    <row r="1856" spans="1:10" x14ac:dyDescent="0.25">
      <c r="A1856" s="2">
        <v>1854</v>
      </c>
      <c r="B1856" s="2" t="s">
        <v>207</v>
      </c>
      <c r="C1856" s="2">
        <v>275</v>
      </c>
      <c r="D1856" s="2">
        <v>20</v>
      </c>
      <c r="E1856" s="2" t="s">
        <v>207</v>
      </c>
      <c r="F1856" s="2" t="s">
        <v>207</v>
      </c>
      <c r="G1856" s="2" t="s">
        <v>207</v>
      </c>
      <c r="H1856" s="2" t="s">
        <v>207</v>
      </c>
      <c r="I1856" s="2" t="s">
        <v>207</v>
      </c>
      <c r="J1856" s="2" t="s">
        <v>207</v>
      </c>
    </row>
    <row r="1857" spans="1:10" x14ac:dyDescent="0.25">
      <c r="A1857" s="2">
        <v>1855</v>
      </c>
      <c r="B1857" s="2" t="s">
        <v>207</v>
      </c>
      <c r="C1857" s="2">
        <v>280</v>
      </c>
      <c r="D1857" s="2">
        <v>20</v>
      </c>
      <c r="E1857" s="2" t="s">
        <v>207</v>
      </c>
      <c r="F1857" s="2" t="s">
        <v>207</v>
      </c>
      <c r="G1857" s="2" t="s">
        <v>207</v>
      </c>
      <c r="H1857" s="2" t="s">
        <v>207</v>
      </c>
      <c r="I1857" s="2" t="s">
        <v>207</v>
      </c>
      <c r="J1857" s="2" t="s">
        <v>207</v>
      </c>
    </row>
    <row r="1858" spans="1:10" x14ac:dyDescent="0.25">
      <c r="A1858" s="2">
        <v>1856</v>
      </c>
      <c r="B1858" s="2" t="s">
        <v>207</v>
      </c>
      <c r="C1858" s="2">
        <v>285</v>
      </c>
      <c r="D1858" s="2">
        <v>20</v>
      </c>
      <c r="E1858" s="2" t="s">
        <v>207</v>
      </c>
      <c r="F1858" s="2" t="s">
        <v>207</v>
      </c>
      <c r="G1858" s="2" t="s">
        <v>207</v>
      </c>
      <c r="H1858" s="2" t="s">
        <v>207</v>
      </c>
      <c r="I1858" s="2" t="s">
        <v>207</v>
      </c>
      <c r="J1858" s="2" t="s">
        <v>207</v>
      </c>
    </row>
    <row r="1859" spans="1:10" x14ac:dyDescent="0.25">
      <c r="A1859" s="2">
        <v>1857</v>
      </c>
      <c r="B1859" s="2" t="s">
        <v>207</v>
      </c>
      <c r="C1859" s="2">
        <v>290</v>
      </c>
      <c r="D1859" s="2">
        <v>20</v>
      </c>
      <c r="E1859" s="2" t="s">
        <v>207</v>
      </c>
      <c r="F1859" s="2" t="s">
        <v>207</v>
      </c>
      <c r="G1859" s="2" t="s">
        <v>207</v>
      </c>
      <c r="H1859" s="2" t="s">
        <v>207</v>
      </c>
      <c r="I1859" s="2" t="s">
        <v>207</v>
      </c>
      <c r="J1859" s="2" t="s">
        <v>207</v>
      </c>
    </row>
    <row r="1860" spans="1:10" x14ac:dyDescent="0.25">
      <c r="A1860" s="2">
        <v>1858</v>
      </c>
      <c r="B1860" s="2" t="s">
        <v>207</v>
      </c>
      <c r="C1860" s="2">
        <v>295</v>
      </c>
      <c r="D1860" s="2">
        <v>20</v>
      </c>
      <c r="E1860" s="2" t="s">
        <v>207</v>
      </c>
      <c r="F1860" s="2" t="s">
        <v>207</v>
      </c>
      <c r="G1860" s="2" t="s">
        <v>207</v>
      </c>
      <c r="H1860" s="2" t="s">
        <v>207</v>
      </c>
      <c r="I1860" s="2" t="s">
        <v>207</v>
      </c>
      <c r="J1860" s="2" t="s">
        <v>207</v>
      </c>
    </row>
    <row r="1861" spans="1:10" x14ac:dyDescent="0.25">
      <c r="A1861" s="2">
        <v>1859</v>
      </c>
      <c r="B1861" s="2" t="s">
        <v>207</v>
      </c>
      <c r="C1861" s="2">
        <v>300</v>
      </c>
      <c r="D1861" s="2">
        <v>20</v>
      </c>
      <c r="E1861" s="2" t="s">
        <v>207</v>
      </c>
      <c r="F1861" s="2" t="s">
        <v>207</v>
      </c>
      <c r="G1861" s="2" t="s">
        <v>207</v>
      </c>
      <c r="H1861" s="2" t="s">
        <v>207</v>
      </c>
      <c r="I1861" s="2" t="s">
        <v>207</v>
      </c>
      <c r="J1861" s="2" t="s">
        <v>207</v>
      </c>
    </row>
    <row r="1862" spans="1:10" x14ac:dyDescent="0.25">
      <c r="A1862" s="2">
        <v>1860</v>
      </c>
      <c r="B1862" s="2" t="s">
        <v>207</v>
      </c>
      <c r="C1862" s="2">
        <v>305</v>
      </c>
      <c r="D1862" s="2">
        <v>20</v>
      </c>
      <c r="E1862" s="2" t="s">
        <v>207</v>
      </c>
      <c r="F1862" s="2" t="s">
        <v>207</v>
      </c>
      <c r="G1862" s="2" t="s">
        <v>207</v>
      </c>
      <c r="H1862" s="2" t="s">
        <v>207</v>
      </c>
      <c r="I1862" s="2" t="s">
        <v>207</v>
      </c>
      <c r="J1862" s="2" t="s">
        <v>207</v>
      </c>
    </row>
    <row r="1863" spans="1:10" x14ac:dyDescent="0.25">
      <c r="A1863" s="2">
        <v>1861</v>
      </c>
      <c r="B1863" s="2" t="s">
        <v>207</v>
      </c>
      <c r="C1863" s="2">
        <v>310</v>
      </c>
      <c r="D1863" s="2">
        <v>20</v>
      </c>
      <c r="E1863" s="2" t="s">
        <v>207</v>
      </c>
      <c r="F1863" s="2" t="s">
        <v>207</v>
      </c>
      <c r="G1863" s="2" t="s">
        <v>207</v>
      </c>
      <c r="H1863" s="2" t="s">
        <v>207</v>
      </c>
      <c r="I1863" s="2" t="s">
        <v>207</v>
      </c>
      <c r="J1863" s="2" t="s">
        <v>207</v>
      </c>
    </row>
    <row r="1864" spans="1:10" x14ac:dyDescent="0.25">
      <c r="A1864" s="2">
        <v>1862</v>
      </c>
      <c r="B1864" s="2" t="s">
        <v>207</v>
      </c>
      <c r="C1864" s="2">
        <v>315</v>
      </c>
      <c r="D1864" s="2">
        <v>20</v>
      </c>
      <c r="E1864" s="2" t="s">
        <v>207</v>
      </c>
      <c r="F1864" s="2" t="s">
        <v>207</v>
      </c>
      <c r="G1864" s="2" t="s">
        <v>207</v>
      </c>
      <c r="H1864" s="2" t="s">
        <v>207</v>
      </c>
      <c r="I1864" s="2" t="s">
        <v>207</v>
      </c>
      <c r="J1864" s="2" t="s">
        <v>207</v>
      </c>
    </row>
    <row r="1865" spans="1:10" x14ac:dyDescent="0.25">
      <c r="A1865" s="2">
        <v>1863</v>
      </c>
      <c r="B1865" s="2" t="s">
        <v>207</v>
      </c>
      <c r="C1865" s="2">
        <v>320</v>
      </c>
      <c r="D1865" s="2">
        <v>20</v>
      </c>
      <c r="E1865" s="2" t="s">
        <v>207</v>
      </c>
      <c r="F1865" s="2" t="s">
        <v>207</v>
      </c>
      <c r="G1865" s="2" t="s">
        <v>207</v>
      </c>
      <c r="H1865" s="2" t="s">
        <v>207</v>
      </c>
      <c r="I1865" s="2" t="s">
        <v>207</v>
      </c>
      <c r="J1865" s="2" t="s">
        <v>207</v>
      </c>
    </row>
    <row r="1866" spans="1:10" x14ac:dyDescent="0.25">
      <c r="A1866" s="2">
        <v>1864</v>
      </c>
      <c r="B1866" s="2" t="s">
        <v>207</v>
      </c>
      <c r="C1866" s="2">
        <v>325</v>
      </c>
      <c r="D1866" s="2">
        <v>20</v>
      </c>
      <c r="E1866" s="2" t="s">
        <v>207</v>
      </c>
      <c r="F1866" s="2" t="s">
        <v>207</v>
      </c>
      <c r="G1866" s="2" t="s">
        <v>207</v>
      </c>
      <c r="H1866" s="2" t="s">
        <v>207</v>
      </c>
      <c r="I1866" s="2" t="s">
        <v>207</v>
      </c>
      <c r="J1866" s="2" t="s">
        <v>207</v>
      </c>
    </row>
    <row r="1867" spans="1:10" x14ac:dyDescent="0.25">
      <c r="A1867" s="2">
        <v>1865</v>
      </c>
      <c r="B1867" s="2" t="s">
        <v>207</v>
      </c>
      <c r="C1867" s="2">
        <v>330</v>
      </c>
      <c r="D1867" s="2">
        <v>20</v>
      </c>
      <c r="E1867" s="2" t="s">
        <v>207</v>
      </c>
      <c r="F1867" s="2" t="s">
        <v>207</v>
      </c>
      <c r="G1867" s="2" t="s">
        <v>207</v>
      </c>
      <c r="H1867" s="2" t="s">
        <v>207</v>
      </c>
      <c r="I1867" s="2" t="s">
        <v>207</v>
      </c>
      <c r="J1867" s="2" t="s">
        <v>207</v>
      </c>
    </row>
    <row r="1868" spans="1:10" x14ac:dyDescent="0.25">
      <c r="A1868" s="2">
        <v>1866</v>
      </c>
      <c r="B1868" s="2" t="s">
        <v>207</v>
      </c>
      <c r="C1868" s="2">
        <v>335</v>
      </c>
      <c r="D1868" s="2">
        <v>20</v>
      </c>
      <c r="E1868" s="2" t="s">
        <v>207</v>
      </c>
      <c r="F1868" s="2" t="s">
        <v>207</v>
      </c>
      <c r="G1868" s="2" t="s">
        <v>207</v>
      </c>
      <c r="H1868" s="2" t="s">
        <v>207</v>
      </c>
      <c r="I1868" s="2" t="s">
        <v>207</v>
      </c>
      <c r="J1868" s="2" t="s">
        <v>207</v>
      </c>
    </row>
    <row r="1869" spans="1:10" x14ac:dyDescent="0.25">
      <c r="A1869" s="2">
        <v>1867</v>
      </c>
      <c r="B1869" s="2" t="s">
        <v>207</v>
      </c>
      <c r="C1869" s="2">
        <v>340</v>
      </c>
      <c r="D1869" s="2">
        <v>20</v>
      </c>
      <c r="E1869" s="2" t="s">
        <v>207</v>
      </c>
      <c r="F1869" s="2" t="s">
        <v>207</v>
      </c>
      <c r="G1869" s="2" t="s">
        <v>207</v>
      </c>
      <c r="H1869" s="2" t="s">
        <v>207</v>
      </c>
      <c r="I1869" s="2" t="s">
        <v>207</v>
      </c>
      <c r="J1869" s="2" t="s">
        <v>207</v>
      </c>
    </row>
    <row r="1870" spans="1:10" x14ac:dyDescent="0.25">
      <c r="A1870" s="2">
        <v>1868</v>
      </c>
      <c r="B1870" s="2" t="s">
        <v>207</v>
      </c>
      <c r="C1870" s="2">
        <v>345</v>
      </c>
      <c r="D1870" s="2">
        <v>20</v>
      </c>
      <c r="E1870" s="2" t="s">
        <v>207</v>
      </c>
      <c r="F1870" s="2" t="s">
        <v>207</v>
      </c>
      <c r="G1870" s="2" t="s">
        <v>207</v>
      </c>
      <c r="H1870" s="2" t="s">
        <v>207</v>
      </c>
      <c r="I1870" s="2" t="s">
        <v>207</v>
      </c>
      <c r="J1870" s="2" t="s">
        <v>207</v>
      </c>
    </row>
    <row r="1871" spans="1:10" x14ac:dyDescent="0.25">
      <c r="A1871" s="2">
        <v>1869</v>
      </c>
      <c r="B1871" s="2" t="s">
        <v>207</v>
      </c>
      <c r="C1871" s="2">
        <v>350</v>
      </c>
      <c r="D1871" s="2">
        <v>20</v>
      </c>
      <c r="E1871" s="2" t="s">
        <v>207</v>
      </c>
      <c r="F1871" s="2" t="s">
        <v>207</v>
      </c>
      <c r="G1871" s="2" t="s">
        <v>207</v>
      </c>
      <c r="H1871" s="2" t="s">
        <v>207</v>
      </c>
      <c r="I1871" s="2" t="s">
        <v>207</v>
      </c>
      <c r="J1871" s="2" t="s">
        <v>207</v>
      </c>
    </row>
    <row r="1872" spans="1:10" x14ac:dyDescent="0.25">
      <c r="A1872" s="2">
        <v>1870</v>
      </c>
      <c r="B1872" s="2" t="s">
        <v>207</v>
      </c>
      <c r="C1872" s="2">
        <v>355</v>
      </c>
      <c r="D1872" s="2">
        <v>20</v>
      </c>
      <c r="E1872" s="2" t="s">
        <v>207</v>
      </c>
      <c r="F1872" s="2" t="s">
        <v>207</v>
      </c>
      <c r="G1872" s="2" t="s">
        <v>207</v>
      </c>
      <c r="H1872" s="2" t="s">
        <v>207</v>
      </c>
      <c r="I1872" s="2" t="s">
        <v>207</v>
      </c>
      <c r="J1872" s="2" t="s">
        <v>207</v>
      </c>
    </row>
    <row r="1873" spans="1:10" x14ac:dyDescent="0.25">
      <c r="A1873" s="2">
        <v>1871</v>
      </c>
      <c r="B1873" s="2" t="s">
        <v>207</v>
      </c>
      <c r="C1873" s="2">
        <v>360</v>
      </c>
      <c r="D1873" s="2">
        <v>20</v>
      </c>
      <c r="E1873" s="2" t="s">
        <v>207</v>
      </c>
      <c r="F1873" s="2" t="s">
        <v>207</v>
      </c>
      <c r="G1873" s="2" t="s">
        <v>207</v>
      </c>
      <c r="H1873" s="2" t="s">
        <v>207</v>
      </c>
      <c r="I1873" s="2" t="s">
        <v>207</v>
      </c>
      <c r="J1873" s="2" t="s">
        <v>207</v>
      </c>
    </row>
    <row r="1874" spans="1:10" x14ac:dyDescent="0.25">
      <c r="A1874" s="2">
        <v>1872</v>
      </c>
      <c r="B1874" s="2" t="s">
        <v>207</v>
      </c>
      <c r="C1874" s="2">
        <v>365</v>
      </c>
      <c r="D1874" s="2">
        <v>20</v>
      </c>
      <c r="E1874" s="2" t="s">
        <v>207</v>
      </c>
      <c r="F1874" s="2" t="s">
        <v>207</v>
      </c>
      <c r="G1874" s="2" t="s">
        <v>207</v>
      </c>
      <c r="H1874" s="2" t="s">
        <v>207</v>
      </c>
      <c r="I1874" s="2" t="s">
        <v>207</v>
      </c>
      <c r="J1874" s="2" t="s">
        <v>207</v>
      </c>
    </row>
    <row r="1875" spans="1:10" x14ac:dyDescent="0.25">
      <c r="A1875" s="2">
        <v>1873</v>
      </c>
      <c r="B1875" s="2" t="s">
        <v>207</v>
      </c>
      <c r="C1875" s="2">
        <v>370</v>
      </c>
      <c r="D1875" s="2">
        <v>20</v>
      </c>
      <c r="E1875" s="2" t="s">
        <v>207</v>
      </c>
      <c r="F1875" s="2" t="s">
        <v>207</v>
      </c>
      <c r="G1875" s="2" t="s">
        <v>207</v>
      </c>
      <c r="H1875" s="2" t="s">
        <v>207</v>
      </c>
      <c r="I1875" s="2" t="s">
        <v>207</v>
      </c>
      <c r="J1875" s="2" t="s">
        <v>207</v>
      </c>
    </row>
    <row r="1876" spans="1:10" x14ac:dyDescent="0.25">
      <c r="A1876" s="2">
        <v>1874</v>
      </c>
      <c r="B1876" s="2" t="s">
        <v>207</v>
      </c>
      <c r="C1876" s="2">
        <v>375</v>
      </c>
      <c r="D1876" s="2">
        <v>20</v>
      </c>
      <c r="E1876" s="2" t="s">
        <v>207</v>
      </c>
      <c r="F1876" s="2" t="s">
        <v>207</v>
      </c>
      <c r="G1876" s="2" t="s">
        <v>207</v>
      </c>
      <c r="H1876" s="2" t="s">
        <v>207</v>
      </c>
      <c r="I1876" s="2" t="s">
        <v>207</v>
      </c>
      <c r="J1876" s="2" t="s">
        <v>207</v>
      </c>
    </row>
    <row r="1877" spans="1:10" x14ac:dyDescent="0.25">
      <c r="A1877" s="2">
        <v>1875</v>
      </c>
      <c r="B1877" s="2" t="s">
        <v>207</v>
      </c>
      <c r="C1877" s="2">
        <v>380</v>
      </c>
      <c r="D1877" s="2">
        <v>20</v>
      </c>
      <c r="E1877" s="2" t="s">
        <v>207</v>
      </c>
      <c r="F1877" s="2" t="s">
        <v>207</v>
      </c>
      <c r="G1877" s="2" t="s">
        <v>207</v>
      </c>
      <c r="H1877" s="2" t="s">
        <v>207</v>
      </c>
      <c r="I1877" s="2" t="s">
        <v>207</v>
      </c>
      <c r="J1877" s="2" t="s">
        <v>207</v>
      </c>
    </row>
    <row r="1878" spans="1:10" x14ac:dyDescent="0.25">
      <c r="A1878" s="2">
        <v>1876</v>
      </c>
      <c r="B1878" s="2" t="s">
        <v>207</v>
      </c>
      <c r="C1878" s="2">
        <v>385</v>
      </c>
      <c r="D1878" s="2">
        <v>20</v>
      </c>
      <c r="E1878" s="2" t="s">
        <v>207</v>
      </c>
      <c r="F1878" s="2" t="s">
        <v>207</v>
      </c>
      <c r="G1878" s="2" t="s">
        <v>207</v>
      </c>
      <c r="H1878" s="2" t="s">
        <v>207</v>
      </c>
      <c r="I1878" s="2" t="s">
        <v>207</v>
      </c>
      <c r="J1878" s="2" t="s">
        <v>207</v>
      </c>
    </row>
    <row r="1879" spans="1:10" x14ac:dyDescent="0.25">
      <c r="A1879" s="2">
        <v>1877</v>
      </c>
      <c r="B1879" s="2" t="s">
        <v>207</v>
      </c>
      <c r="C1879" s="2">
        <v>390</v>
      </c>
      <c r="D1879" s="2">
        <v>20</v>
      </c>
      <c r="E1879" s="2" t="s">
        <v>207</v>
      </c>
      <c r="F1879" s="2" t="s">
        <v>207</v>
      </c>
      <c r="G1879" s="2" t="s">
        <v>207</v>
      </c>
      <c r="H1879" s="2" t="s">
        <v>207</v>
      </c>
      <c r="I1879" s="2" t="s">
        <v>207</v>
      </c>
      <c r="J1879" s="2" t="s">
        <v>207</v>
      </c>
    </row>
    <row r="1880" spans="1:10" x14ac:dyDescent="0.25">
      <c r="A1880" s="2">
        <v>1878</v>
      </c>
      <c r="B1880" s="2" t="s">
        <v>207</v>
      </c>
      <c r="C1880" s="2">
        <v>395</v>
      </c>
      <c r="D1880" s="2">
        <v>20</v>
      </c>
      <c r="E1880" s="2" t="s">
        <v>207</v>
      </c>
      <c r="F1880" s="2" t="s">
        <v>207</v>
      </c>
      <c r="G1880" s="2" t="s">
        <v>207</v>
      </c>
      <c r="H1880" s="2" t="s">
        <v>207</v>
      </c>
      <c r="I1880" s="2" t="s">
        <v>207</v>
      </c>
      <c r="J1880" s="2" t="s">
        <v>207</v>
      </c>
    </row>
    <row r="1881" spans="1:10" x14ac:dyDescent="0.25">
      <c r="A1881" s="2">
        <v>1879</v>
      </c>
      <c r="B1881" s="2" t="s">
        <v>207</v>
      </c>
      <c r="C1881" s="2">
        <v>400</v>
      </c>
      <c r="D1881" s="2">
        <v>20</v>
      </c>
      <c r="E1881" s="2" t="s">
        <v>207</v>
      </c>
      <c r="F1881" s="2" t="s">
        <v>207</v>
      </c>
      <c r="G1881" s="2" t="s">
        <v>207</v>
      </c>
      <c r="H1881" s="2" t="s">
        <v>207</v>
      </c>
      <c r="I1881" s="2" t="s">
        <v>207</v>
      </c>
      <c r="J1881" s="2" t="s">
        <v>207</v>
      </c>
    </row>
    <row r="1882" spans="1:10" x14ac:dyDescent="0.25">
      <c r="A1882" s="2">
        <v>1880</v>
      </c>
      <c r="B1882" s="2" t="s">
        <v>207</v>
      </c>
      <c r="C1882" s="2">
        <v>405</v>
      </c>
      <c r="D1882" s="2">
        <v>20</v>
      </c>
      <c r="E1882" s="2" t="s">
        <v>207</v>
      </c>
      <c r="F1882" s="2" t="s">
        <v>207</v>
      </c>
      <c r="G1882" s="2" t="s">
        <v>207</v>
      </c>
      <c r="H1882" s="2" t="s">
        <v>207</v>
      </c>
      <c r="I1882" s="2" t="s">
        <v>207</v>
      </c>
      <c r="J1882" s="2" t="s">
        <v>207</v>
      </c>
    </row>
    <row r="1883" spans="1:10" x14ac:dyDescent="0.25">
      <c r="A1883" s="2">
        <v>1881</v>
      </c>
      <c r="B1883" s="2" t="s">
        <v>207</v>
      </c>
      <c r="C1883" s="2">
        <v>410</v>
      </c>
      <c r="D1883" s="2">
        <v>20</v>
      </c>
      <c r="E1883" s="2" t="s">
        <v>207</v>
      </c>
      <c r="F1883" s="2" t="s">
        <v>207</v>
      </c>
      <c r="G1883" s="2" t="s">
        <v>207</v>
      </c>
      <c r="H1883" s="2" t="s">
        <v>207</v>
      </c>
      <c r="I1883" s="2" t="s">
        <v>207</v>
      </c>
      <c r="J1883" s="2" t="s">
        <v>207</v>
      </c>
    </row>
    <row r="1884" spans="1:10" x14ac:dyDescent="0.25">
      <c r="A1884" s="2">
        <v>1882</v>
      </c>
      <c r="B1884" s="2" t="s">
        <v>207</v>
      </c>
      <c r="C1884" s="2">
        <v>415</v>
      </c>
      <c r="D1884" s="2">
        <v>20</v>
      </c>
      <c r="E1884" s="2" t="s">
        <v>207</v>
      </c>
      <c r="F1884" s="2" t="s">
        <v>207</v>
      </c>
      <c r="G1884" s="2" t="s">
        <v>207</v>
      </c>
      <c r="H1884" s="2" t="s">
        <v>207</v>
      </c>
      <c r="I1884" s="2" t="s">
        <v>207</v>
      </c>
      <c r="J1884" s="2" t="s">
        <v>207</v>
      </c>
    </row>
    <row r="1885" spans="1:10" x14ac:dyDescent="0.25">
      <c r="A1885" s="2">
        <v>1883</v>
      </c>
      <c r="B1885" s="2" t="s">
        <v>207</v>
      </c>
      <c r="C1885" s="2">
        <v>420</v>
      </c>
      <c r="D1885" s="2">
        <v>20</v>
      </c>
      <c r="E1885" s="2" t="s">
        <v>207</v>
      </c>
      <c r="F1885" s="2" t="s">
        <v>207</v>
      </c>
      <c r="G1885" s="2" t="s">
        <v>207</v>
      </c>
      <c r="H1885" s="2" t="s">
        <v>207</v>
      </c>
      <c r="I1885" s="2" t="s">
        <v>207</v>
      </c>
      <c r="J1885" s="2" t="s">
        <v>207</v>
      </c>
    </row>
    <row r="1886" spans="1:10" x14ac:dyDescent="0.25">
      <c r="A1886" s="2">
        <v>1884</v>
      </c>
      <c r="B1886" s="2" t="s">
        <v>207</v>
      </c>
      <c r="C1886" s="2">
        <v>425</v>
      </c>
      <c r="D1886" s="2">
        <v>20</v>
      </c>
      <c r="E1886" s="2" t="s">
        <v>207</v>
      </c>
      <c r="F1886" s="2" t="s">
        <v>207</v>
      </c>
      <c r="G1886" s="2" t="s">
        <v>207</v>
      </c>
      <c r="H1886" s="2" t="s">
        <v>207</v>
      </c>
      <c r="I1886" s="2" t="s">
        <v>207</v>
      </c>
      <c r="J1886" s="2" t="s">
        <v>207</v>
      </c>
    </row>
    <row r="1887" spans="1:10" x14ac:dyDescent="0.25">
      <c r="A1887" s="2">
        <v>1885</v>
      </c>
      <c r="B1887" s="2" t="s">
        <v>207</v>
      </c>
      <c r="C1887" s="2">
        <v>430</v>
      </c>
      <c r="D1887" s="2">
        <v>20</v>
      </c>
      <c r="E1887" s="2" t="s">
        <v>207</v>
      </c>
      <c r="F1887" s="2" t="s">
        <v>207</v>
      </c>
      <c r="G1887" s="2" t="s">
        <v>207</v>
      </c>
      <c r="H1887" s="2" t="s">
        <v>207</v>
      </c>
      <c r="I1887" s="2" t="s">
        <v>207</v>
      </c>
      <c r="J1887" s="2" t="s">
        <v>207</v>
      </c>
    </row>
    <row r="1888" spans="1:10" x14ac:dyDescent="0.25">
      <c r="A1888" s="2">
        <v>1886</v>
      </c>
      <c r="B1888" s="2" t="s">
        <v>207</v>
      </c>
      <c r="C1888" s="2">
        <v>435</v>
      </c>
      <c r="D1888" s="2">
        <v>20</v>
      </c>
      <c r="E1888" s="2" t="s">
        <v>207</v>
      </c>
      <c r="F1888" s="2" t="s">
        <v>207</v>
      </c>
      <c r="G1888" s="2" t="s">
        <v>207</v>
      </c>
      <c r="H1888" s="2" t="s">
        <v>207</v>
      </c>
      <c r="I1888" s="2" t="s">
        <v>207</v>
      </c>
      <c r="J1888" s="2" t="s">
        <v>207</v>
      </c>
    </row>
    <row r="1889" spans="1:10" x14ac:dyDescent="0.25">
      <c r="A1889" s="2">
        <v>1887</v>
      </c>
      <c r="B1889" s="2" t="s">
        <v>207</v>
      </c>
      <c r="C1889" s="2">
        <v>440</v>
      </c>
      <c r="D1889" s="2">
        <v>20</v>
      </c>
      <c r="E1889" s="2" t="s">
        <v>207</v>
      </c>
      <c r="F1889" s="2" t="s">
        <v>207</v>
      </c>
      <c r="G1889" s="2" t="s">
        <v>207</v>
      </c>
      <c r="H1889" s="2" t="s">
        <v>207</v>
      </c>
      <c r="I1889" s="2" t="s">
        <v>207</v>
      </c>
      <c r="J1889" s="2" t="s">
        <v>207</v>
      </c>
    </row>
    <row r="1890" spans="1:10" x14ac:dyDescent="0.25">
      <c r="A1890" s="2">
        <v>1888</v>
      </c>
      <c r="B1890" s="2" t="s">
        <v>207</v>
      </c>
      <c r="C1890" s="2">
        <v>445</v>
      </c>
      <c r="D1890" s="2">
        <v>20</v>
      </c>
      <c r="E1890" s="2" t="s">
        <v>207</v>
      </c>
      <c r="F1890" s="2" t="s">
        <v>207</v>
      </c>
      <c r="G1890" s="2" t="s">
        <v>207</v>
      </c>
      <c r="H1890" s="2" t="s">
        <v>207</v>
      </c>
      <c r="I1890" s="2" t="s">
        <v>207</v>
      </c>
      <c r="J1890" s="2" t="s">
        <v>207</v>
      </c>
    </row>
    <row r="1891" spans="1:10" x14ac:dyDescent="0.25">
      <c r="A1891" s="2">
        <v>1889</v>
      </c>
      <c r="B1891" s="2" t="s">
        <v>207</v>
      </c>
      <c r="C1891" s="2">
        <v>450</v>
      </c>
      <c r="D1891" s="2">
        <v>20</v>
      </c>
      <c r="E1891" s="2" t="s">
        <v>207</v>
      </c>
      <c r="F1891" s="2" t="s">
        <v>207</v>
      </c>
      <c r="G1891" s="2" t="s">
        <v>207</v>
      </c>
      <c r="H1891" s="2" t="s">
        <v>207</v>
      </c>
      <c r="I1891" s="2" t="s">
        <v>207</v>
      </c>
      <c r="J1891" s="2" t="s">
        <v>207</v>
      </c>
    </row>
    <row r="1892" spans="1:10" x14ac:dyDescent="0.25">
      <c r="A1892" s="2">
        <v>1890</v>
      </c>
      <c r="B1892" s="2" t="s">
        <v>207</v>
      </c>
      <c r="C1892" s="2">
        <v>455</v>
      </c>
      <c r="D1892" s="2">
        <v>20</v>
      </c>
      <c r="E1892" s="2" t="s">
        <v>207</v>
      </c>
      <c r="F1892" s="2" t="s">
        <v>207</v>
      </c>
      <c r="G1892" s="2" t="s">
        <v>207</v>
      </c>
      <c r="H1892" s="2" t="s">
        <v>207</v>
      </c>
      <c r="I1892" s="2" t="s">
        <v>207</v>
      </c>
      <c r="J1892" s="2" t="s">
        <v>207</v>
      </c>
    </row>
    <row r="1893" spans="1:10" x14ac:dyDescent="0.25">
      <c r="A1893" s="2">
        <v>1891</v>
      </c>
      <c r="B1893" s="2" t="s">
        <v>207</v>
      </c>
      <c r="C1893" s="2">
        <v>460</v>
      </c>
      <c r="D1893" s="2">
        <v>20</v>
      </c>
      <c r="E1893" s="2" t="s">
        <v>207</v>
      </c>
      <c r="F1893" s="2" t="s">
        <v>207</v>
      </c>
      <c r="G1893" s="2" t="s">
        <v>207</v>
      </c>
      <c r="H1893" s="2" t="s">
        <v>207</v>
      </c>
      <c r="I1893" s="2" t="s">
        <v>207</v>
      </c>
      <c r="J1893" s="2" t="s">
        <v>207</v>
      </c>
    </row>
    <row r="1894" spans="1:10" x14ac:dyDescent="0.25">
      <c r="A1894" s="2">
        <v>1892</v>
      </c>
      <c r="B1894" s="2" t="s">
        <v>207</v>
      </c>
      <c r="C1894" s="2">
        <v>465</v>
      </c>
      <c r="D1894" s="2">
        <v>20</v>
      </c>
      <c r="E1894" s="2" t="s">
        <v>207</v>
      </c>
      <c r="F1894" s="2" t="s">
        <v>207</v>
      </c>
      <c r="G1894" s="2" t="s">
        <v>207</v>
      </c>
      <c r="H1894" s="2" t="s">
        <v>207</v>
      </c>
      <c r="I1894" s="2" t="s">
        <v>207</v>
      </c>
      <c r="J1894" s="2" t="s">
        <v>207</v>
      </c>
    </row>
    <row r="1895" spans="1:10" x14ac:dyDescent="0.25">
      <c r="A1895" s="2">
        <v>1893</v>
      </c>
      <c r="B1895" s="2" t="s">
        <v>207</v>
      </c>
      <c r="C1895" s="2">
        <v>470</v>
      </c>
      <c r="D1895" s="2">
        <v>20</v>
      </c>
      <c r="E1895" s="2" t="s">
        <v>207</v>
      </c>
      <c r="F1895" s="2" t="s">
        <v>207</v>
      </c>
      <c r="G1895" s="2" t="s">
        <v>207</v>
      </c>
      <c r="H1895" s="2" t="s">
        <v>207</v>
      </c>
      <c r="I1895" s="2" t="s">
        <v>207</v>
      </c>
      <c r="J1895" s="2" t="s">
        <v>207</v>
      </c>
    </row>
    <row r="1896" spans="1:10" x14ac:dyDescent="0.25">
      <c r="A1896" s="2">
        <v>1894</v>
      </c>
      <c r="B1896" s="2" t="s">
        <v>207</v>
      </c>
      <c r="C1896" s="2">
        <v>475</v>
      </c>
      <c r="D1896" s="2">
        <v>20</v>
      </c>
      <c r="E1896" s="2" t="s">
        <v>207</v>
      </c>
      <c r="F1896" s="2" t="s">
        <v>207</v>
      </c>
      <c r="G1896" s="2" t="s">
        <v>207</v>
      </c>
      <c r="H1896" s="2" t="s">
        <v>207</v>
      </c>
      <c r="I1896" s="2" t="s">
        <v>207</v>
      </c>
      <c r="J1896" s="2" t="s">
        <v>207</v>
      </c>
    </row>
    <row r="1897" spans="1:10" x14ac:dyDescent="0.25">
      <c r="A1897" s="2">
        <v>1895</v>
      </c>
      <c r="B1897" s="2" t="s">
        <v>207</v>
      </c>
      <c r="C1897" s="2">
        <v>480</v>
      </c>
      <c r="D1897" s="2">
        <v>20</v>
      </c>
      <c r="E1897" s="2" t="s">
        <v>207</v>
      </c>
      <c r="F1897" s="2" t="s">
        <v>207</v>
      </c>
      <c r="G1897" s="2" t="s">
        <v>207</v>
      </c>
      <c r="H1897" s="2" t="s">
        <v>207</v>
      </c>
      <c r="I1897" s="2" t="s">
        <v>207</v>
      </c>
      <c r="J1897" s="2" t="s">
        <v>207</v>
      </c>
    </row>
    <row r="1898" spans="1:10" x14ac:dyDescent="0.25">
      <c r="A1898" s="2">
        <v>1896</v>
      </c>
      <c r="B1898" s="2" t="s">
        <v>207</v>
      </c>
      <c r="C1898" s="2">
        <v>485</v>
      </c>
      <c r="D1898" s="2">
        <v>20</v>
      </c>
      <c r="E1898" s="2" t="s">
        <v>207</v>
      </c>
      <c r="F1898" s="2" t="s">
        <v>207</v>
      </c>
      <c r="G1898" s="2" t="s">
        <v>207</v>
      </c>
      <c r="H1898" s="2" t="s">
        <v>207</v>
      </c>
      <c r="I1898" s="2" t="s">
        <v>207</v>
      </c>
      <c r="J1898" s="2" t="s">
        <v>207</v>
      </c>
    </row>
    <row r="1899" spans="1:10" x14ac:dyDescent="0.25">
      <c r="A1899" s="2">
        <v>1897</v>
      </c>
      <c r="B1899" s="2" t="s">
        <v>207</v>
      </c>
      <c r="C1899" s="2">
        <v>490</v>
      </c>
      <c r="D1899" s="2">
        <v>20</v>
      </c>
      <c r="E1899" s="2" t="s">
        <v>207</v>
      </c>
      <c r="F1899" s="2" t="s">
        <v>207</v>
      </c>
      <c r="G1899" s="2" t="s">
        <v>207</v>
      </c>
      <c r="H1899" s="2" t="s">
        <v>207</v>
      </c>
      <c r="I1899" s="2" t="s">
        <v>207</v>
      </c>
      <c r="J1899" s="2" t="s">
        <v>207</v>
      </c>
    </row>
    <row r="1900" spans="1:10" x14ac:dyDescent="0.25">
      <c r="A1900" s="2">
        <v>1898</v>
      </c>
      <c r="B1900" s="2" t="s">
        <v>207</v>
      </c>
      <c r="C1900" s="2">
        <v>495</v>
      </c>
      <c r="D1900" s="2">
        <v>20</v>
      </c>
      <c r="E1900" s="2" t="s">
        <v>207</v>
      </c>
      <c r="F1900" s="2" t="s">
        <v>207</v>
      </c>
      <c r="G1900" s="2" t="s">
        <v>207</v>
      </c>
      <c r="H1900" s="2" t="s">
        <v>207</v>
      </c>
      <c r="I1900" s="2" t="s">
        <v>207</v>
      </c>
      <c r="J1900" s="2" t="s">
        <v>207</v>
      </c>
    </row>
    <row r="1901" spans="1:10" x14ac:dyDescent="0.25">
      <c r="A1901" s="2">
        <v>1899</v>
      </c>
      <c r="B1901" s="2" t="s">
        <v>207</v>
      </c>
      <c r="C1901" s="2">
        <v>500</v>
      </c>
      <c r="D1901" s="2">
        <v>20</v>
      </c>
      <c r="E1901" s="2" t="s">
        <v>207</v>
      </c>
      <c r="F1901" s="2" t="s">
        <v>207</v>
      </c>
      <c r="G1901" s="2" t="s">
        <v>207</v>
      </c>
      <c r="H1901" s="2" t="s">
        <v>207</v>
      </c>
      <c r="I1901" s="2" t="s">
        <v>207</v>
      </c>
      <c r="J1901" s="2" t="s">
        <v>207</v>
      </c>
    </row>
    <row r="1902" spans="1:10" x14ac:dyDescent="0.25">
      <c r="A1902" s="2">
        <v>1900</v>
      </c>
      <c r="B1902" s="2" t="s">
        <v>207</v>
      </c>
      <c r="C1902" s="2">
        <v>505</v>
      </c>
      <c r="D1902" s="2">
        <v>20</v>
      </c>
      <c r="E1902" s="2" t="s">
        <v>207</v>
      </c>
      <c r="F1902" s="2" t="s">
        <v>207</v>
      </c>
      <c r="G1902" s="2" t="s">
        <v>207</v>
      </c>
      <c r="H1902" s="2" t="s">
        <v>207</v>
      </c>
      <c r="I1902" s="2" t="s">
        <v>207</v>
      </c>
      <c r="J1902" s="2" t="s">
        <v>207</v>
      </c>
    </row>
    <row r="1903" spans="1:10" x14ac:dyDescent="0.25">
      <c r="A1903" s="2">
        <v>1901</v>
      </c>
      <c r="B1903" s="2" t="s">
        <v>207</v>
      </c>
      <c r="C1903" s="2">
        <v>510</v>
      </c>
      <c r="D1903" s="2">
        <v>20</v>
      </c>
      <c r="E1903" s="2" t="s">
        <v>207</v>
      </c>
      <c r="F1903" s="2" t="s">
        <v>207</v>
      </c>
      <c r="G1903" s="2" t="s">
        <v>207</v>
      </c>
      <c r="H1903" s="2" t="s">
        <v>207</v>
      </c>
      <c r="I1903" s="2" t="s">
        <v>207</v>
      </c>
      <c r="J1903" s="2" t="s">
        <v>207</v>
      </c>
    </row>
    <row r="1904" spans="1:10" x14ac:dyDescent="0.25">
      <c r="A1904" s="2">
        <v>1902</v>
      </c>
      <c r="B1904" s="2" t="s">
        <v>207</v>
      </c>
      <c r="C1904" s="2">
        <v>515</v>
      </c>
      <c r="D1904" s="2">
        <v>20</v>
      </c>
      <c r="E1904" s="2" t="s">
        <v>207</v>
      </c>
      <c r="F1904" s="2" t="s">
        <v>207</v>
      </c>
      <c r="G1904" s="2" t="s">
        <v>207</v>
      </c>
      <c r="H1904" s="2" t="s">
        <v>207</v>
      </c>
      <c r="I1904" s="2" t="s">
        <v>207</v>
      </c>
      <c r="J1904" s="2" t="s">
        <v>207</v>
      </c>
    </row>
    <row r="1905" spans="1:10" x14ac:dyDescent="0.25">
      <c r="A1905" s="2">
        <v>1903</v>
      </c>
      <c r="B1905" s="2" t="s">
        <v>207</v>
      </c>
      <c r="C1905" s="2">
        <v>520</v>
      </c>
      <c r="D1905" s="2">
        <v>20</v>
      </c>
      <c r="E1905" s="2" t="s">
        <v>207</v>
      </c>
      <c r="F1905" s="2" t="s">
        <v>207</v>
      </c>
      <c r="G1905" s="2" t="s">
        <v>207</v>
      </c>
      <c r="H1905" s="2" t="s">
        <v>207</v>
      </c>
      <c r="I1905" s="2" t="s">
        <v>207</v>
      </c>
      <c r="J1905" s="2" t="s">
        <v>207</v>
      </c>
    </row>
    <row r="1906" spans="1:10" x14ac:dyDescent="0.25">
      <c r="A1906" s="2">
        <v>1904</v>
      </c>
      <c r="B1906" s="2" t="s">
        <v>207</v>
      </c>
      <c r="C1906" s="2">
        <v>525</v>
      </c>
      <c r="D1906" s="2">
        <v>20</v>
      </c>
      <c r="E1906" s="2" t="s">
        <v>207</v>
      </c>
      <c r="F1906" s="2" t="s">
        <v>207</v>
      </c>
      <c r="G1906" s="2" t="s">
        <v>207</v>
      </c>
      <c r="H1906" s="2" t="s">
        <v>207</v>
      </c>
      <c r="I1906" s="2" t="s">
        <v>207</v>
      </c>
      <c r="J1906" s="2" t="s">
        <v>207</v>
      </c>
    </row>
    <row r="1907" spans="1:10" x14ac:dyDescent="0.25">
      <c r="A1907" s="2">
        <v>1905</v>
      </c>
      <c r="B1907" s="2" t="s">
        <v>207</v>
      </c>
      <c r="C1907" s="2">
        <v>530</v>
      </c>
      <c r="D1907" s="2">
        <v>20</v>
      </c>
      <c r="E1907" s="2" t="s">
        <v>207</v>
      </c>
      <c r="F1907" s="2" t="s">
        <v>207</v>
      </c>
      <c r="G1907" s="2" t="s">
        <v>207</v>
      </c>
      <c r="H1907" s="2" t="s">
        <v>207</v>
      </c>
      <c r="I1907" s="2" t="s">
        <v>207</v>
      </c>
      <c r="J1907" s="2" t="s">
        <v>207</v>
      </c>
    </row>
    <row r="1908" spans="1:10" x14ac:dyDescent="0.25">
      <c r="A1908" s="2">
        <v>1906</v>
      </c>
      <c r="B1908" s="2" t="s">
        <v>207</v>
      </c>
      <c r="C1908" s="2">
        <v>535</v>
      </c>
      <c r="D1908" s="2">
        <v>20</v>
      </c>
      <c r="E1908" s="2" t="s">
        <v>207</v>
      </c>
      <c r="F1908" s="2" t="s">
        <v>207</v>
      </c>
      <c r="G1908" s="2" t="s">
        <v>207</v>
      </c>
      <c r="H1908" s="2" t="s">
        <v>207</v>
      </c>
      <c r="I1908" s="2" t="s">
        <v>207</v>
      </c>
      <c r="J1908" s="2" t="s">
        <v>207</v>
      </c>
    </row>
    <row r="1909" spans="1:10" x14ac:dyDescent="0.25">
      <c r="A1909" s="2">
        <v>1907</v>
      </c>
      <c r="B1909" s="2" t="s">
        <v>207</v>
      </c>
      <c r="C1909" s="2">
        <v>540</v>
      </c>
      <c r="D1909" s="2">
        <v>20</v>
      </c>
      <c r="E1909" s="2" t="s">
        <v>207</v>
      </c>
      <c r="F1909" s="2" t="s">
        <v>207</v>
      </c>
      <c r="G1909" s="2" t="s">
        <v>207</v>
      </c>
      <c r="H1909" s="2" t="s">
        <v>207</v>
      </c>
      <c r="I1909" s="2" t="s">
        <v>207</v>
      </c>
      <c r="J1909" s="2" t="s">
        <v>207</v>
      </c>
    </row>
    <row r="1910" spans="1:10" x14ac:dyDescent="0.25">
      <c r="A1910" s="2">
        <v>1908</v>
      </c>
      <c r="B1910" s="2" t="s">
        <v>207</v>
      </c>
      <c r="C1910" s="2">
        <v>545</v>
      </c>
      <c r="D1910" s="2">
        <v>20</v>
      </c>
      <c r="E1910" s="2" t="s">
        <v>207</v>
      </c>
      <c r="F1910" s="2" t="s">
        <v>207</v>
      </c>
      <c r="G1910" s="2" t="s">
        <v>207</v>
      </c>
      <c r="H1910" s="2" t="s">
        <v>207</v>
      </c>
      <c r="I1910" s="2" t="s">
        <v>207</v>
      </c>
      <c r="J1910" s="2" t="s">
        <v>207</v>
      </c>
    </row>
    <row r="1911" spans="1:10" x14ac:dyDescent="0.25">
      <c r="A1911" s="2">
        <v>1909</v>
      </c>
      <c r="B1911" s="2" t="s">
        <v>207</v>
      </c>
      <c r="C1911" s="2">
        <v>550</v>
      </c>
      <c r="D1911" s="2">
        <v>20</v>
      </c>
      <c r="E1911" s="2" t="s">
        <v>207</v>
      </c>
      <c r="F1911" s="2" t="s">
        <v>207</v>
      </c>
      <c r="G1911" s="2" t="s">
        <v>207</v>
      </c>
      <c r="H1911" s="2" t="s">
        <v>207</v>
      </c>
      <c r="I1911" s="2" t="s">
        <v>207</v>
      </c>
      <c r="J1911" s="2" t="s">
        <v>207</v>
      </c>
    </row>
    <row r="1912" spans="1:10" x14ac:dyDescent="0.25">
      <c r="A1912" s="2">
        <v>1910</v>
      </c>
      <c r="B1912" s="2" t="s">
        <v>207</v>
      </c>
      <c r="C1912" s="2">
        <v>555</v>
      </c>
      <c r="D1912" s="2">
        <v>20</v>
      </c>
      <c r="E1912" s="2" t="s">
        <v>207</v>
      </c>
      <c r="F1912" s="2" t="s">
        <v>207</v>
      </c>
      <c r="G1912" s="2" t="s">
        <v>207</v>
      </c>
      <c r="H1912" s="2" t="s">
        <v>207</v>
      </c>
      <c r="I1912" s="2" t="s">
        <v>207</v>
      </c>
      <c r="J1912" s="2" t="s">
        <v>207</v>
      </c>
    </row>
    <row r="1913" spans="1:10" x14ac:dyDescent="0.25">
      <c r="A1913" s="2">
        <v>1911</v>
      </c>
      <c r="B1913" s="2" t="s">
        <v>207</v>
      </c>
      <c r="C1913" s="2">
        <v>560</v>
      </c>
      <c r="D1913" s="2">
        <v>20</v>
      </c>
      <c r="E1913" s="2" t="s">
        <v>207</v>
      </c>
      <c r="F1913" s="2" t="s">
        <v>207</v>
      </c>
      <c r="G1913" s="2" t="s">
        <v>207</v>
      </c>
      <c r="H1913" s="2" t="s">
        <v>207</v>
      </c>
      <c r="I1913" s="2" t="s">
        <v>207</v>
      </c>
      <c r="J1913" s="2" t="s">
        <v>207</v>
      </c>
    </row>
    <row r="1914" spans="1:10" x14ac:dyDescent="0.25">
      <c r="A1914" s="2">
        <v>1912</v>
      </c>
      <c r="B1914" s="2" t="s">
        <v>207</v>
      </c>
      <c r="C1914" s="2">
        <v>565</v>
      </c>
      <c r="D1914" s="2">
        <v>20</v>
      </c>
      <c r="E1914" s="2" t="s">
        <v>207</v>
      </c>
      <c r="F1914" s="2" t="s">
        <v>207</v>
      </c>
      <c r="G1914" s="2" t="s">
        <v>207</v>
      </c>
      <c r="H1914" s="2" t="s">
        <v>207</v>
      </c>
      <c r="I1914" s="2" t="s">
        <v>207</v>
      </c>
      <c r="J1914" s="2" t="s">
        <v>207</v>
      </c>
    </row>
    <row r="1915" spans="1:10" x14ac:dyDescent="0.25">
      <c r="A1915" s="2">
        <v>1913</v>
      </c>
      <c r="B1915" s="2" t="s">
        <v>207</v>
      </c>
      <c r="C1915" s="2">
        <v>570</v>
      </c>
      <c r="D1915" s="2">
        <v>20</v>
      </c>
      <c r="E1915" s="2" t="s">
        <v>207</v>
      </c>
      <c r="F1915" s="2" t="s">
        <v>207</v>
      </c>
      <c r="G1915" s="2" t="s">
        <v>207</v>
      </c>
      <c r="H1915" s="2" t="s">
        <v>207</v>
      </c>
      <c r="I1915" s="2" t="s">
        <v>207</v>
      </c>
      <c r="J1915" s="2" t="s">
        <v>207</v>
      </c>
    </row>
    <row r="1916" spans="1:10" x14ac:dyDescent="0.25">
      <c r="A1916" s="2">
        <v>1914</v>
      </c>
      <c r="B1916" s="2" t="s">
        <v>207</v>
      </c>
      <c r="C1916" s="2">
        <v>575</v>
      </c>
      <c r="D1916" s="2">
        <v>20</v>
      </c>
      <c r="E1916" s="2" t="s">
        <v>207</v>
      </c>
      <c r="F1916" s="2" t="s">
        <v>207</v>
      </c>
      <c r="G1916" s="2" t="s">
        <v>207</v>
      </c>
      <c r="H1916" s="2" t="s">
        <v>207</v>
      </c>
      <c r="I1916" s="2" t="s">
        <v>207</v>
      </c>
      <c r="J1916" s="2" t="s">
        <v>207</v>
      </c>
    </row>
    <row r="1917" spans="1:10" x14ac:dyDescent="0.25">
      <c r="A1917" s="2">
        <v>1915</v>
      </c>
      <c r="B1917" s="2" t="s">
        <v>207</v>
      </c>
      <c r="C1917" s="2">
        <v>580</v>
      </c>
      <c r="D1917" s="2">
        <v>20</v>
      </c>
      <c r="E1917" s="2" t="s">
        <v>207</v>
      </c>
      <c r="F1917" s="2" t="s">
        <v>207</v>
      </c>
      <c r="G1917" s="2" t="s">
        <v>207</v>
      </c>
      <c r="H1917" s="2" t="s">
        <v>207</v>
      </c>
      <c r="I1917" s="2" t="s">
        <v>207</v>
      </c>
      <c r="J1917" s="2" t="s">
        <v>207</v>
      </c>
    </row>
    <row r="1918" spans="1:10" x14ac:dyDescent="0.25">
      <c r="A1918" s="2">
        <v>1916</v>
      </c>
      <c r="B1918" s="2" t="s">
        <v>207</v>
      </c>
      <c r="C1918" s="2">
        <v>585</v>
      </c>
      <c r="D1918" s="2">
        <v>20</v>
      </c>
      <c r="E1918" s="2" t="s">
        <v>207</v>
      </c>
      <c r="F1918" s="2" t="s">
        <v>207</v>
      </c>
      <c r="G1918" s="2" t="s">
        <v>207</v>
      </c>
      <c r="H1918" s="2" t="s">
        <v>207</v>
      </c>
      <c r="I1918" s="2" t="s">
        <v>207</v>
      </c>
      <c r="J1918" s="2" t="s">
        <v>207</v>
      </c>
    </row>
    <row r="1919" spans="1:10" x14ac:dyDescent="0.25">
      <c r="A1919" s="2">
        <v>1917</v>
      </c>
      <c r="B1919" s="2" t="s">
        <v>207</v>
      </c>
      <c r="C1919" s="2">
        <v>590</v>
      </c>
      <c r="D1919" s="2">
        <v>20</v>
      </c>
      <c r="E1919" s="2" t="s">
        <v>207</v>
      </c>
      <c r="F1919" s="2" t="s">
        <v>207</v>
      </c>
      <c r="G1919" s="2" t="s">
        <v>207</v>
      </c>
      <c r="H1919" s="2" t="s">
        <v>207</v>
      </c>
      <c r="I1919" s="2" t="s">
        <v>207</v>
      </c>
      <c r="J1919" s="2" t="s">
        <v>207</v>
      </c>
    </row>
    <row r="1920" spans="1:10" x14ac:dyDescent="0.25">
      <c r="A1920" s="2">
        <v>1918</v>
      </c>
      <c r="B1920" s="2" t="s">
        <v>207</v>
      </c>
      <c r="C1920" s="2">
        <v>595</v>
      </c>
      <c r="D1920" s="2">
        <v>20</v>
      </c>
      <c r="E1920" s="2" t="s">
        <v>207</v>
      </c>
      <c r="F1920" s="2" t="s">
        <v>207</v>
      </c>
      <c r="G1920" s="2" t="s">
        <v>207</v>
      </c>
      <c r="H1920" s="2" t="s">
        <v>207</v>
      </c>
      <c r="I1920" s="2" t="s">
        <v>207</v>
      </c>
      <c r="J1920" s="2" t="s">
        <v>207</v>
      </c>
    </row>
    <row r="1921" spans="1:10" x14ac:dyDescent="0.25">
      <c r="A1921" s="2">
        <v>1919</v>
      </c>
      <c r="B1921" s="2" t="s">
        <v>207</v>
      </c>
      <c r="C1921" s="2">
        <v>600</v>
      </c>
      <c r="D1921" s="2">
        <v>20</v>
      </c>
      <c r="E1921" s="2" t="s">
        <v>207</v>
      </c>
      <c r="F1921" s="2" t="s">
        <v>207</v>
      </c>
      <c r="G1921" s="2" t="s">
        <v>207</v>
      </c>
      <c r="H1921" s="2" t="s">
        <v>207</v>
      </c>
      <c r="I1921" s="2" t="s">
        <v>207</v>
      </c>
      <c r="J1921" s="2" t="s">
        <v>207</v>
      </c>
    </row>
    <row r="1922" spans="1:10" x14ac:dyDescent="0.25">
      <c r="A1922" s="2">
        <v>1920</v>
      </c>
      <c r="B1922" s="2" t="s">
        <v>207</v>
      </c>
      <c r="C1922" s="2">
        <v>605</v>
      </c>
      <c r="D1922" s="2">
        <v>20</v>
      </c>
      <c r="E1922" s="2" t="s">
        <v>207</v>
      </c>
      <c r="F1922" s="2" t="s">
        <v>207</v>
      </c>
      <c r="G1922" s="2" t="s">
        <v>207</v>
      </c>
      <c r="H1922" s="2" t="s">
        <v>207</v>
      </c>
      <c r="I1922" s="2" t="s">
        <v>207</v>
      </c>
      <c r="J1922" s="2" t="s">
        <v>207</v>
      </c>
    </row>
    <row r="1923" spans="1:10" x14ac:dyDescent="0.25">
      <c r="A1923" s="2">
        <v>1921</v>
      </c>
      <c r="B1923" s="2" t="s">
        <v>207</v>
      </c>
      <c r="C1923" s="2">
        <v>610</v>
      </c>
      <c r="D1923" s="2">
        <v>20</v>
      </c>
      <c r="E1923" s="2" t="s">
        <v>207</v>
      </c>
      <c r="F1923" s="2" t="s">
        <v>207</v>
      </c>
      <c r="G1923" s="2" t="s">
        <v>207</v>
      </c>
      <c r="H1923" s="2" t="s">
        <v>207</v>
      </c>
      <c r="I1923" s="2" t="s">
        <v>207</v>
      </c>
      <c r="J1923" s="2" t="s">
        <v>207</v>
      </c>
    </row>
    <row r="1924" spans="1:10" x14ac:dyDescent="0.25">
      <c r="A1924" s="2">
        <v>1922</v>
      </c>
      <c r="B1924" s="2" t="s">
        <v>207</v>
      </c>
      <c r="C1924" s="2">
        <v>615</v>
      </c>
      <c r="D1924" s="2">
        <v>20</v>
      </c>
      <c r="E1924" s="2" t="s">
        <v>207</v>
      </c>
      <c r="F1924" s="2" t="s">
        <v>207</v>
      </c>
      <c r="G1924" s="2" t="s">
        <v>207</v>
      </c>
      <c r="H1924" s="2" t="s">
        <v>207</v>
      </c>
      <c r="I1924" s="2" t="s">
        <v>207</v>
      </c>
      <c r="J1924" s="2" t="s">
        <v>207</v>
      </c>
    </row>
    <row r="1925" spans="1:10" x14ac:dyDescent="0.25">
      <c r="A1925" s="2">
        <v>1923</v>
      </c>
      <c r="B1925" s="2" t="s">
        <v>207</v>
      </c>
      <c r="C1925" s="2">
        <v>620</v>
      </c>
      <c r="D1925" s="2">
        <v>20</v>
      </c>
      <c r="E1925" s="2" t="s">
        <v>207</v>
      </c>
      <c r="F1925" s="2" t="s">
        <v>207</v>
      </c>
      <c r="G1925" s="2" t="s">
        <v>207</v>
      </c>
      <c r="H1925" s="2" t="s">
        <v>207</v>
      </c>
      <c r="I1925" s="2" t="s">
        <v>207</v>
      </c>
      <c r="J1925" s="2" t="s">
        <v>207</v>
      </c>
    </row>
    <row r="1926" spans="1:10" x14ac:dyDescent="0.25">
      <c r="A1926" s="2">
        <v>1924</v>
      </c>
      <c r="B1926" s="2" t="s">
        <v>207</v>
      </c>
      <c r="C1926" s="2">
        <v>625</v>
      </c>
      <c r="D1926" s="2">
        <v>20</v>
      </c>
      <c r="E1926" s="2" t="s">
        <v>207</v>
      </c>
      <c r="F1926" s="2" t="s">
        <v>207</v>
      </c>
      <c r="G1926" s="2" t="s">
        <v>207</v>
      </c>
      <c r="H1926" s="2" t="s">
        <v>207</v>
      </c>
      <c r="I1926" s="2" t="s">
        <v>207</v>
      </c>
      <c r="J1926" s="2" t="s">
        <v>207</v>
      </c>
    </row>
    <row r="1927" spans="1:10" x14ac:dyDescent="0.25">
      <c r="A1927" s="2">
        <v>1925</v>
      </c>
      <c r="B1927" s="2" t="s">
        <v>207</v>
      </c>
      <c r="C1927" s="2">
        <v>630</v>
      </c>
      <c r="D1927" s="2">
        <v>20</v>
      </c>
      <c r="E1927" s="2" t="s">
        <v>207</v>
      </c>
      <c r="F1927" s="2" t="s">
        <v>207</v>
      </c>
      <c r="G1927" s="2" t="s">
        <v>207</v>
      </c>
      <c r="H1927" s="2" t="s">
        <v>207</v>
      </c>
      <c r="I1927" s="2" t="s">
        <v>207</v>
      </c>
      <c r="J1927" s="2" t="s">
        <v>207</v>
      </c>
    </row>
    <row r="1928" spans="1:10" x14ac:dyDescent="0.25">
      <c r="A1928" s="2">
        <v>1926</v>
      </c>
      <c r="B1928" s="2" t="s">
        <v>207</v>
      </c>
      <c r="C1928" s="2">
        <v>635</v>
      </c>
      <c r="D1928" s="2">
        <v>20</v>
      </c>
      <c r="E1928" s="2" t="s">
        <v>207</v>
      </c>
      <c r="F1928" s="2" t="s">
        <v>207</v>
      </c>
      <c r="G1928" s="2" t="s">
        <v>207</v>
      </c>
      <c r="H1928" s="2" t="s">
        <v>207</v>
      </c>
      <c r="I1928" s="2" t="s">
        <v>207</v>
      </c>
      <c r="J1928" s="2" t="s">
        <v>207</v>
      </c>
    </row>
    <row r="1929" spans="1:10" x14ac:dyDescent="0.25">
      <c r="A1929" s="2">
        <v>1927</v>
      </c>
      <c r="B1929" s="2" t="s">
        <v>207</v>
      </c>
      <c r="C1929" s="2">
        <v>640</v>
      </c>
      <c r="D1929" s="2">
        <v>20</v>
      </c>
      <c r="E1929" s="2" t="s">
        <v>207</v>
      </c>
      <c r="F1929" s="2" t="s">
        <v>207</v>
      </c>
      <c r="G1929" s="2" t="s">
        <v>207</v>
      </c>
      <c r="H1929" s="2" t="s">
        <v>207</v>
      </c>
      <c r="I1929" s="2" t="s">
        <v>207</v>
      </c>
      <c r="J1929" s="2" t="s">
        <v>207</v>
      </c>
    </row>
    <row r="1930" spans="1:10" x14ac:dyDescent="0.25">
      <c r="A1930" s="2">
        <v>1928</v>
      </c>
      <c r="B1930" s="2" t="s">
        <v>207</v>
      </c>
      <c r="C1930" s="2">
        <v>645</v>
      </c>
      <c r="D1930" s="2">
        <v>20</v>
      </c>
      <c r="E1930" s="2" t="s">
        <v>207</v>
      </c>
      <c r="F1930" s="2" t="s">
        <v>207</v>
      </c>
      <c r="G1930" s="2" t="s">
        <v>207</v>
      </c>
      <c r="H1930" s="2" t="s">
        <v>207</v>
      </c>
      <c r="I1930" s="2" t="s">
        <v>207</v>
      </c>
      <c r="J1930" s="2" t="s">
        <v>207</v>
      </c>
    </row>
    <row r="1931" spans="1:10" x14ac:dyDescent="0.25">
      <c r="A1931" s="2">
        <v>1929</v>
      </c>
      <c r="B1931" s="2" t="s">
        <v>207</v>
      </c>
      <c r="C1931" s="2">
        <v>650</v>
      </c>
      <c r="D1931" s="2">
        <v>20</v>
      </c>
      <c r="E1931" s="2" t="s">
        <v>207</v>
      </c>
      <c r="F1931" s="2" t="s">
        <v>207</v>
      </c>
      <c r="G1931" s="2" t="s">
        <v>207</v>
      </c>
      <c r="H1931" s="2" t="s">
        <v>207</v>
      </c>
      <c r="I1931" s="2" t="s">
        <v>207</v>
      </c>
      <c r="J1931" s="2" t="s">
        <v>207</v>
      </c>
    </row>
    <row r="1932" spans="1:10" x14ac:dyDescent="0.25">
      <c r="A1932" s="2">
        <v>1930</v>
      </c>
      <c r="B1932" s="2" t="s">
        <v>207</v>
      </c>
      <c r="C1932" s="2">
        <v>655</v>
      </c>
      <c r="D1932" s="2">
        <v>20</v>
      </c>
      <c r="E1932" s="2" t="s">
        <v>207</v>
      </c>
      <c r="F1932" s="2" t="s">
        <v>207</v>
      </c>
      <c r="G1932" s="2" t="s">
        <v>207</v>
      </c>
      <c r="H1932" s="2" t="s">
        <v>207</v>
      </c>
      <c r="I1932" s="2" t="s">
        <v>207</v>
      </c>
      <c r="J1932" s="2" t="s">
        <v>207</v>
      </c>
    </row>
    <row r="1933" spans="1:10" x14ac:dyDescent="0.25">
      <c r="A1933" s="2">
        <v>1931</v>
      </c>
      <c r="B1933" s="2" t="s">
        <v>207</v>
      </c>
      <c r="C1933" s="2">
        <v>660</v>
      </c>
      <c r="D1933" s="2">
        <v>20</v>
      </c>
      <c r="E1933" s="2" t="s">
        <v>207</v>
      </c>
      <c r="F1933" s="2" t="s">
        <v>207</v>
      </c>
      <c r="G1933" s="2" t="s">
        <v>207</v>
      </c>
      <c r="H1933" s="2" t="s">
        <v>207</v>
      </c>
      <c r="I1933" s="2" t="s">
        <v>207</v>
      </c>
      <c r="J1933" s="2" t="s">
        <v>207</v>
      </c>
    </row>
    <row r="1934" spans="1:10" x14ac:dyDescent="0.25">
      <c r="A1934" s="2">
        <v>1932</v>
      </c>
      <c r="B1934" s="2" t="s">
        <v>207</v>
      </c>
      <c r="C1934" s="2">
        <v>665</v>
      </c>
      <c r="D1934" s="2">
        <v>20</v>
      </c>
      <c r="E1934" s="2" t="s">
        <v>207</v>
      </c>
      <c r="F1934" s="2" t="s">
        <v>207</v>
      </c>
      <c r="G1934" s="2" t="s">
        <v>207</v>
      </c>
      <c r="H1934" s="2" t="s">
        <v>207</v>
      </c>
      <c r="I1934" s="2" t="s">
        <v>207</v>
      </c>
      <c r="J1934" s="2" t="s">
        <v>207</v>
      </c>
    </row>
    <row r="1935" spans="1:10" x14ac:dyDescent="0.25">
      <c r="A1935" s="2">
        <v>1933</v>
      </c>
      <c r="B1935" s="2" t="s">
        <v>207</v>
      </c>
      <c r="C1935" s="2">
        <v>670</v>
      </c>
      <c r="D1935" s="2">
        <v>20</v>
      </c>
      <c r="E1935" s="2" t="s">
        <v>207</v>
      </c>
      <c r="F1935" s="2" t="s">
        <v>207</v>
      </c>
      <c r="G1935" s="2" t="s">
        <v>207</v>
      </c>
      <c r="H1935" s="2" t="s">
        <v>207</v>
      </c>
      <c r="I1935" s="2" t="s">
        <v>207</v>
      </c>
      <c r="J1935" s="2" t="s">
        <v>207</v>
      </c>
    </row>
    <row r="1936" spans="1:10" x14ac:dyDescent="0.25">
      <c r="A1936" s="2">
        <v>1934</v>
      </c>
      <c r="B1936" s="2" t="s">
        <v>207</v>
      </c>
      <c r="C1936" s="2">
        <v>675</v>
      </c>
      <c r="D1936" s="2">
        <v>20</v>
      </c>
      <c r="E1936" s="2" t="s">
        <v>207</v>
      </c>
      <c r="F1936" s="2" t="s">
        <v>207</v>
      </c>
      <c r="G1936" s="2" t="s">
        <v>207</v>
      </c>
      <c r="H1936" s="2" t="s">
        <v>207</v>
      </c>
      <c r="I1936" s="2" t="s">
        <v>207</v>
      </c>
      <c r="J1936" s="2" t="s">
        <v>207</v>
      </c>
    </row>
    <row r="1937" spans="1:10" x14ac:dyDescent="0.25">
      <c r="A1937" s="2">
        <v>1935</v>
      </c>
      <c r="B1937" s="2" t="s">
        <v>207</v>
      </c>
      <c r="C1937" s="2">
        <v>680</v>
      </c>
      <c r="D1937" s="2">
        <v>20</v>
      </c>
      <c r="E1937" s="2" t="s">
        <v>207</v>
      </c>
      <c r="F1937" s="2" t="s">
        <v>207</v>
      </c>
      <c r="G1937" s="2" t="s">
        <v>207</v>
      </c>
      <c r="H1937" s="2" t="s">
        <v>207</v>
      </c>
      <c r="I1937" s="2" t="s">
        <v>207</v>
      </c>
      <c r="J1937" s="2" t="s">
        <v>207</v>
      </c>
    </row>
    <row r="1938" spans="1:10" x14ac:dyDescent="0.25">
      <c r="A1938" s="2">
        <v>1936</v>
      </c>
      <c r="B1938" s="2" t="s">
        <v>207</v>
      </c>
      <c r="C1938" s="2">
        <v>685</v>
      </c>
      <c r="D1938" s="2">
        <v>20</v>
      </c>
      <c r="E1938" s="2" t="s">
        <v>207</v>
      </c>
      <c r="F1938" s="2" t="s">
        <v>207</v>
      </c>
      <c r="G1938" s="2" t="s">
        <v>207</v>
      </c>
      <c r="H1938" s="2" t="s">
        <v>207</v>
      </c>
      <c r="I1938" s="2" t="s">
        <v>207</v>
      </c>
      <c r="J1938" s="2" t="s">
        <v>207</v>
      </c>
    </row>
    <row r="1939" spans="1:10" x14ac:dyDescent="0.25">
      <c r="A1939" s="2">
        <v>1937</v>
      </c>
      <c r="B1939" s="2" t="s">
        <v>207</v>
      </c>
      <c r="C1939" s="2">
        <v>690</v>
      </c>
      <c r="D1939" s="2">
        <v>20</v>
      </c>
      <c r="E1939" s="2" t="s">
        <v>207</v>
      </c>
      <c r="F1939" s="2" t="s">
        <v>207</v>
      </c>
      <c r="G1939" s="2" t="s">
        <v>207</v>
      </c>
      <c r="H1939" s="2" t="s">
        <v>207</v>
      </c>
      <c r="I1939" s="2" t="s">
        <v>207</v>
      </c>
      <c r="J1939" s="2" t="s">
        <v>207</v>
      </c>
    </row>
    <row r="1940" spans="1:10" x14ac:dyDescent="0.25">
      <c r="A1940" s="2">
        <v>1938</v>
      </c>
      <c r="B1940" s="2" t="s">
        <v>207</v>
      </c>
      <c r="C1940" s="2">
        <v>695</v>
      </c>
      <c r="D1940" s="2">
        <v>20</v>
      </c>
      <c r="E1940" s="2" t="s">
        <v>207</v>
      </c>
      <c r="F1940" s="2" t="s">
        <v>207</v>
      </c>
      <c r="G1940" s="2" t="s">
        <v>207</v>
      </c>
      <c r="H1940" s="2" t="s">
        <v>207</v>
      </c>
      <c r="I1940" s="2" t="s">
        <v>207</v>
      </c>
      <c r="J1940" s="2" t="s">
        <v>207</v>
      </c>
    </row>
    <row r="1941" spans="1:10" x14ac:dyDescent="0.25">
      <c r="A1941" s="2">
        <v>1939</v>
      </c>
      <c r="B1941" s="2" t="s">
        <v>207</v>
      </c>
      <c r="C1941" s="2">
        <v>700</v>
      </c>
      <c r="D1941" s="2">
        <v>20</v>
      </c>
      <c r="E1941" s="2" t="s">
        <v>207</v>
      </c>
      <c r="F1941" s="2" t="s">
        <v>207</v>
      </c>
      <c r="G1941" s="2" t="s">
        <v>207</v>
      </c>
      <c r="H1941" s="2" t="s">
        <v>207</v>
      </c>
      <c r="I1941" s="2" t="s">
        <v>207</v>
      </c>
      <c r="J1941" s="2" t="s">
        <v>207</v>
      </c>
    </row>
    <row r="1942" spans="1:10" x14ac:dyDescent="0.25">
      <c r="A1942" s="2">
        <v>1940</v>
      </c>
      <c r="B1942" s="2" t="s">
        <v>207</v>
      </c>
      <c r="C1942" s="2">
        <v>705</v>
      </c>
      <c r="D1942" s="2">
        <v>20</v>
      </c>
      <c r="E1942" s="2" t="s">
        <v>207</v>
      </c>
      <c r="F1942" s="2" t="s">
        <v>207</v>
      </c>
      <c r="G1942" s="2" t="s">
        <v>207</v>
      </c>
      <c r="H1942" s="2" t="s">
        <v>207</v>
      </c>
      <c r="I1942" s="2" t="s">
        <v>207</v>
      </c>
      <c r="J1942" s="2" t="s">
        <v>207</v>
      </c>
    </row>
    <row r="1943" spans="1:10" x14ac:dyDescent="0.25">
      <c r="A1943" s="2">
        <v>1941</v>
      </c>
      <c r="B1943" s="2" t="s">
        <v>207</v>
      </c>
      <c r="C1943" s="2">
        <v>710</v>
      </c>
      <c r="D1943" s="2">
        <v>20</v>
      </c>
      <c r="E1943" s="2" t="s">
        <v>207</v>
      </c>
      <c r="F1943" s="2" t="s">
        <v>207</v>
      </c>
      <c r="G1943" s="2" t="s">
        <v>207</v>
      </c>
      <c r="H1943" s="2" t="s">
        <v>207</v>
      </c>
      <c r="I1943" s="2" t="s">
        <v>207</v>
      </c>
      <c r="J1943" s="2" t="s">
        <v>207</v>
      </c>
    </row>
    <row r="1944" spans="1:10" x14ac:dyDescent="0.25">
      <c r="A1944" s="2">
        <v>1942</v>
      </c>
      <c r="B1944" s="2" t="s">
        <v>207</v>
      </c>
      <c r="C1944" s="2">
        <v>715</v>
      </c>
      <c r="D1944" s="2">
        <v>20</v>
      </c>
      <c r="E1944" s="2" t="s">
        <v>207</v>
      </c>
      <c r="F1944" s="2" t="s">
        <v>207</v>
      </c>
      <c r="G1944" s="2" t="s">
        <v>207</v>
      </c>
      <c r="H1944" s="2" t="s">
        <v>207</v>
      </c>
      <c r="I1944" s="2" t="s">
        <v>207</v>
      </c>
      <c r="J1944" s="2" t="s">
        <v>207</v>
      </c>
    </row>
    <row r="1945" spans="1:10" x14ac:dyDescent="0.25">
      <c r="A1945" s="2">
        <v>1943</v>
      </c>
      <c r="B1945" s="2" t="s">
        <v>207</v>
      </c>
      <c r="C1945" s="2">
        <v>720</v>
      </c>
      <c r="D1945" s="2">
        <v>20</v>
      </c>
      <c r="E1945" s="2" t="s">
        <v>207</v>
      </c>
      <c r="F1945" s="2" t="s">
        <v>207</v>
      </c>
      <c r="G1945" s="2" t="s">
        <v>207</v>
      </c>
      <c r="H1945" s="2" t="s">
        <v>207</v>
      </c>
      <c r="I1945" s="2" t="s">
        <v>207</v>
      </c>
      <c r="J1945" s="2" t="s">
        <v>207</v>
      </c>
    </row>
    <row r="1946" spans="1:10" x14ac:dyDescent="0.25">
      <c r="A1946" s="2">
        <v>1944</v>
      </c>
      <c r="B1946" s="2" t="s">
        <v>207</v>
      </c>
      <c r="C1946" s="2">
        <v>725</v>
      </c>
      <c r="D1946" s="2">
        <v>20</v>
      </c>
      <c r="E1946" s="2" t="s">
        <v>207</v>
      </c>
      <c r="F1946" s="2" t="s">
        <v>207</v>
      </c>
      <c r="G1946" s="2" t="s">
        <v>207</v>
      </c>
      <c r="H1946" s="2" t="s">
        <v>207</v>
      </c>
      <c r="I1946" s="2" t="s">
        <v>207</v>
      </c>
      <c r="J1946" s="2" t="s">
        <v>207</v>
      </c>
    </row>
    <row r="1947" spans="1:10" x14ac:dyDescent="0.25">
      <c r="A1947" s="2">
        <v>1945</v>
      </c>
      <c r="B1947" s="2" t="s">
        <v>207</v>
      </c>
      <c r="C1947" s="2">
        <v>730</v>
      </c>
      <c r="D1947" s="2">
        <v>20</v>
      </c>
      <c r="E1947" s="2" t="s">
        <v>207</v>
      </c>
      <c r="F1947" s="2" t="s">
        <v>207</v>
      </c>
      <c r="G1947" s="2" t="s">
        <v>207</v>
      </c>
      <c r="H1947" s="2" t="s">
        <v>207</v>
      </c>
      <c r="I1947" s="2" t="s">
        <v>207</v>
      </c>
      <c r="J1947" s="2" t="s">
        <v>207</v>
      </c>
    </row>
    <row r="1948" spans="1:10" x14ac:dyDescent="0.25">
      <c r="A1948" s="2">
        <v>1946</v>
      </c>
      <c r="B1948" s="2" t="s">
        <v>207</v>
      </c>
      <c r="C1948" s="2">
        <v>735</v>
      </c>
      <c r="D1948" s="2">
        <v>20</v>
      </c>
      <c r="E1948" s="2" t="s">
        <v>207</v>
      </c>
      <c r="F1948" s="2" t="s">
        <v>207</v>
      </c>
      <c r="G1948" s="2" t="s">
        <v>207</v>
      </c>
      <c r="H1948" s="2" t="s">
        <v>207</v>
      </c>
      <c r="I1948" s="2" t="s">
        <v>207</v>
      </c>
      <c r="J1948" s="2" t="s">
        <v>207</v>
      </c>
    </row>
    <row r="1949" spans="1:10" x14ac:dyDescent="0.25">
      <c r="A1949" s="2">
        <v>1947</v>
      </c>
      <c r="B1949" s="2" t="s">
        <v>207</v>
      </c>
      <c r="C1949" s="2">
        <v>740</v>
      </c>
      <c r="D1949" s="2">
        <v>20</v>
      </c>
      <c r="E1949" s="2" t="s">
        <v>207</v>
      </c>
      <c r="F1949" s="2" t="s">
        <v>207</v>
      </c>
      <c r="G1949" s="2" t="s">
        <v>207</v>
      </c>
      <c r="H1949" s="2" t="s">
        <v>207</v>
      </c>
      <c r="I1949" s="2" t="s">
        <v>207</v>
      </c>
      <c r="J1949" s="2" t="s">
        <v>207</v>
      </c>
    </row>
    <row r="1950" spans="1:10" x14ac:dyDescent="0.25">
      <c r="A1950" s="2">
        <v>1948</v>
      </c>
      <c r="B1950" s="2" t="s">
        <v>207</v>
      </c>
      <c r="C1950" s="2">
        <v>745</v>
      </c>
      <c r="D1950" s="2">
        <v>20</v>
      </c>
      <c r="E1950" s="2" t="s">
        <v>207</v>
      </c>
      <c r="F1950" s="2" t="s">
        <v>207</v>
      </c>
      <c r="G1950" s="2" t="s">
        <v>207</v>
      </c>
      <c r="H1950" s="2" t="s">
        <v>207</v>
      </c>
      <c r="I1950" s="2" t="s">
        <v>207</v>
      </c>
      <c r="J1950" s="2" t="s">
        <v>207</v>
      </c>
    </row>
    <row r="1951" spans="1:10" x14ac:dyDescent="0.25">
      <c r="A1951" s="2">
        <v>1949</v>
      </c>
      <c r="B1951" s="2" t="s">
        <v>207</v>
      </c>
      <c r="C1951" s="2">
        <v>750</v>
      </c>
      <c r="D1951" s="2">
        <v>20</v>
      </c>
      <c r="E1951" s="2" t="s">
        <v>207</v>
      </c>
      <c r="F1951" s="2" t="s">
        <v>207</v>
      </c>
      <c r="G1951" s="2" t="s">
        <v>207</v>
      </c>
      <c r="H1951" s="2" t="s">
        <v>207</v>
      </c>
      <c r="I1951" s="2" t="s">
        <v>207</v>
      </c>
      <c r="J1951" s="2" t="s">
        <v>207</v>
      </c>
    </row>
    <row r="1952" spans="1:10" x14ac:dyDescent="0.25">
      <c r="A1952" s="2">
        <v>1950</v>
      </c>
      <c r="B1952" s="2" t="s">
        <v>207</v>
      </c>
      <c r="C1952" s="2">
        <v>755</v>
      </c>
      <c r="D1952" s="2">
        <v>20</v>
      </c>
      <c r="E1952" s="2" t="s">
        <v>207</v>
      </c>
      <c r="F1952" s="2" t="s">
        <v>207</v>
      </c>
      <c r="G1952" s="2" t="s">
        <v>207</v>
      </c>
      <c r="H1952" s="2" t="s">
        <v>207</v>
      </c>
      <c r="I1952" s="2" t="s">
        <v>207</v>
      </c>
      <c r="J1952" s="2" t="s">
        <v>207</v>
      </c>
    </row>
    <row r="1953" spans="1:10" x14ac:dyDescent="0.25">
      <c r="A1953" s="2">
        <v>1951</v>
      </c>
      <c r="B1953" s="2" t="s">
        <v>207</v>
      </c>
      <c r="C1953" s="2">
        <v>760</v>
      </c>
      <c r="D1953" s="2">
        <v>20</v>
      </c>
      <c r="E1953" s="2" t="s">
        <v>207</v>
      </c>
      <c r="F1953" s="2" t="s">
        <v>207</v>
      </c>
      <c r="G1953" s="2" t="s">
        <v>207</v>
      </c>
      <c r="H1953" s="2" t="s">
        <v>207</v>
      </c>
      <c r="I1953" s="2" t="s">
        <v>207</v>
      </c>
      <c r="J1953" s="2" t="s">
        <v>207</v>
      </c>
    </row>
    <row r="1954" spans="1:10" x14ac:dyDescent="0.25">
      <c r="A1954" s="2">
        <v>1952</v>
      </c>
      <c r="B1954" s="2" t="s">
        <v>207</v>
      </c>
      <c r="C1954" s="2">
        <v>765</v>
      </c>
      <c r="D1954" s="2">
        <v>20</v>
      </c>
      <c r="E1954" s="2" t="s">
        <v>207</v>
      </c>
      <c r="F1954" s="2" t="s">
        <v>207</v>
      </c>
      <c r="G1954" s="2" t="s">
        <v>207</v>
      </c>
      <c r="H1954" s="2" t="s">
        <v>207</v>
      </c>
      <c r="I1954" s="2" t="s">
        <v>207</v>
      </c>
      <c r="J1954" s="2" t="s">
        <v>207</v>
      </c>
    </row>
    <row r="1955" spans="1:10" x14ac:dyDescent="0.25">
      <c r="A1955" s="2">
        <v>1953</v>
      </c>
      <c r="B1955" s="2" t="s">
        <v>207</v>
      </c>
      <c r="C1955" s="2">
        <v>770</v>
      </c>
      <c r="D1955" s="2">
        <v>20</v>
      </c>
      <c r="E1955" s="2" t="s">
        <v>207</v>
      </c>
      <c r="F1955" s="2" t="s">
        <v>207</v>
      </c>
      <c r="G1955" s="2" t="s">
        <v>207</v>
      </c>
      <c r="H1955" s="2" t="s">
        <v>207</v>
      </c>
      <c r="I1955" s="2" t="s">
        <v>207</v>
      </c>
      <c r="J1955" s="2" t="s">
        <v>207</v>
      </c>
    </row>
    <row r="1956" spans="1:10" x14ac:dyDescent="0.25">
      <c r="A1956" s="2">
        <v>1954</v>
      </c>
      <c r="B1956" s="2" t="s">
        <v>207</v>
      </c>
      <c r="C1956" s="2">
        <v>775</v>
      </c>
      <c r="D1956" s="2">
        <v>20</v>
      </c>
      <c r="E1956" s="2" t="s">
        <v>207</v>
      </c>
      <c r="F1956" s="2" t="s">
        <v>207</v>
      </c>
      <c r="G1956" s="2" t="s">
        <v>207</v>
      </c>
      <c r="H1956" s="2" t="s">
        <v>207</v>
      </c>
      <c r="I1956" s="2" t="s">
        <v>207</v>
      </c>
      <c r="J1956" s="2" t="s">
        <v>207</v>
      </c>
    </row>
    <row r="1957" spans="1:10" x14ac:dyDescent="0.25">
      <c r="A1957" s="2">
        <v>1955</v>
      </c>
      <c r="B1957" s="2" t="s">
        <v>207</v>
      </c>
      <c r="C1957" s="2">
        <v>780</v>
      </c>
      <c r="D1957" s="2">
        <v>20</v>
      </c>
      <c r="E1957" s="2" t="s">
        <v>207</v>
      </c>
      <c r="F1957" s="2" t="s">
        <v>207</v>
      </c>
      <c r="G1957" s="2" t="s">
        <v>207</v>
      </c>
      <c r="H1957" s="2" t="s">
        <v>207</v>
      </c>
      <c r="I1957" s="2" t="s">
        <v>207</v>
      </c>
      <c r="J1957" s="2" t="s">
        <v>207</v>
      </c>
    </row>
    <row r="1958" spans="1:10" x14ac:dyDescent="0.25">
      <c r="A1958" s="2">
        <v>1956</v>
      </c>
      <c r="B1958" s="2" t="s">
        <v>207</v>
      </c>
      <c r="C1958" s="2">
        <v>785</v>
      </c>
      <c r="D1958" s="2">
        <v>20</v>
      </c>
      <c r="E1958" s="2" t="s">
        <v>207</v>
      </c>
      <c r="F1958" s="2" t="s">
        <v>207</v>
      </c>
      <c r="G1958" s="2" t="s">
        <v>207</v>
      </c>
      <c r="H1958" s="2" t="s">
        <v>207</v>
      </c>
      <c r="I1958" s="2" t="s">
        <v>207</v>
      </c>
      <c r="J1958" s="2" t="s">
        <v>207</v>
      </c>
    </row>
    <row r="1959" spans="1:10" x14ac:dyDescent="0.25">
      <c r="A1959" s="2">
        <v>1957</v>
      </c>
      <c r="B1959" s="2" t="s">
        <v>207</v>
      </c>
      <c r="C1959" s="2">
        <v>790</v>
      </c>
      <c r="D1959" s="2">
        <v>20</v>
      </c>
      <c r="E1959" s="2" t="s">
        <v>207</v>
      </c>
      <c r="F1959" s="2" t="s">
        <v>207</v>
      </c>
      <c r="G1959" s="2" t="s">
        <v>207</v>
      </c>
      <c r="H1959" s="2" t="s">
        <v>207</v>
      </c>
      <c r="I1959" s="2" t="s">
        <v>207</v>
      </c>
      <c r="J1959" s="2" t="s">
        <v>207</v>
      </c>
    </row>
    <row r="1960" spans="1:10" x14ac:dyDescent="0.25">
      <c r="A1960" s="2">
        <v>1958</v>
      </c>
      <c r="B1960" s="2" t="s">
        <v>207</v>
      </c>
      <c r="C1960" s="2">
        <v>795</v>
      </c>
      <c r="D1960" s="2">
        <v>20</v>
      </c>
      <c r="E1960" s="2" t="s">
        <v>207</v>
      </c>
      <c r="F1960" s="2" t="s">
        <v>207</v>
      </c>
      <c r="G1960" s="2" t="s">
        <v>207</v>
      </c>
      <c r="H1960" s="2" t="s">
        <v>207</v>
      </c>
      <c r="I1960" s="2" t="s">
        <v>207</v>
      </c>
      <c r="J1960" s="2" t="s">
        <v>207</v>
      </c>
    </row>
    <row r="1961" spans="1:10" x14ac:dyDescent="0.25">
      <c r="A1961" s="2">
        <v>1959</v>
      </c>
      <c r="B1961" s="2" t="s">
        <v>207</v>
      </c>
      <c r="C1961" s="2">
        <v>800</v>
      </c>
      <c r="D1961" s="2">
        <v>20</v>
      </c>
      <c r="E1961" s="2" t="s">
        <v>207</v>
      </c>
      <c r="F1961" s="2" t="s">
        <v>207</v>
      </c>
      <c r="G1961" s="2" t="s">
        <v>207</v>
      </c>
      <c r="H1961" s="2" t="s">
        <v>207</v>
      </c>
      <c r="I1961" s="2" t="s">
        <v>207</v>
      </c>
      <c r="J1961" s="2" t="s">
        <v>207</v>
      </c>
    </row>
    <row r="1962" spans="1:10" x14ac:dyDescent="0.25">
      <c r="A1962" s="2">
        <v>1960</v>
      </c>
      <c r="B1962" s="2" t="s">
        <v>207</v>
      </c>
      <c r="C1962" s="2">
        <v>805</v>
      </c>
      <c r="D1962" s="2">
        <v>20</v>
      </c>
      <c r="E1962" s="2" t="s">
        <v>207</v>
      </c>
      <c r="F1962" s="2" t="s">
        <v>207</v>
      </c>
      <c r="G1962" s="2" t="s">
        <v>207</v>
      </c>
      <c r="H1962" s="2" t="s">
        <v>207</v>
      </c>
      <c r="I1962" s="2" t="s">
        <v>207</v>
      </c>
      <c r="J1962" s="2" t="s">
        <v>207</v>
      </c>
    </row>
    <row r="1963" spans="1:10" x14ac:dyDescent="0.25">
      <c r="A1963" s="2">
        <v>1961</v>
      </c>
      <c r="B1963" s="2" t="s">
        <v>207</v>
      </c>
      <c r="C1963" s="2">
        <v>810</v>
      </c>
      <c r="D1963" s="2">
        <v>20</v>
      </c>
      <c r="E1963" s="2" t="s">
        <v>207</v>
      </c>
      <c r="F1963" s="2" t="s">
        <v>207</v>
      </c>
      <c r="G1963" s="2" t="s">
        <v>207</v>
      </c>
      <c r="H1963" s="2" t="s">
        <v>207</v>
      </c>
      <c r="I1963" s="2" t="s">
        <v>207</v>
      </c>
      <c r="J1963" s="2" t="s">
        <v>207</v>
      </c>
    </row>
    <row r="1964" spans="1:10" x14ac:dyDescent="0.25">
      <c r="A1964" s="2">
        <v>1962</v>
      </c>
      <c r="B1964" s="2" t="s">
        <v>207</v>
      </c>
      <c r="C1964" s="2">
        <v>815</v>
      </c>
      <c r="D1964" s="2">
        <v>20</v>
      </c>
      <c r="E1964" s="2" t="s">
        <v>207</v>
      </c>
      <c r="F1964" s="2" t="s">
        <v>207</v>
      </c>
      <c r="G1964" s="2" t="s">
        <v>207</v>
      </c>
      <c r="H1964" s="2" t="s">
        <v>207</v>
      </c>
      <c r="I1964" s="2" t="s">
        <v>207</v>
      </c>
      <c r="J1964" s="2" t="s">
        <v>207</v>
      </c>
    </row>
    <row r="1965" spans="1:10" x14ac:dyDescent="0.25">
      <c r="A1965" s="2">
        <v>1963</v>
      </c>
      <c r="B1965" s="2" t="s">
        <v>207</v>
      </c>
      <c r="C1965" s="2">
        <v>820</v>
      </c>
      <c r="D1965" s="2">
        <v>20</v>
      </c>
      <c r="E1965" s="2" t="s">
        <v>207</v>
      </c>
      <c r="F1965" s="2" t="s">
        <v>207</v>
      </c>
      <c r="G1965" s="2" t="s">
        <v>207</v>
      </c>
      <c r="H1965" s="2" t="s">
        <v>207</v>
      </c>
      <c r="I1965" s="2" t="s">
        <v>207</v>
      </c>
      <c r="J1965" s="2" t="s">
        <v>207</v>
      </c>
    </row>
    <row r="1966" spans="1:10" x14ac:dyDescent="0.25">
      <c r="A1966" s="2">
        <v>1964</v>
      </c>
      <c r="B1966" s="2" t="s">
        <v>207</v>
      </c>
      <c r="C1966" s="2">
        <v>825</v>
      </c>
      <c r="D1966" s="2">
        <v>20</v>
      </c>
      <c r="E1966" s="2" t="s">
        <v>207</v>
      </c>
      <c r="F1966" s="2" t="s">
        <v>207</v>
      </c>
      <c r="G1966" s="2" t="s">
        <v>207</v>
      </c>
      <c r="H1966" s="2" t="s">
        <v>207</v>
      </c>
      <c r="I1966" s="2" t="s">
        <v>207</v>
      </c>
      <c r="J1966" s="2" t="s">
        <v>207</v>
      </c>
    </row>
    <row r="1967" spans="1:10" x14ac:dyDescent="0.25">
      <c r="A1967" s="2">
        <v>1965</v>
      </c>
      <c r="B1967" s="2" t="s">
        <v>207</v>
      </c>
      <c r="C1967" s="2">
        <v>830</v>
      </c>
      <c r="D1967" s="2">
        <v>20</v>
      </c>
      <c r="E1967" s="2" t="s">
        <v>207</v>
      </c>
      <c r="F1967" s="2" t="s">
        <v>207</v>
      </c>
      <c r="G1967" s="2" t="s">
        <v>207</v>
      </c>
      <c r="H1967" s="2" t="s">
        <v>207</v>
      </c>
      <c r="I1967" s="2" t="s">
        <v>207</v>
      </c>
      <c r="J1967" s="2" t="s">
        <v>207</v>
      </c>
    </row>
    <row r="1968" spans="1:10" x14ac:dyDescent="0.25">
      <c r="A1968" s="2">
        <v>1966</v>
      </c>
      <c r="B1968" s="2" t="s">
        <v>207</v>
      </c>
      <c r="C1968" s="2">
        <v>835</v>
      </c>
      <c r="D1968" s="2">
        <v>20</v>
      </c>
      <c r="E1968" s="2" t="s">
        <v>207</v>
      </c>
      <c r="F1968" s="2" t="s">
        <v>207</v>
      </c>
      <c r="G1968" s="2" t="s">
        <v>207</v>
      </c>
      <c r="H1968" s="2" t="s">
        <v>207</v>
      </c>
      <c r="I1968" s="2" t="s">
        <v>207</v>
      </c>
      <c r="J1968" s="2" t="s">
        <v>207</v>
      </c>
    </row>
    <row r="1969" spans="1:10" x14ac:dyDescent="0.25">
      <c r="A1969" s="2">
        <v>1967</v>
      </c>
      <c r="B1969" s="2" t="s">
        <v>207</v>
      </c>
      <c r="C1969" s="2">
        <v>840</v>
      </c>
      <c r="D1969" s="2">
        <v>20</v>
      </c>
      <c r="E1969" s="2" t="s">
        <v>207</v>
      </c>
      <c r="F1969" s="2" t="s">
        <v>207</v>
      </c>
      <c r="G1969" s="2" t="s">
        <v>207</v>
      </c>
      <c r="H1969" s="2" t="s">
        <v>207</v>
      </c>
      <c r="I1969" s="2" t="s">
        <v>207</v>
      </c>
      <c r="J1969" s="2" t="s">
        <v>207</v>
      </c>
    </row>
    <row r="1970" spans="1:10" x14ac:dyDescent="0.25">
      <c r="A1970" s="2">
        <v>1968</v>
      </c>
      <c r="B1970" s="2" t="s">
        <v>207</v>
      </c>
      <c r="C1970" s="2">
        <v>845</v>
      </c>
      <c r="D1970" s="2">
        <v>20</v>
      </c>
      <c r="E1970" s="2" t="s">
        <v>207</v>
      </c>
      <c r="F1970" s="2" t="s">
        <v>207</v>
      </c>
      <c r="G1970" s="2" t="s">
        <v>207</v>
      </c>
      <c r="H1970" s="2" t="s">
        <v>207</v>
      </c>
      <c r="I1970" s="2" t="s">
        <v>207</v>
      </c>
      <c r="J1970" s="2" t="s">
        <v>207</v>
      </c>
    </row>
    <row r="1971" spans="1:10" x14ac:dyDescent="0.25">
      <c r="A1971" s="2">
        <v>1969</v>
      </c>
      <c r="B1971" s="2" t="s">
        <v>207</v>
      </c>
      <c r="C1971" s="2">
        <v>850</v>
      </c>
      <c r="D1971" s="2">
        <v>20</v>
      </c>
      <c r="E1971" s="2" t="s">
        <v>207</v>
      </c>
      <c r="F1971" s="2" t="s">
        <v>207</v>
      </c>
      <c r="G1971" s="2" t="s">
        <v>207</v>
      </c>
      <c r="H1971" s="2" t="s">
        <v>207</v>
      </c>
      <c r="I1971" s="2" t="s">
        <v>207</v>
      </c>
      <c r="J1971" s="2" t="s">
        <v>207</v>
      </c>
    </row>
    <row r="1972" spans="1:10" x14ac:dyDescent="0.25">
      <c r="A1972" s="2">
        <v>1970</v>
      </c>
      <c r="B1972" s="2" t="s">
        <v>207</v>
      </c>
      <c r="C1972" s="2">
        <v>855</v>
      </c>
      <c r="D1972" s="2">
        <v>20</v>
      </c>
      <c r="E1972" s="2" t="s">
        <v>207</v>
      </c>
      <c r="F1972" s="2" t="s">
        <v>207</v>
      </c>
      <c r="G1972" s="2" t="s">
        <v>207</v>
      </c>
      <c r="H1972" s="2" t="s">
        <v>207</v>
      </c>
      <c r="I1972" s="2" t="s">
        <v>207</v>
      </c>
      <c r="J1972" s="2" t="s">
        <v>207</v>
      </c>
    </row>
    <row r="1973" spans="1:10" x14ac:dyDescent="0.25">
      <c r="A1973" s="2">
        <v>1971</v>
      </c>
      <c r="B1973" s="2" t="s">
        <v>207</v>
      </c>
      <c r="C1973" s="2">
        <v>860</v>
      </c>
      <c r="D1973" s="2">
        <v>20</v>
      </c>
      <c r="E1973" s="2" t="s">
        <v>207</v>
      </c>
      <c r="F1973" s="2" t="s">
        <v>207</v>
      </c>
      <c r="G1973" s="2" t="s">
        <v>207</v>
      </c>
      <c r="H1973" s="2" t="s">
        <v>207</v>
      </c>
      <c r="I1973" s="2" t="s">
        <v>207</v>
      </c>
      <c r="J1973" s="2" t="s">
        <v>207</v>
      </c>
    </row>
    <row r="1974" spans="1:10" x14ac:dyDescent="0.25">
      <c r="A1974" s="2">
        <v>1972</v>
      </c>
      <c r="B1974" s="2" t="s">
        <v>207</v>
      </c>
      <c r="C1974" s="2">
        <v>865</v>
      </c>
      <c r="D1974" s="2">
        <v>20</v>
      </c>
      <c r="E1974" s="2" t="s">
        <v>207</v>
      </c>
      <c r="F1974" s="2" t="s">
        <v>207</v>
      </c>
      <c r="G1974" s="2" t="s">
        <v>207</v>
      </c>
      <c r="H1974" s="2" t="s">
        <v>207</v>
      </c>
      <c r="I1974" s="2" t="s">
        <v>207</v>
      </c>
      <c r="J1974" s="2" t="s">
        <v>207</v>
      </c>
    </row>
    <row r="1975" spans="1:10" x14ac:dyDescent="0.25">
      <c r="A1975" s="2">
        <v>1973</v>
      </c>
      <c r="B1975" s="2" t="s">
        <v>207</v>
      </c>
      <c r="C1975" s="2">
        <v>870</v>
      </c>
      <c r="D1975" s="2">
        <v>20</v>
      </c>
      <c r="E1975" s="2" t="s">
        <v>207</v>
      </c>
      <c r="F1975" s="2" t="s">
        <v>207</v>
      </c>
      <c r="G1975" s="2" t="s">
        <v>207</v>
      </c>
      <c r="H1975" s="2" t="s">
        <v>207</v>
      </c>
      <c r="I1975" s="2" t="s">
        <v>207</v>
      </c>
      <c r="J1975" s="2" t="s">
        <v>207</v>
      </c>
    </row>
    <row r="1976" spans="1:10" x14ac:dyDescent="0.25">
      <c r="A1976" s="2">
        <v>1974</v>
      </c>
      <c r="B1976" s="2" t="s">
        <v>207</v>
      </c>
      <c r="C1976" s="2">
        <v>875</v>
      </c>
      <c r="D1976" s="2">
        <v>20</v>
      </c>
      <c r="E1976" s="2" t="s">
        <v>207</v>
      </c>
      <c r="F1976" s="2" t="s">
        <v>207</v>
      </c>
      <c r="G1976" s="2" t="s">
        <v>207</v>
      </c>
      <c r="H1976" s="2" t="s">
        <v>207</v>
      </c>
      <c r="I1976" s="2" t="s">
        <v>207</v>
      </c>
      <c r="J1976" s="2" t="s">
        <v>207</v>
      </c>
    </row>
    <row r="1977" spans="1:10" x14ac:dyDescent="0.25">
      <c r="A1977" s="2">
        <v>1975</v>
      </c>
      <c r="B1977" s="2" t="s">
        <v>207</v>
      </c>
      <c r="C1977" s="2">
        <v>880</v>
      </c>
      <c r="D1977" s="2">
        <v>20</v>
      </c>
      <c r="E1977" s="2" t="s">
        <v>207</v>
      </c>
      <c r="F1977" s="2" t="s">
        <v>207</v>
      </c>
      <c r="G1977" s="2" t="s">
        <v>207</v>
      </c>
      <c r="H1977" s="2" t="s">
        <v>207</v>
      </c>
      <c r="I1977" s="2" t="s">
        <v>207</v>
      </c>
      <c r="J1977" s="2" t="s">
        <v>207</v>
      </c>
    </row>
    <row r="1978" spans="1:10" x14ac:dyDescent="0.25">
      <c r="A1978" s="2">
        <v>1976</v>
      </c>
      <c r="B1978" s="2" t="s">
        <v>207</v>
      </c>
      <c r="C1978" s="2">
        <v>885</v>
      </c>
      <c r="D1978" s="2">
        <v>20</v>
      </c>
      <c r="E1978" s="2" t="s">
        <v>207</v>
      </c>
      <c r="F1978" s="2" t="s">
        <v>207</v>
      </c>
      <c r="G1978" s="2" t="s">
        <v>207</v>
      </c>
      <c r="H1978" s="2" t="s">
        <v>207</v>
      </c>
      <c r="I1978" s="2" t="s">
        <v>207</v>
      </c>
      <c r="J1978" s="2" t="s">
        <v>207</v>
      </c>
    </row>
    <row r="1979" spans="1:10" x14ac:dyDescent="0.25">
      <c r="A1979" s="2">
        <v>1977</v>
      </c>
      <c r="B1979" s="2" t="s">
        <v>207</v>
      </c>
      <c r="C1979" s="2">
        <v>890</v>
      </c>
      <c r="D1979" s="2">
        <v>20</v>
      </c>
      <c r="E1979" s="2" t="s">
        <v>207</v>
      </c>
      <c r="F1979" s="2" t="s">
        <v>207</v>
      </c>
      <c r="G1979" s="2" t="s">
        <v>207</v>
      </c>
      <c r="H1979" s="2" t="s">
        <v>207</v>
      </c>
      <c r="I1979" s="2" t="s">
        <v>207</v>
      </c>
      <c r="J1979" s="2" t="s">
        <v>207</v>
      </c>
    </row>
    <row r="1980" spans="1:10" x14ac:dyDescent="0.25">
      <c r="A1980" s="2">
        <v>1978</v>
      </c>
      <c r="B1980" s="2" t="s">
        <v>207</v>
      </c>
      <c r="C1980" s="2">
        <v>895</v>
      </c>
      <c r="D1980" s="2">
        <v>20</v>
      </c>
      <c r="E1980" s="2" t="s">
        <v>207</v>
      </c>
      <c r="F1980" s="2" t="s">
        <v>207</v>
      </c>
      <c r="G1980" s="2" t="s">
        <v>207</v>
      </c>
      <c r="H1980" s="2" t="s">
        <v>207</v>
      </c>
      <c r="I1980" s="2" t="s">
        <v>207</v>
      </c>
      <c r="J1980" s="2" t="s">
        <v>207</v>
      </c>
    </row>
    <row r="1981" spans="1:10" x14ac:dyDescent="0.25">
      <c r="A1981" s="2">
        <v>1979</v>
      </c>
      <c r="B1981" s="2" t="s">
        <v>207</v>
      </c>
      <c r="C1981" s="2">
        <v>900</v>
      </c>
      <c r="D1981" s="2">
        <v>20</v>
      </c>
      <c r="E1981" s="2" t="s">
        <v>207</v>
      </c>
      <c r="F1981" s="2" t="s">
        <v>207</v>
      </c>
      <c r="G1981" s="2" t="s">
        <v>207</v>
      </c>
      <c r="H1981" s="2" t="s">
        <v>207</v>
      </c>
      <c r="I1981" s="2" t="s">
        <v>207</v>
      </c>
      <c r="J1981" s="2" t="s">
        <v>207</v>
      </c>
    </row>
    <row r="1982" spans="1:10" x14ac:dyDescent="0.25">
      <c r="A1982" s="2">
        <v>1980</v>
      </c>
      <c r="B1982" s="2" t="s">
        <v>207</v>
      </c>
      <c r="C1982" s="2">
        <v>905</v>
      </c>
      <c r="D1982" s="2">
        <v>20</v>
      </c>
      <c r="E1982" s="2" t="s">
        <v>207</v>
      </c>
      <c r="F1982" s="2" t="s">
        <v>207</v>
      </c>
      <c r="G1982" s="2" t="s">
        <v>207</v>
      </c>
      <c r="H1982" s="2" t="s">
        <v>207</v>
      </c>
      <c r="I1982" s="2" t="s">
        <v>207</v>
      </c>
      <c r="J1982" s="2" t="s">
        <v>207</v>
      </c>
    </row>
    <row r="1983" spans="1:10" x14ac:dyDescent="0.25">
      <c r="A1983" s="2">
        <v>1981</v>
      </c>
      <c r="B1983" s="2" t="s">
        <v>207</v>
      </c>
      <c r="C1983" s="2">
        <v>910</v>
      </c>
      <c r="D1983" s="2">
        <v>20</v>
      </c>
      <c r="E1983" s="2" t="s">
        <v>207</v>
      </c>
      <c r="F1983" s="2" t="s">
        <v>207</v>
      </c>
      <c r="G1983" s="2" t="s">
        <v>207</v>
      </c>
      <c r="H1983" s="2" t="s">
        <v>207</v>
      </c>
      <c r="I1983" s="2" t="s">
        <v>207</v>
      </c>
      <c r="J1983" s="2" t="s">
        <v>207</v>
      </c>
    </row>
    <row r="1984" spans="1:10" x14ac:dyDescent="0.25">
      <c r="A1984" s="2">
        <v>1982</v>
      </c>
      <c r="B1984" s="2" t="s">
        <v>207</v>
      </c>
      <c r="C1984" s="2">
        <v>915</v>
      </c>
      <c r="D1984" s="2">
        <v>20</v>
      </c>
      <c r="E1984" s="2" t="s">
        <v>207</v>
      </c>
      <c r="F1984" s="2" t="s">
        <v>207</v>
      </c>
      <c r="G1984" s="2" t="s">
        <v>207</v>
      </c>
      <c r="H1984" s="2" t="s">
        <v>207</v>
      </c>
      <c r="I1984" s="2" t="s">
        <v>207</v>
      </c>
      <c r="J1984" s="2" t="s">
        <v>207</v>
      </c>
    </row>
    <row r="1985" spans="1:10" x14ac:dyDescent="0.25">
      <c r="A1985" s="2">
        <v>1983</v>
      </c>
      <c r="B1985" s="2" t="s">
        <v>207</v>
      </c>
      <c r="C1985" s="2">
        <v>920</v>
      </c>
      <c r="D1985" s="2">
        <v>20</v>
      </c>
      <c r="E1985" s="2" t="s">
        <v>207</v>
      </c>
      <c r="F1985" s="2" t="s">
        <v>207</v>
      </c>
      <c r="G1985" s="2" t="s">
        <v>207</v>
      </c>
      <c r="H1985" s="2" t="s">
        <v>207</v>
      </c>
      <c r="I1985" s="2" t="s">
        <v>207</v>
      </c>
      <c r="J1985" s="2" t="s">
        <v>207</v>
      </c>
    </row>
    <row r="1986" spans="1:10" x14ac:dyDescent="0.25">
      <c r="A1986" s="2">
        <v>1984</v>
      </c>
      <c r="B1986" s="2" t="s">
        <v>207</v>
      </c>
      <c r="C1986" s="2">
        <v>925</v>
      </c>
      <c r="D1986" s="2">
        <v>20</v>
      </c>
      <c r="E1986" s="2" t="s">
        <v>207</v>
      </c>
      <c r="F1986" s="2" t="s">
        <v>207</v>
      </c>
      <c r="G1986" s="2" t="s">
        <v>207</v>
      </c>
      <c r="H1986" s="2" t="s">
        <v>207</v>
      </c>
      <c r="I1986" s="2" t="s">
        <v>207</v>
      </c>
      <c r="J1986" s="2" t="s">
        <v>207</v>
      </c>
    </row>
    <row r="1987" spans="1:10" x14ac:dyDescent="0.25">
      <c r="A1987" s="2">
        <v>1985</v>
      </c>
      <c r="B1987" s="2" t="s">
        <v>207</v>
      </c>
      <c r="C1987" s="2">
        <v>930</v>
      </c>
      <c r="D1987" s="2">
        <v>20</v>
      </c>
      <c r="E1987" s="2" t="s">
        <v>207</v>
      </c>
      <c r="F1987" s="2" t="s">
        <v>207</v>
      </c>
      <c r="G1987" s="2" t="s">
        <v>207</v>
      </c>
      <c r="H1987" s="2" t="s">
        <v>207</v>
      </c>
      <c r="I1987" s="2" t="s">
        <v>207</v>
      </c>
      <c r="J1987" s="2" t="s">
        <v>207</v>
      </c>
    </row>
    <row r="1988" spans="1:10" x14ac:dyDescent="0.25">
      <c r="A1988" s="2">
        <v>1986</v>
      </c>
      <c r="B1988" s="2" t="s">
        <v>207</v>
      </c>
      <c r="C1988" s="2">
        <v>935</v>
      </c>
      <c r="D1988" s="2">
        <v>20</v>
      </c>
      <c r="E1988" s="2" t="s">
        <v>207</v>
      </c>
      <c r="F1988" s="2" t="s">
        <v>207</v>
      </c>
      <c r="G1988" s="2" t="s">
        <v>207</v>
      </c>
      <c r="H1988" s="2" t="s">
        <v>207</v>
      </c>
      <c r="I1988" s="2" t="s">
        <v>207</v>
      </c>
      <c r="J1988" s="2" t="s">
        <v>207</v>
      </c>
    </row>
    <row r="1989" spans="1:10" x14ac:dyDescent="0.25">
      <c r="A1989" s="2">
        <v>1987</v>
      </c>
      <c r="B1989" s="2" t="s">
        <v>207</v>
      </c>
      <c r="C1989" s="2">
        <v>940</v>
      </c>
      <c r="D1989" s="2">
        <v>20</v>
      </c>
      <c r="E1989" s="2" t="s">
        <v>207</v>
      </c>
      <c r="F1989" s="2" t="s">
        <v>207</v>
      </c>
      <c r="G1989" s="2" t="s">
        <v>207</v>
      </c>
      <c r="H1989" s="2" t="s">
        <v>207</v>
      </c>
      <c r="I1989" s="2" t="s">
        <v>207</v>
      </c>
      <c r="J1989" s="2" t="s">
        <v>207</v>
      </c>
    </row>
    <row r="1990" spans="1:10" x14ac:dyDescent="0.25">
      <c r="A1990" s="2">
        <v>1988</v>
      </c>
      <c r="B1990" s="2" t="s">
        <v>207</v>
      </c>
      <c r="C1990" s="2">
        <v>945</v>
      </c>
      <c r="D1990" s="2">
        <v>20</v>
      </c>
      <c r="E1990" s="2" t="s">
        <v>207</v>
      </c>
      <c r="F1990" s="2" t="s">
        <v>207</v>
      </c>
      <c r="G1990" s="2" t="s">
        <v>207</v>
      </c>
      <c r="H1990" s="2" t="s">
        <v>207</v>
      </c>
      <c r="I1990" s="2" t="s">
        <v>207</v>
      </c>
      <c r="J1990" s="2" t="s">
        <v>207</v>
      </c>
    </row>
    <row r="1991" spans="1:10" x14ac:dyDescent="0.25">
      <c r="A1991" s="2">
        <v>1989</v>
      </c>
      <c r="B1991" s="2" t="s">
        <v>207</v>
      </c>
      <c r="C1991" s="2">
        <v>950</v>
      </c>
      <c r="D1991" s="2">
        <v>20</v>
      </c>
      <c r="E1991" s="2" t="s">
        <v>207</v>
      </c>
      <c r="F1991" s="2" t="s">
        <v>207</v>
      </c>
      <c r="G1991" s="2" t="s">
        <v>207</v>
      </c>
      <c r="H1991" s="2" t="s">
        <v>207</v>
      </c>
      <c r="I1991" s="2" t="s">
        <v>207</v>
      </c>
      <c r="J1991" s="2" t="s">
        <v>207</v>
      </c>
    </row>
    <row r="1992" spans="1:10" x14ac:dyDescent="0.25">
      <c r="A1992" s="2">
        <v>1990</v>
      </c>
      <c r="B1992" s="2" t="s">
        <v>207</v>
      </c>
      <c r="C1992" s="2">
        <v>955</v>
      </c>
      <c r="D1992" s="2">
        <v>20</v>
      </c>
      <c r="E1992" s="2" t="s">
        <v>207</v>
      </c>
      <c r="F1992" s="2" t="s">
        <v>207</v>
      </c>
      <c r="G1992" s="2" t="s">
        <v>207</v>
      </c>
      <c r="H1992" s="2" t="s">
        <v>207</v>
      </c>
      <c r="I1992" s="2" t="s">
        <v>207</v>
      </c>
      <c r="J1992" s="2" t="s">
        <v>207</v>
      </c>
    </row>
    <row r="1993" spans="1:10" x14ac:dyDescent="0.25">
      <c r="A1993" s="2">
        <v>1991</v>
      </c>
      <c r="B1993" s="2" t="s">
        <v>207</v>
      </c>
      <c r="C1993" s="2">
        <v>960</v>
      </c>
      <c r="D1993" s="2">
        <v>20</v>
      </c>
      <c r="E1993" s="2" t="s">
        <v>207</v>
      </c>
      <c r="F1993" s="2" t="s">
        <v>207</v>
      </c>
      <c r="G1993" s="2" t="s">
        <v>207</v>
      </c>
      <c r="H1993" s="2" t="s">
        <v>207</v>
      </c>
      <c r="I1993" s="2" t="s">
        <v>207</v>
      </c>
      <c r="J1993" s="2" t="s">
        <v>207</v>
      </c>
    </row>
    <row r="1994" spans="1:10" x14ac:dyDescent="0.25">
      <c r="A1994" s="2">
        <v>1992</v>
      </c>
      <c r="B1994" s="2" t="s">
        <v>207</v>
      </c>
      <c r="C1994" s="2">
        <v>965</v>
      </c>
      <c r="D1994" s="2">
        <v>20</v>
      </c>
      <c r="E1994" s="2" t="s">
        <v>207</v>
      </c>
      <c r="F1994" s="2" t="s">
        <v>207</v>
      </c>
      <c r="G1994" s="2" t="s">
        <v>207</v>
      </c>
      <c r="H1994" s="2" t="s">
        <v>207</v>
      </c>
      <c r="I1994" s="2" t="s">
        <v>207</v>
      </c>
      <c r="J1994" s="2" t="s">
        <v>207</v>
      </c>
    </row>
    <row r="1995" spans="1:10" x14ac:dyDescent="0.25">
      <c r="A1995" s="2">
        <v>1993</v>
      </c>
      <c r="B1995" s="2" t="s">
        <v>207</v>
      </c>
      <c r="C1995" s="2">
        <v>970</v>
      </c>
      <c r="D1995" s="2">
        <v>20</v>
      </c>
      <c r="E1995" s="2" t="s">
        <v>207</v>
      </c>
      <c r="F1995" s="2" t="s">
        <v>207</v>
      </c>
      <c r="G1995" s="2" t="s">
        <v>207</v>
      </c>
      <c r="H1995" s="2" t="s">
        <v>207</v>
      </c>
      <c r="I1995" s="2" t="s">
        <v>207</v>
      </c>
      <c r="J1995" s="2" t="s">
        <v>207</v>
      </c>
    </row>
    <row r="1996" spans="1:10" x14ac:dyDescent="0.25">
      <c r="A1996" s="2">
        <v>1994</v>
      </c>
      <c r="B1996" s="2" t="s">
        <v>207</v>
      </c>
      <c r="C1996" s="2">
        <v>975</v>
      </c>
      <c r="D1996" s="2">
        <v>20</v>
      </c>
      <c r="E1996" s="2" t="s">
        <v>207</v>
      </c>
      <c r="F1996" s="2" t="s">
        <v>207</v>
      </c>
      <c r="G1996" s="2" t="s">
        <v>207</v>
      </c>
      <c r="H1996" s="2" t="s">
        <v>207</v>
      </c>
      <c r="I1996" s="2" t="s">
        <v>207</v>
      </c>
      <c r="J1996" s="2" t="s">
        <v>207</v>
      </c>
    </row>
    <row r="1997" spans="1:10" x14ac:dyDescent="0.25">
      <c r="A1997" s="2">
        <v>1995</v>
      </c>
      <c r="B1997" s="2" t="s">
        <v>207</v>
      </c>
      <c r="C1997" s="2">
        <v>980</v>
      </c>
      <c r="D1997" s="2">
        <v>20</v>
      </c>
      <c r="E1997" s="2" t="s">
        <v>207</v>
      </c>
      <c r="F1997" s="2" t="s">
        <v>207</v>
      </c>
      <c r="G1997" s="2" t="s">
        <v>207</v>
      </c>
      <c r="H1997" s="2" t="s">
        <v>207</v>
      </c>
      <c r="I1997" s="2" t="s">
        <v>207</v>
      </c>
      <c r="J1997" s="2" t="s">
        <v>207</v>
      </c>
    </row>
    <row r="1998" spans="1:10" x14ac:dyDescent="0.25">
      <c r="A1998" s="2">
        <v>1996</v>
      </c>
      <c r="B1998" s="2" t="s">
        <v>207</v>
      </c>
      <c r="C1998" s="2">
        <v>985</v>
      </c>
      <c r="D1998" s="2">
        <v>20</v>
      </c>
      <c r="E1998" s="2" t="s">
        <v>207</v>
      </c>
      <c r="F1998" s="2" t="s">
        <v>207</v>
      </c>
      <c r="G1998" s="2" t="s">
        <v>207</v>
      </c>
      <c r="H1998" s="2" t="s">
        <v>207</v>
      </c>
      <c r="I1998" s="2" t="s">
        <v>207</v>
      </c>
      <c r="J1998" s="2" t="s">
        <v>207</v>
      </c>
    </row>
    <row r="1999" spans="1:10" x14ac:dyDescent="0.25">
      <c r="A1999" s="2">
        <v>1997</v>
      </c>
      <c r="B1999" s="2" t="s">
        <v>207</v>
      </c>
      <c r="C1999" s="2">
        <v>990</v>
      </c>
      <c r="D1999" s="2">
        <v>20</v>
      </c>
      <c r="E1999" s="2" t="s">
        <v>207</v>
      </c>
      <c r="F1999" s="2" t="s">
        <v>207</v>
      </c>
      <c r="G1999" s="2" t="s">
        <v>207</v>
      </c>
      <c r="H1999" s="2" t="s">
        <v>207</v>
      </c>
      <c r="I1999" s="2" t="s">
        <v>207</v>
      </c>
      <c r="J1999" s="2" t="s">
        <v>207</v>
      </c>
    </row>
    <row r="2000" spans="1:10" x14ac:dyDescent="0.25">
      <c r="A2000" s="2">
        <v>1998</v>
      </c>
      <c r="B2000" s="2" t="s">
        <v>207</v>
      </c>
      <c r="C2000" s="2">
        <v>995</v>
      </c>
      <c r="D2000" s="2">
        <v>20</v>
      </c>
      <c r="E2000" s="2" t="s">
        <v>207</v>
      </c>
      <c r="F2000" s="2" t="s">
        <v>207</v>
      </c>
      <c r="G2000" s="2" t="s">
        <v>207</v>
      </c>
      <c r="H2000" s="2" t="s">
        <v>207</v>
      </c>
      <c r="I2000" s="2" t="s">
        <v>207</v>
      </c>
      <c r="J2000" s="2" t="s">
        <v>207</v>
      </c>
    </row>
    <row r="2001" spans="1:10" x14ac:dyDescent="0.25">
      <c r="A2001" s="2">
        <v>1999</v>
      </c>
      <c r="B2001" s="2" t="s">
        <v>207</v>
      </c>
      <c r="C2001" s="2">
        <v>1000</v>
      </c>
      <c r="D2001" s="2">
        <v>20</v>
      </c>
      <c r="E2001" s="2" t="s">
        <v>207</v>
      </c>
      <c r="F2001" s="2" t="s">
        <v>207</v>
      </c>
      <c r="G2001" s="2" t="s">
        <v>207</v>
      </c>
      <c r="H2001" s="2" t="s">
        <v>207</v>
      </c>
      <c r="I2001" s="2" t="s">
        <v>207</v>
      </c>
      <c r="J2001" s="2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353E-F1FA-4CDE-9620-574B489477B2}">
  <dimension ref="A1:G101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3" t="s">
        <v>494</v>
      </c>
      <c r="B1" s="3" t="s">
        <v>506</v>
      </c>
      <c r="C1" s="3" t="s">
        <v>495</v>
      </c>
      <c r="E1" s="25" t="s">
        <v>494</v>
      </c>
      <c r="F1" s="25" t="s">
        <v>506</v>
      </c>
      <c r="G1" s="25" t="s">
        <v>495</v>
      </c>
    </row>
    <row r="2" spans="1:7" x14ac:dyDescent="0.25">
      <c r="A2" s="2" t="s">
        <v>496</v>
      </c>
      <c r="B2" s="2" t="s">
        <v>496</v>
      </c>
      <c r="C2" s="2">
        <v>1</v>
      </c>
      <c r="E2" s="26" t="s">
        <v>960</v>
      </c>
      <c r="F2" s="26" t="s">
        <v>960</v>
      </c>
      <c r="G2" s="26">
        <v>1</v>
      </c>
    </row>
    <row r="3" spans="1:7" x14ac:dyDescent="0.25">
      <c r="A3" s="2" t="s">
        <v>496</v>
      </c>
      <c r="B3" s="2" t="s">
        <v>497</v>
      </c>
      <c r="C3" s="2">
        <v>1</v>
      </c>
      <c r="E3" s="26" t="s">
        <v>960</v>
      </c>
      <c r="F3" s="26" t="s">
        <v>961</v>
      </c>
      <c r="G3" s="26">
        <v>1</v>
      </c>
    </row>
    <row r="4" spans="1:7" x14ac:dyDescent="0.25">
      <c r="A4" s="2" t="s">
        <v>496</v>
      </c>
      <c r="B4" s="2" t="s">
        <v>498</v>
      </c>
      <c r="C4" s="2">
        <v>1</v>
      </c>
      <c r="E4" s="26" t="s">
        <v>960</v>
      </c>
      <c r="F4" s="26" t="s">
        <v>962</v>
      </c>
      <c r="G4" s="26">
        <v>1</v>
      </c>
    </row>
    <row r="5" spans="1:7" x14ac:dyDescent="0.25">
      <c r="A5" s="2" t="s">
        <v>496</v>
      </c>
      <c r="B5" s="2" t="s">
        <v>499</v>
      </c>
      <c r="C5" s="2">
        <v>1</v>
      </c>
      <c r="E5" s="26" t="s">
        <v>960</v>
      </c>
      <c r="F5" s="26" t="s">
        <v>963</v>
      </c>
      <c r="G5" s="26">
        <v>1</v>
      </c>
    </row>
    <row r="6" spans="1:7" x14ac:dyDescent="0.25">
      <c r="A6" s="2" t="s">
        <v>496</v>
      </c>
      <c r="B6" s="2" t="s">
        <v>500</v>
      </c>
      <c r="C6" s="2">
        <v>1</v>
      </c>
      <c r="E6" s="26" t="s">
        <v>960</v>
      </c>
      <c r="F6" s="26" t="s">
        <v>964</v>
      </c>
      <c r="G6" s="26">
        <v>1</v>
      </c>
    </row>
    <row r="7" spans="1:7" x14ac:dyDescent="0.25">
      <c r="A7" s="2" t="s">
        <v>496</v>
      </c>
      <c r="B7" s="2" t="s">
        <v>501</v>
      </c>
      <c r="C7" s="2">
        <v>1</v>
      </c>
      <c r="E7" s="26" t="s">
        <v>960</v>
      </c>
      <c r="F7" s="26" t="s">
        <v>965</v>
      </c>
      <c r="G7" s="26">
        <v>1</v>
      </c>
    </row>
    <row r="8" spans="1:7" x14ac:dyDescent="0.25">
      <c r="A8" s="2" t="s">
        <v>496</v>
      </c>
      <c r="B8" s="2" t="s">
        <v>502</v>
      </c>
      <c r="C8" s="2">
        <v>1</v>
      </c>
      <c r="E8" s="26" t="s">
        <v>960</v>
      </c>
      <c r="F8" s="26" t="s">
        <v>966</v>
      </c>
      <c r="G8" s="26">
        <v>1</v>
      </c>
    </row>
    <row r="9" spans="1:7" x14ac:dyDescent="0.25">
      <c r="A9" s="2" t="s">
        <v>496</v>
      </c>
      <c r="B9" s="2" t="s">
        <v>503</v>
      </c>
      <c r="C9" s="2">
        <v>1</v>
      </c>
      <c r="E9" s="26" t="s">
        <v>960</v>
      </c>
      <c r="F9" s="26" t="s">
        <v>967</v>
      </c>
      <c r="G9" s="26">
        <v>1</v>
      </c>
    </row>
    <row r="10" spans="1:7" x14ac:dyDescent="0.25">
      <c r="A10" s="2" t="s">
        <v>496</v>
      </c>
      <c r="B10" s="2" t="s">
        <v>504</v>
      </c>
      <c r="C10" s="2">
        <v>1</v>
      </c>
      <c r="E10" s="26" t="s">
        <v>960</v>
      </c>
      <c r="F10" s="26" t="s">
        <v>968</v>
      </c>
      <c r="G10" s="26">
        <v>1</v>
      </c>
    </row>
    <row r="11" spans="1:7" x14ac:dyDescent="0.25">
      <c r="A11" s="2" t="s">
        <v>496</v>
      </c>
      <c r="B11" s="2" t="s">
        <v>505</v>
      </c>
      <c r="C11" s="2">
        <v>1</v>
      </c>
      <c r="E11" s="26" t="s">
        <v>960</v>
      </c>
      <c r="F11" s="26" t="s">
        <v>969</v>
      </c>
      <c r="G11" s="26">
        <v>1</v>
      </c>
    </row>
    <row r="12" spans="1:7" x14ac:dyDescent="0.25">
      <c r="A12" s="2" t="s">
        <v>497</v>
      </c>
      <c r="B12" s="2" t="s">
        <v>496</v>
      </c>
      <c r="C12" s="2">
        <v>1</v>
      </c>
      <c r="E12" s="26" t="s">
        <v>961</v>
      </c>
      <c r="F12" s="26" t="s">
        <v>960</v>
      </c>
      <c r="G12" s="26">
        <v>1</v>
      </c>
    </row>
    <row r="13" spans="1:7" x14ac:dyDescent="0.25">
      <c r="A13" s="2" t="s">
        <v>497</v>
      </c>
      <c r="B13" s="2" t="s">
        <v>497</v>
      </c>
      <c r="C13" s="2">
        <v>1</v>
      </c>
      <c r="E13" s="26" t="s">
        <v>961</v>
      </c>
      <c r="F13" s="26" t="s">
        <v>961</v>
      </c>
      <c r="G13" s="26">
        <v>1</v>
      </c>
    </row>
    <row r="14" spans="1:7" x14ac:dyDescent="0.25">
      <c r="A14" s="2" t="s">
        <v>497</v>
      </c>
      <c r="B14" s="2" t="s">
        <v>498</v>
      </c>
      <c r="C14" s="2">
        <v>1.5</v>
      </c>
      <c r="E14" s="26" t="s">
        <v>961</v>
      </c>
      <c r="F14" s="26" t="s">
        <v>962</v>
      </c>
      <c r="G14" s="26">
        <v>1.5</v>
      </c>
    </row>
    <row r="15" spans="1:7" x14ac:dyDescent="0.25">
      <c r="A15" s="2" t="s">
        <v>497</v>
      </c>
      <c r="B15" s="2" t="s">
        <v>499</v>
      </c>
      <c r="C15" s="2">
        <v>0.75</v>
      </c>
      <c r="E15" s="26" t="s">
        <v>961</v>
      </c>
      <c r="F15" s="26" t="s">
        <v>963</v>
      </c>
      <c r="G15" s="26">
        <v>0.75</v>
      </c>
    </row>
    <row r="16" spans="1:7" x14ac:dyDescent="0.25">
      <c r="A16" s="2" t="s">
        <v>497</v>
      </c>
      <c r="B16" s="2" t="s">
        <v>500</v>
      </c>
      <c r="C16" s="2">
        <v>0.85</v>
      </c>
      <c r="E16" s="26" t="s">
        <v>961</v>
      </c>
      <c r="F16" s="26" t="s">
        <v>964</v>
      </c>
      <c r="G16" s="26">
        <v>0.85</v>
      </c>
    </row>
    <row r="17" spans="1:7" x14ac:dyDescent="0.25">
      <c r="A17" s="2" t="s">
        <v>497</v>
      </c>
      <c r="B17" s="2" t="s">
        <v>501</v>
      </c>
      <c r="C17" s="2">
        <v>0.9</v>
      </c>
      <c r="E17" s="26" t="s">
        <v>961</v>
      </c>
      <c r="F17" s="26" t="s">
        <v>965</v>
      </c>
      <c r="G17" s="26">
        <v>0.9</v>
      </c>
    </row>
    <row r="18" spans="1:7" x14ac:dyDescent="0.25">
      <c r="A18" s="2" t="s">
        <v>497</v>
      </c>
      <c r="B18" s="2" t="s">
        <v>502</v>
      </c>
      <c r="C18" s="2">
        <v>0.5</v>
      </c>
      <c r="E18" s="26" t="s">
        <v>961</v>
      </c>
      <c r="F18" s="26" t="s">
        <v>966</v>
      </c>
      <c r="G18" s="26">
        <v>0.5</v>
      </c>
    </row>
    <row r="19" spans="1:7" x14ac:dyDescent="0.25">
      <c r="A19" s="2" t="s">
        <v>497</v>
      </c>
      <c r="B19" s="2" t="s">
        <v>503</v>
      </c>
      <c r="C19" s="2">
        <v>1</v>
      </c>
      <c r="E19" s="26" t="s">
        <v>961</v>
      </c>
      <c r="F19" s="26" t="s">
        <v>967</v>
      </c>
      <c r="G19" s="26">
        <v>1</v>
      </c>
    </row>
    <row r="20" spans="1:7" x14ac:dyDescent="0.25">
      <c r="A20" s="2" t="s">
        <v>497</v>
      </c>
      <c r="B20" s="2" t="s">
        <v>504</v>
      </c>
      <c r="C20" s="2">
        <v>1</v>
      </c>
      <c r="E20" s="26" t="s">
        <v>961</v>
      </c>
      <c r="F20" s="26" t="s">
        <v>968</v>
      </c>
      <c r="G20" s="26">
        <v>1</v>
      </c>
    </row>
    <row r="21" spans="1:7" x14ac:dyDescent="0.25">
      <c r="A21" s="2" t="s">
        <v>497</v>
      </c>
      <c r="B21" s="2" t="s">
        <v>505</v>
      </c>
      <c r="C21" s="2">
        <v>1.1000000000000001</v>
      </c>
      <c r="E21" s="26" t="s">
        <v>961</v>
      </c>
      <c r="F21" s="26" t="s">
        <v>969</v>
      </c>
      <c r="G21" s="26">
        <v>1.1000000000000001</v>
      </c>
    </row>
    <row r="22" spans="1:7" x14ac:dyDescent="0.25">
      <c r="A22" s="2" t="s">
        <v>498</v>
      </c>
      <c r="B22" s="2" t="s">
        <v>496</v>
      </c>
      <c r="C22" s="2">
        <v>1</v>
      </c>
      <c r="E22" s="26" t="s">
        <v>962</v>
      </c>
      <c r="F22" s="26" t="s">
        <v>960</v>
      </c>
      <c r="G22" s="26">
        <v>1</v>
      </c>
    </row>
    <row r="23" spans="1:7" x14ac:dyDescent="0.25">
      <c r="A23" s="2" t="s">
        <v>498</v>
      </c>
      <c r="B23" s="2" t="s">
        <v>497</v>
      </c>
      <c r="C23" s="2">
        <v>0.5</v>
      </c>
      <c r="E23" s="26" t="s">
        <v>962</v>
      </c>
      <c r="F23" s="26" t="s">
        <v>961</v>
      </c>
      <c r="G23" s="26">
        <v>0.5</v>
      </c>
    </row>
    <row r="24" spans="1:7" x14ac:dyDescent="0.25">
      <c r="A24" s="2" t="s">
        <v>498</v>
      </c>
      <c r="B24" s="2" t="s">
        <v>498</v>
      </c>
      <c r="C24" s="2">
        <v>1</v>
      </c>
      <c r="E24" s="26" t="s">
        <v>962</v>
      </c>
      <c r="F24" s="26" t="s">
        <v>962</v>
      </c>
      <c r="G24" s="26">
        <v>1</v>
      </c>
    </row>
    <row r="25" spans="1:7" x14ac:dyDescent="0.25">
      <c r="A25" s="2" t="s">
        <v>498</v>
      </c>
      <c r="B25" s="2" t="s">
        <v>499</v>
      </c>
      <c r="C25" s="2">
        <v>1.5</v>
      </c>
      <c r="E25" s="26" t="s">
        <v>962</v>
      </c>
      <c r="F25" s="26" t="s">
        <v>963</v>
      </c>
      <c r="G25" s="26">
        <v>1.5</v>
      </c>
    </row>
    <row r="26" spans="1:7" x14ac:dyDescent="0.25">
      <c r="A26" s="2" t="s">
        <v>498</v>
      </c>
      <c r="B26" s="2" t="s">
        <v>500</v>
      </c>
      <c r="C26" s="2">
        <v>0.8</v>
      </c>
      <c r="E26" s="26" t="s">
        <v>962</v>
      </c>
      <c r="F26" s="26" t="s">
        <v>964</v>
      </c>
      <c r="G26" s="26">
        <v>0.8</v>
      </c>
    </row>
    <row r="27" spans="1:7" x14ac:dyDescent="0.25">
      <c r="A27" s="2" t="s">
        <v>498</v>
      </c>
      <c r="B27" s="2" t="s">
        <v>501</v>
      </c>
      <c r="C27" s="2">
        <v>1.1000000000000001</v>
      </c>
      <c r="E27" s="26" t="s">
        <v>962</v>
      </c>
      <c r="F27" s="26" t="s">
        <v>965</v>
      </c>
      <c r="G27" s="26">
        <v>1.1000000000000001</v>
      </c>
    </row>
    <row r="28" spans="1:7" x14ac:dyDescent="0.25">
      <c r="A28" s="2" t="s">
        <v>498</v>
      </c>
      <c r="B28" s="2" t="s">
        <v>502</v>
      </c>
      <c r="C28" s="2">
        <v>0.9</v>
      </c>
      <c r="E28" s="26" t="s">
        <v>962</v>
      </c>
      <c r="F28" s="26" t="s">
        <v>966</v>
      </c>
      <c r="G28" s="26">
        <v>0.9</v>
      </c>
    </row>
    <row r="29" spans="1:7" x14ac:dyDescent="0.25">
      <c r="A29" s="2" t="s">
        <v>498</v>
      </c>
      <c r="B29" s="2" t="s">
        <v>503</v>
      </c>
      <c r="C29" s="2">
        <v>1</v>
      </c>
      <c r="E29" s="26" t="s">
        <v>962</v>
      </c>
      <c r="F29" s="26" t="s">
        <v>967</v>
      </c>
      <c r="G29" s="26">
        <v>1</v>
      </c>
    </row>
    <row r="30" spans="1:7" x14ac:dyDescent="0.25">
      <c r="A30" s="2" t="s">
        <v>498</v>
      </c>
      <c r="B30" s="2" t="s">
        <v>504</v>
      </c>
      <c r="C30" s="2">
        <v>1</v>
      </c>
      <c r="E30" s="26" t="s">
        <v>962</v>
      </c>
      <c r="F30" s="26" t="s">
        <v>968</v>
      </c>
      <c r="G30" s="26">
        <v>1</v>
      </c>
    </row>
    <row r="31" spans="1:7" x14ac:dyDescent="0.25">
      <c r="A31" s="2" t="s">
        <v>498</v>
      </c>
      <c r="B31" s="2" t="s">
        <v>505</v>
      </c>
      <c r="C31" s="2">
        <v>0.8</v>
      </c>
      <c r="E31" s="26" t="s">
        <v>962</v>
      </c>
      <c r="F31" s="26" t="s">
        <v>969</v>
      </c>
      <c r="G31" s="26">
        <v>0.8</v>
      </c>
    </row>
    <row r="32" spans="1:7" x14ac:dyDescent="0.25">
      <c r="A32" s="2" t="s">
        <v>499</v>
      </c>
      <c r="B32" s="2" t="s">
        <v>496</v>
      </c>
      <c r="C32" s="2">
        <v>1</v>
      </c>
      <c r="E32" s="26" t="s">
        <v>963</v>
      </c>
      <c r="F32" s="26" t="s">
        <v>960</v>
      </c>
      <c r="G32" s="26">
        <v>1</v>
      </c>
    </row>
    <row r="33" spans="1:7" x14ac:dyDescent="0.25">
      <c r="A33" s="2" t="s">
        <v>499</v>
      </c>
      <c r="B33" s="2" t="s">
        <v>497</v>
      </c>
      <c r="C33" s="2"/>
      <c r="E33" s="26" t="s">
        <v>963</v>
      </c>
      <c r="F33" s="26" t="s">
        <v>961</v>
      </c>
      <c r="G33" s="26"/>
    </row>
    <row r="34" spans="1:7" x14ac:dyDescent="0.25">
      <c r="A34" s="2" t="s">
        <v>499</v>
      </c>
      <c r="B34" s="2" t="s">
        <v>498</v>
      </c>
      <c r="C34" s="2"/>
      <c r="E34" s="26" t="s">
        <v>963</v>
      </c>
      <c r="F34" s="26" t="s">
        <v>962</v>
      </c>
      <c r="G34" s="26"/>
    </row>
    <row r="35" spans="1:7" x14ac:dyDescent="0.25">
      <c r="A35" s="2" t="s">
        <v>499</v>
      </c>
      <c r="B35" s="2" t="s">
        <v>499</v>
      </c>
      <c r="C35" s="2">
        <v>1</v>
      </c>
      <c r="E35" s="26" t="s">
        <v>963</v>
      </c>
      <c r="F35" s="26" t="s">
        <v>963</v>
      </c>
      <c r="G35" s="26">
        <v>1</v>
      </c>
    </row>
    <row r="36" spans="1:7" x14ac:dyDescent="0.25">
      <c r="A36" s="2" t="s">
        <v>499</v>
      </c>
      <c r="B36" s="2" t="s">
        <v>500</v>
      </c>
      <c r="C36" s="2"/>
      <c r="E36" s="26" t="s">
        <v>963</v>
      </c>
      <c r="F36" s="26" t="s">
        <v>964</v>
      </c>
      <c r="G36" s="26"/>
    </row>
    <row r="37" spans="1:7" x14ac:dyDescent="0.25">
      <c r="A37" s="2" t="s">
        <v>499</v>
      </c>
      <c r="B37" s="2" t="s">
        <v>501</v>
      </c>
      <c r="C37" s="2"/>
      <c r="E37" s="26" t="s">
        <v>963</v>
      </c>
      <c r="F37" s="26" t="s">
        <v>965</v>
      </c>
      <c r="G37" s="26"/>
    </row>
    <row r="38" spans="1:7" x14ac:dyDescent="0.25">
      <c r="A38" s="2" t="s">
        <v>499</v>
      </c>
      <c r="B38" s="2" t="s">
        <v>502</v>
      </c>
      <c r="C38" s="2"/>
      <c r="E38" s="26" t="s">
        <v>963</v>
      </c>
      <c r="F38" s="26" t="s">
        <v>966</v>
      </c>
      <c r="G38" s="26"/>
    </row>
    <row r="39" spans="1:7" x14ac:dyDescent="0.25">
      <c r="A39" s="2" t="s">
        <v>499</v>
      </c>
      <c r="B39" s="2" t="s">
        <v>503</v>
      </c>
      <c r="C39" s="2"/>
      <c r="E39" s="26" t="s">
        <v>963</v>
      </c>
      <c r="F39" s="26" t="s">
        <v>967</v>
      </c>
      <c r="G39" s="26"/>
    </row>
    <row r="40" spans="1:7" x14ac:dyDescent="0.25">
      <c r="A40" s="2" t="s">
        <v>499</v>
      </c>
      <c r="B40" s="2" t="s">
        <v>504</v>
      </c>
      <c r="C40" s="2"/>
      <c r="E40" s="26" t="s">
        <v>963</v>
      </c>
      <c r="F40" s="26" t="s">
        <v>968</v>
      </c>
      <c r="G40" s="26"/>
    </row>
    <row r="41" spans="1:7" x14ac:dyDescent="0.25">
      <c r="A41" s="2" t="s">
        <v>499</v>
      </c>
      <c r="B41" s="2" t="s">
        <v>505</v>
      </c>
      <c r="C41" s="2"/>
      <c r="E41" s="26" t="s">
        <v>963</v>
      </c>
      <c r="F41" s="26" t="s">
        <v>969</v>
      </c>
      <c r="G41" s="26"/>
    </row>
    <row r="42" spans="1:7" x14ac:dyDescent="0.25">
      <c r="A42" s="2" t="s">
        <v>500</v>
      </c>
      <c r="B42" s="2" t="s">
        <v>496</v>
      </c>
      <c r="C42" s="2"/>
      <c r="E42" s="26" t="s">
        <v>964</v>
      </c>
      <c r="F42" s="26" t="s">
        <v>960</v>
      </c>
      <c r="G42" s="26"/>
    </row>
    <row r="43" spans="1:7" x14ac:dyDescent="0.25">
      <c r="A43" s="2" t="s">
        <v>500</v>
      </c>
      <c r="B43" s="2" t="s">
        <v>497</v>
      </c>
      <c r="C43" s="2"/>
      <c r="E43" s="26" t="s">
        <v>964</v>
      </c>
      <c r="F43" s="26" t="s">
        <v>961</v>
      </c>
      <c r="G43" s="26"/>
    </row>
    <row r="44" spans="1:7" x14ac:dyDescent="0.25">
      <c r="A44" s="2" t="s">
        <v>500</v>
      </c>
      <c r="B44" s="2" t="s">
        <v>498</v>
      </c>
      <c r="C44" s="2"/>
      <c r="E44" s="26" t="s">
        <v>964</v>
      </c>
      <c r="F44" s="26" t="s">
        <v>962</v>
      </c>
      <c r="G44" s="26"/>
    </row>
    <row r="45" spans="1:7" x14ac:dyDescent="0.25">
      <c r="A45" s="2" t="s">
        <v>500</v>
      </c>
      <c r="B45" s="2" t="s">
        <v>499</v>
      </c>
      <c r="C45" s="2"/>
      <c r="E45" s="26" t="s">
        <v>964</v>
      </c>
      <c r="F45" s="26" t="s">
        <v>963</v>
      </c>
      <c r="G45" s="26"/>
    </row>
    <row r="46" spans="1:7" x14ac:dyDescent="0.25">
      <c r="A46" s="2" t="s">
        <v>500</v>
      </c>
      <c r="B46" s="2" t="s">
        <v>500</v>
      </c>
      <c r="C46" s="2"/>
      <c r="E46" s="26" t="s">
        <v>964</v>
      </c>
      <c r="F46" s="26" t="s">
        <v>964</v>
      </c>
      <c r="G46" s="26"/>
    </row>
    <row r="47" spans="1:7" x14ac:dyDescent="0.25">
      <c r="A47" s="2" t="s">
        <v>500</v>
      </c>
      <c r="B47" s="2" t="s">
        <v>501</v>
      </c>
      <c r="C47" s="2"/>
      <c r="E47" s="26" t="s">
        <v>964</v>
      </c>
      <c r="F47" s="26" t="s">
        <v>965</v>
      </c>
      <c r="G47" s="26"/>
    </row>
    <row r="48" spans="1:7" x14ac:dyDescent="0.25">
      <c r="A48" s="2" t="s">
        <v>500</v>
      </c>
      <c r="B48" s="2" t="s">
        <v>502</v>
      </c>
      <c r="C48" s="2"/>
      <c r="E48" s="26" t="s">
        <v>964</v>
      </c>
      <c r="F48" s="26" t="s">
        <v>966</v>
      </c>
      <c r="G48" s="26"/>
    </row>
    <row r="49" spans="1:7" x14ac:dyDescent="0.25">
      <c r="A49" s="2" t="s">
        <v>500</v>
      </c>
      <c r="B49" s="2" t="s">
        <v>503</v>
      </c>
      <c r="C49" s="2"/>
      <c r="E49" s="26" t="s">
        <v>964</v>
      </c>
      <c r="F49" s="26" t="s">
        <v>967</v>
      </c>
      <c r="G49" s="26"/>
    </row>
    <row r="50" spans="1:7" x14ac:dyDescent="0.25">
      <c r="A50" s="2" t="s">
        <v>500</v>
      </c>
      <c r="B50" s="2" t="s">
        <v>504</v>
      </c>
      <c r="C50" s="2"/>
      <c r="E50" s="26" t="s">
        <v>964</v>
      </c>
      <c r="F50" s="26" t="s">
        <v>968</v>
      </c>
      <c r="G50" s="26"/>
    </row>
    <row r="51" spans="1:7" x14ac:dyDescent="0.25">
      <c r="A51" s="2" t="s">
        <v>500</v>
      </c>
      <c r="B51" s="2" t="s">
        <v>505</v>
      </c>
      <c r="C51" s="2"/>
      <c r="E51" s="26" t="s">
        <v>964</v>
      </c>
      <c r="F51" s="26" t="s">
        <v>969</v>
      </c>
      <c r="G51" s="26"/>
    </row>
    <row r="52" spans="1:7" x14ac:dyDescent="0.25">
      <c r="A52" s="2" t="s">
        <v>501</v>
      </c>
      <c r="B52" s="2" t="s">
        <v>496</v>
      </c>
      <c r="C52" s="2"/>
      <c r="E52" s="26" t="s">
        <v>965</v>
      </c>
      <c r="F52" s="26" t="s">
        <v>960</v>
      </c>
      <c r="G52" s="26"/>
    </row>
    <row r="53" spans="1:7" x14ac:dyDescent="0.25">
      <c r="A53" s="2" t="s">
        <v>501</v>
      </c>
      <c r="B53" s="2" t="s">
        <v>497</v>
      </c>
      <c r="C53" s="2"/>
      <c r="E53" s="26" t="s">
        <v>965</v>
      </c>
      <c r="F53" s="26" t="s">
        <v>961</v>
      </c>
      <c r="G53" s="26"/>
    </row>
    <row r="54" spans="1:7" x14ac:dyDescent="0.25">
      <c r="A54" s="2" t="s">
        <v>501</v>
      </c>
      <c r="B54" s="2" t="s">
        <v>498</v>
      </c>
      <c r="C54" s="2"/>
      <c r="E54" s="26" t="s">
        <v>965</v>
      </c>
      <c r="F54" s="26" t="s">
        <v>962</v>
      </c>
      <c r="G54" s="26"/>
    </row>
    <row r="55" spans="1:7" x14ac:dyDescent="0.25">
      <c r="A55" s="2" t="s">
        <v>501</v>
      </c>
      <c r="B55" s="2" t="s">
        <v>499</v>
      </c>
      <c r="C55" s="2"/>
      <c r="E55" s="26" t="s">
        <v>965</v>
      </c>
      <c r="F55" s="26" t="s">
        <v>963</v>
      </c>
      <c r="G55" s="26"/>
    </row>
    <row r="56" spans="1:7" x14ac:dyDescent="0.25">
      <c r="A56" s="2" t="s">
        <v>501</v>
      </c>
      <c r="B56" s="2" t="s">
        <v>500</v>
      </c>
      <c r="C56" s="2"/>
      <c r="E56" s="26" t="s">
        <v>965</v>
      </c>
      <c r="F56" s="26" t="s">
        <v>964</v>
      </c>
      <c r="G56" s="26"/>
    </row>
    <row r="57" spans="1:7" x14ac:dyDescent="0.25">
      <c r="A57" s="2" t="s">
        <v>501</v>
      </c>
      <c r="B57" s="2" t="s">
        <v>501</v>
      </c>
      <c r="C57" s="2"/>
      <c r="E57" s="26" t="s">
        <v>965</v>
      </c>
      <c r="F57" s="26" t="s">
        <v>965</v>
      </c>
      <c r="G57" s="26"/>
    </row>
    <row r="58" spans="1:7" x14ac:dyDescent="0.25">
      <c r="A58" s="2" t="s">
        <v>501</v>
      </c>
      <c r="B58" s="2" t="s">
        <v>502</v>
      </c>
      <c r="C58" s="2"/>
      <c r="E58" s="26" t="s">
        <v>965</v>
      </c>
      <c r="F58" s="26" t="s">
        <v>966</v>
      </c>
      <c r="G58" s="26"/>
    </row>
    <row r="59" spans="1:7" x14ac:dyDescent="0.25">
      <c r="A59" s="2" t="s">
        <v>501</v>
      </c>
      <c r="B59" s="2" t="s">
        <v>503</v>
      </c>
      <c r="C59" s="2"/>
      <c r="E59" s="26" t="s">
        <v>965</v>
      </c>
      <c r="F59" s="26" t="s">
        <v>967</v>
      </c>
      <c r="G59" s="26"/>
    </row>
    <row r="60" spans="1:7" x14ac:dyDescent="0.25">
      <c r="A60" s="2" t="s">
        <v>501</v>
      </c>
      <c r="B60" s="2" t="s">
        <v>504</v>
      </c>
      <c r="C60" s="2"/>
      <c r="E60" s="26" t="s">
        <v>965</v>
      </c>
      <c r="F60" s="26" t="s">
        <v>968</v>
      </c>
      <c r="G60" s="26"/>
    </row>
    <row r="61" spans="1:7" x14ac:dyDescent="0.25">
      <c r="A61" s="2" t="s">
        <v>501</v>
      </c>
      <c r="B61" s="2" t="s">
        <v>505</v>
      </c>
      <c r="C61" s="2"/>
      <c r="E61" s="26" t="s">
        <v>965</v>
      </c>
      <c r="F61" s="26" t="s">
        <v>969</v>
      </c>
      <c r="G61" s="26"/>
    </row>
    <row r="62" spans="1:7" x14ac:dyDescent="0.25">
      <c r="A62" s="2" t="s">
        <v>502</v>
      </c>
      <c r="B62" s="2" t="s">
        <v>496</v>
      </c>
      <c r="C62" s="2"/>
      <c r="E62" s="26" t="s">
        <v>966</v>
      </c>
      <c r="F62" s="26" t="s">
        <v>960</v>
      </c>
      <c r="G62" s="26"/>
    </row>
    <row r="63" spans="1:7" x14ac:dyDescent="0.25">
      <c r="A63" s="2" t="s">
        <v>502</v>
      </c>
      <c r="B63" s="2" t="s">
        <v>497</v>
      </c>
      <c r="C63" s="2"/>
      <c r="E63" s="26" t="s">
        <v>966</v>
      </c>
      <c r="F63" s="26" t="s">
        <v>961</v>
      </c>
      <c r="G63" s="26"/>
    </row>
    <row r="64" spans="1:7" x14ac:dyDescent="0.25">
      <c r="A64" s="2" t="s">
        <v>502</v>
      </c>
      <c r="B64" s="2" t="s">
        <v>498</v>
      </c>
      <c r="C64" s="2"/>
      <c r="E64" s="26" t="s">
        <v>966</v>
      </c>
      <c r="F64" s="26" t="s">
        <v>962</v>
      </c>
      <c r="G64" s="26"/>
    </row>
    <row r="65" spans="1:7" x14ac:dyDescent="0.25">
      <c r="A65" s="2" t="s">
        <v>502</v>
      </c>
      <c r="B65" s="2" t="s">
        <v>499</v>
      </c>
      <c r="C65" s="2"/>
      <c r="E65" s="26" t="s">
        <v>966</v>
      </c>
      <c r="F65" s="26" t="s">
        <v>963</v>
      </c>
      <c r="G65" s="26"/>
    </row>
    <row r="66" spans="1:7" x14ac:dyDescent="0.25">
      <c r="A66" s="2" t="s">
        <v>502</v>
      </c>
      <c r="B66" s="2" t="s">
        <v>500</v>
      </c>
      <c r="C66" s="2"/>
      <c r="E66" s="26" t="s">
        <v>966</v>
      </c>
      <c r="F66" s="26" t="s">
        <v>964</v>
      </c>
      <c r="G66" s="26"/>
    </row>
    <row r="67" spans="1:7" x14ac:dyDescent="0.25">
      <c r="A67" s="2" t="s">
        <v>502</v>
      </c>
      <c r="B67" s="2" t="s">
        <v>501</v>
      </c>
      <c r="C67" s="2"/>
      <c r="E67" s="26" t="s">
        <v>966</v>
      </c>
      <c r="F67" s="26" t="s">
        <v>965</v>
      </c>
      <c r="G67" s="26"/>
    </row>
    <row r="68" spans="1:7" x14ac:dyDescent="0.25">
      <c r="A68" s="2" t="s">
        <v>502</v>
      </c>
      <c r="B68" s="2" t="s">
        <v>502</v>
      </c>
      <c r="C68" s="2"/>
      <c r="E68" s="26" t="s">
        <v>966</v>
      </c>
      <c r="F68" s="26" t="s">
        <v>966</v>
      </c>
      <c r="G68" s="26"/>
    </row>
    <row r="69" spans="1:7" x14ac:dyDescent="0.25">
      <c r="A69" s="2" t="s">
        <v>502</v>
      </c>
      <c r="B69" s="2" t="s">
        <v>503</v>
      </c>
      <c r="C69" s="2"/>
      <c r="E69" s="26" t="s">
        <v>966</v>
      </c>
      <c r="F69" s="26" t="s">
        <v>967</v>
      </c>
      <c r="G69" s="26"/>
    </row>
    <row r="70" spans="1:7" x14ac:dyDescent="0.25">
      <c r="A70" s="2" t="s">
        <v>502</v>
      </c>
      <c r="B70" s="2" t="s">
        <v>504</v>
      </c>
      <c r="C70" s="2"/>
      <c r="E70" s="26" t="s">
        <v>966</v>
      </c>
      <c r="F70" s="26" t="s">
        <v>968</v>
      </c>
      <c r="G70" s="26"/>
    </row>
    <row r="71" spans="1:7" x14ac:dyDescent="0.25">
      <c r="A71" s="2" t="s">
        <v>502</v>
      </c>
      <c r="B71" s="2" t="s">
        <v>505</v>
      </c>
      <c r="C71" s="2"/>
      <c r="E71" s="26" t="s">
        <v>966</v>
      </c>
      <c r="F71" s="26" t="s">
        <v>969</v>
      </c>
      <c r="G71" s="26"/>
    </row>
    <row r="72" spans="1:7" x14ac:dyDescent="0.25">
      <c r="A72" s="2" t="s">
        <v>503</v>
      </c>
      <c r="B72" s="2" t="s">
        <v>496</v>
      </c>
      <c r="C72" s="2"/>
      <c r="E72" s="26" t="s">
        <v>967</v>
      </c>
      <c r="F72" s="26" t="s">
        <v>960</v>
      </c>
      <c r="G72" s="26"/>
    </row>
    <row r="73" spans="1:7" x14ac:dyDescent="0.25">
      <c r="A73" s="2" t="s">
        <v>503</v>
      </c>
      <c r="B73" s="2" t="s">
        <v>497</v>
      </c>
      <c r="C73" s="2"/>
      <c r="E73" s="26" t="s">
        <v>967</v>
      </c>
      <c r="F73" s="26" t="s">
        <v>961</v>
      </c>
      <c r="G73" s="26"/>
    </row>
    <row r="74" spans="1:7" x14ac:dyDescent="0.25">
      <c r="A74" s="2" t="s">
        <v>503</v>
      </c>
      <c r="B74" s="2" t="s">
        <v>498</v>
      </c>
      <c r="C74" s="2"/>
      <c r="E74" s="26" t="s">
        <v>967</v>
      </c>
      <c r="F74" s="26" t="s">
        <v>962</v>
      </c>
      <c r="G74" s="26"/>
    </row>
    <row r="75" spans="1:7" x14ac:dyDescent="0.25">
      <c r="A75" s="2" t="s">
        <v>503</v>
      </c>
      <c r="B75" s="2" t="s">
        <v>499</v>
      </c>
      <c r="C75" s="2"/>
      <c r="E75" s="26" t="s">
        <v>967</v>
      </c>
      <c r="F75" s="26" t="s">
        <v>963</v>
      </c>
      <c r="G75" s="26"/>
    </row>
    <row r="76" spans="1:7" x14ac:dyDescent="0.25">
      <c r="A76" s="2" t="s">
        <v>503</v>
      </c>
      <c r="B76" s="2" t="s">
        <v>500</v>
      </c>
      <c r="C76" s="2"/>
      <c r="E76" s="26" t="s">
        <v>967</v>
      </c>
      <c r="F76" s="26" t="s">
        <v>964</v>
      </c>
      <c r="G76" s="26"/>
    </row>
    <row r="77" spans="1:7" x14ac:dyDescent="0.25">
      <c r="A77" s="2" t="s">
        <v>503</v>
      </c>
      <c r="B77" s="2" t="s">
        <v>501</v>
      </c>
      <c r="C77" s="2"/>
      <c r="E77" s="26" t="s">
        <v>967</v>
      </c>
      <c r="F77" s="26" t="s">
        <v>965</v>
      </c>
      <c r="G77" s="26"/>
    </row>
    <row r="78" spans="1:7" x14ac:dyDescent="0.25">
      <c r="A78" s="2" t="s">
        <v>503</v>
      </c>
      <c r="B78" s="2" t="s">
        <v>502</v>
      </c>
      <c r="C78" s="2"/>
      <c r="E78" s="26" t="s">
        <v>967</v>
      </c>
      <c r="F78" s="26" t="s">
        <v>966</v>
      </c>
      <c r="G78" s="26"/>
    </row>
    <row r="79" spans="1:7" x14ac:dyDescent="0.25">
      <c r="A79" s="2" t="s">
        <v>503</v>
      </c>
      <c r="B79" s="2" t="s">
        <v>503</v>
      </c>
      <c r="C79" s="2"/>
      <c r="E79" s="26" t="s">
        <v>967</v>
      </c>
      <c r="F79" s="26" t="s">
        <v>967</v>
      </c>
      <c r="G79" s="26"/>
    </row>
    <row r="80" spans="1:7" x14ac:dyDescent="0.25">
      <c r="A80" s="2" t="s">
        <v>503</v>
      </c>
      <c r="B80" s="2" t="s">
        <v>504</v>
      </c>
      <c r="C80" s="2"/>
      <c r="E80" s="26" t="s">
        <v>967</v>
      </c>
      <c r="F80" s="26" t="s">
        <v>968</v>
      </c>
      <c r="G80" s="26"/>
    </row>
    <row r="81" spans="1:7" x14ac:dyDescent="0.25">
      <c r="A81" s="2" t="s">
        <v>503</v>
      </c>
      <c r="B81" s="2" t="s">
        <v>505</v>
      </c>
      <c r="C81" s="2"/>
      <c r="E81" s="26" t="s">
        <v>967</v>
      </c>
      <c r="F81" s="26" t="s">
        <v>969</v>
      </c>
      <c r="G81" s="26"/>
    </row>
    <row r="82" spans="1:7" x14ac:dyDescent="0.25">
      <c r="A82" s="2" t="s">
        <v>504</v>
      </c>
      <c r="B82" s="2" t="s">
        <v>496</v>
      </c>
      <c r="C82" s="2"/>
      <c r="E82" s="26" t="s">
        <v>968</v>
      </c>
      <c r="F82" s="26" t="s">
        <v>960</v>
      </c>
      <c r="G82" s="26"/>
    </row>
    <row r="83" spans="1:7" x14ac:dyDescent="0.25">
      <c r="A83" s="2" t="s">
        <v>504</v>
      </c>
      <c r="B83" s="2" t="s">
        <v>497</v>
      </c>
      <c r="C83" s="2"/>
      <c r="E83" s="26" t="s">
        <v>968</v>
      </c>
      <c r="F83" s="26" t="s">
        <v>961</v>
      </c>
      <c r="G83" s="26"/>
    </row>
    <row r="84" spans="1:7" x14ac:dyDescent="0.25">
      <c r="A84" s="2" t="s">
        <v>504</v>
      </c>
      <c r="B84" s="2" t="s">
        <v>498</v>
      </c>
      <c r="C84" s="2"/>
      <c r="E84" s="26" t="s">
        <v>968</v>
      </c>
      <c r="F84" s="26" t="s">
        <v>962</v>
      </c>
      <c r="G84" s="26"/>
    </row>
    <row r="85" spans="1:7" x14ac:dyDescent="0.25">
      <c r="A85" s="2" t="s">
        <v>504</v>
      </c>
      <c r="B85" s="2" t="s">
        <v>499</v>
      </c>
      <c r="C85" s="2"/>
      <c r="E85" s="26" t="s">
        <v>968</v>
      </c>
      <c r="F85" s="26" t="s">
        <v>963</v>
      </c>
      <c r="G85" s="26"/>
    </row>
    <row r="86" spans="1:7" x14ac:dyDescent="0.25">
      <c r="A86" s="2" t="s">
        <v>504</v>
      </c>
      <c r="B86" s="2" t="s">
        <v>500</v>
      </c>
      <c r="C86" s="2"/>
      <c r="E86" s="26" t="s">
        <v>968</v>
      </c>
      <c r="F86" s="26" t="s">
        <v>964</v>
      </c>
      <c r="G86" s="26"/>
    </row>
    <row r="87" spans="1:7" x14ac:dyDescent="0.25">
      <c r="A87" s="2" t="s">
        <v>504</v>
      </c>
      <c r="B87" s="2" t="s">
        <v>501</v>
      </c>
      <c r="C87" s="2"/>
      <c r="E87" s="26" t="s">
        <v>968</v>
      </c>
      <c r="F87" s="26" t="s">
        <v>965</v>
      </c>
      <c r="G87" s="26"/>
    </row>
    <row r="88" spans="1:7" x14ac:dyDescent="0.25">
      <c r="A88" s="2" t="s">
        <v>504</v>
      </c>
      <c r="B88" s="2" t="s">
        <v>502</v>
      </c>
      <c r="C88" s="2"/>
      <c r="E88" s="26" t="s">
        <v>968</v>
      </c>
      <c r="F88" s="26" t="s">
        <v>966</v>
      </c>
      <c r="G88" s="26"/>
    </row>
    <row r="89" spans="1:7" x14ac:dyDescent="0.25">
      <c r="A89" s="2" t="s">
        <v>504</v>
      </c>
      <c r="B89" s="2" t="s">
        <v>503</v>
      </c>
      <c r="C89" s="2"/>
      <c r="E89" s="26" t="s">
        <v>968</v>
      </c>
      <c r="F89" s="26" t="s">
        <v>967</v>
      </c>
      <c r="G89" s="26"/>
    </row>
    <row r="90" spans="1:7" x14ac:dyDescent="0.25">
      <c r="A90" s="2" t="s">
        <v>504</v>
      </c>
      <c r="B90" s="2" t="s">
        <v>504</v>
      </c>
      <c r="C90" s="2"/>
      <c r="E90" s="26" t="s">
        <v>968</v>
      </c>
      <c r="F90" s="26" t="s">
        <v>968</v>
      </c>
      <c r="G90" s="26"/>
    </row>
    <row r="91" spans="1:7" x14ac:dyDescent="0.25">
      <c r="A91" s="2" t="s">
        <v>504</v>
      </c>
      <c r="B91" s="2" t="s">
        <v>505</v>
      </c>
      <c r="C91" s="2"/>
      <c r="E91" s="26" t="s">
        <v>968</v>
      </c>
      <c r="F91" s="26" t="s">
        <v>969</v>
      </c>
      <c r="G91" s="26"/>
    </row>
    <row r="92" spans="1:7" x14ac:dyDescent="0.25">
      <c r="A92" s="2" t="s">
        <v>505</v>
      </c>
      <c r="B92" s="2" t="s">
        <v>496</v>
      </c>
      <c r="C92" s="2"/>
      <c r="E92" s="26" t="s">
        <v>969</v>
      </c>
      <c r="F92" s="26" t="s">
        <v>960</v>
      </c>
      <c r="G92" s="26"/>
    </row>
    <row r="93" spans="1:7" x14ac:dyDescent="0.25">
      <c r="A93" s="2" t="s">
        <v>505</v>
      </c>
      <c r="B93" s="2" t="s">
        <v>497</v>
      </c>
      <c r="C93" s="2"/>
      <c r="E93" s="26" t="s">
        <v>969</v>
      </c>
      <c r="F93" s="26" t="s">
        <v>961</v>
      </c>
      <c r="G93" s="26"/>
    </row>
    <row r="94" spans="1:7" x14ac:dyDescent="0.25">
      <c r="A94" s="2" t="s">
        <v>505</v>
      </c>
      <c r="B94" s="2" t="s">
        <v>498</v>
      </c>
      <c r="C94" s="2"/>
      <c r="E94" s="26" t="s">
        <v>969</v>
      </c>
      <c r="F94" s="26" t="s">
        <v>962</v>
      </c>
      <c r="G94" s="26"/>
    </row>
    <row r="95" spans="1:7" x14ac:dyDescent="0.25">
      <c r="A95" s="2" t="s">
        <v>505</v>
      </c>
      <c r="B95" s="2" t="s">
        <v>499</v>
      </c>
      <c r="C95" s="2"/>
      <c r="E95" s="26" t="s">
        <v>969</v>
      </c>
      <c r="F95" s="26" t="s">
        <v>963</v>
      </c>
      <c r="G95" s="26"/>
    </row>
    <row r="96" spans="1:7" x14ac:dyDescent="0.25">
      <c r="A96" s="2" t="s">
        <v>505</v>
      </c>
      <c r="B96" s="2" t="s">
        <v>500</v>
      </c>
      <c r="C96" s="2"/>
      <c r="E96" s="26" t="s">
        <v>969</v>
      </c>
      <c r="F96" s="26" t="s">
        <v>964</v>
      </c>
      <c r="G96" s="26"/>
    </row>
    <row r="97" spans="1:7" x14ac:dyDescent="0.25">
      <c r="A97" s="2" t="s">
        <v>505</v>
      </c>
      <c r="B97" s="2" t="s">
        <v>501</v>
      </c>
      <c r="C97" s="2"/>
      <c r="E97" s="26" t="s">
        <v>969</v>
      </c>
      <c r="F97" s="26" t="s">
        <v>965</v>
      </c>
      <c r="G97" s="26"/>
    </row>
    <row r="98" spans="1:7" x14ac:dyDescent="0.25">
      <c r="A98" s="2" t="s">
        <v>505</v>
      </c>
      <c r="B98" s="2" t="s">
        <v>502</v>
      </c>
      <c r="C98" s="2"/>
      <c r="E98" s="26" t="s">
        <v>969</v>
      </c>
      <c r="F98" s="26" t="s">
        <v>966</v>
      </c>
      <c r="G98" s="26"/>
    </row>
    <row r="99" spans="1:7" x14ac:dyDescent="0.25">
      <c r="A99" s="2" t="s">
        <v>505</v>
      </c>
      <c r="B99" s="2" t="s">
        <v>503</v>
      </c>
      <c r="C99" s="2"/>
      <c r="E99" s="26" t="s">
        <v>969</v>
      </c>
      <c r="F99" s="26" t="s">
        <v>967</v>
      </c>
      <c r="G99" s="26"/>
    </row>
    <row r="100" spans="1:7" x14ac:dyDescent="0.25">
      <c r="A100" s="2" t="s">
        <v>505</v>
      </c>
      <c r="B100" s="2" t="s">
        <v>504</v>
      </c>
      <c r="C100" s="2"/>
      <c r="E100" s="26" t="s">
        <v>969</v>
      </c>
      <c r="F100" s="26" t="s">
        <v>968</v>
      </c>
      <c r="G100" s="26"/>
    </row>
    <row r="101" spans="1:7" x14ac:dyDescent="0.25">
      <c r="A101" s="2" t="s">
        <v>505</v>
      </c>
      <c r="B101" s="2" t="s">
        <v>505</v>
      </c>
      <c r="C101" s="2"/>
      <c r="E101" s="26" t="s">
        <v>969</v>
      </c>
      <c r="F101" s="26" t="s">
        <v>969</v>
      </c>
      <c r="G101" s="2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0CEF-0632-4380-A378-D3226B828767}">
  <dimension ref="A1:AW28"/>
  <sheetViews>
    <sheetView topLeftCell="L1" zoomScale="70" zoomScaleNormal="70" workbookViewId="0">
      <selection activeCell="AN24" sqref="AN24"/>
    </sheetView>
  </sheetViews>
  <sheetFormatPr defaultRowHeight="15" x14ac:dyDescent="0.25"/>
  <cols>
    <col min="1" max="1" width="13.5703125" style="1" bestFit="1" customWidth="1"/>
    <col min="2" max="2" width="4.7109375" style="1" customWidth="1"/>
    <col min="3" max="3" width="8.28515625" style="1" bestFit="1" customWidth="1"/>
    <col min="4" max="4" width="3.85546875" style="1" customWidth="1"/>
    <col min="5" max="5" width="4.7109375" style="1" bestFit="1" customWidth="1"/>
    <col min="6" max="6" width="16.7109375" style="1" bestFit="1" customWidth="1"/>
    <col min="7" max="7" width="5.28515625" style="1" customWidth="1"/>
    <col min="8" max="8" width="6.28515625" style="1" customWidth="1"/>
    <col min="9" max="9" width="8.140625" style="1" bestFit="1" customWidth="1"/>
    <col min="10" max="10" width="9.140625" style="1" bestFit="1" customWidth="1"/>
    <col min="11" max="12" width="8.42578125" style="1" bestFit="1" customWidth="1"/>
    <col min="13" max="13" width="4.5703125" style="1" bestFit="1" customWidth="1"/>
    <col min="14" max="14" width="4.85546875" style="1" bestFit="1" customWidth="1"/>
    <col min="15" max="15" width="7.7109375" style="1" bestFit="1" customWidth="1"/>
    <col min="16" max="16" width="8.28515625" style="1" bestFit="1" customWidth="1"/>
    <col min="17" max="17" width="7.85546875" style="1" bestFit="1" customWidth="1"/>
    <col min="18" max="18" width="8.42578125" style="1" bestFit="1" customWidth="1"/>
    <col min="19" max="19" width="4.42578125" style="1" bestFit="1" customWidth="1"/>
    <col min="20" max="20" width="3.85546875" style="1" bestFit="1" customWidth="1"/>
    <col min="21" max="21" width="7.7109375" style="1" bestFit="1" customWidth="1"/>
    <col min="22" max="22" width="8.28515625" style="1" bestFit="1" customWidth="1"/>
    <col min="23" max="23" width="7.85546875" style="1" bestFit="1" customWidth="1"/>
    <col min="24" max="24" width="8.42578125" style="1" bestFit="1" customWidth="1"/>
    <col min="25" max="25" width="4.42578125" style="1" bestFit="1" customWidth="1"/>
    <col min="26" max="26" width="3.85546875" style="1" bestFit="1" customWidth="1"/>
    <col min="27" max="27" width="3.42578125" style="1" bestFit="1" customWidth="1"/>
    <col min="28" max="28" width="4" style="1" bestFit="1" customWidth="1"/>
    <col min="29" max="29" width="7.7109375" style="1" bestFit="1" customWidth="1"/>
    <col min="30" max="30" width="8.28515625" style="1" bestFit="1" customWidth="1"/>
    <col min="31" max="31" width="7.85546875" style="1" bestFit="1" customWidth="1"/>
    <col min="32" max="32" width="8.42578125" style="1" bestFit="1" customWidth="1"/>
    <col min="33" max="33" width="4.42578125" style="1" bestFit="1" customWidth="1"/>
    <col min="34" max="34" width="3.85546875" style="1" bestFit="1" customWidth="1"/>
    <col min="35" max="36" width="7.42578125" style="1" bestFit="1" customWidth="1"/>
    <col min="37" max="37" width="5.85546875" style="1" bestFit="1" customWidth="1"/>
    <col min="38" max="38" width="7.42578125" style="1" bestFit="1" customWidth="1"/>
    <col min="39" max="39" width="5.85546875" style="1" bestFit="1" customWidth="1"/>
    <col min="40" max="40" width="7.42578125" style="1" bestFit="1" customWidth="1"/>
    <col min="41" max="41" width="5.85546875" style="1" bestFit="1" customWidth="1"/>
    <col min="42" max="42" width="7.42578125" style="1" bestFit="1" customWidth="1"/>
    <col min="43" max="43" width="5.85546875" style="1" bestFit="1" customWidth="1"/>
    <col min="44" max="45" width="5.85546875" style="1" customWidth="1"/>
    <col min="46" max="47" width="8.42578125" style="1" bestFit="1" customWidth="1"/>
    <col min="48" max="48" width="4.5703125" style="1" bestFit="1" customWidth="1"/>
    <col min="49" max="49" width="4.85546875" style="1" bestFit="1" customWidth="1"/>
    <col min="50" max="50" width="10" style="1" customWidth="1"/>
    <col min="51" max="16384" width="9.140625" style="1"/>
  </cols>
  <sheetData>
    <row r="1" spans="1:49" ht="18" customHeight="1" x14ac:dyDescent="0.25">
      <c r="A1" s="33" t="s">
        <v>508</v>
      </c>
      <c r="B1" s="33"/>
      <c r="C1" s="33" t="s">
        <v>509</v>
      </c>
      <c r="D1" s="33"/>
      <c r="E1" s="40" t="str">
        <f xml:space="preserve"> IF(B2 = 1, "Cavaleiro", IF(B2 = 2, "Mago", IF(B2 = 3, "Arqueiro", IF(B2 = 4, "Animal", IF(B2 = 5, "Assassino")))))</f>
        <v>Cavaleiro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2"/>
    </row>
    <row r="2" spans="1:49" x14ac:dyDescent="0.25">
      <c r="A2" s="2" t="s">
        <v>507</v>
      </c>
      <c r="B2" s="2">
        <v>1</v>
      </c>
      <c r="C2" s="2" t="s">
        <v>519</v>
      </c>
      <c r="D2" s="6" t="s">
        <v>544</v>
      </c>
      <c r="E2" s="33" t="s">
        <v>520</v>
      </c>
      <c r="F2" s="36" t="s">
        <v>632</v>
      </c>
      <c r="G2" s="38" t="s">
        <v>550</v>
      </c>
      <c r="H2" s="38" t="s">
        <v>633</v>
      </c>
      <c r="I2" s="34" t="s">
        <v>549</v>
      </c>
      <c r="J2" s="33" t="s">
        <v>529</v>
      </c>
      <c r="K2" s="33" t="s">
        <v>510</v>
      </c>
      <c r="L2" s="33"/>
      <c r="M2" s="33" t="s">
        <v>511</v>
      </c>
      <c r="N2" s="33"/>
      <c r="O2" s="33" t="s">
        <v>564</v>
      </c>
      <c r="P2" s="33"/>
      <c r="Q2" s="33"/>
      <c r="R2" s="33"/>
      <c r="S2" s="33"/>
      <c r="T2" s="33"/>
      <c r="U2" s="33" t="s">
        <v>563</v>
      </c>
      <c r="V2" s="33"/>
      <c r="W2" s="33"/>
      <c r="X2" s="33"/>
      <c r="Y2" s="33"/>
      <c r="Z2" s="33"/>
      <c r="AA2" s="33" t="s">
        <v>565</v>
      </c>
      <c r="AB2" s="33"/>
      <c r="AC2" s="33"/>
      <c r="AD2" s="33"/>
      <c r="AE2" s="33"/>
      <c r="AF2" s="33"/>
      <c r="AG2" s="33"/>
      <c r="AH2" s="33"/>
      <c r="AI2" s="3" t="s">
        <v>514</v>
      </c>
      <c r="AJ2" s="33" t="s">
        <v>515</v>
      </c>
      <c r="AK2" s="33"/>
      <c r="AL2" s="33" t="s">
        <v>516</v>
      </c>
      <c r="AM2" s="33"/>
      <c r="AN2" s="33" t="s">
        <v>517</v>
      </c>
      <c r="AO2" s="33"/>
      <c r="AP2" s="33" t="s">
        <v>518</v>
      </c>
      <c r="AQ2" s="33"/>
      <c r="AR2" s="33" t="s">
        <v>871</v>
      </c>
      <c r="AS2" s="33"/>
      <c r="AT2" s="33" t="s">
        <v>512</v>
      </c>
      <c r="AU2" s="33"/>
      <c r="AV2" s="33" t="s">
        <v>513</v>
      </c>
      <c r="AW2" s="33"/>
    </row>
    <row r="3" spans="1:49" x14ac:dyDescent="0.25">
      <c r="A3" s="2" t="s">
        <v>548</v>
      </c>
      <c r="B3" s="2">
        <v>0</v>
      </c>
      <c r="C3" s="2" t="s">
        <v>535</v>
      </c>
      <c r="D3" s="6">
        <v>5</v>
      </c>
      <c r="E3" s="33"/>
      <c r="F3" s="37"/>
      <c r="G3" s="39"/>
      <c r="H3" s="39"/>
      <c r="I3" s="35"/>
      <c r="J3" s="33"/>
      <c r="K3" s="3" t="s">
        <v>521</v>
      </c>
      <c r="L3" s="3" t="s">
        <v>522</v>
      </c>
      <c r="M3" s="3" t="s">
        <v>521</v>
      </c>
      <c r="N3" s="3" t="s">
        <v>522</v>
      </c>
      <c r="O3" s="3" t="s">
        <v>523</v>
      </c>
      <c r="P3" s="3" t="s">
        <v>524</v>
      </c>
      <c r="Q3" s="3" t="s">
        <v>525</v>
      </c>
      <c r="R3" s="3" t="s">
        <v>526</v>
      </c>
      <c r="S3" s="3" t="s">
        <v>547</v>
      </c>
      <c r="T3" s="3" t="s">
        <v>527</v>
      </c>
      <c r="U3" s="3" t="s">
        <v>523</v>
      </c>
      <c r="V3" s="3" t="s">
        <v>524</v>
      </c>
      <c r="W3" s="3" t="s">
        <v>525</v>
      </c>
      <c r="X3" s="3" t="s">
        <v>526</v>
      </c>
      <c r="Y3" s="3" t="s">
        <v>547</v>
      </c>
      <c r="Z3" s="3" t="s">
        <v>527</v>
      </c>
      <c r="AA3" s="3" t="s">
        <v>531</v>
      </c>
      <c r="AB3" s="3" t="s">
        <v>532</v>
      </c>
      <c r="AC3" s="3" t="s">
        <v>523</v>
      </c>
      <c r="AD3" s="3" t="s">
        <v>524</v>
      </c>
      <c r="AE3" s="3" t="s">
        <v>525</v>
      </c>
      <c r="AF3" s="3" t="s">
        <v>526</v>
      </c>
      <c r="AG3" s="3" t="s">
        <v>547</v>
      </c>
      <c r="AH3" s="3" t="s">
        <v>527</v>
      </c>
      <c r="AI3" s="3" t="s">
        <v>530</v>
      </c>
      <c r="AJ3" s="3" t="s">
        <v>530</v>
      </c>
      <c r="AK3" s="3" t="s">
        <v>528</v>
      </c>
      <c r="AL3" s="3" t="s">
        <v>530</v>
      </c>
      <c r="AM3" s="3" t="s">
        <v>528</v>
      </c>
      <c r="AN3" s="3" t="s">
        <v>530</v>
      </c>
      <c r="AO3" s="3" t="s">
        <v>528</v>
      </c>
      <c r="AP3" s="3" t="s">
        <v>530</v>
      </c>
      <c r="AQ3" s="3" t="s">
        <v>528</v>
      </c>
      <c r="AR3" s="25" t="s">
        <v>530</v>
      </c>
      <c r="AS3" s="25" t="s">
        <v>528</v>
      </c>
      <c r="AT3" s="3" t="s">
        <v>521</v>
      </c>
      <c r="AU3" s="3" t="s">
        <v>522</v>
      </c>
      <c r="AV3" s="3" t="s">
        <v>521</v>
      </c>
      <c r="AW3" s="3" t="s">
        <v>522</v>
      </c>
    </row>
    <row r="4" spans="1:49" x14ac:dyDescent="0.25">
      <c r="A4" s="2" t="s">
        <v>533</v>
      </c>
      <c r="B4" s="2">
        <v>1</v>
      </c>
      <c r="C4" s="2" t="s">
        <v>538</v>
      </c>
      <c r="D4" s="6">
        <v>5</v>
      </c>
      <c r="E4" s="2">
        <v>1</v>
      </c>
      <c r="F4" s="2" t="str">
        <f xml:space="preserve"> IF(B$2 = 1, SkillsTree!H4, IF(B$2 = 2, SkillsTree!T4, IF(B$2 = 3, SkillsTree!CY27, IF(B$2 = 4, SkillsTree!DM27, IF(B$2 = 5, SkillsTree!DY27)))))</f>
        <v>Pancada</v>
      </c>
      <c r="G4" s="2" t="str">
        <f xml:space="preserve"> IF(B2 = 1, "n", IF(B2 = 2, "f", IF(B2 = 3, "n", IF(B2 = 4, "n", IF(B2 = 5, "n")))))</f>
        <v>n</v>
      </c>
      <c r="H4" s="2">
        <v>1.5</v>
      </c>
      <c r="I4" s="2">
        <f xml:space="preserve"> IF(B2 = 1, 0, IF(B2 = 2, 0, IF(B2 = 3, 0, IF(B2 = 4, 0, IF(B2 = 5, 0)))))</f>
        <v>0</v>
      </c>
      <c r="J4" s="2">
        <f>IF(B2=1,5*(B5+1), IF(B2 = 2,5*(B5 + 1), IF(B2 = 3, 5*B5, IF(B2 = 4, 5*B5, IF(B2 = 5, 5*B5)))))</f>
        <v>30</v>
      </c>
      <c r="K4" s="7">
        <f xml:space="preserve"> IF(B2 = 1, 0, IF(B2 = 2, 0, IF(B2 = 3, 0, IF(B2 = 4, 0, IF(B2 = 5, 0)))))</f>
        <v>0</v>
      </c>
      <c r="L4" s="7">
        <f xml:space="preserve"> IF(B2 = 1, 0, IF(B2 = 2, 0, IF(B2 = 3, 0, IF(B2 = 4, 0, IF(B2 = 5, 0)))))</f>
        <v>0</v>
      </c>
      <c r="M4" s="8">
        <f xml:space="preserve"> IF(B2 = 1, 0, IF(B2 = 2, 0, IF(B2 = 3, 0, IF(B2 = 4, 0, IF(B2 = 5, 0)))))</f>
        <v>0</v>
      </c>
      <c r="N4" s="8">
        <f xml:space="preserve"> IF(B2 = 1, 0, IF(B2 = 2, 0, IF(B2 = 3, 0, IF(B2 = 4, 0, IF(B2 = 5, 0)))))</f>
        <v>0</v>
      </c>
      <c r="O4" s="2">
        <f xml:space="preserve"> IF(B2 = 1, 0, IF(B2 = 2, 0, IF(B2 = 3, 0, IF(B2 = 4, 0, IF(B2 = 5, 0)))))</f>
        <v>0</v>
      </c>
      <c r="P4" s="2">
        <f xml:space="preserve"> IF(B2 = 1, 0, IF(B2 = 2, 0, IF(B2 = 3, 0, IF(B2 = 4, 0, IF(B2 = 5, 0)))))</f>
        <v>0</v>
      </c>
      <c r="Q4" s="2">
        <f xml:space="preserve"> IF(B2 = 1, 0, IF(B2 = 2, 0, IF(B2 = 3, 0, IF(B2 = 4, 0, IF(B2 = 5, 0)))))</f>
        <v>0</v>
      </c>
      <c r="R4" s="2">
        <f xml:space="preserve"> IF(B2 = 1, 0, IF(B2 = 2, 0, IF(B2 = 3, 0, IF(B2 = 4, 0, IF(B2 = 5, 0)))))</f>
        <v>0</v>
      </c>
      <c r="S4" s="2"/>
      <c r="T4" s="2">
        <f xml:space="preserve"> IF(B2 = 1, 0, IF(B2 = 2, 0, IF(B2 = 3, 0, IF(B2 = 4, 0, IF(B2 = 5, 0)))))</f>
        <v>0</v>
      </c>
      <c r="U4" s="2">
        <f xml:space="preserve"> IF(B2 = 1, 0, IF(B2 = 2, 0, IF(B2 = 3, 0, IF(B2 = 4, 0, IF(B2 = 5, 0)))))</f>
        <v>0</v>
      </c>
      <c r="V4" s="2">
        <f xml:space="preserve"> IF(B2 = 1, 0, IF(B2 = 2, 0, IF(B2 = 3, 0, IF(B2 = 4, 0, IF(B2 = 5, 0)))))</f>
        <v>0</v>
      </c>
      <c r="W4" s="2">
        <f xml:space="preserve"> IF(B2 = 1, 0, IF(B2 = 2, 0, IF(B2 = 3, 0, IF(B2 = 4, 0, IF(B2 = 5, 0)))))</f>
        <v>0</v>
      </c>
      <c r="X4" s="2">
        <f xml:space="preserve"> IF(B2 = 1, 0, IF(B2 = 2, 0, IF(B2 = 3, 0, IF(B2 = 4, 0, IF(B2 = 5, 0)))))</f>
        <v>0</v>
      </c>
      <c r="Y4" s="2"/>
      <c r="Z4" s="2">
        <f xml:space="preserve"> IF(B2 = 1, 0, IF(B2 = 2, 0, IF(B2 = 3, 0, IF(B2 = 4, 0, IF(B2 = 5, 0)))))</f>
        <v>0</v>
      </c>
      <c r="AA4" s="2">
        <f xml:space="preserve"> IF(B2 = 1, 0, IF(B2 = 2, 0, IF(B2 = 3, 0, IF(B2 = 4, 0, IF(B2 = 5, 0)))))</f>
        <v>0</v>
      </c>
      <c r="AB4" s="2">
        <f xml:space="preserve"> IF(B2 = 1, 0, IF(B2 = 2, 0, IF(B2 = 3, 0, IF(B2 = 4, 0, IF(B2 = 5, 0)))))</f>
        <v>0</v>
      </c>
      <c r="AC4" s="2">
        <f xml:space="preserve"> IF(B2 = 1, 0, IF(B2 = 2, 0, IF(B2 = 3, 0, IF(B2 = 4, 0, IF(B2 = 5, 0)))))</f>
        <v>0</v>
      </c>
      <c r="AD4" s="2">
        <f xml:space="preserve"> IF(B2 = 1, 0, IF(B2 = 2, 0, IF(B2 = 3, 0, IF(B2 = 4, 0, IF(B2 = 5, 0)))))</f>
        <v>0</v>
      </c>
      <c r="AE4" s="2">
        <f xml:space="preserve"> IF(B2 = 1, 0, IF(B2 = 2, 0, IF(B2 = 3, 0, IF(B2 = 4, 0, IF(B2 = 5, 0)))))</f>
        <v>0</v>
      </c>
      <c r="AF4" s="2">
        <f xml:space="preserve"> IF(B2 = 1, 0, IF(B2 = 2, 0, IF(B2 = 3, 0, IF(B2 = 4, 0, IF(B2 = 5, 0)))))</f>
        <v>0</v>
      </c>
      <c r="AG4" s="2"/>
      <c r="AH4" s="2">
        <f xml:space="preserve"> IF(B2 = 1, 0, IF(B2 = 2, 0, IF(B2 = 3, 0, IF(B2 = 4, 0, IF(B2 = 5, 0)))))</f>
        <v>0</v>
      </c>
      <c r="AI4" s="9">
        <f xml:space="preserve"> IF(B2 = 1, 0, IF(B2 = 2, 0, IF(B2 = 3, 0, IF(B2 = 4, 0, IF(B2 = 5, 0)))))</f>
        <v>0</v>
      </c>
      <c r="AJ4" s="10">
        <f xml:space="preserve"> IF(B2 = 1, 0, IF(B2 = 2, 0, IF(B2 = 3, 0, IF(B2 = 4, 0, IF(B2 = 5, 0)))))</f>
        <v>0</v>
      </c>
      <c r="AK4" s="8">
        <f xml:space="preserve"> IF(B2 = 1, 0, IF(B2 = 2, 0, IF(B2 = 3, 0, IF(B2 = 4, 0, IF(B2 = 5, 0)))))</f>
        <v>0</v>
      </c>
      <c r="AL4" s="11">
        <f xml:space="preserve"> IF(B2 = 1, 0, IF(B2 = 2, 0, IF(B2 = 3, 0, IF(B2 = 4, 0, IF(B2 = 5, 0)))))</f>
        <v>0</v>
      </c>
      <c r="AM4" s="12">
        <f xml:space="preserve"> IF(B2 = 1, 0, IF(B2 = 2, 0, IF(B2 = 3, 0, IF(B2 = 4, 0, IF(B2 = 5, 0)))))</f>
        <v>0</v>
      </c>
      <c r="AN4" s="13">
        <f xml:space="preserve"> IF(B2 = 1, 0, IF(B2 = 2, 0, IF(B2 = 3, 0, IF(B2 = 4, 0, IF(B2 = 5, 0)))))</f>
        <v>0</v>
      </c>
      <c r="AO4" s="7">
        <f xml:space="preserve"> IF(B2 = 1, 0, IF(B2 = 2, 0, IF(B2 = 3, 0, IF(B2 = 4, 0, IF(B2 = 5, 0)))))</f>
        <v>0</v>
      </c>
      <c r="AP4" s="14">
        <f xml:space="preserve"> IF(B2 = 1, 0, IF(B2 = 2, 0, IF(B2 = 3, 0, IF(B2 = 4, 0, IF(B2 = 5, 0)))))</f>
        <v>0</v>
      </c>
      <c r="AQ4" s="15">
        <f xml:space="preserve"> IF(B2 = 1, 0, IF(B2 = 2, 0, IF(B2 = 3, 0, IF(B2 = 4, 0, IF(B2 = 5, 0)))))</f>
        <v>0</v>
      </c>
      <c r="AR4" s="31"/>
      <c r="AS4" s="31"/>
      <c r="AT4" s="2">
        <f xml:space="preserve"> IF(B2=1,MAX(H4*A38+2*B5+5,0), IF(B2=2,MAX(H4*A42+10*B5,0), IF(B2 = 3, H4*A38 + 10*B5, IF(B2 = 4, H4*A38*(1 + 0.1*B5), IF(B2 = 5, H4*A38 + 2*B5)))))</f>
        <v>15</v>
      </c>
      <c r="AU4" s="2">
        <f xml:space="preserve"> IF(B2=1,MAX(H4*A40+2*B5+5,0), IF(B2=2,MAX(H4*A44+10*B5,0), IF(B2 = 3, H4*A40 + 10*B5, IF(B2 = 4, H4*A40*(1 + 0.1*B5), IF(B2 = 5, H4*A40 + 2*B5)))))</f>
        <v>15</v>
      </c>
      <c r="AV4" s="2">
        <f xml:space="preserve"> IF(B2 = 1, 0, IF(B2 = 2, 0, IF(B2 = 3, 0, IF(B2 = 4, 0, IF(B2 = 5, 0)))))</f>
        <v>0</v>
      </c>
      <c r="AW4" s="2">
        <f xml:space="preserve"> IF(B2 = 1, 0, IF(B2 = 2, 0, IF(B2 = 3, 0, IF(B2 = 4, 0, IF(B2 = 5, 0)))))</f>
        <v>0</v>
      </c>
    </row>
    <row r="5" spans="1:49" x14ac:dyDescent="0.25">
      <c r="A5" s="2" t="s">
        <v>534</v>
      </c>
      <c r="B5" s="2">
        <v>5</v>
      </c>
      <c r="E5" s="2">
        <v>2</v>
      </c>
      <c r="F5" s="2" t="str">
        <f xml:space="preserve"> IF(B$2 = 1, SkillsTree!D8, IF(B$2 = 2, SkillsTree!X4, IF(B$2 = 3, SkillsTree!DC27, IF(B$2 = 4, SkillsTree!DQ27, IF(B$2 = 5, SkillsTree!EC27)))))</f>
        <v>Vitalidade</v>
      </c>
      <c r="G5" s="2" t="str">
        <f xml:space="preserve"> IF(B2 = 1, "n", IF(B2 = 2, "w", IF(B2 = 3, "f", IF(B2 = 4, "n", IF(B2 = 5, "n")))))</f>
        <v>n</v>
      </c>
      <c r="H5" s="2">
        <v>1.5</v>
      </c>
      <c r="I5" s="2">
        <f xml:space="preserve"> IF(B2 = 1, 0, IF(B2 = 2, 0, IF(B2 = 3, 0, IF(B2 = 4, 0, IF(B2 = 5, 0)))))</f>
        <v>0</v>
      </c>
      <c r="J5" s="2" t="str">
        <f xml:space="preserve"> IF(B2 = 1, "passiva", IF(B2 = 2,5*(B5 + 1), IF(B2 = 3, 10*B5, IF(B2 = 4, "passiva", IF(B2 = 5, "passiva")))))</f>
        <v>passiva</v>
      </c>
      <c r="K5" s="7">
        <f xml:space="preserve"> IF(B2 = 1, (2*5*B5 + (B5^2 - B5)*5)/2, IF(B2 = 2, 0, IF(B2 = 3, 0, IF(B2 = 4, 0, IF(B2 = 5, 0)))))</f>
        <v>75</v>
      </c>
      <c r="L5" s="7">
        <f xml:space="preserve"> IF(B2 = 1, (2*5*B5 + (B5^2 - B5)*5)/2, IF(B2 = 2, 0, IF(B2 = 3, 0, IF(B2 = 4, 0, IF(B2 = 5, 0)))))</f>
        <v>75</v>
      </c>
      <c r="M5" s="8">
        <f xml:space="preserve"> IF(B2 = 1, 0, IF(B2 = 2, 0, IF(B2 = 3, 0, IF(B2 = 4, 0, IF(B2 = 5, 0)))))</f>
        <v>0</v>
      </c>
      <c r="N5" s="8">
        <f xml:space="preserve"> IF(B2 = 1, 0, IF(B2 = 2, 0, IF(B2 = 3, 0, IF(B2 = 4, 0, IF(B2 = 5, 0)))))</f>
        <v>0</v>
      </c>
      <c r="O5" s="2">
        <f xml:space="preserve"> IF(B2 = 1, 0, IF(B2 = 2, 0, IF(B2 = 3, 0, IF(B2 = 4, 0, IF(B2 = 5, 0)))))</f>
        <v>0</v>
      </c>
      <c r="P5" s="2">
        <f xml:space="preserve"> IF(B2 = 1, 0, IF(B2 = 2, 0, IF(B2 = 3, 0, IF(B2 = 4, 0, IF(B2 = 5, 0)))))</f>
        <v>0</v>
      </c>
      <c r="Q5" s="2">
        <f xml:space="preserve"> IF(B2 = 1, 0, IF(B2 = 2, 0, IF(B2 = 3, 0, IF(B2 = 4, 0, IF(B2 = 5, 0)))))</f>
        <v>0</v>
      </c>
      <c r="R5" s="2">
        <f xml:space="preserve"> IF(B2 = 1, 0, IF(B2 = 2, 0, IF(B2 = 3, 0, IF(B2 = 4, 0, IF(B2 = 5, 0)))))</f>
        <v>0</v>
      </c>
      <c r="S5" s="2"/>
      <c r="T5" s="2">
        <f xml:space="preserve"> IF(B2 = 1, 0, IF(B2 = 2, 0, IF(B2 = 3, 0, IF(B2 = 4, (B5^2 + B5)/2, IF(B2 = 5, (B5^2 + B5)/2)))))</f>
        <v>0</v>
      </c>
      <c r="U5" s="2">
        <f xml:space="preserve"> IF(B2 = 1, 0, IF(B2 = 2, 0, IF(B2 = 3, 0, IF(B2 = 4, 0, IF(B2 = 5, 0)))))</f>
        <v>0</v>
      </c>
      <c r="V5" s="2">
        <f xml:space="preserve"> IF(B2 = 1, 0, IF(B2 = 2, 0, IF(B2 = 3, 0, IF(B2 = 4, 0, IF(B2 = 5, 0)))))</f>
        <v>0</v>
      </c>
      <c r="W5" s="2">
        <f xml:space="preserve"> IF(B2 = 1, 0, IF(B2 = 2, 0, IF(B2 = 3, 0, IF(B2 = 4, 0, IF(B2 = 5, 0)))))</f>
        <v>0</v>
      </c>
      <c r="X5" s="2">
        <f xml:space="preserve"> IF(B2 = 1, 0, IF(B2 = 2, 0, IF(B2 = 3, 0, IF(B2 = 4, 0, IF(B2 = 5, 0)))))</f>
        <v>0</v>
      </c>
      <c r="Y5" s="2"/>
      <c r="Z5" s="2">
        <f xml:space="preserve"> IF(B2 = 1, 0, IF(B2 = 2, 0, IF(B2 = 3, 0, IF(B2 = 4, 0, IF(B2 = 5, 0)))))</f>
        <v>0</v>
      </c>
      <c r="AA5" s="2">
        <f xml:space="preserve"> IF(B2 = 1, 0, IF(B2 = 2, 0, IF(B2 = 3, 0, IF(B2 = 4, 0, IF(B2 = 5, 0)))))</f>
        <v>0</v>
      </c>
      <c r="AB5" s="2">
        <f xml:space="preserve"> IF(B2 = 1, 0, IF(B2 = 2, 0, IF(B2 = 3, 0, IF(B2 = 4, 0, IF(B2 = 5, 0)))))</f>
        <v>0</v>
      </c>
      <c r="AC5" s="2">
        <f xml:space="preserve"> IF(B2 = 1, 0, IF(B2 = 2, 0, IF(B2 = 3, 0, IF(B2 = 4, 0, IF(B2 = 5, 0)))))</f>
        <v>0</v>
      </c>
      <c r="AD5" s="2">
        <f xml:space="preserve"> IF(B2 = 1, 0, IF(B2 = 2, 0, IF(B2 = 3, 0, IF(B2 = 4, 0, IF(B2 = 5, 0)))))</f>
        <v>0</v>
      </c>
      <c r="AE5" s="2">
        <f xml:space="preserve"> IF(B2 = 1, 0, IF(B2 = 2, 0, IF(B2 = 3, 0, IF(B2 = 4, 0, IF(B2 = 5, 0)))))</f>
        <v>0</v>
      </c>
      <c r="AF5" s="2">
        <f xml:space="preserve"> IF(B2 = 1, 0, IF(B2 = 2, 0, IF(B2 = 3, 0, IF(B2 = 4, 0, IF(B2 = 5, 0)))))</f>
        <v>0</v>
      </c>
      <c r="AG5" s="2"/>
      <c r="AH5" s="2">
        <f xml:space="preserve"> IF(B2 = 1, 0, IF(B2 = 2, 0, IF(B2 = 3, 0, IF(B2 = 4, 0, IF(B2 = 5, 0)))))</f>
        <v>0</v>
      </c>
      <c r="AI5" s="9">
        <f xml:space="preserve"> IF(B2 = 1, 0, IF(B2 = 2, 0, IF(B2 = 3, 0, IF(B2 = 4, 0, IF(B2 = 5, 0)))))</f>
        <v>0</v>
      </c>
      <c r="AJ5" s="10">
        <f xml:space="preserve"> IF(B2 = 1, 0, IF(B2 = 2, 0, IF(B2 = 3, 0, IF(B2 = 4, 0, IF(B2 = 5, 0)))))</f>
        <v>0</v>
      </c>
      <c r="AK5" s="8">
        <f xml:space="preserve"> IF(B2 = 1, 0, IF(B2 = 2, 0, IF(B2 = 3, 0, IF(B2 = 4, 0, IF(B2 = 5, 0)))))</f>
        <v>0</v>
      </c>
      <c r="AL5" s="11">
        <f xml:space="preserve"> IF(B2 = 1, 0, IF(B2 = 2, 0, IF(B2 = 3, 0, IF(B2 = 4, 0, IF(B2 = 5, 0)))))</f>
        <v>0</v>
      </c>
      <c r="AM5" s="12">
        <f xml:space="preserve"> IF(B2 = 1, 0, IF(B2 = 2, 0, IF(B2 = 3, 0, IF(B2 = 4, 0, IF(B2 = 5, 0)))))</f>
        <v>0</v>
      </c>
      <c r="AN5" s="13">
        <f xml:space="preserve"> IF(B2 = 1, 0, IF(B2 = 2, 0, IF(B2 = 3, 0, IF(B2 = 4, 0, IF(B2 = 5, 0)))))</f>
        <v>0</v>
      </c>
      <c r="AO5" s="7">
        <f xml:space="preserve"> IF(B2 = 1, 0, IF(B2 = 2, 0, IF(B2 = 3, 0, IF(B2 = 4, 0, IF(B2 = 5, 0)))))</f>
        <v>0</v>
      </c>
      <c r="AP5" s="14">
        <f xml:space="preserve"> IF(B2 = 1, 0, IF(B2 = 2, 0, IF(B2 = 3, 0, IF(B2 = 4, 0, IF(B2 = 5, 0)))))</f>
        <v>0</v>
      </c>
      <c r="AQ5" s="15">
        <f xml:space="preserve"> IF(B2 = 1, 0, IF(B2 = 2, 0, IF(B2 = 3, 0, IF(B2 = 4, 0, IF(B2 = 5, 0)))))</f>
        <v>0</v>
      </c>
      <c r="AR5" s="31"/>
      <c r="AS5" s="31"/>
      <c r="AT5" s="2">
        <f>IF(B2=1,0,IF(B2=2,MAX(H5*A42+10*B5,0), IF(B2 = 3, H5*(A38 + A42)/2 + 10*B5, IF(B2 = 4, 0, IF(B2 = 5, 0)))))</f>
        <v>0</v>
      </c>
      <c r="AU5" s="2">
        <f xml:space="preserve"> IF(B2 = 1, 0, IF(B2=2,MAX(H5*A44+10*B5,0), IF(B2 = 3, H5*(A40 + A44)/2 + 10*B5, IF(B2 = 4, 0, IF(B2 = 5, 0)))))</f>
        <v>0</v>
      </c>
      <c r="AV5" s="2">
        <f xml:space="preserve"> IF(B2 = 1, 0, IF(B2 = 2, 0, IF(B2 = 3, 0, IF(B2 = 4, 0, IF(B2 = 5, 0)))))</f>
        <v>0</v>
      </c>
      <c r="AW5" s="2">
        <f xml:space="preserve"> IF(B2 = 1, 0, IF(B2 = 2, 0, IF(B2 = 3, 0, IF(B2 = 4, 0, IF(B2 = 5, 0)))))</f>
        <v>0</v>
      </c>
    </row>
    <row r="6" spans="1:49" x14ac:dyDescent="0.25">
      <c r="A6" s="2" t="s">
        <v>536</v>
      </c>
      <c r="B6" s="2">
        <v>50</v>
      </c>
      <c r="E6" s="2">
        <v>3</v>
      </c>
      <c r="F6" s="2" t="str">
        <f xml:space="preserve"> IF(B$2 = 1, SkillsTree!H8, IF(B$2 = 2, SkillsTree!AB4, IF(B$2 = 3, SkillsTree!DG27, IF(B$2 = 4, SkillsTree!DK31, IF(B$2 = 5, SkillsTree!DW31)))))</f>
        <v>Força</v>
      </c>
      <c r="G6" s="2" t="str">
        <f xml:space="preserve"> IF(B2 = 1, "n", IF(B2 = 2, "n", IF(B2 = 3, "n", IF(B2 = 4, "n", IF(B2 = 5, "n")))))</f>
        <v>n</v>
      </c>
      <c r="H6" s="2">
        <v>1.5</v>
      </c>
      <c r="I6" s="2">
        <f xml:space="preserve"> IF(B2 = 1, 0, IF(B2 = 2, 0, IF(B2 = 3, 0, IF(B2 = 4, 0, IF(B2 = 5, 0)))))</f>
        <v>0</v>
      </c>
      <c r="J6" s="2" t="str">
        <f>IF(B2=1,"passiva", IF(B2=2,"passiva", IF(B2 = 3, "passiva", IF(B2 = 4, 10*B5, IF(B2 = 5, 20*(6 - B5))))))</f>
        <v>passiva</v>
      </c>
      <c r="K6" s="7">
        <f xml:space="preserve"> IF(B2 = 1, 0, IF(B2 = 2, 0, IF(B2 = 3, 0, IF(B2 = 4, 0, IF(B2 = 5, 0)))))</f>
        <v>0</v>
      </c>
      <c r="L6" s="7">
        <f xml:space="preserve"> IF(B2 = 1, 0, IF(B2 = 2, 0, IF(B2 = 3, 0, IF(B2 = 4, 0, IF(B2 = 5, 0)))))</f>
        <v>0</v>
      </c>
      <c r="M6" s="8">
        <f xml:space="preserve"> IF(B2 = 1, 0, IF(B2 = 2, 0, IF(B2 = 3, 0, IF(B2 = 4, 0, IF(B2 = 5, 0)))))</f>
        <v>0</v>
      </c>
      <c r="N6" s="8">
        <f xml:space="preserve"> IF(B2 = 1, 0, IF(B2 = 2, 0, IF(B2 = 3, 0, IF(B2 = 4, 0, IF(B2 = 5, 0)))))</f>
        <v>0</v>
      </c>
      <c r="O6" s="2">
        <f xml:space="preserve"> IF(B2 = 1, (2*2*B5 + B5^2 - B5)/2, IF(B2 = 2, 0, IF(B2 = 3, 0, IF(B2 = 4, 0, IF(B2 = 5, 0)))))</f>
        <v>20</v>
      </c>
      <c r="P6" s="2">
        <f xml:space="preserve"> IF(B2 = 1, 0, IF(B2 = 2, (2*2*B5 + B5^2 - B5)/2, IF(B2 = 3, 0, IF(B2 = 4, 0, IF(B2 = 5, 0)))))</f>
        <v>0</v>
      </c>
      <c r="Q6" s="2">
        <f xml:space="preserve"> IF(B2 = 1, 0, IF(B2 = 2, 0, IF(B2 = 3, 0, IF(B2 = 4, 0, IF(B2 = 5, 0)))))</f>
        <v>0</v>
      </c>
      <c r="R6" s="2">
        <f xml:space="preserve"> IF(B2 = 1, 0, IF(B2 = 2, 0, IF(B2 = 3, 0, IF(B2 = 4, 0, IF(B2 = 5, 0)))))</f>
        <v>0</v>
      </c>
      <c r="S6" s="2"/>
      <c r="T6" s="2">
        <f xml:space="preserve"> IF(B2 = 1, 0, IF(B2 = 2, 0, IF(B2 = 3, (2*1*B5 + B5^2 - B5)/2, IF(B2 = 4, 0, IF(B2 = 5, 0)))))</f>
        <v>0</v>
      </c>
      <c r="U6" s="2">
        <f xml:space="preserve"> IF(B2 = 1, 0, IF(B2 = 2, 0, IF(B2 = 3, 0, IF(B2 = 4, 0, IF(B2 = 5, 0)))))</f>
        <v>0</v>
      </c>
      <c r="V6" s="2">
        <f xml:space="preserve"> IF(B2 = 1, 0, IF(B2 = 2, 0, IF(B2 = 3, 0, IF(B2 = 4, 0, IF(B2 = 5, 0)))))</f>
        <v>0</v>
      </c>
      <c r="W6" s="2">
        <f xml:space="preserve"> IF(B2 = 1, 0, IF(B2 = 2, 0, IF(B2 = 3, 0, IF(B2 = 4, 0, IF(B2 = 5, 0)))))</f>
        <v>0</v>
      </c>
      <c r="X6" s="2">
        <f xml:space="preserve"> IF(B2 = 1, 0, IF(B2 = 2, 0, IF(B2 = 3, 0, IF(B2 = 4, 0, IF(B2 = 5, 0)))))</f>
        <v>0</v>
      </c>
      <c r="Y6" s="2"/>
      <c r="Z6" s="2">
        <f xml:space="preserve"> IF(B2 = 1, 0, IF(B2 = 2, 0, IF(B2 = 3, 0, IF(B2 = 4, 0, IF(B2 = 5, 0)))))</f>
        <v>0</v>
      </c>
      <c r="AA6" s="2">
        <f xml:space="preserve"> IF(B2 = 1, 0, IF(B2 = 2, 0, IF(B2 = 3, 0, IF(B2 = 4, 0, IF(B2 = 5, 0)))))</f>
        <v>0</v>
      </c>
      <c r="AB6" s="2">
        <f xml:space="preserve"> IF(B2 = 1, 0, IF(B2 = 2, 0, IF(B2 = 3, 0, IF(B2 = 4, 0, IF(B2 = 5, 0)))))</f>
        <v>0</v>
      </c>
      <c r="AC6" s="2">
        <f xml:space="preserve"> IF(B2 = 1, 0, IF(B2 = 2, 0, IF(B2 = 3, 0, IF(B2 = 4, 0, IF(B2 = 5, 0)))))</f>
        <v>0</v>
      </c>
      <c r="AD6" s="2">
        <f xml:space="preserve"> IF(B2 = 1, 0, IF(B2 = 2, 0, IF(B2 = 3, 0, IF(B2 = 4, 0, IF(B2 = 5, 0)))))</f>
        <v>0</v>
      </c>
      <c r="AE6" s="2">
        <f xml:space="preserve"> IF(B2 = 1, 0, IF(B2 = 2, 0, IF(B2 = 3, 0, IF(B2 = 4, 0, IF(B2 = 5, 0)))))</f>
        <v>0</v>
      </c>
      <c r="AF6" s="2">
        <f xml:space="preserve"> IF(B2 = 1, 0, IF(B2 = 2, 0, IF(B2 = 3, 0, IF(B2 = 4, 0, IF(B2 = 5, 0)))))</f>
        <v>0</v>
      </c>
      <c r="AG6" s="2"/>
      <c r="AH6" s="2">
        <f xml:space="preserve"> IF(B2 = 1, 0, IF(B2 = 2, 0, IF(B2 = 3, 0, IF(B2 = 4, 0, IF(B2 = 5, 0)))))</f>
        <v>0</v>
      </c>
      <c r="AI6" s="9">
        <f xml:space="preserve"> IF(B2 = 1, 0, IF(B2 = 2, 0, IF(B2 = 3, 0, IF(B2 = 4, 0, IF(B2 = 5, 0)))))</f>
        <v>0</v>
      </c>
      <c r="AJ6" s="10">
        <f xml:space="preserve"> IF(B2 = 1, 0, IF(B2 = 2, 0, IF(B2 = 3, 0, IF(B2 = 4, 0, IF(B2 = 5, 1)))))</f>
        <v>0</v>
      </c>
      <c r="AK6" s="8">
        <f xml:space="preserve"> IF(B2 = 1, 0, IF(B2 = 2, 0, IF(B2 = 3, 0, IF(B2 = 4, 0, IF(B2 = 5, 2)))))</f>
        <v>0</v>
      </c>
      <c r="AL6" s="11">
        <f xml:space="preserve"> IF(B2 = 1, 0, IF(B2 = 2, 0, IF(B2 = 3, 0, IF(B2 = 4, 0, IF(B2 = 5, 0)))))</f>
        <v>0</v>
      </c>
      <c r="AM6" s="12">
        <f xml:space="preserve"> IF(B2 = 1, 0, IF(B2 = 2, 0, IF(B2 = 3, 0, IF(B2 = 4, 0, IF(B2 = 5, 0)))))</f>
        <v>0</v>
      </c>
      <c r="AN6" s="13">
        <f xml:space="preserve"> IF(B2 = 1, 0, IF(B2 = 2, 0, IF(B2 = 3, 0, IF(B2 = 4, 0.15*B5, IF(B2 = 5, 0)))))</f>
        <v>0</v>
      </c>
      <c r="AO6" s="7">
        <f xml:space="preserve"> IF(B2 = 1, 0, IF(B2 = 2, 0, IF(B2 = 3, 0, IF(B2 = 4, B5, IF(B2 = 5, 0)))))</f>
        <v>0</v>
      </c>
      <c r="AP6" s="14">
        <f xml:space="preserve"> IF(B2 = 1, 0, IF(B2 = 2, 0, IF(B2 = 3, 0, IF(B2 = 4, 0, IF(B2 = 5, 0)))))</f>
        <v>0</v>
      </c>
      <c r="AQ6" s="15">
        <f xml:space="preserve"> IF(B2 = 1, 0, IF(B2 = 2, 0, IF(B2 = 3, 0, IF(B2 = 4, 0, IF(B2 = 5, 0)))))</f>
        <v>0</v>
      </c>
      <c r="AR6" s="31"/>
      <c r="AS6" s="31"/>
      <c r="AT6" s="2">
        <f xml:space="preserve"> IF(B2 = 1, 0, IF(B2 = 2, 0, IF(B2 = 3, 0, IF(B2 = 4, H6*A38, IF(B2 = 5, 0)))))</f>
        <v>0</v>
      </c>
      <c r="AU6" s="2">
        <f xml:space="preserve"> IF(B2 = 1, 0, IF(B2 = 2, 0, IF(B2 = 3, 0, IF(B2 = 4, H6*A40, IF(B2 = 5, 0)))))</f>
        <v>0</v>
      </c>
      <c r="AV6" s="2">
        <f xml:space="preserve"> IF(B2 = 1, 0, IF(B2 = 2, 0, IF(B2 = 3, 0, IF(B2 = 4, 0, IF(B2 = 5, 0)))))</f>
        <v>0</v>
      </c>
      <c r="AW6" s="2">
        <f xml:space="preserve"> IF(B2 = 1, 0, IF(B2 = 2, 0, IF(B2 = 3, 0, IF(B2 = 4, 0, IF(B2 = 5, 0)))))</f>
        <v>0</v>
      </c>
    </row>
    <row r="7" spans="1:49" x14ac:dyDescent="0.25">
      <c r="A7" s="2" t="s">
        <v>537</v>
      </c>
      <c r="B7" s="2">
        <v>10</v>
      </c>
      <c r="E7" s="2">
        <v>4</v>
      </c>
      <c r="F7" s="2" t="str">
        <f xml:space="preserve"> IF(B$2 = 1, SkillsTree!L8, IF(B$2 = 2, SkillsTree!T8, IF(B$2 = 3, SkillsTree!CY31, IF(B$2 = 4, SkillsTree!DO31, IF(B$2 = 5, SkillsTree!EA31)))))</f>
        <v>Resistência</v>
      </c>
      <c r="G7" s="2" t="str">
        <f xml:space="preserve"> IF(B2 = 1, "n", IF(B2 = 2, "a", IF(B2 = 3, "n", IF(B2 = 4, "n", IF(B2 = 5, "n")))))</f>
        <v>n</v>
      </c>
      <c r="H7" s="2">
        <v>1.5</v>
      </c>
      <c r="I7" s="2">
        <f xml:space="preserve"> IF(B2 = 1, 0, IF(B2 = 2, 0, IF(B2 = 3, 0, IF(B2 = 4, 0, IF(B2 = 5, 0)))))</f>
        <v>0</v>
      </c>
      <c r="J7" s="2" t="str">
        <f xml:space="preserve"> IF(B2 = 1, "passiva", IF(B2 = 2,5*(B5 + 1), IF(B2 = 3, 10*B5, IF(B2 = 4, 10*B5, IF(B2 = 5, 0.8*B7)))))</f>
        <v>passiva</v>
      </c>
      <c r="K7" s="7">
        <f xml:space="preserve"> IF(B2 = 1, 0, IF(B2 = 2, 0, IF(B2 = 3, 0, IF(B2 = 4, 0, IF(B2 = 5, 0)))))</f>
        <v>0</v>
      </c>
      <c r="L7" s="7">
        <f xml:space="preserve"> IF(B2 = 1, 0, IF(B2 = 2, 0, IF(B2 = 3, 0, IF(B2 = 4, 0, IF(B2 = 5, 0)))))</f>
        <v>0</v>
      </c>
      <c r="M7" s="8">
        <f xml:space="preserve"> IF(B2 = 1, 0, IF(B2 = 2, 0, IF(B2 = 3, 0, IF(B2 = 4, 0, IF(B2 = 5, 0)))))</f>
        <v>0</v>
      </c>
      <c r="N7" s="8">
        <f xml:space="preserve"> IF(B2 = 1, 0, IF(B2 = 2, 0, IF(B2 = 3, 0, IF(B2 = 4, 0, IF(B2 = 5, 0)))))</f>
        <v>0</v>
      </c>
      <c r="O7" s="2">
        <f xml:space="preserve"> IF(B2 = 1, 0, IF(B2 = 2, 0, IF(B2 = 3, 0, IF(B2 = 4, 0, IF(B2 = 5, 0)))))</f>
        <v>0</v>
      </c>
      <c r="P7" s="2">
        <f xml:space="preserve"> IF(B2 = 1, 0, IF(B2 = 2, 0, IF(B2 = 3, 0, IF(B2 = 4, 0, IF(B2 = 5, 0)))))</f>
        <v>0</v>
      </c>
      <c r="Q7" s="2">
        <f xml:space="preserve"> IF(B2 = 1, (2*2*B5 + B5^2 - B5)/2, IF(B2 = 2, 0, IF(B2 = 3, 0, IF(B2 = 4, 0, IF(B2 = 5, 0)))))</f>
        <v>20</v>
      </c>
      <c r="R7" s="2">
        <f xml:space="preserve"> IF(B2 = 1, 0, IF(B2 = 2, 0, IF(B2 = 3, 0, IF(B2 = 4, 0, IF(B2 = 5, 0)))))</f>
        <v>0</v>
      </c>
      <c r="S7" s="2"/>
      <c r="T7" s="2">
        <f xml:space="preserve"> IF(B2 = 1, 0, IF(B2 = 2, 0, IF(B2 = 3, B5 - 5, IF(B2 = 4, 0, IF(B2 = 5, 0)))))</f>
        <v>0</v>
      </c>
      <c r="U7" s="2">
        <f xml:space="preserve"> IF(B2 = 1, 0, IF(B2 = 2, 0, IF(B2 = 3, 0, IF(B2 = 4, 0, IF(B2 = 5, 0)))))</f>
        <v>0</v>
      </c>
      <c r="V7" s="2">
        <f xml:space="preserve"> IF(B2 = 1, 0, IF(B2 = 2, 0, IF(B2 = 3, 0, IF(B2 = 4, 0, IF(B2 = 5, 0)))))</f>
        <v>0</v>
      </c>
      <c r="W7" s="2">
        <f xml:space="preserve"> IF(B2 = 1, 0, IF(B2 = 2, 0, IF(B2 = 3, 0, IF(B2 = 4, 0, IF(B2 = 5, 0)))))</f>
        <v>0</v>
      </c>
      <c r="X7" s="2">
        <f xml:space="preserve"> IF(B2 = 1, 0, IF(B2 = 2, 0, IF(B2 = 3, 0, IF(B2 = 4, 0, IF(B2 = 5, 0)))))</f>
        <v>0</v>
      </c>
      <c r="Y7" s="2"/>
      <c r="Z7" s="2">
        <f xml:space="preserve"> IF(B2 = 1, 0, IF(B2 = 2, 0, IF(B2 = 3, 0, IF(B2 = 4, 0, IF(B2 = 5, 0)))))</f>
        <v>0</v>
      </c>
      <c r="AA7" s="2">
        <f xml:space="preserve"> IF(B2 = 1, 0, IF(B2 = 2, 0, IF(B2 = 3, 0, IF(B2 = 4, 0, IF(B2 = 5, 0)))))</f>
        <v>0</v>
      </c>
      <c r="AB7" s="2">
        <f xml:space="preserve"> IF(B2 = 1, 0, IF(B2 = 2, 0, IF(B2 = 3, 0, IF(B2 = 4, 0, IF(B2 = 5, 0)))))</f>
        <v>0</v>
      </c>
      <c r="AC7" s="2">
        <f xml:space="preserve"> IF(B2 = 1, 0, IF(B2 = 2, 0, IF(B2 = 3, 0, IF(B2 = 4, 0, IF(B2 = 5, 0)))))</f>
        <v>0</v>
      </c>
      <c r="AD7" s="2">
        <f xml:space="preserve"> IF(B2 = 1, 0, IF(B2 = 2, 0, IF(B2 = 3, 0, IF(B2 = 4, 0, IF(B2 = 5, 0)))))</f>
        <v>0</v>
      </c>
      <c r="AE7" s="2">
        <f xml:space="preserve"> IF(B2 = 1, 0, IF(B2 = 2, 0, IF(B2 = 3, 0, IF(B2 = 4, 0, IF(B2 = 5, 0)))))</f>
        <v>0</v>
      </c>
      <c r="AF7" s="2">
        <f xml:space="preserve"> IF(B2 = 1, 0, IF(B2 = 2, 0, IF(B2 = 3, 0, IF(B2 = 4, 0, IF(B2 = 5, 0)))))</f>
        <v>0</v>
      </c>
      <c r="AG7" s="2"/>
      <c r="AH7" s="2">
        <f xml:space="preserve"> IF(B2 = 1, 0, IF(B2 = 2, 0, IF(B2 = 3, 0, IF(B2 = 4, 0, IF(B2 = 5, 0)))))</f>
        <v>0</v>
      </c>
      <c r="AI7" s="9">
        <f xml:space="preserve"> IF(B2 = 1, 0, IF(B2 = 2, 0, IF(B2 = 3, 0, IF(B2 = 4, 0.18*B5, IF(B2 = 5, 0)))))</f>
        <v>0</v>
      </c>
      <c r="AJ7" s="10">
        <f xml:space="preserve"> IF(B2 = 1, 0, IF(B2 = 2, 0, IF(B2 = 3, 0, IF(B2 = 4, 0, IF(B2 = 5, 0)))))</f>
        <v>0</v>
      </c>
      <c r="AK7" s="8">
        <f xml:space="preserve"> IF(B2 = 1, 0, IF(B2 = 2, 0, IF(B2 = 3, 0, IF(B2 = 4, 0, IF(B2 = 5, 0)))))</f>
        <v>0</v>
      </c>
      <c r="AL7" s="11">
        <f xml:space="preserve"> IF(B2 = 1, 0, IF(B2 = 2, 0, IF(B2 = 3, 0, IF(B2 = 4, 0, IF(B2 = 5, 0)))))</f>
        <v>0</v>
      </c>
      <c r="AM7" s="12">
        <f xml:space="preserve"> IF(B2 = 1, 0, IF(B2 = 2, 0, IF(B2 = 3, 0, IF(B2 = 4, 0, IF(B2 = 5, 0)))))</f>
        <v>0</v>
      </c>
      <c r="AN7" s="13">
        <f xml:space="preserve"> IF(B2 = 1, 0, IF(B2 = 2, 0, IF(B2 = 3, 0, IF(B2 = 4, 0, IF(B2 = 5, 0)))))</f>
        <v>0</v>
      </c>
      <c r="AO7" s="7">
        <f xml:space="preserve"> IF(B2 = 1, 0, IF(B2 = 2, 0, IF(B2 = 3, 0, IF(B2 = 4, 0, IF(B2 = 5, 0)))))</f>
        <v>0</v>
      </c>
      <c r="AP7" s="14">
        <f xml:space="preserve"> IF(B2 = 1, 0, IF(B2 = 2, 0, IF(B2 = 3, 0, IF(B2 = 4, 0, IF(B2 = 5, 0)))))</f>
        <v>0</v>
      </c>
      <c r="AQ7" s="15">
        <f xml:space="preserve"> IF(B2 = 1, 0, IF(B2 = 2, 0, IF(B2 = 3, 0, IF(B2 = 4, 0, IF(B2 = 5, 0)))))</f>
        <v>0</v>
      </c>
      <c r="AR7" s="31"/>
      <c r="AS7" s="31"/>
      <c r="AT7" s="2">
        <f xml:space="preserve"> IF(B2 = 1, 0, IF(B2=2,MAX(H7*A42+10*B5,0), IF(B2 = 3, 2*H7*A38, IF(B2 = 4, H7*A38, IF(B2 = 5, 0)))))</f>
        <v>0</v>
      </c>
      <c r="AU7" s="2">
        <f xml:space="preserve"> IF(B2 = 1, 0, IF(B2=2,MAX(H7*A44+10*B5,0), IF(B2 = 3, 2*H7*A40, IF(B2 = 4, H7*A40, IF(B2 = 5, 0)))))</f>
        <v>0</v>
      </c>
      <c r="AV7" s="2">
        <f xml:space="preserve"> IF(B2 = 1, 0, IF(B2 = 2, 0, IF(B2 = 3, 0, IF(B2 = 4, 0, IF(B2 = 5, 0)))))</f>
        <v>0</v>
      </c>
      <c r="AW7" s="2">
        <f xml:space="preserve"> IF(B2 = 1, 0, IF(B2 = 2, 0, IF(B2 = 3, 0, IF(B2 = 4, 0, IF(B2 = 5, 0)))))</f>
        <v>0</v>
      </c>
    </row>
    <row r="8" spans="1:49" x14ac:dyDescent="0.25">
      <c r="A8" s="2" t="s">
        <v>551</v>
      </c>
      <c r="B8" s="2">
        <v>10</v>
      </c>
      <c r="E8" s="2">
        <v>5</v>
      </c>
      <c r="F8" s="2" t="str">
        <f xml:space="preserve"> IF(B$2 = 1, SkillsTree!D12, IF(B$2 = 2, SkillsTree!X8, IF(B$2 = 3, SkillsTree!DC31, IF(B$2 = 4, SkillsTree!DS31, IF(B$2 = 5, SkillsTree!EE31)))))</f>
        <v>Vida eterna</v>
      </c>
      <c r="G8" s="2" t="str">
        <f xml:space="preserve"> IF(B2 = 1, "n", IF(B2 = 2, "e", IF(B2 = 3, "e", IF(B2 = 4, "n", IF(B2 = 5, "n")))))</f>
        <v>n</v>
      </c>
      <c r="H8" s="2">
        <v>1.5</v>
      </c>
      <c r="I8" s="2">
        <f xml:space="preserve"> IF(B2 = 1, B5, IF(B2 = 2, 0, IF(B2 = 3, 0, IF(B2 = 4, 0, IF(B2 = 5, 0)))))</f>
        <v>5</v>
      </c>
      <c r="J8" s="2">
        <f xml:space="preserve"> IF(B2 = 1, 16.5*B5, IF(B2 = 2,5*(B5 + 1), IF(B2 = 3, 10*B5, IF(B2 = 4, "passiva", IF(B2 = 5, 5*B5)))))</f>
        <v>82.5</v>
      </c>
      <c r="K8" s="7">
        <f xml:space="preserve"> IF(B2 = 1, B6, IF(B2 = 2, 0, IF(B2 = 3, 0, IF(B2 = 4, 0, IF(B2 = 5, 0)))))</f>
        <v>50</v>
      </c>
      <c r="L8" s="7">
        <f xml:space="preserve"> IF(B2 = 1, B6, IF(B2 = 2, 0, IF(B2 = 3, 0, IF(B2 = 4, 0, IF(B2 = 5, 0)))))</f>
        <v>50</v>
      </c>
      <c r="M8" s="8">
        <f xml:space="preserve"> IF(B2 = 1, 0, IF(B2 = 2, 0, IF(B2 = 3, 0, IF(B2 = 4, 0, IF(B2 = 5, 0)))))</f>
        <v>0</v>
      </c>
      <c r="N8" s="8">
        <f xml:space="preserve"> IF(B2 = 1, 0, IF(B2 = 2, 0, IF(B2 = 3, 0, IF(B2 = 4, 0, IF(B2 = 5, 0)))))</f>
        <v>0</v>
      </c>
      <c r="O8" s="2">
        <f xml:space="preserve"> IF(B2 = 1, 0, IF(B2 = 2, 0, IF(B2 = 3, 0, IF(B2 = 4, 0, IF(B2 = 5, 0)))))</f>
        <v>0</v>
      </c>
      <c r="P8" s="2">
        <f xml:space="preserve"> IF(B2 = 1, 0, IF(B2 = 2, 0, IF(B2 = 3, 0, IF(B2 = 4, 0, IF(B2 = 5, 0)))))</f>
        <v>0</v>
      </c>
      <c r="Q8" s="2">
        <f xml:space="preserve"> IF(B2 = 1, 0, IF(B2 = 2, 0, IF(B2 = 3, 0, IF(B2 = 4, 0, IF(B2 = 5, 0)))))</f>
        <v>0</v>
      </c>
      <c r="R8" s="2">
        <f xml:space="preserve"> IF(B2 = 1, 0, IF(B2 = 2, 0, IF(B2 = 3, 0, IF(B2 = 4, 0, IF(B2 = 5, 0)))))</f>
        <v>0</v>
      </c>
      <c r="S8" s="2"/>
      <c r="T8" s="2">
        <f xml:space="preserve"> IF(B2 = 1, 0, IF(B2 = 2, 0, IF(B2 = 3, 0, IF(B2 = 4, 0, IF(B2 = 5, 0)))))</f>
        <v>0</v>
      </c>
      <c r="U8" s="2">
        <f xml:space="preserve"> IF(B2 = 1, 0, IF(B2 = 2, 0, IF(B2 = 3, 0, IF(B2 = 4, 0, IF(B2 = 5, 0)))))</f>
        <v>0</v>
      </c>
      <c r="V8" s="2">
        <f xml:space="preserve"> IF(B2 = 1, 0, IF(B2 = 2, 0, IF(B2 = 3, 0, IF(B2 = 4, 0, IF(B2 = 5, 0)))))</f>
        <v>0</v>
      </c>
      <c r="W8" s="2">
        <f xml:space="preserve"> IF(B2 = 1, 0, IF(B2 = 2, 0, IF(B2 = 3, 0, IF(B2 = 4, 0, IF(B2 = 5, 0)))))</f>
        <v>0</v>
      </c>
      <c r="X8" s="2">
        <f xml:space="preserve"> IF(B2 = 1, 0, IF(B2 = 2, 0, IF(B2 = 3, 0, IF(B2 = 4, 0, IF(B2 = 5, 0)))))</f>
        <v>0</v>
      </c>
      <c r="Y8" s="2"/>
      <c r="Z8" s="2">
        <f xml:space="preserve"> IF(B2 = 1, 0, IF(B2 = 2, 0, IF(B2 = 3, 0, IF(B2 = 4, 0, IF(B2 = 5, -B5)))))</f>
        <v>0</v>
      </c>
      <c r="AA8" s="2">
        <f xml:space="preserve"> IF(B2 = 1, 0, IF(B2 = 2, 0, IF(B2 = 3, 0, IF(B2 = 4, 0, IF(B2 = 5, 0)))))</f>
        <v>0</v>
      </c>
      <c r="AB8" s="2">
        <f xml:space="preserve"> IF(B2 = 1, 0, IF(B2 = 2, 0, IF(B2 = 3, 0, IF(B2 = 4, 0, IF(B2 = 5, 0)))))</f>
        <v>0</v>
      </c>
      <c r="AC8" s="2">
        <f xml:space="preserve"> IF(B2 = 1, 0, IF(B2 = 2, 0, IF(B2 = 3, 0, IF(B2 = 4, 0, IF(B2 = 5, 0)))))</f>
        <v>0</v>
      </c>
      <c r="AD8" s="2">
        <f xml:space="preserve"> IF(B2 = 1, 0, IF(B2 = 2, 0, IF(B2 = 3, 0, IF(B2 = 4, 0, IF(B2 = 5, 0)))))</f>
        <v>0</v>
      </c>
      <c r="AE8" s="2">
        <f xml:space="preserve"> IF(B2 = 1, 0, IF(B2 = 2, 0, IF(B2 = 3, 0, IF(B2 = 4, 0, IF(B2 = 5, 0)))))</f>
        <v>0</v>
      </c>
      <c r="AF8" s="2">
        <f xml:space="preserve"> IF(B2 = 1, 0, IF(B2 = 2, 0, IF(B2 = 3, 0, IF(B2 = 4, 0, IF(B2 = 5, 0)))))</f>
        <v>0</v>
      </c>
      <c r="AG8" s="2"/>
      <c r="AH8" s="2">
        <f xml:space="preserve"> IF(B2 = 1, 0, IF(B2 = 2, 0, IF(B2 = 3, 0, IF(B2 = 4, 0, IF(B2 = 5, 0)))))</f>
        <v>0</v>
      </c>
      <c r="AI8" s="9">
        <f xml:space="preserve"> IF(B2 = 1, 0, IF(B2 = 2, 0, IF(B2 = 3, 0, IF(B2 = 4, 0, IF(B2 = 5, 0)))))</f>
        <v>0</v>
      </c>
      <c r="AJ8" s="10">
        <f xml:space="preserve"> IF(B2 = 1, 0, IF(B2 = 2, 0, IF(B2 = 3, 0, IF(B2 = 4, 0, IF(B2 = 5, 0)))))</f>
        <v>0</v>
      </c>
      <c r="AK8" s="8">
        <f xml:space="preserve"> IF(B2 = 1, 0, IF(B2 = 2, 0, IF(B2 = 3, 0, IF(B2 = 4, 0, IF(B2 = 5, 0)))))</f>
        <v>0</v>
      </c>
      <c r="AL8" s="11">
        <f xml:space="preserve"> IF(B2 = 1, 0, IF(B2 = 2, 0, IF(B2 = 3, 0, IF(B2 = 4, 0, IF(B2 = 5, 0)))))</f>
        <v>0</v>
      </c>
      <c r="AM8" s="12">
        <f xml:space="preserve"> IF(B2 = 1, 0, IF(B2 = 2, 0, IF(B2 = 3, 0, IF(B2 = 4, 0, IF(B2 = 5, 0)))))</f>
        <v>0</v>
      </c>
      <c r="AN8" s="16">
        <f xml:space="preserve"> IF(B2 = 1, 0, IF(B2 = 2, 0, IF(B2 = 3, 0, IF(B2 = 4, 0, IF(B2 = 5, 0)))))</f>
        <v>0</v>
      </c>
      <c r="AO8" s="7">
        <f xml:space="preserve"> IF(B2 = 1, 0, IF(B2 = 2, 0, IF(B2 = 3, 0, IF(B2 = 4, 0, IF(B2 = 5, 0)))))</f>
        <v>0</v>
      </c>
      <c r="AP8" s="14">
        <f xml:space="preserve"> IF(B2 = 1, 0, IF(B2 = 2, 0, IF(B2 = 3, 0, IF(B2 = 4, 0, IF(B2 = 5, 0)))))</f>
        <v>0</v>
      </c>
      <c r="AQ8" s="15">
        <f xml:space="preserve"> IF(B2 = 1, 0, IF(B2 = 2, 0, IF(B2 = 3, 0, IF(B2 = 4, 0, IF(B2 = 5, 0)))))</f>
        <v>0</v>
      </c>
      <c r="AR8" s="31"/>
      <c r="AS8" s="31"/>
      <c r="AT8" s="2">
        <f xml:space="preserve"> IF(B2 = 1, 0, IF(B2=2,MAX(H8*A42+10*B5,0), IF(B2 = 3, H8*(A38 + A42)/2 + 10*B5, IF(B2 = 4, 0, IF(B2 = 5, H8*A38 + 25*B5)))))</f>
        <v>0</v>
      </c>
      <c r="AU8" s="2">
        <f xml:space="preserve"> IF(B2 = 1, 0, IF(B2=2,MAX(H8*A44+10*B5,0), IF(B2 = 3, H8*(A40 + A44)/2 + 10*B5, IF(B2 = 4, 0, IF(B2 = 5, H8*A40 + 25*B5)))))</f>
        <v>0</v>
      </c>
      <c r="AV8" s="2">
        <f xml:space="preserve"> IF(B2 = 1, 0, IF(B2 = 2, 0, IF(B2 = 3, 0, IF(B2 = 4, 0, IF(B2 = 5, 0)))))</f>
        <v>0</v>
      </c>
      <c r="AW8" s="2">
        <f xml:space="preserve"> IF(B2 = 1, 0, IF(B2 = 2, 0, IF(B2 = 3, 0, IF(B2 = 4, 0, IF(B2 = 5, 0)))))</f>
        <v>0</v>
      </c>
    </row>
    <row r="9" spans="1:49" x14ac:dyDescent="0.25">
      <c r="A9" s="2" t="s">
        <v>552</v>
      </c>
      <c r="B9" s="2">
        <v>1</v>
      </c>
      <c r="E9" s="2">
        <v>6</v>
      </c>
      <c r="F9" s="2" t="str">
        <f xml:space="preserve"> IF(B$2 = 1, SkillsTree!H12, IF(B$2 = 2, SkillsTree!AB8, IF(B$2 = 3, SkillsTree!DG31, IF(B$2 = 4, SkillsTree!DK35, IF(B$2 = 5, SkillsTree!DW35)))))</f>
        <v>Postura ofensiva</v>
      </c>
      <c r="G9" s="2" t="str">
        <f xml:space="preserve"> IF(B2 = 1, "n", IF(B2 = 2, "n", IF(B2 = 3, "n", IF(B2 = 4, "n", IF(B2 = 5, "n")))))</f>
        <v>n</v>
      </c>
      <c r="H9" s="2">
        <v>1.5</v>
      </c>
      <c r="I9" s="2">
        <f xml:space="preserve"> IF(B2 = 1, 3, IF(B2 = 2, 0, IF(B2 = 3, 0, IF(B2 = 4, 0, IF(B2 = 5, 0)))))</f>
        <v>3</v>
      </c>
      <c r="J9" s="2">
        <f xml:space="preserve"> IF(B2 = 1, 7.5*B5, IF(B2 = 2, 10*B5, IF(B2 = 3, 10*B5, IF(B2 = 4, 10*B5, IF(B2 = 5, "passiva")))))</f>
        <v>37.5</v>
      </c>
      <c r="K9" s="7">
        <f xml:space="preserve"> IF(B2 = 1, 0, IF(B2 = 2, 0, IF(B2 = 3, 0, IF(B2 = 4, 0, IF(B2 = 5, 0)))))</f>
        <v>0</v>
      </c>
      <c r="L9" s="7">
        <f xml:space="preserve"> IF(B2 = 1, 0, IF(B2 = 2, 0, IF(B2 = 3, 0, IF(B2 = 4, 0, IF(B2 = 5, 0)))))</f>
        <v>0</v>
      </c>
      <c r="M9" s="8">
        <f xml:space="preserve"> IF(B2 = 1, 0, IF(B2 = 2, 0, IF(B2 = 3, 0, IF(B2 = 4, 0, IF(B2 = 5, 0)))))</f>
        <v>0</v>
      </c>
      <c r="N9" s="8">
        <f xml:space="preserve"> IF(B2 = 1, 0, IF(B2 = 2, 0, IF(B2 = 3, 0, IF(B2 = 4, 0, IF(B2 = 5, 0)))))</f>
        <v>0</v>
      </c>
      <c r="O9" s="2">
        <f xml:space="preserve"> IF(B2 = 1, 10*B5, IF(B2 = 2, 0, IF(B2 = 3, 0, IF(B2 = 4, 0, IF(B2 = 5, (B5^2 + B5)/2)))))</f>
        <v>50</v>
      </c>
      <c r="P9" s="2">
        <f xml:space="preserve"> IF(B2 = 1, 0, IF(B2 = 2, 0, IF(B2 = 3, 0, IF(B2 = 4, 0, IF(B2 = 5, 0)))))</f>
        <v>0</v>
      </c>
      <c r="Q9" s="2">
        <f xml:space="preserve"> IF(B2 = 1, -5*B5, IF(B2 = 2, 0, IF(B2 = 3, 0, IF(B2 = 4, 0, IF(B2 = 5, 0)))))</f>
        <v>-25</v>
      </c>
      <c r="R9" s="2">
        <f xml:space="preserve"> IF(B2 = 1, 0, IF(B2 = 2, 0, IF(B2 = 3, 0, IF(B2 = 4, 0, IF(B2 = 5, 0)))))</f>
        <v>0</v>
      </c>
      <c r="S9" s="2"/>
      <c r="T9" s="2">
        <f xml:space="preserve"> IF(B2 = 1, 0, IF(B2 = 2, 0, IF(B2 = 3, 0, IF(B2 = 4, 0, IF(B2 = 5, 0)))))</f>
        <v>0</v>
      </c>
      <c r="U9" s="2">
        <f xml:space="preserve"> IF(B2 = 1, 0, IF(B2 = 2, 0, IF(B2 = 3, 0, IF(B2 = 4, 0, IF(B2 = 5, 0)))))</f>
        <v>0</v>
      </c>
      <c r="V9" s="2">
        <f xml:space="preserve"> IF(B2 = 1, 0, IF(B2 = 2, 0, IF(B2 = 3, 0, IF(B2 = 4, 0, IF(B2 = 5, 0)))))</f>
        <v>0</v>
      </c>
      <c r="W9" s="2">
        <f xml:space="preserve"> IF(B2 = 1, 0, IF(B2 = 2, 0, IF(B2 = 3, 0, IF(B2 = 4, 0, IF(B2 = 5, 0)))))</f>
        <v>0</v>
      </c>
      <c r="X9" s="2">
        <f xml:space="preserve"> IF(B2 = 1, 0, IF(B2 = 2, 0, IF(B2 = 3, 0, IF(B2 = 4, 0, IF(B2 = 5, 0)))))</f>
        <v>0</v>
      </c>
      <c r="Y9" s="2"/>
      <c r="Z9" s="2">
        <f xml:space="preserve"> IF(B2 = 1, 0, IF(B2 = 2, 0, IF(B2 = 3, 0, IF(B2 = 4, 0, IF(B2 = 5, 0)))))</f>
        <v>0</v>
      </c>
      <c r="AA9" s="2">
        <f xml:space="preserve"> IF(B2 = 1, 0, IF(B2 = 2, 0, IF(B2 = 3, 0, IF(B2 = 4, 0, IF(B2 = 5, 0)))))</f>
        <v>0</v>
      </c>
      <c r="AB9" s="2">
        <f xml:space="preserve"> IF(B2 = 1, 0, IF(B2 = 2, 0, IF(B2 = 3, 0, IF(B2 = 4, 0, IF(B2 = 5, 0)))))</f>
        <v>0</v>
      </c>
      <c r="AC9" s="2">
        <f xml:space="preserve"> IF(B2 = 1, 0, IF(B2 = 2, 0, IF(B2 = 3, 0, IF(B2 = 4, 0, IF(B2 = 5, 0)))))</f>
        <v>0</v>
      </c>
      <c r="AD9" s="2">
        <f xml:space="preserve"> IF(B2 = 1, 0, IF(B2 = 2, 0, IF(B2 = 3, 0, IF(B2 = 4, 0, IF(B2 = 5, 0)))))</f>
        <v>0</v>
      </c>
      <c r="AE9" s="2">
        <f xml:space="preserve"> IF(B2 = 1, 0, IF(B2 = 2, 0, IF(B2 = 3, 0, IF(B2 = 4, 0, IF(B2 = 5, 0)))))</f>
        <v>0</v>
      </c>
      <c r="AF9" s="2">
        <f xml:space="preserve"> IF(B2 = 1, 0, IF(B2 = 2, 0, IF(B2 = 3, 0, IF(B2 = 4, 0, IF(B2 = 5, 0)))))</f>
        <v>0</v>
      </c>
      <c r="AG9" s="2"/>
      <c r="AH9" s="2">
        <f xml:space="preserve"> IF(B2 = 1, 0, IF(B2 = 2, 0, IF(B2 = 3, 0, IF(B2 = 4, 0, IF(B2 = 5, 0)))))</f>
        <v>0</v>
      </c>
      <c r="AI9" s="9">
        <f xml:space="preserve"> IF(B2 = 1, 0, IF(B2 = 2, 0, IF(B2 = 3, 0, IF(B2 = 4, 0, IF(B2 = 5, 0)))))</f>
        <v>0</v>
      </c>
      <c r="AJ9" s="10">
        <f xml:space="preserve"> IF(B2 = 1, 0, IF(B2 = 2, 0, IF(B2 = 3, 0, IF(B2 = 4, 0, IF(B2 = 5, 0)))))</f>
        <v>0</v>
      </c>
      <c r="AK9" s="8">
        <f xml:space="preserve"> IF(B2 = 1, 0, IF(B2 = 2, 0, IF(B2 = 3, 0, IF(B2 = 4, 0, IF(B2 = 5, 0)))))</f>
        <v>0</v>
      </c>
      <c r="AL9" s="11">
        <f xml:space="preserve"> IF(B2 = 1, 0, IF(B2 = 2, 0, IF(B2 = 3, 0, IF(B2 = 4, 0.1*B5, IF(B2 = 5, 0)))))</f>
        <v>0</v>
      </c>
      <c r="AM9" s="12">
        <f xml:space="preserve"> IF(B2 = 1, 0, IF(B2 = 2, 0, IF(B2 = 3, 0, IF(B2 = 4, 2, IF(B2 = 5, 0)))))</f>
        <v>0</v>
      </c>
      <c r="AN9" s="13">
        <f xml:space="preserve"> IF(B2 = 1, 0, IF(B2 = 2, 0, IF(B2 = 3, 0, IF(B2 = 4, 0, IF(B2 = 5, 0)))))</f>
        <v>0</v>
      </c>
      <c r="AO9" s="7">
        <f xml:space="preserve"> IF(B2 = 1, 0, IF(B2 = 2, 0, IF(B2 = 3, 0, IF(B2 = 4, 0, IF(B2 = 5, 0)))))</f>
        <v>0</v>
      </c>
      <c r="AP9" s="14">
        <f xml:space="preserve"> IF(B2 = 1, 0, IF(B2 = 2, 0, IF(B2 = 3, 0, IF(B2 = 4, 0, IF(B2 = 5, 0)))))</f>
        <v>0</v>
      </c>
      <c r="AQ9" s="15">
        <f xml:space="preserve"> IF(B2 = 1, 0, IF(B2 = 2, 0, IF(B2 = 3, 0, IF(B2 = 4, 0, IF(B2 = 5, 0)))))</f>
        <v>0</v>
      </c>
      <c r="AR9" s="31"/>
      <c r="AS9" s="31"/>
      <c r="AT9" s="2">
        <f xml:space="preserve"> IF(B2=1, 0, IF(B2 = 2, MAX(H9*A42*10*(0.5 + 0.5*B5)), IF(B2 = 3, B5*H9*A38/10, IF(B2 = 4, H9*A38 + 10*B5, IF(B2 = 5, 0)))))</f>
        <v>0</v>
      </c>
      <c r="AU9" s="2">
        <f xml:space="preserve"> IF(B2=1, 0, IF(B2 = 2, MAX(H9*A44*10*(0.5 + 0.5*B5),0), IF(B2 = 3, B5*H9*A40/10, IF(B2 = 4, H9*A40 + 10*B5, IF(B2 = 5, 0)))))</f>
        <v>0</v>
      </c>
      <c r="AV9" s="2">
        <f xml:space="preserve"> IF(B2 = 1, 0, IF(B2 = 2, 0, IF(B2 = 3, H9*A42, IF(B2 = 4, 0, IF(B2 = 5, 0)))))</f>
        <v>0</v>
      </c>
      <c r="AW9" s="2">
        <f xml:space="preserve"> IF(B2 = 1, 0, IF(B2 = 2, 0, IF(B2 = 3, H9*A44, IF(B2 = 4, 0, IF(B2 = 5, 0)))))</f>
        <v>0</v>
      </c>
    </row>
    <row r="10" spans="1:49" x14ac:dyDescent="0.25">
      <c r="A10" s="2" t="s">
        <v>553</v>
      </c>
      <c r="B10" s="2">
        <v>10</v>
      </c>
      <c r="E10" s="2">
        <v>7</v>
      </c>
      <c r="F10" s="2" t="str">
        <f xml:space="preserve"> IF(B$2 = 1, SkillsTree!L12, IF(B$2 = 2, SkillsTree!T12, IF(B$2 = 3, SkillsTree!CY35, IF(B$2 = 4, SkillsTree!DO35, IF(B$2 = 5, SkillsTree!EA35)))))</f>
        <v>Ataque penetrante</v>
      </c>
      <c r="G10" s="2" t="str">
        <f xml:space="preserve"> IF(B2 = 1, "n", IF(B2 = 2, "a", IF(B2 = 3, "n", IF(B2 = 4, "n", IF(B2 = 5, "n")))))</f>
        <v>n</v>
      </c>
      <c r="H10" s="2">
        <v>1.5</v>
      </c>
      <c r="I10" s="2">
        <f xml:space="preserve"> IF(B2 = 1, 0, IF(B2 = 2, 0, IF(B2 = 3, 0, IF(B2 = 4, 3, IF(B2 = 5, 0)))))</f>
        <v>0</v>
      </c>
      <c r="J10" s="2">
        <f xml:space="preserve"> IF(B2 = 1, 5*B5, IF(B2 = 2, 10*B5, IF(B2 = 3, 10*B5, IF(B2 = 4, 15*B5, IF(B2 = 5, 12*B5)))))</f>
        <v>25</v>
      </c>
      <c r="K10" s="7">
        <f xml:space="preserve"> IF(B2 = 1, 0, IF(B2 = 2, 0, IF(B2 = 3, 0, IF(B2 = 4, 0, IF(B2 = 5, 0.2*B5*AT10)))))</f>
        <v>0</v>
      </c>
      <c r="L10" s="7">
        <f xml:space="preserve"> IF(B2 = 1, 0, IF(B2 = 2, 0, IF(B2 = 3, 0, IF(B2 = 4, 0, IF(B2 = 5, 0.2*B5*AU10)))))</f>
        <v>0</v>
      </c>
      <c r="M10" s="8">
        <f xml:space="preserve"> IF(B2 = 1, 0, IF(B2 = 2, 0, IF(B2 = 3, 0, IF(B2 = 4, 0, IF(B2 = 5, 0)))))</f>
        <v>0</v>
      </c>
      <c r="N10" s="8">
        <f xml:space="preserve"> IF(B2 = 1, 0, IF(B2 = 2, 0, IF(B2 = 3, 0, IF(B2 = 4, 0, IF(B2 = 5, 0)))))</f>
        <v>0</v>
      </c>
      <c r="O10" s="2">
        <f xml:space="preserve"> IF(B2 = 1, 0, IF(B2 = 2, 0, IF(B2 = 3, 0, IF(B2 = 4, B5, IF(B2 = 5, 0)))))</f>
        <v>0</v>
      </c>
      <c r="P10" s="2">
        <f xml:space="preserve"> IF(B2 = 1, 0, IF(B2 = 2, 0, IF(B2 = 3, 0, IF(B2 = 4, B5, IF(B2 = 5, 0)))))</f>
        <v>0</v>
      </c>
      <c r="Q10" s="2">
        <f xml:space="preserve"> IF(B2 = 1, 0, IF(B2 = 2, 0, IF(B2 = 3, 0, IF(B2 = 4, IF(AND(B5 &gt; 1, B5 &lt;= 3), 1, IF(B5 &gt; 3, 2, 0)), IF(B2 = 5, 0)))))</f>
        <v>0</v>
      </c>
      <c r="R10" s="2">
        <f xml:space="preserve"> IF(B2 = 1, 0, IF(B2 = 2, 0, IF(B2 = 3, 0, IF(B2 = 4, 0, IF(B2 = 5, 0)))))</f>
        <v>0</v>
      </c>
      <c r="S10" s="2"/>
      <c r="T10" s="2">
        <f xml:space="preserve"> IF(B2 = 1, 0, IF(B2 = 2, 0, IF(B2 = 3, 0, IF(B2 = 4, 0, IF(B2 = 5, 0)))))</f>
        <v>0</v>
      </c>
      <c r="U10" s="2">
        <f xml:space="preserve"> IF(B2 = 1, 0, IF(B2 = 2, 0, IF(B2 = 3, 0, IF(B2 = 4, 0, IF(B2 = 5, 0)))))</f>
        <v>0</v>
      </c>
      <c r="V10" s="2">
        <f xml:space="preserve"> IF(B2 = 1, 0, IF(B2 = 2, 0, IF(B2 = 3, 0, IF(B2 = 4, 0, IF(B2 = 5, 0)))))</f>
        <v>0</v>
      </c>
      <c r="W10" s="2">
        <f xml:space="preserve"> IF(B2 = 1, 0, IF(B2 = 2, 0, IF(B2 = 3, 0, IF(B2 = 4, 0, IF(B2 = 5, 0)))))</f>
        <v>0</v>
      </c>
      <c r="X10" s="2">
        <f xml:space="preserve"> IF(B2 = 1, 0, IF(B2 = 2, 0, IF(B2 = 3, 0, IF(B2 = 4, 0, IF(B2 = 5, 0)))))</f>
        <v>0</v>
      </c>
      <c r="Y10" s="2"/>
      <c r="Z10" s="2">
        <f xml:space="preserve"> IF(B2 = 1, 0, IF(B2 = 2, 0, IF(B2 = 3, 0, IF(B2 = 4, 0, IF(B2 = 5, 0)))))</f>
        <v>0</v>
      </c>
      <c r="AA10" s="2">
        <f xml:space="preserve"> IF(B2 = 1, 0, IF(B2 = 2, 0, IF(B2 = 3, 0, IF(B2 = 4, 0, IF(B2 = 5, 0)))))</f>
        <v>0</v>
      </c>
      <c r="AB10" s="2">
        <f xml:space="preserve"> IF(B2 = 1, 0, IF(B2 = 2, 0, IF(B2 = 3, 0, IF(B2 = 4, 0, IF(B2 = 5, 0)))))</f>
        <v>0</v>
      </c>
      <c r="AC10" s="2">
        <f xml:space="preserve"> IF(B2 = 1, 0, IF(B2 = 2, 0, IF(B2 = 3, 0, IF(B2 = 4, 0, IF(B2 = 5, 0)))))</f>
        <v>0</v>
      </c>
      <c r="AD10" s="2">
        <f xml:space="preserve"> IF(B2 = 1, 0, IF(B2 = 2, 0, IF(B2 = 3, 0, IF(B2 = 4, 0, IF(B2 = 5, 0)))))</f>
        <v>0</v>
      </c>
      <c r="AE10" s="2">
        <f xml:space="preserve"> IF(B2 = 1, 0, IF(B2 = 2, 0, IF(B2 = 3, 0, IF(B2 = 4, 0, IF(B2 = 5, 0)))))</f>
        <v>0</v>
      </c>
      <c r="AF10" s="2">
        <f xml:space="preserve"> IF(B2 = 1, 0, IF(B2 = 2, 0, IF(B2 = 3, 0, IF(B2 = 4, 0, IF(B2 = 5, 0)))))</f>
        <v>0</v>
      </c>
      <c r="AG10" s="2"/>
      <c r="AH10" s="2">
        <f xml:space="preserve"> IF(B2 = 1, 0, IF(B2 = 2, 0, IF(B2 = 3, 0, IF(B2 = 4, 0, IF(B2 = 5, 0)))))</f>
        <v>0</v>
      </c>
      <c r="AI10" s="9">
        <f xml:space="preserve"> IF(B2 = 1, 0.05*B5, IF(B2 = 2, 0, IF(B2 = 3, 0.2*B5, IF(B2 = 4, 0, IF(B2 = 5, 0)))))</f>
        <v>0.25</v>
      </c>
      <c r="AJ10" s="10">
        <f xml:space="preserve"> IF(B2 = 1, 0, IF(B2 = 2, 0, IF(B2 = 3, 0, IF(B2 = 4, 0, IF(B2 = 5, 0)))))</f>
        <v>0</v>
      </c>
      <c r="AK10" s="8">
        <f xml:space="preserve"> IF(B2 = 1, 0, IF(B2 = 2, 0, IF(B2 = 3, 0, IF(B2 = 4, 0, IF(B2 = 5, 0)))))</f>
        <v>0</v>
      </c>
      <c r="AL10" s="11">
        <f xml:space="preserve"> IF(B2 = 1, 0, IF(B2 = 2, 0, IF(B2 = 3, 0, IF(B2 = 4, 0, IF(B2 = 5, 0)))))</f>
        <v>0</v>
      </c>
      <c r="AM10" s="12">
        <f xml:space="preserve"> IF(B2 = 1, 0, IF(B2 = 2, 0, IF(B2 = 3, 0, IF(B2 = 4, 0, IF(B2 = 5, 0)))))</f>
        <v>0</v>
      </c>
      <c r="AN10" s="13">
        <f xml:space="preserve"> IF(B2 = 1, 0, IF(B2 = 2, 0, IF(B2 = 3, 0, IF(B2 = 4, 0, IF(B2 = 5, 0)))))</f>
        <v>0</v>
      </c>
      <c r="AO10" s="7">
        <f xml:space="preserve"> IF(B2 = 1, 0, IF(B2 = 2, 0, IF(B2 = 3, 0, IF(B2 = 4, 0, IF(B2 = 5, 0)))))</f>
        <v>0</v>
      </c>
      <c r="AP10" s="14">
        <f xml:space="preserve"> IF(B2 = 1, 0, IF(B2 = 2, 0, IF(B2 = 3, 0, IF(B2 = 4, 0, IF(B2 = 5, 0)))))</f>
        <v>0</v>
      </c>
      <c r="AQ10" s="15">
        <f xml:space="preserve"> IF(B2 = 1, 0, IF(B2 = 2, 0, IF(B2 = 3, 0, IF(B2 = 4, 0, IF(B2 = 5, 0)))))</f>
        <v>0</v>
      </c>
      <c r="AR10" s="31"/>
      <c r="AS10" s="31"/>
      <c r="AT10" s="2">
        <f>IF(B2=1,MAX(ROUNDDOWN(H10*(B8*(1+10*B9/(100*B4))-(1-0.2*B5)*D3)*(1-A34),0),0), IF(B2 = 2, MAX(H10*A42*10*(0.5 + 0.5*B5)), IF(B2 = 3, H10*A38 + 5*B5, IF(B2 = 4, 0, IF(B2 = 5, H10*A38 + 10*B5)))))</f>
        <v>16</v>
      </c>
      <c r="AU10" s="2">
        <f>IF(B2=1,MAX(ROUNDDOWN(H10*(B8*(1+10*B9/(100*B4))-(1-0.2*B5)*D3)*(1+A34),0),0), IF(B2 = 2, MAX(H10*A44*10*(0.5 + 0.5*B5),0), IF(B2 = 3, H10*A40 + 5*B5, IF(B2 = 4, 0, IF(B2 = 5, H10*A40 + 10*B5)))))</f>
        <v>16</v>
      </c>
      <c r="AV10" s="2">
        <f xml:space="preserve"> IF(B2 = 1, 0, IF(B2 = 2, 0, IF(B2 = 3, 0, IF(B2 = 4, 0, IF(B2 = 5, 0)))))</f>
        <v>0</v>
      </c>
      <c r="AW10" s="2">
        <f xml:space="preserve"> IF(B2 = 1, 0, IF(B2 = 2, 0, IF(B2 = 3, 0, IF(B2 = 4, 0, IF(B2 = 5, 0)))))</f>
        <v>0</v>
      </c>
    </row>
    <row r="11" spans="1:49" x14ac:dyDescent="0.25">
      <c r="A11" s="2" t="s">
        <v>554</v>
      </c>
      <c r="B11" s="2">
        <v>1</v>
      </c>
      <c r="E11" s="2">
        <v>8</v>
      </c>
      <c r="F11" s="2" t="str">
        <f xml:space="preserve"> IF(B$2 = 1, SkillsTree!D16, IF(B$2 = 2, SkillsTree!X12, IF(B$2 = 3, SkillsTree!DC35, IF(B$2 = 4, SkillsTree!DS35, IF(B$2 = 5, SkillsTree!EE35)))))</f>
        <v>Sangue grosso</v>
      </c>
      <c r="G11" s="2" t="str">
        <f xml:space="preserve"> IF(B2 = 1, "n", IF(B2 = 2, "w", IF(B2 = 3, "g", IF(B2 = 4, "n", IF(B2 = 5, "n")))))</f>
        <v>n</v>
      </c>
      <c r="H11" s="2">
        <v>1.5</v>
      </c>
      <c r="I11" s="2">
        <f xml:space="preserve"> IF(B2 = 1, 3, IF(B2 = 2, 0, IF(B2 = 3, 0, IF(B2 = 4, 0, IF(B2 = 5, 3)))))</f>
        <v>3</v>
      </c>
      <c r="J11" s="2">
        <f xml:space="preserve"> IF(B2 = 1, 7.5*B5, IF(B2 = 2, 10*B5, IF(B2 = 3, 10*B5, IF(B2 = 4, "passiva", IF(B2 = 5, 5*B5)))))</f>
        <v>37.5</v>
      </c>
      <c r="K11" s="7">
        <f xml:space="preserve"> IF(B2 = 1, 0, IF(B2 = 2, 0, IF(B2 = 3, 0, IF(B2 = 4, 0, IF(B2 = 5, 0)))))</f>
        <v>0</v>
      </c>
      <c r="L11" s="7">
        <f xml:space="preserve"> IF(B2 = 1, 0, IF(B2 = 2, 0, IF(B2 = 3, 0, IF(B2 = 4, 0, IF(B2 = 5, 0)))))</f>
        <v>0</v>
      </c>
      <c r="M11" s="8">
        <f xml:space="preserve"> IF(B2 = 1, 0, IF(B2 = 2, 0, IF(B2 = 3, 0, IF(B2 = 4, 0, IF(B2 = 5, 0)))))</f>
        <v>0</v>
      </c>
      <c r="N11" s="8">
        <f xml:space="preserve"> IF(B2 = 1, 0, IF(B2 = 2, 0, IF(B2 = 3, 0, IF(B2 = 4, 0, IF(B2 = 5, 0)))))</f>
        <v>0</v>
      </c>
      <c r="O11" s="2">
        <f xml:space="preserve"> IF(B2 = 1,  3*B5, IF(B2 = 2, 0, IF(B2 = 3, 0, IF(B2 = 4, 0, IF(B2 = 5, 0)))))</f>
        <v>15</v>
      </c>
      <c r="P11" s="2">
        <f xml:space="preserve"> IF(B2 = 1, 0, IF(B2 = 2, 0, IF(B2 = 3, 0, IF(B2 = 4, 0, IF(B2 = 5, 0)))))</f>
        <v>0</v>
      </c>
      <c r="Q11" s="2">
        <f xml:space="preserve"> IF(B2 = 1, 3*B5, IF(B2 = 2, 0, IF(B2 = 3, 0, IF(B2 = 4, 0, IF(B2 = 5, 0)))))</f>
        <v>15</v>
      </c>
      <c r="R11" s="2">
        <f xml:space="preserve"> IF(B2 = 1, 0, IF(B2 = 2, 0, IF(B2 = 3, 0, IF(B2 = 4, 0, IF(B2 = 5, 0)))))</f>
        <v>0</v>
      </c>
      <c r="S11" s="2"/>
      <c r="T11" s="2">
        <f xml:space="preserve"> IF(B2 = 1, B5, IF(B2 = 2, 0, IF(B2 = 3, 0, IF(B2 = 4, 0, IF(B2 = 5, 0)))))</f>
        <v>5</v>
      </c>
      <c r="U11" s="2">
        <f xml:space="preserve"> IF(B2 = 1, 0, IF(B2 = 2, 0, IF(B2 = 3, 0, IF(B2 = 4, 0, IF(B2 = 5, 0)))))</f>
        <v>0</v>
      </c>
      <c r="V11" s="2">
        <f xml:space="preserve"> IF(B2 = 1, 0, IF(B2 = 2, 0, IF(B2 = 3, 0, IF(B2 = 4, 0, IF(B2 = 5, 0)))))</f>
        <v>0</v>
      </c>
      <c r="W11" s="2">
        <f xml:space="preserve"> IF(B2 = 1, 0, IF(B2 = 2, 0, IF(B2 = 3, 0, IF(B2 = 4, 0, IF(B2 = 5, 0)))))</f>
        <v>0</v>
      </c>
      <c r="X11" s="2">
        <f xml:space="preserve"> IF(B2 = 1, 0, IF(B2 = 2, 0, IF(B2 = 3, 0, IF(B2 = 4, 0, IF(B2 = 5, 0)))))</f>
        <v>0</v>
      </c>
      <c r="Y11" s="2"/>
      <c r="Z11" s="2">
        <f xml:space="preserve"> IF(B2 = 1, 0, IF(B2 = 2, 0, IF(B2 = 3, 0, IF(B2 = 4, 0, IF(B2 = 5, -B5)))))</f>
        <v>0</v>
      </c>
      <c r="AA11" s="2">
        <f xml:space="preserve"> IF(B2 = 1, 0, IF(B2 = 2, 0, IF(B2 = 3, 0, IF(B2 = 4, 0, IF(B2 = 5, 0)))))</f>
        <v>0</v>
      </c>
      <c r="AB11" s="2">
        <f xml:space="preserve"> IF(B2 = 1, 0, IF(B2 = 2, 0, IF(B2 = 3, 0, IF(B2 = 4, 0, IF(B2 = 5, 0)))))</f>
        <v>0</v>
      </c>
      <c r="AC11" s="2">
        <f xml:space="preserve"> IF(B2 = 1, 0, IF(B2 = 2, 0, IF(B2 = 3, 0, IF(B2 = 4, 0, IF(B2 = 5, 0)))))</f>
        <v>0</v>
      </c>
      <c r="AD11" s="2">
        <f xml:space="preserve"> IF(B2 = 1, 0, IF(B2 = 2, 0, IF(B2 = 3, 0, IF(B2 = 4, 0, IF(B2 = 5, 0)))))</f>
        <v>0</v>
      </c>
      <c r="AE11" s="2">
        <f xml:space="preserve"> IF(B2 = 1, 0, IF(B2 = 2, 0, IF(B2 = 3, 0, IF(B2 = 4, 0, IF(B2 = 5, 0)))))</f>
        <v>0</v>
      </c>
      <c r="AF11" s="2">
        <f xml:space="preserve"> IF(B2 = 1, 0, IF(B2 = 2, 0, IF(B2 = 3, 0, IF(B2 = 4, 0, IF(B2 = 5, 0)))))</f>
        <v>0</v>
      </c>
      <c r="AG11" s="2"/>
      <c r="AH11" s="2">
        <f xml:space="preserve"> IF(B2 = 1, 0, IF(B2 = 2, 0, IF(B2 = 3, 0, IF(B2 = 4, 0, IF(B2 = 5, 0)))))</f>
        <v>0</v>
      </c>
      <c r="AI11" s="9">
        <f xml:space="preserve"> IF(B2 = 1, 0, IF(B2 = 2, 0, IF(B2 = 3, 0, IF(B2 = 4, 0, IF(B2 = 5, 0)))))</f>
        <v>0</v>
      </c>
      <c r="AJ11" s="10">
        <f xml:space="preserve"> IF(B2 = 1, 0, IF(B2 = 2, 0, IF(B2 = 3, 0, IF(B2 = 4, 0, IF(B2 = 5, 0)))))</f>
        <v>0</v>
      </c>
      <c r="AK11" s="8">
        <f xml:space="preserve"> IF(B2 = 1, 0, IF(B2 = 2, 0, IF(B2 = 3, 0, IF(B2 = 4, 0, IF(B2 = 5, 0)))))</f>
        <v>0</v>
      </c>
      <c r="AL11" s="11">
        <f xml:space="preserve"> IF(B2 = 1, 0, IF(B2 = 2, 0, IF(B2 = 3, 0, IF(B2 = 4, 0, IF(B2 = 5, 0)))))</f>
        <v>0</v>
      </c>
      <c r="AM11" s="12">
        <f xml:space="preserve"> IF(B2 = 1, 0, IF(B2 = 2, 0, IF(B2 = 3, 0, IF(B2 = 4, 0, IF(B2 = 5, 0)))))</f>
        <v>0</v>
      </c>
      <c r="AN11" s="13">
        <f xml:space="preserve"> IF(B2 = 1, 0, IF(B2 = 2, 0, IF(B2 = 3, 0, IF(B2 = 4, 0, IF(B2 = 5, 0)))))</f>
        <v>0</v>
      </c>
      <c r="AO11" s="7">
        <f xml:space="preserve"> IF(B2 = 1, 0, IF(B2 = 2, 0, IF(B2 = 3, 0, IF(B2 = 4, 0, IF(B2 = 5, 0)))))</f>
        <v>0</v>
      </c>
      <c r="AP11" s="14">
        <f xml:space="preserve"> IF(B2 = 1, 0, IF(B2 = 2, 0, IF(B2 = 3, 0, IF(B2 = 4, 0, IF(B2 = 5, 0)))))</f>
        <v>0</v>
      </c>
      <c r="AQ11" s="15">
        <f xml:space="preserve"> IF(B2 = 1, 0, IF(B2 = 2, 0, IF(B2 = 3, 0, IF(B2 = 4, 0, IF(B2 = 5, 0)))))</f>
        <v>0</v>
      </c>
      <c r="AR11" s="31"/>
      <c r="AS11" s="31"/>
      <c r="AT11" s="2">
        <f>IF(B2=1, 0, IF(B2 = 2, MAX(H11*A42*10*(0.5 + 0.5*B5),0), IF(B2 = 3, H11*(A38 + A42)/2 + 10*B5, IF(B2 = 4, 0, IF(B2 = 5, 0)))))</f>
        <v>0</v>
      </c>
      <c r="AU11" s="2">
        <f>IF(B2=1, 0, IF(B2 = 2, MAX(H11*A44*10*(0.5 + 0.5*B5),0), IF(B2 = 3, H11*(A40 + A44)/2 + 10*B5, IF(B2 = 4, 0, IF(B2 = 5, 0)))))</f>
        <v>0</v>
      </c>
      <c r="AV11" s="2">
        <f xml:space="preserve"> IF(B2 = 1, 0, IF(B2 = 2, 0, IF(B2 = 3, 0, IF(B2 = 4, 0, IF(B2 = 5, 0)))))</f>
        <v>0</v>
      </c>
      <c r="AW11" s="2">
        <f xml:space="preserve"> IF(B2 = 1, 0, IF(B2 = 2, 0, IF(B2 = 3, 0, IF(B2 = 4, 0, IF(B2 = 5, 0)))))</f>
        <v>0</v>
      </c>
    </row>
    <row r="12" spans="1:49" x14ac:dyDescent="0.25">
      <c r="A12" s="2" t="s">
        <v>555</v>
      </c>
      <c r="B12" s="2">
        <v>10</v>
      </c>
      <c r="E12" s="2">
        <v>9</v>
      </c>
      <c r="F12" s="2" t="str">
        <f xml:space="preserve"> IF(B$2 = 1, SkillsTree!H16, IF(B$2 = 2, SkillsTree!AB12, IF(B$2 = 3, SkillsTree!DG35, IF(B$2 = 4, SkillsTree!DK39, IF(B$2 = 5, SkillsTree!DW39)))))</f>
        <v>Batida poderosa</v>
      </c>
      <c r="G12" s="2" t="str">
        <f xml:space="preserve"> IF(B2 = 1, "n", IF(B2 = 2, "w", IF(B2 = 3, "n", IF(B2 = 4, "n", IF(B2 = 5, "n")))))</f>
        <v>n</v>
      </c>
      <c r="H12" s="2">
        <v>1.5</v>
      </c>
      <c r="I12" s="2">
        <f xml:space="preserve"> IF(B2 = 1, 0, IF(B2 = 2, 0, IF(B2 = 3, 0, IF(B2 = 4, 0, IF(B2 = 5, 0)))))</f>
        <v>0</v>
      </c>
      <c r="J12" s="2">
        <f xml:space="preserve"> IF(B2 = 1, 10*B5, IF(B2 = 2, "passiva", IF(B2 = 3, "passiva", IF(B2 = 4, 10*B5, IF(B2 = 5, 7.5*B5)))))</f>
        <v>50</v>
      </c>
      <c r="K12" s="7">
        <f xml:space="preserve"> IF(B2 = 1, 0, IF(B2 = 2, 0, IF(B2 = 3, 0, IF(B2 = 4, 0, IF(B2 = 5, 0)))))</f>
        <v>0</v>
      </c>
      <c r="L12" s="7">
        <f xml:space="preserve"> IF(B2 = 1, 0, IF(B2 = 2, 0, IF(B2 = 3, 0, IF(B2 = 4, 0, IF(B2 = 5, 0)))))</f>
        <v>0</v>
      </c>
      <c r="M12" s="8">
        <f xml:space="preserve"> IF(B2 = 1, 0, IF(B2 = 2, 0, IF(B2 = 3, 0, IF(B2 = 4, 0, IF(B2 = 5, 0)))))</f>
        <v>0</v>
      </c>
      <c r="N12" s="8">
        <f xml:space="preserve"> IF(B2 = 1, 0, IF(B2 = 2, 0, IF(B2 = 3, 0, IF(B2 = 4, 0, IF(B2 = 5, 0)))))</f>
        <v>0</v>
      </c>
      <c r="O12" s="2">
        <f xml:space="preserve"> IF(B2 = 1, 0, IF(B2 = 2, 0, IF(B2 = 3, (2*1*B5 + B5^2 - B5)/2, IF(B2 = 4, 0, IF(B2 = 5, 0)))))</f>
        <v>0</v>
      </c>
      <c r="P12" s="2">
        <f xml:space="preserve"> IF(B2 = 1, 0, IF(B2 = 2, 0, IF(B2 = 3, (2*1*B5 + B5^2 - B5)/2, IF(B2 = 4, 0, IF(B2 = 5, 0)))))</f>
        <v>0</v>
      </c>
      <c r="Q12" s="2">
        <f xml:space="preserve"> IF(B2 = 1, 0, IF(B2 = 2, 0, IF(B2 = 3, 0, IF(B2 = 4, 0, IF(B2 = 5, 0)))))</f>
        <v>0</v>
      </c>
      <c r="R12" s="2">
        <f xml:space="preserve"> IF(B2 = 1, 0, IF(B2 = 2, (2*2*B5 + B5^2 - B5)/2, IF(B2 = 3, 0, IF(B2 = 4, 0, IF(B2 = 5, 0)))))</f>
        <v>0</v>
      </c>
      <c r="S12" s="2"/>
      <c r="T12" s="2">
        <f xml:space="preserve"> IF(B2 = 1, 0, IF(B2 = 2, 0, IF(B2 = 3, 0, IF(B2 = 4, 0, IF(B2 = 5, 0)))))</f>
        <v>0</v>
      </c>
      <c r="U12" s="2">
        <f xml:space="preserve"> IF(B2 = 1, 0, IF(B2 = 2, 0, IF(B2 = 3, 0, IF(B2 = 4, 0, IF(B2 = 5, 0)))))</f>
        <v>0</v>
      </c>
      <c r="V12" s="2">
        <f xml:space="preserve"> IF(B2 = 1, 0, IF(B2 = 2, 0, IF(B2 = 3, 0, IF(B2 = 4, 0, IF(B2 = 5, 0)))))</f>
        <v>0</v>
      </c>
      <c r="W12" s="2">
        <f xml:space="preserve"> IF(B2 = 1, 0, IF(B2 = 2, 0, IF(B2 = 3, 0, IF(B2 = 4, 0, IF(B2 = 5, 0)))))</f>
        <v>0</v>
      </c>
      <c r="X12" s="2">
        <f xml:space="preserve"> IF(B2 = 1, 0, IF(B2 = 2, 0, IF(B2 = 3, 0, IF(B2 = 4, 0, IF(B2 = 5, 0)))))</f>
        <v>0</v>
      </c>
      <c r="Y12" s="2"/>
      <c r="Z12" s="2">
        <f xml:space="preserve"> IF(B2 = 1, 0, IF(B2 = 2, 0, IF(B2 = 3, 0, IF(B2 = 4, 0, IF(B2 = 5, 0)))))</f>
        <v>0</v>
      </c>
      <c r="AA12" s="2">
        <f xml:space="preserve"> IF(B2 = 1, 0, IF(B2 = 2, 0, IF(B2 = 3, 0, IF(B2 = 4, 0, IF(B2 = 5, 0)))))</f>
        <v>0</v>
      </c>
      <c r="AB12" s="2">
        <f xml:space="preserve"> IF(B2 = 1, 0, IF(B2 = 2, 0, IF(B2 = 3, 0, IF(B2 = 4, 0, IF(B2 = 5, 0)))))</f>
        <v>0</v>
      </c>
      <c r="AC12" s="2">
        <f xml:space="preserve"> IF(B2 = 1, 0, IF(B2 = 2, 0, IF(B2 = 3, 0, IF(B2 = 4, 0, IF(B2 = 5, 0)))))</f>
        <v>0</v>
      </c>
      <c r="AD12" s="2">
        <f xml:space="preserve"> IF(B2 = 1, 0, IF(B2 = 2, 0, IF(B2 = 3, 0, IF(B2 = 4, 0, IF(B2 = 5, 0)))))</f>
        <v>0</v>
      </c>
      <c r="AE12" s="2">
        <f xml:space="preserve"> IF(B2 = 1, 0, IF(B2 = 2, 0, IF(B2 = 3, 0, IF(B2 = 4, 0, IF(B2 = 5, 0)))))</f>
        <v>0</v>
      </c>
      <c r="AF12" s="2">
        <f xml:space="preserve"> IF(B2 = 1, 0, IF(B2 = 2, 0, IF(B2 = 3, 0, IF(B2 = 4, 0, IF(B2 = 5, 0)))))</f>
        <v>0</v>
      </c>
      <c r="AG12" s="2"/>
      <c r="AH12" s="2">
        <f xml:space="preserve"> IF(B2 = 1, 0, IF(B2 = 2, 0, IF(B2 = 3, 0, IF(B2 = 4, 0, IF(B2 = 5, 0)))))</f>
        <v>0</v>
      </c>
      <c r="AI12" s="9">
        <f xml:space="preserve"> IF(B2 = 1, 0, IF(B2 = 2, 0, IF(B2 = 3, 0, IF(B2 = 4, 0, IF(B2 = 5, 0)))))</f>
        <v>0</v>
      </c>
      <c r="AJ12" s="10">
        <f xml:space="preserve"> IF(B2 = 1, 0, IF(B2 = 2, 0, IF(B2 = 3, 0, IF(B2 = 4, 0.1*B5, IF(B2 = 5, 0)))))</f>
        <v>0</v>
      </c>
      <c r="AK12" s="8">
        <f xml:space="preserve"> IF(B2 = 1, 0, IF(B2 = 2, 0, IF(B2 = 3, 0, IF(B2 = 4, 2, IF(B2 = 5, 0)))))</f>
        <v>0</v>
      </c>
      <c r="AL12" s="11">
        <f xml:space="preserve"> IF(B2 = 1, 0, IF(B2 = 2, 0, IF(B2 = 3, 0, IF(B2 = 4, 0, IF(B2 = 5, 0)))))</f>
        <v>0</v>
      </c>
      <c r="AM12" s="12">
        <f xml:space="preserve"> IF(B2 = 1, 0, IF(B2 = 2, 0, IF(B2 = 3, 0, IF(B2 = 4, 0, IF(B2 = 5, 0)))))</f>
        <v>0</v>
      </c>
      <c r="AN12" s="13">
        <f xml:space="preserve"> IF(B2 = 1, 0, IF(B2 = 2, 0, IF(B2 = 3, 0, IF(B2 = 4, 0, IF(B2 = 5, 1)))))</f>
        <v>0</v>
      </c>
      <c r="AO12" s="7">
        <f xml:space="preserve"> IF(B2 = 1, 0, IF(B2 = 2, 0, IF(B2 = 3, 0, IF(B2 = 4, 0, IF(B2 = 5, B5)))))</f>
        <v>0</v>
      </c>
      <c r="AP12" s="14">
        <f xml:space="preserve"> IF(B2 = 1, 0, IF(B2 = 2, 0, IF(B2 = 3, 0, IF(B2 = 4, 0, IF(B2 = 5, 0)))))</f>
        <v>0</v>
      </c>
      <c r="AQ12" s="15">
        <f xml:space="preserve"> IF(B2 = 1, 0, IF(B2 = 2, 0, IF(B2 = 3, 0, IF(B2 = 4, 0, IF(B2 = 5, 0)))))</f>
        <v>0</v>
      </c>
      <c r="AR12" s="31"/>
      <c r="AS12" s="31"/>
      <c r="AT12" s="2">
        <f xml:space="preserve"> IF(B2 = 1, MAX(H12*A38*(1+10*B5),0), IF(B2 = 2, 0, IF(B2 = 3, 0, IF(B2 = 4, H12*A38 + 10*B5, IF(B2 = 5,  H12*A38)))))</f>
        <v>0</v>
      </c>
      <c r="AU12" s="2">
        <f xml:space="preserve"> IF(B2 = 1, MAX(H12*A40*(1+10*B5),0), IF(B2 = 2, 0, IF(B2 = 3, 0, IF(B2 = 4, H12*A40 + 10*B5, IF(B2 = 5, H12*A40)))))</f>
        <v>0</v>
      </c>
      <c r="AV12" s="2">
        <f xml:space="preserve"> IF(B2 = 1, 0, IF(B2 = 2, 0, IF(B2 = 3, 0, IF(B2 = 4, 0, IF(B2 = 5, 0)))))</f>
        <v>0</v>
      </c>
      <c r="AW12" s="2">
        <f xml:space="preserve"> IF(B2 = 1, 0, IF(B2 = 2, 0, IF(B2 = 3, 0, IF(B2 = 4, 0, IF(B2 = 5, 0)))))</f>
        <v>0</v>
      </c>
    </row>
    <row r="13" spans="1:49" x14ac:dyDescent="0.25">
      <c r="A13" s="2" t="s">
        <v>556</v>
      </c>
      <c r="B13" s="2">
        <v>1</v>
      </c>
      <c r="E13" s="2">
        <v>10</v>
      </c>
      <c r="F13" s="2" t="str">
        <f xml:space="preserve"> IF(B$2 = 1, SkillsTree!L16, IF(B$2 = 2, SkillsTree!T16, IF(B$2 = 3, SkillsTree!CY39, IF(B$2 = 4, SkillsTree!DO39, IF(B$2 = 5, SkillsTree!EA39)))))</f>
        <v>Bloqueio</v>
      </c>
      <c r="G13" s="2" t="str">
        <f xml:space="preserve"> IF(B2 = 1, "n", IF(B2 = 2, "n", IF(B2 = 3, "n", IF(B2 = 4, "n", IF(B2 = 5, "n")))))</f>
        <v>n</v>
      </c>
      <c r="H13" s="2">
        <v>1.5</v>
      </c>
      <c r="I13" s="2">
        <f xml:space="preserve"> IF(B2 = 1, 0, IF(B2 = 2, 0, IF(B2 = 3, 0, IF(B2 = 4, 0, IF(B2 = 5, 0)))))</f>
        <v>0</v>
      </c>
      <c r="J13" s="2">
        <f xml:space="preserve"> IF(B2 = 1, 12.5*B5, IF(B2 = 2, 12.5*B5, IF(B2 = 3, 5*B5, IF(B2 = 4, 10*B5, IF(B2 = 5, 10*B5)))))</f>
        <v>62.5</v>
      </c>
      <c r="K13" s="7">
        <f xml:space="preserve"> IF(B2 = 1, 0, IF(B2 = 2, 0, IF(B2 = 3, 0, IF(B2 = 4, 0, IF(B2 = 5, 0)))))</f>
        <v>0</v>
      </c>
      <c r="L13" s="7">
        <f xml:space="preserve"> IF(B2 = 1, 0, IF(B2 = 2, 0, IF(B2 = 3, 0, IF(B2 = 4, 0, IF(B2 = 5, 0)))))</f>
        <v>0</v>
      </c>
      <c r="M13" s="8">
        <f xml:space="preserve"> IF(B2 = 1, 0, IF(B2 = 2, 10*B5*B13 + B12/2, IF(B2 = 3, 0, IF(B2 = 4, 0, IF(B2 = 5, 0)))))</f>
        <v>0</v>
      </c>
      <c r="N13" s="8">
        <f xml:space="preserve"> IF(B2 = 1, 0, IF(B2 = 2, 10*B5*B13 + B12/2, IF(B2 = 3, 0, IF(B2 = 4, 0, IF(B2 = 5, 0)))))</f>
        <v>0</v>
      </c>
      <c r="O13" s="2">
        <f xml:space="preserve"> IF(B2 = 1, 0, IF(B2 = 2, 0, IF(B2 = 3, 0, IF(B2 = 4, 0, IF(B2 = 5, 0)))))</f>
        <v>0</v>
      </c>
      <c r="P13" s="2">
        <f xml:space="preserve"> IF(B2 = 1, 0, IF(B2 = 2, 0, IF(B2 = 3, 0, IF(B2 = 4, 0, IF(B2 = 5, 0)))))</f>
        <v>0</v>
      </c>
      <c r="Q13" s="2">
        <f xml:space="preserve"> IF(B2 = 1, 0, IF(B2 = 2, 0, IF(B2 = 3, 0, IF(B2 = 4, 0, IF(B2 = 5, 0)))))</f>
        <v>0</v>
      </c>
      <c r="R13" s="2">
        <f xml:space="preserve"> IF(B2 = 1, 0, IF(B2 = 2, 0, IF(B2 = 3, 0, IF(B2 = 4, 0, IF(B2 = 5, 0)))))</f>
        <v>0</v>
      </c>
      <c r="S13" s="2"/>
      <c r="T13" s="2">
        <f xml:space="preserve"> IF(B2 = 1, 0, IF(B2 = 2, 0, IF(B2 = 3, 0, IF(B2 = 4, 0, IF(B2 = 5, 0)))))</f>
        <v>0</v>
      </c>
      <c r="U13" s="2">
        <f xml:space="preserve"> IF(B2 = 1, 0, IF(B2 = 2, 0, IF(B2 = 3, 0, IF(B2 = 4, 0, IF(B2 = 5, 0)))))</f>
        <v>0</v>
      </c>
      <c r="V13" s="2">
        <f xml:space="preserve"> IF(B2 = 1, 0, IF(B2 = 2, 0, IF(B2 = 3, 0, IF(B2 = 4, 0, IF(B2 = 5, 0)))))</f>
        <v>0</v>
      </c>
      <c r="W13" s="2">
        <f xml:space="preserve"> IF(B2 = 1, 0, IF(B2 = 2, 0, IF(B2 = 3, 0, IF(B2 = 4, 0, IF(B2 = 5, 0)))))</f>
        <v>0</v>
      </c>
      <c r="X13" s="2">
        <f xml:space="preserve"> IF(B2 = 1, 0, IF(B2 = 2, 0, IF(B2 = 3, 0, IF(B2 = 4, 0, IF(B2 = 5, 0)))))</f>
        <v>0</v>
      </c>
      <c r="Y13" s="2"/>
      <c r="Z13" s="2">
        <f xml:space="preserve"> IF(B2 = 1, 0, IF(B2 = 2, 0, IF(B2 = 3, 0, IF(B2 = 4, 0, IF(B2 = 5, 0)))))</f>
        <v>0</v>
      </c>
      <c r="AA13" s="2">
        <f xml:space="preserve"> IF(B2 = 1, 0, IF(B2 = 2, 0, IF(B2 = 3, 0, IF(B2 = 4, 0, IF(B2 = 5, 0)))))</f>
        <v>0</v>
      </c>
      <c r="AB13" s="2">
        <f xml:space="preserve"> IF(B2 = 1, 0, IF(B2 = 2, 0, IF(B2 = 3, 0, IF(B2 = 4, 0, IF(B2 = 5, 0)))))</f>
        <v>0</v>
      </c>
      <c r="AC13" s="2">
        <f xml:space="preserve"> IF(B2 = 1, 0, IF(B2 = 2, 0, IF(B2 = 3, 0, IF(B2 = 4, 0, IF(B2 = 5, 0)))))</f>
        <v>0</v>
      </c>
      <c r="AD13" s="2">
        <f xml:space="preserve"> IF(B2 = 1, 0, IF(B2 = 2, 0, IF(B2 = 3, 0, IF(B2 = 4, 0, IF(B2 = 5, 0)))))</f>
        <v>0</v>
      </c>
      <c r="AE13" s="2">
        <f xml:space="preserve"> IF(B2 = 1, 0, IF(B2 = 2, 0, IF(B2 = 3, 0, IF(B2 = 4, 0, IF(B2 = 5, 0)))))</f>
        <v>0</v>
      </c>
      <c r="AF13" s="2">
        <f xml:space="preserve"> IF(B2 = 1, 0, IF(B2 = 2, 0, IF(B2 = 3, 0, IF(B2 = 4, 0, IF(B2 = 5, 0)))))</f>
        <v>0</v>
      </c>
      <c r="AG13" s="2"/>
      <c r="AH13" s="2">
        <f xml:space="preserve"> IF(B2 = 1, 0, IF(B2 = 2, 0, IF(B2 = 3, 0, IF(B2 = 4, 0, IF(B2 = 5, 0)))))</f>
        <v>0</v>
      </c>
      <c r="AI13" s="9">
        <f xml:space="preserve"> IF(B2 = 1, 0, IF(B2 = 2, 0, IF(B2 = 3, 0, IF(B2 = 4, 0, IF(B2 = 5, 0)))))</f>
        <v>0</v>
      </c>
      <c r="AJ13" s="10">
        <f xml:space="preserve"> IF(B2 = 1, 0, IF(B2 = 2, 0, IF(B2 = 3, 0, IF(B2 = 4, 0, IF(B2 = 5, 0)))))</f>
        <v>0</v>
      </c>
      <c r="AK13" s="8">
        <f xml:space="preserve"> IF(B2 = 1, 0, IF(B2 = 2, 0, IF(B2 = 3, 0, IF(B2 = 4, 0, IF(B2 = 5, 0)))))</f>
        <v>0</v>
      </c>
      <c r="AL13" s="11">
        <f xml:space="preserve"> IF(B2 = 1, 0.2*B5, IF(B2 = 2, 0, IF(B2 = 3, 0, IF(B2 = 4, 0, IF(B2 = 5, 0)))))</f>
        <v>1</v>
      </c>
      <c r="AM13" s="12">
        <f xml:space="preserve"> IF(B2 = 1, 3, IF(B2 = 2, 0, IF(B2 = 3, 0, IF(B2 = 4, 0, IF(B2 = 5, 0)))))</f>
        <v>3</v>
      </c>
      <c r="AN13" s="13">
        <f xml:space="preserve"> IF(B2 = 1, 0, IF(B2 = 2, 0, IF(B2 = 3, 0.2*B5, IF(B2 = 4, 1, IF(B2 = 5, 0)))))</f>
        <v>0</v>
      </c>
      <c r="AO13" s="7">
        <f xml:space="preserve"> IF(B2 = 1, 0, IF(B2 = 2, 0, IF(B2 = 3, B5, IF(B2 = 4, 3 + B5, IF(B2 = 5, 0)))))</f>
        <v>0</v>
      </c>
      <c r="AP13" s="14">
        <f xml:space="preserve"> IF(B2 = 1, 0, IF(B2 = 2, 0, IF(B2 = 3, 0, IF(B2 = 4, 0, IF(B2 = 5, 1)))))</f>
        <v>0</v>
      </c>
      <c r="AQ13" s="15">
        <f xml:space="preserve"> IF(B2 = 1, 0, IF(B2 = 2, 0, IF(B2 = 3, 0, IF(B2 = 4, 0, IF(B2 = 5, IF(OR(#REF!=1,#REF!=4), 3, IF(OR(#REF!=2,#REF!=5),5,IF(OR(#REF!=3,#REF!=6),8,IF(#REF!&gt;6,4,0)))))))))</f>
        <v>0</v>
      </c>
      <c r="AR13" s="31"/>
      <c r="AS13" s="31"/>
      <c r="AT13" s="2">
        <f xml:space="preserve"> IF(B2 = 1, 0, IF(B2 = 2, 0, IF(B2 = 3, H13*A38 + 5*B5, IF(B2 = 4, H13*A38, IF(B2 = 5, 0)))))</f>
        <v>0</v>
      </c>
      <c r="AU13" s="2">
        <f xml:space="preserve"> IF(B2 = 1, 0, IF(B2 = 2, 0, IF(B2 = 3, H13*A40 + 5*B5, IF(B2 = 4, H13*A40, IF(B2 = 5, 0)))))</f>
        <v>0</v>
      </c>
      <c r="AV13" s="2">
        <f xml:space="preserve"> IF(B2 = 1, 0, IF(B2 = 2, 0, IF(B2 = 3, 0, IF(B2 = 4, 0, IF(B2 = 5, 0)))))</f>
        <v>0</v>
      </c>
      <c r="AW13" s="2">
        <f xml:space="preserve"> IF(B2 = 1, 0, IF(B2 = 2, 0, IF(B2 = 3, 0, IF(B2 = 4, 0, IF(B2 = 5, 0)))))</f>
        <v>0</v>
      </c>
    </row>
    <row r="14" spans="1:49" x14ac:dyDescent="0.25">
      <c r="A14" s="2" t="s">
        <v>557</v>
      </c>
      <c r="B14" s="2">
        <v>10</v>
      </c>
      <c r="E14" s="2">
        <v>11</v>
      </c>
      <c r="F14" s="2" t="str">
        <f xml:space="preserve"> IF(B$2 = 1, SkillsTree!D20, IF(B$2 = 2, SkillsTree!X16, IF(B$2 = 3, SkillsTree!DC39, IF(B$2 = 4, SkillsTree!DS39, IF(B$2 = 5, SkillsTree!EE39)))))</f>
        <v>Vida mágica</v>
      </c>
      <c r="G14" s="2" t="str">
        <f xml:space="preserve"> IF(B2 = 1, "n", IF(B2 = 2, "n", IF(B2 = 3, "n", IF(B2 = 4, "n", IF(B2 = 5, "n")))))</f>
        <v>n</v>
      </c>
      <c r="H14" s="2">
        <v>1.5</v>
      </c>
      <c r="I14" s="2">
        <f xml:space="preserve"> IF(B2 = 1, 0, IF(B2 = 2, 0, IF(B2 = 3, 0, IF(B2 = 4, 0, IF(B2 = 5, B5)))))</f>
        <v>0</v>
      </c>
      <c r="J14" s="2">
        <f xml:space="preserve"> IF(B2 = 1, 10*B5, IF(B2 = 2, 12.5*B5, IF(B2 = 3, "passiva", IF(B2 = 4, 5*B5, IF(B2 = 5, 10*B5)))))</f>
        <v>50</v>
      </c>
      <c r="K14" s="7">
        <f xml:space="preserve"> IF(B2 = 1, 0, IF(B2 = 2,  (10 + B13)*B5 + B12 / 2, IF(B2 = 3, 0, IF(B2 = 4, 0, IF(B2 = 5, 0)))))</f>
        <v>0</v>
      </c>
      <c r="L14" s="7">
        <f xml:space="preserve"> IF(B2 = 1, 0, IF(B2 = 2, (10 + B13)*B5 + B12 / 2, IF(B2 = 3, 0, IF(B2 = 4, 0, IF(B2 = 5, 0)))))</f>
        <v>0</v>
      </c>
      <c r="M14" s="8">
        <f xml:space="preserve"> IF(B2 = 1, 0, IF(B2 = 2, 0, IF(B2 = 3, 0, IF(B2 = 4, 0, IF(B2 = 5, 0)))))</f>
        <v>0</v>
      </c>
      <c r="N14" s="8">
        <f xml:space="preserve"> IF(B2 = 1, 0, IF(B2 = 2, 0, IF(B2 = 3, 0, IF(B2 = 4, 0, IF(B2 = 5, 0)))))</f>
        <v>0</v>
      </c>
      <c r="O14" s="2">
        <f xml:space="preserve"> IF(B2 = 1, 0, IF(B2 = 2, 0, IF(B2 = 3, 0, IF(B2 = 4, 0, IF(B2 = 5, 2*B5)))))</f>
        <v>0</v>
      </c>
      <c r="P14" s="2">
        <f xml:space="preserve"> IF(B2 = 1, 0, IF(B2 = 2, 0, IF(B2 = 3, 0, IF(B2 = 4, 0, IF(B2 = 5, 0)))))</f>
        <v>0</v>
      </c>
      <c r="Q14" s="2">
        <f xml:space="preserve"> IF(B2 = 1, 0, IF(B2 = 2, 0, IF(B2 = 3, 0, IF(B2 = 4, 0, IF(B2 = 5, 0)))))</f>
        <v>0</v>
      </c>
      <c r="R14" s="2">
        <f xml:space="preserve"> IF(B2 = 1, 0, IF(B2 = 2, 0, IF(B2 = 3, 0, IF(B2 = 4, 0, IF(B2 = 5, 0)))))</f>
        <v>0</v>
      </c>
      <c r="S14" s="2"/>
      <c r="T14" s="2">
        <f xml:space="preserve"> IF(B2 = 1, 0, IF(B2 = 2, 0, IF(B2 = 3, 0, IF(B2 = 4, 0, IF(B2 = 5, B5)))))</f>
        <v>0</v>
      </c>
      <c r="U14" s="2">
        <f xml:space="preserve"> IF(B2 = 1, 0, IF(B2 = 2, 0, IF(B2 = 3, 0, IF(B2 = 4, 0, IF(B2 = 5, 0)))))</f>
        <v>0</v>
      </c>
      <c r="V14" s="2">
        <f xml:space="preserve"> IF(B2 = 1, 0, IF(B2 = 2, 0, IF(B2 = 3, 0, IF(B2 = 4, 0, IF(B2 = 5, 0)))))</f>
        <v>0</v>
      </c>
      <c r="W14" s="2">
        <f xml:space="preserve"> IF(B2 = 1, 0, IF(B2 = 2, 0, IF(B2 = 3, 0, IF(B2 = 4, 0, IF(B2 = 5, 0)))))</f>
        <v>0</v>
      </c>
      <c r="X14" s="2">
        <f xml:space="preserve"> IF(B2 = 1, 0, IF(B2 = 2, 0, IF(B2 = 3, 0, IF(B2 = 4, 0, IF(B2 = 5, 0)))))</f>
        <v>0</v>
      </c>
      <c r="Y14" s="2"/>
      <c r="Z14" s="2">
        <f xml:space="preserve"> IF(B2 = 1, 0, IF(B2 = 2, 0, IF(B2 = 3, 0, IF(B2 = 4, 0, IF(B2 = 5, 0)))))</f>
        <v>0</v>
      </c>
      <c r="AA14" s="2">
        <f xml:space="preserve"> IF(B2 = 1, 0, IF(B2 = 2, 0, IF(B2 = 3, 0, IF(B2 = 4, IF(MOD(#REF!,3) = 1, 10*B5, 0), IF(B2 = 5, 0)))))</f>
        <v>0</v>
      </c>
      <c r="AB14" s="2">
        <f xml:space="preserve"> IF(B2 = 1, 0, IF(B2 = 2, 0, IF(B2 = 3, 0, IF(B2 = 4, IF(MOD(#REF!,3) = 1, 10*B5, 0), IF(B2 = 5, 0)))))</f>
        <v>0</v>
      </c>
      <c r="AC14" s="2">
        <f xml:space="preserve"> IF(B2 = 1, 0, IF(B2 = 2, 0, IF(B2 = 3, 0, IF(B2 = 4, IF(MOD(#REF!,3) = 0, B5, 0), IF(B2 = 5, 0)))))</f>
        <v>0</v>
      </c>
      <c r="AD14" s="2">
        <f xml:space="preserve"> IF(B2 = 1, 0, IF(B2 = 2, 0, IF(B2 = 3, 0, IF(B2 = 4, IF(MOD(#REF!,3) = 0, B5, 0), IF(B2 = 5, 0)))))</f>
        <v>0</v>
      </c>
      <c r="AE14" s="2">
        <f xml:space="preserve"> IF(B2 = 1, 0, IF(B2 = 2, 0, IF(B2 = 3, 0, IF(B2 = 4, IF(MOD(#REF!,3) = 2, B5, 0), IF(B2 = 5, 0)))))</f>
        <v>0</v>
      </c>
      <c r="AF14" s="2">
        <f xml:space="preserve"> IF(B2 = 1, 0, IF(B2 = 2, 0, IF(B2 = 3, 0, IF(B2 = 4, IF(MOD(#REF!,3) = 2, B5, 0), IF(B2 = 5, 0)))))</f>
        <v>0</v>
      </c>
      <c r="AG14" s="2"/>
      <c r="AH14" s="2">
        <f xml:space="preserve"> IF(B2 = 1, 0, IF(B2 = 2, 0, IF(B2 = 3, 0, IF(B2 = 4, IF(MOD(#REF!,3) = 1, 1, 0), IF(B2 = 5, 0)))))</f>
        <v>0</v>
      </c>
      <c r="AI14" s="9">
        <f xml:space="preserve"> IF(B2 = 1, 0, IF(B2 = 2, 0, IF(B2 = 3, 0, IF(B2 = 4, 0, IF(B2 = 5, 0)))))</f>
        <v>0</v>
      </c>
      <c r="AJ14" s="10">
        <f xml:space="preserve"> IF(B2 = 1, 0.15*B5, IF(B2 = 2, 0, IF(B2 = 3, 0, IF(B2 = 4, 0, IF(B2 = 5, 0)))))</f>
        <v>0.75</v>
      </c>
      <c r="AK14" s="8">
        <f xml:space="preserve"> IF(B2 = 1, 2, IF(B2 = 2, 0, IF(B2 = 3, 0, IF(B2 = 4, 0, IF(B2 = 5, 0)))))</f>
        <v>2</v>
      </c>
      <c r="AL14" s="11">
        <f xml:space="preserve"> IF(B2 = 1, 0, IF(B2 = 2, 0, IF(B2 = 3, 0, IF(B2 = 4, 0, IF(B2 = 5, 0)))))</f>
        <v>0</v>
      </c>
      <c r="AM14" s="12">
        <f xml:space="preserve"> IF(B2 = 1, 0, IF(B2 = 2, 0, IF(B2 = 3, 0, IF(B2 = 4, 0, IF(B2 = 5, 0)))))</f>
        <v>0</v>
      </c>
      <c r="AN14" s="13">
        <f xml:space="preserve"> IF(B2 = 1, 0, IF(B2 = 2, 0, IF(B2 = 3, 0, IF(B2 = 4, 0, IF(B2 = 5, 0)))))</f>
        <v>0</v>
      </c>
      <c r="AO14" s="7">
        <f xml:space="preserve"> IF(B2 = 1, 0, IF(B2 = 2, 0, IF(B2 = 3, 0, IF(B2 = 4, 0, IF(B2 = 5, 0)))))</f>
        <v>0</v>
      </c>
      <c r="AP14" s="14">
        <f xml:space="preserve"> IF(B2 = 1, 0, IF(B2 = 2, 0, IF(B2 = 3, 0, IF(B2 = 4, 0, IF(B2 = 5, 0)))))</f>
        <v>0</v>
      </c>
      <c r="AQ14" s="15">
        <f xml:space="preserve"> IF(B2 = 1, 0, IF(B2 = 2, 0, IF(B2 = 3, 0, IF(B2 = 4, 0, IF(B2 = 5, 0)))))</f>
        <v>0</v>
      </c>
      <c r="AR14" s="31"/>
      <c r="AS14" s="31"/>
      <c r="AT14" s="2">
        <f xml:space="preserve"> IF(B2 = 1, H14*A38 + 5*B5, IF(B2 = 2, 0, IF(B2 = 3, 0, IF(B2 = 4, 0, IF(B2 = 5, 0)))))</f>
        <v>25</v>
      </c>
      <c r="AU14" s="2">
        <f>IF(B2=1, H14*A40 + 5*B5,IF(B2=2,0,IF(B2=3, 0,IF(B2=4,0,IF(B2=5,0,0)))))</f>
        <v>25</v>
      </c>
      <c r="AV14" s="2">
        <f xml:space="preserve"> IF(B2 = 1, 0, IF(B2 = 2, 0, IF(B2 = 3, 0, IF(B2 = 4, 0, IF(B2 = 5, 0)))))</f>
        <v>0</v>
      </c>
      <c r="AW14" s="2">
        <f xml:space="preserve"> IF(B2 = 1, 0, IF(B2 = 2, 0, IF(B2 = 3, 0, IF(B2 = 4, 0, IF(B2 = 5, 0)))))</f>
        <v>0</v>
      </c>
    </row>
    <row r="15" spans="1:49" x14ac:dyDescent="0.25">
      <c r="A15" s="2" t="s">
        <v>558</v>
      </c>
      <c r="B15" s="2">
        <v>1</v>
      </c>
      <c r="E15" s="2">
        <v>12</v>
      </c>
      <c r="F15" s="2" t="str">
        <f xml:space="preserve"> IF(B$2 = 1, SkillsTree!H20, IF(B$2 = 2, SkillsTree!AB16, IF(B$2 = 3, SkillsTree!DG39, IF(B$2 = 4, SkillsTree!DK43, IF(B$2 = 5, SkillsTree!DW43)))))</f>
        <v>Condição física</v>
      </c>
      <c r="G15" s="2" t="str">
        <f xml:space="preserve"> IF(B2 = 1, "n", IF(B2 = 2, "f", IF(B2 = 3, "n", IF(B2 = 4, "n", IF(B2 = 5, "n")))))</f>
        <v>n</v>
      </c>
      <c r="H15" s="2">
        <v>1.5</v>
      </c>
      <c r="I15" s="2">
        <f xml:space="preserve"> IF(B2 = 1, 0, IF(B2 = 2, 5, IF(B2 = 3, B5, IF(B2 = 4, 0, IF(B2 = 5, 0)))))</f>
        <v>0</v>
      </c>
      <c r="J15" s="2">
        <f xml:space="preserve"> IF(B2 = 1, 10*B5, IF(B2 = 2, 10*B5, IF(B2 = 3, 10*B5, IF(B2 = 4, 10*B5, IF(B2 = 5, 5*B5)))))</f>
        <v>50</v>
      </c>
      <c r="K15" s="7">
        <f xml:space="preserve"> IF(B2 = 1, 0, IF(B2 = 2, 0, IF(B2 = 3, 0, IF(B2 = 4, 0, IF(B2 = 5, 0)))))</f>
        <v>0</v>
      </c>
      <c r="L15" s="7">
        <f xml:space="preserve"> IF(B2 = 1, 0, IF(B2 = 2, 0, IF(B2 = 3, 0, IF(B2 = 4, 0, IF(B2 = 5, 0)))))</f>
        <v>0</v>
      </c>
      <c r="M15" s="8">
        <f xml:space="preserve"> IF(B2 = 1, 0, IF(B2 = 2, 0, IF(B2 = 3, 0, IF(B2 = 4, 0, IF(B2 = 5, 0)))))</f>
        <v>0</v>
      </c>
      <c r="N15" s="8">
        <f xml:space="preserve"> IF(B2 = 1, 0, IF(B2 = 2, 0, IF(B2 = 3, 0, IF(B2 = 4, 0, IF(B2 = 5, 0)))))</f>
        <v>0</v>
      </c>
      <c r="O15" s="2">
        <f xml:space="preserve"> IF(B2 = 1, 0, IF(B2 = 2, 0, IF(B2 = 3, 2*B5, IF(B2 = 4, 0, IF(B2 = 5, 0)))))</f>
        <v>0</v>
      </c>
      <c r="P15" s="2">
        <f xml:space="preserve"> IF(B2 = 1, 0, IF(B2 = 2, 2*B5, IF(B2 = 3, 0, IF(B2 = 4, 0, IF(B2 = 5, 0)))))</f>
        <v>0</v>
      </c>
      <c r="Q15" s="2">
        <f xml:space="preserve"> IF(B2 = 1, 0, IF(B2 = 2, 0, IF(B2 = 3, 0, IF(B2 = 4, 0, IF(B2 = 5, 0)))))</f>
        <v>0</v>
      </c>
      <c r="R15" s="2">
        <f xml:space="preserve"> IF(B2 = 1, 0, IF(B2 = 2, 2*B5, IF(B2 = 3, 0, IF(B2 = 4, 0, IF(B2 = 5, 0)))))</f>
        <v>0</v>
      </c>
      <c r="S15" s="2"/>
      <c r="T15" s="2">
        <f xml:space="preserve"> IF(B2 = 1, 0, IF(B2 = 2, 0, IF(B2 = 3, B5, IF(B2 = 4, 0, IF(B2 = 5, 0)))))</f>
        <v>0</v>
      </c>
      <c r="U15" s="2">
        <f xml:space="preserve"> IF(B2 = 1, 0, IF(B2 = 2, 0, IF(B2 = 3, 0, IF(B2 = 4, 0, IF(B2 = 5, 0)))))</f>
        <v>0</v>
      </c>
      <c r="V15" s="2">
        <f xml:space="preserve"> IF(B2 = 1, 0, IF(B2 = 2, 0, IF(B2 = 3, 0, IF(B2 = 4, 0, IF(B2 = 5, 0)))))</f>
        <v>0</v>
      </c>
      <c r="W15" s="2">
        <f xml:space="preserve"> IF(B2 = 1, 0, IF(B2 = 2, 0, IF(B2 = 3, 0, IF(B2 = 4, 0, IF(B2 = 5, 0)))))</f>
        <v>0</v>
      </c>
      <c r="X15" s="2">
        <f xml:space="preserve"> IF(B2 = 1, 0, IF(B2 = 2, 0, IF(B2 = 3, 0, IF(B2 = 4, 0, IF(B2 = 5, 0)))))</f>
        <v>0</v>
      </c>
      <c r="Y15" s="2"/>
      <c r="Z15" s="2">
        <f xml:space="preserve"> IF(B2 = 1, 0, IF(B2 = 2, 0, IF(B2 = 3, 0, IF(B2 = 4, 0, IF(B2 = 5, 0)))))</f>
        <v>0</v>
      </c>
      <c r="AA15" s="2">
        <f xml:space="preserve"> IF(B2 = 1, 0, IF(B2 = 2, 0, IF(B2 = 3, 0, IF(B2 = 4, 0, IF(B2 = 5, 0)))))</f>
        <v>0</v>
      </c>
      <c r="AB15" s="2">
        <f xml:space="preserve"> IF(B2 = 1, 0, IF(B2 = 2, 0, IF(B2 = 3, 0, IF(B2 = 4, 0, IF(B2 = 5, 0)))))</f>
        <v>0</v>
      </c>
      <c r="AC15" s="2">
        <f xml:space="preserve"> IF(B2 = 1, 0, IF(B2 = 2, 0, IF(B2 = 3, 0, IF(B2 = 4, 0, IF(B2 = 5, 0)))))</f>
        <v>0</v>
      </c>
      <c r="AD15" s="2">
        <f xml:space="preserve"> IF(B2 = 1, 0, IF(B2 = 2, 0, IF(B2 = 3, 0, IF(B2 = 4, 0, IF(B2 = 5, 0)))))</f>
        <v>0</v>
      </c>
      <c r="AE15" s="2">
        <f xml:space="preserve"> IF(B2 = 1, 0, IF(B2 = 2, 0, IF(B2 = 3, 0, IF(B2 = 4, 0, IF(B2 = 5, 0)))))</f>
        <v>0</v>
      </c>
      <c r="AF15" s="2">
        <f xml:space="preserve"> IF(B2 = 1, 0, IF(B2 = 2, 0, IF(B2 = 3, 0, IF(B2 = 4, 0, IF(B2 = 5, 0)))))</f>
        <v>0</v>
      </c>
      <c r="AG15" s="2"/>
      <c r="AH15" s="2">
        <f xml:space="preserve"> IF(B2 = 1, 0, IF(B2 = 2, 0, IF(B2 = 3, 0, IF(B2 = 4, 0, IF(B2 = 5, 0)))))</f>
        <v>0</v>
      </c>
      <c r="AI15" s="9">
        <f xml:space="preserve"> IF(B2 = 1, 0, IF(B2 = 2, 0, IF(B2 = 3, 0, IF(B2 = 4, 0, IF(B2 = 5, 0)))))</f>
        <v>0</v>
      </c>
      <c r="AJ15" s="10">
        <f xml:space="preserve"> IF(B2 = 1, 0.07*B5, IF(B2 = 2, 0, IF(B2 = 3, 0, IF(B2 = 4, 0, IF(B2 = 5, 0.12*B5)))))</f>
        <v>0.35000000000000003</v>
      </c>
      <c r="AK15" s="8">
        <f xml:space="preserve"> IF(B2 = 1, 2, IF(B2 = 2, 0, IF(B2 = 3, 0, IF(B2 = 4, 0, IF(B2 = 5, 2)))))</f>
        <v>2</v>
      </c>
      <c r="AL15" s="11">
        <f xml:space="preserve"> IF(B2 = 1, 0, IF(B2 = 2, 0, IF(B2 = 3, 0, IF(B2 = 4, 0, IF(B2 = 5, 0)))))</f>
        <v>0</v>
      </c>
      <c r="AM15" s="12">
        <f xml:space="preserve"> IF(B2 = 1, 0, IF(B2 = 2, 0, IF(B2 = 3, 0, IF(B2 = 4, 0, IF(B2 = 5, 0)))))</f>
        <v>0</v>
      </c>
      <c r="AN15" s="13">
        <f xml:space="preserve"> IF(B2 = 1, 0, IF(B2 = 2, 0, IF(B2 = 3, 0, IF(B2 = 4, 0, IF(B2 = 5, 0)))))</f>
        <v>0</v>
      </c>
      <c r="AO15" s="7">
        <f xml:space="preserve"> IF(B2 = 1, 0, IF(B2 = 2, 0, IF(B2 = 3, 0, IF(B2 = 4, 0, IF(B2 = 5, 0)))))</f>
        <v>0</v>
      </c>
      <c r="AP15" s="14">
        <f xml:space="preserve"> IF(B2 = 1, 0, IF(B2 = 2, 0, IF(B2 = 3, 0, IF(B2 = 4, 0, IF(B2 = 5, 0)))))</f>
        <v>0</v>
      </c>
      <c r="AQ15" s="15">
        <f xml:space="preserve"> IF(B2 = 1, 0, IF(B2 = 2, 0, IF(B2 = 3, 0, IF(B2 = 4, 0, IF(B2 = 5, 0)))))</f>
        <v>0</v>
      </c>
      <c r="AR15" s="31"/>
      <c r="AS15" s="31"/>
      <c r="AT15" s="2">
        <f>IF(B2=1, ROUNDDOWN(H15*((B8 + B18)*(1 + 10*B9/(100*B4)) - D3)*(1 - A34),0), IF(B2 = 2, 0, IF(B2 = 3, ROUNDDOWN(H15*((B8 + B5*B18)*(1 + 10*B9/(100*B4)) - D3)*(1 - A34),0), IF(B2 = 4, H15*A38*(1 + 7*B5), IF(B2 = 5, H15*A38*10*B5)))))</f>
        <v>10</v>
      </c>
      <c r="AU15" s="2">
        <f>IF(B2=1, ROUNDDOWN(H15*((B8 + B18)*(1 + 10*B9/(100*B4)) - D3)*(1 + A34),0), IF(B2 = 2, 0, IF(B2 = 3, ROUNDDOWN(H15*((B8 + B5*B18)*(1 + 10*B9/(100*B4)) - D3)*(1 + A34),0), IF(B2 = 4, H15*A40*(1 + 7*B5), IF(B2 = 5, H15*A40*10*B5)))))</f>
        <v>10</v>
      </c>
      <c r="AV15" s="2">
        <f xml:space="preserve"> IF(B2 = 1, 0, IF(B2 = 2, 0, IF(B2 = 3, 0, IF(B2 = 4, 0, IF(B2 = 5, 0)))))</f>
        <v>0</v>
      </c>
      <c r="AW15" s="2">
        <f xml:space="preserve"> IF(B2 = 1, 0, IF(B2 = 2, 0, IF(B2 = 3, 0, IF(B2 = 4, 0, IF(B2 = 5, 0)))))</f>
        <v>0</v>
      </c>
    </row>
    <row r="16" spans="1:49" x14ac:dyDescent="0.25">
      <c r="A16" s="2" t="s">
        <v>559</v>
      </c>
      <c r="B16" s="2">
        <v>1</v>
      </c>
      <c r="E16" s="2">
        <v>13</v>
      </c>
      <c r="F16" s="2" t="str">
        <f xml:space="preserve"> IF(B$2 = 1, SkillsTree!L20, IF(B$2 = 2, SkillsTree!T20, IF(B$2 = 3, SkillsTree!CY43, IF(B$2 = 4, SkillsTree!DO43, IF(B$2 = 5, SkillsTree!EA43)))))</f>
        <v>Postura defensiva</v>
      </c>
      <c r="G16" s="2" t="str">
        <f xml:space="preserve"> IF(B2 = 1, "n", IF(B2 = 2, "f", IF(B2 = 3, "n", IF(B2 = 4, "n", IF(B2 = 5, "n")))))</f>
        <v>n</v>
      </c>
      <c r="H16" s="2">
        <v>1.5</v>
      </c>
      <c r="I16" s="2">
        <f xml:space="preserve"> IF(B2 = 1, 0, IF(B2 = 2, 0, IF(B2 = 3, 0, IF(B2 = 4, 0, IF(B2 = 5, 0)))))</f>
        <v>0</v>
      </c>
      <c r="J16" s="2">
        <f>IF(B2=1,10*B5,IF(B2=2,10*B5,IF(B2=3,20*B5,IF(B2=4,"passiva",IF(B2=5,7.5*B5)))))</f>
        <v>50</v>
      </c>
      <c r="K16" s="7">
        <f xml:space="preserve"> IF(B2 = 1, 0, IF(B2 = 2, 0, IF(B2 = 3, 0, IF(B2 = 4, 0.1*B5*B6, IF(B2 = 5, 0)))))</f>
        <v>0</v>
      </c>
      <c r="L16" s="7">
        <f xml:space="preserve"> IF(B2 = 1, 0, IF(B2 = 2, 0, IF(B2 = 3, 0, IF(B2 = 4, 0.1*B5*B6, IF(B2 = 5, 0)))))</f>
        <v>0</v>
      </c>
      <c r="M16" s="8">
        <f xml:space="preserve"> IF(B2 = 1, 0, IF(B2 = 2, 0, IF(B2 = 3, 0, IF(B2 = 4, 0.1*B5*B7, IF(B2 = 5, 0)))))</f>
        <v>0</v>
      </c>
      <c r="N16" s="8">
        <f xml:space="preserve"> IF(B2 = 1, 0, IF(B2 = 2, 0, IF(B2 = 3, 0, IF(B2 = 4, 0.1*B5*B7, IF(B2 = 5, 0)))))</f>
        <v>0</v>
      </c>
      <c r="O16" s="2">
        <f xml:space="preserve"> IF(B2 = 1, 0, IF(B2 = 2, 0, IF(B2 = 3, 0, IF(B2 = 4, 0.1*B5*B8, IF(B2 = 5, 0)))))</f>
        <v>0</v>
      </c>
      <c r="P16" s="2">
        <f xml:space="preserve"> IF(B2 = 1, 0, IF(B2 = 2, 0, IF(B2 = 3, 0, IF(B2 = 4, 0.1*B5*B12, IF(B2 = 5, 0)))))</f>
        <v>0</v>
      </c>
      <c r="Q16" s="2">
        <f xml:space="preserve"> IF(B2 = 1, 0, IF(B2 = 2, 0, IF(B2 = 3, 0, IF(B2 = 4, 0.1*B5*B10, IF(B2 = 5, 0)))))</f>
        <v>0</v>
      </c>
      <c r="R16" s="2">
        <f xml:space="preserve"> IF(B2 = 1, 0, IF(B2 = 2, 0, IF(B2 = 3, 0, IF(B2 = 4, 0.1*B5*B14, IF(B2 = 5, 0)))))</f>
        <v>0</v>
      </c>
      <c r="S16" s="2"/>
      <c r="T16" s="2">
        <f xml:space="preserve"> IF(B2 = 1, -5, IF(B2 = 2, 0, IF(B2 = 3, 0, IF(B2 = 4, 0.1*B5*B18, IF(B2 = 5, 0)))))</f>
        <v>-5</v>
      </c>
      <c r="U16" s="2">
        <f xml:space="preserve"> IF(B2 = 1, 0, IF(B2 = 2, 0, IF(B2 = 3, 0, IF(B2 = 4, 0, IF(B2 = 5, 0)))))</f>
        <v>0</v>
      </c>
      <c r="V16" s="2">
        <f xml:space="preserve"> IF(B2 = 1, 0, IF(B2 = 2, 0, IF(B2 = 3, 0, IF(B2 = 4, 0, IF(B2 = 5, 0)))))</f>
        <v>0</v>
      </c>
      <c r="W16" s="2">
        <f xml:space="preserve"> IF(B2 = 1, 0, IF(B2 = 2, 0, IF(B2 = 3, 0, IF(B2 = 4, 0, IF(B2 = 5, 0)))))</f>
        <v>0</v>
      </c>
      <c r="X16" s="2">
        <f xml:space="preserve"> IF(B2 = 1, 0, IF(B2 = 2, 0, IF(B2 = 3, 0, IF(B2 = 4, 0, IF(B2 = 5, 0)))))</f>
        <v>0</v>
      </c>
      <c r="Y16" s="2"/>
      <c r="Z16" s="2">
        <f xml:space="preserve"> IF(B2 = 1, 0, IF(B2 = 2, 0, IF(B2 = 3, 0, IF(B2 = 4, 0, IF(B2 = 5, 0)))))</f>
        <v>0</v>
      </c>
      <c r="AA16" s="2">
        <f xml:space="preserve"> IF(B2 = 1, 0, IF(B2 = 2, 0, IF(B2 = 3, 0, IF(B2 = 4, 0, IF(B2 = 5, 0)))))</f>
        <v>0</v>
      </c>
      <c r="AB16" s="2">
        <f xml:space="preserve"> IF(B2 = 1, 0, IF(B2 = 2, 0, IF(B2 = 3, 0, IF(B2 = 4, 0, IF(B2 = 5, 0)))))</f>
        <v>0</v>
      </c>
      <c r="AC16" s="2">
        <f xml:space="preserve"> IF(B2 = 1, 0, IF(B2 = 2, 0, IF(B2 = 3, 0, IF(B2 = 4, 0, IF(B2 = 5, 0)))))</f>
        <v>0</v>
      </c>
      <c r="AD16" s="2">
        <f xml:space="preserve"> IF(B2 = 1, 0, IF(B2 = 2, 0, IF(B2 = 3, 0, IF(B2 = 4, 0, IF(B2 = 5, 0)))))</f>
        <v>0</v>
      </c>
      <c r="AE16" s="2">
        <f xml:space="preserve"> IF(B2 = 1, 0, IF(B2 = 2, 0, IF(B2 = 3, 0, IF(B2 = 4, 0, IF(B2 = 5, 0)))))</f>
        <v>0</v>
      </c>
      <c r="AF16" s="2">
        <f xml:space="preserve"> IF(B2 = 1, 0, IF(B2 = 2, 0, IF(B2 = 3, 0, IF(B2 = 4, 0, IF(B2 = 5, 0)))))</f>
        <v>0</v>
      </c>
      <c r="AG16" s="2"/>
      <c r="AH16" s="2">
        <f xml:space="preserve"> IF(B2 = 1, 0, IF(B2 = 2, 0, IF(B2 = 3, 0, IF(B2 = 4, 0, IF(B2 = 5, 0)))))</f>
        <v>0</v>
      </c>
      <c r="AI16" s="9">
        <f xml:space="preserve"> IF(B2 = 1, 0, IF(B2 = 2, 0, IF(B2 = 3, 0.1*B5, IF(B2 = 4, 0, IF(B2 = 5, 0)))))</f>
        <v>0</v>
      </c>
      <c r="AJ16" s="10">
        <f xml:space="preserve"> IF(B2 = 1, 0, IF(B2 = 2, 0, IF(B2 = 3, 0, IF(B2 = 4, 0, IF(B2 = 5, 0)))))</f>
        <v>0</v>
      </c>
      <c r="AK16" s="8">
        <f xml:space="preserve"> IF(B2 = 1, 0, IF(B2 = 2, 0, IF(B2 = 3, 0, IF(B2 = 4, 0, IF(B2 = 5, 0)))))</f>
        <v>0</v>
      </c>
      <c r="AL16" s="11">
        <f xml:space="preserve"> IF(B2 = 1, 0, IF(B2 = 2, 0, IF(B2 = 3, 0, IF(B2 = 4, 0, IF(B2 = 5, 0)))))</f>
        <v>0</v>
      </c>
      <c r="AM16" s="12">
        <f xml:space="preserve"> IF(B2 = 1, 0, IF(B2 = 2, 0, IF(B2 = 3, 0, IF(B2 = 4, 0, IF(B2 = 5, 0)))))</f>
        <v>0</v>
      </c>
      <c r="AN16" s="13">
        <f xml:space="preserve"> IF(B2 = 1, 0, IF(B2 = 2, 0, IF(B2 = 3, 0.06*B5, IF(B2 = 4, 0, IF(B2 = 5, 0)))))</f>
        <v>0</v>
      </c>
      <c r="AO16" s="7">
        <f xml:space="preserve"> IF(B2 = 1, 0, IF(B2 = 2, 0, IF(B2 = 3, 3, IF(B2 = 4, 0, IF(B2 = 5, 0)))))</f>
        <v>0</v>
      </c>
      <c r="AP16" s="14">
        <f xml:space="preserve"> IF(B2 = 1, 0, IF(B2 = 2, 0, IF(B2 = 3, 0, IF(B2 = 4, 0, IF(B2 = 5, 0)))))</f>
        <v>0</v>
      </c>
      <c r="AQ16" s="15">
        <f xml:space="preserve"> IF(B2 = 1, 0, IF(B2 = 2, 0, IF(B2 = 3, 0, IF(B2 = 4, 0, IF(B2 = 5, 0)))))</f>
        <v>0</v>
      </c>
      <c r="AR16" s="31"/>
      <c r="AS16" s="31"/>
      <c r="AT16" s="2">
        <f xml:space="preserve"> IF(B2 = 1, MAX(H16*A46*(1+12*B5),0), IF(B2 = 2, MAX(H16*A42*10*(0.5 + 0.5*B5),0), IF(B2 = 3, H16*A38*7*B5, IF(B2 = 4, 0, IF(B2 = 5, H16*A38 + 50*B5)))))</f>
        <v>0</v>
      </c>
      <c r="AU16" s="2">
        <f xml:space="preserve"> IF(B2 = 1, MAX(H16*A48*(1+12*B5),0), IF(B2 = 2, MAX(H16*A44*10*(0.5 + 0.5*B5),0), IF(B2 = 3, H16*A40*7*B5, IF(B2 = 4, 0, IF(B2 = 5, H16*A40 + 50*B5)))))</f>
        <v>0</v>
      </c>
      <c r="AV16" s="2">
        <f xml:space="preserve"> IF(B2 = 1, 0, IF(B2 = 2, 0, IF(B2 = 3, 0, IF(B2 = 4, 0, IF(B2 = 5, 0)))))</f>
        <v>0</v>
      </c>
      <c r="AW16" s="2">
        <f xml:space="preserve"> IF(B2 = 1, 0, IF(B2 = 2, 0, IF(B2 = 3, 0, IF(B2 = 4, 0, IF(B2 = 5, 0)))))</f>
        <v>0</v>
      </c>
    </row>
    <row r="17" spans="1:49" x14ac:dyDescent="0.25">
      <c r="A17" s="2" t="s">
        <v>560</v>
      </c>
      <c r="B17" s="2">
        <v>1</v>
      </c>
      <c r="E17" s="2">
        <v>14</v>
      </c>
      <c r="F17" s="2" t="str">
        <f xml:space="preserve"> IF(B$2 = 1, SkillsTree!H24, IF(B$2 = 2, SkillsTree!X20, IF(B$2 = 3, SkillsTree!DC43, IF(B$2 = 4, SkillsTree!DS43, IF(B$2 = 5, SkillsTree!EE43)))))</f>
        <v>Técnica de espada</v>
      </c>
      <c r="G17" s="2" t="str">
        <f xml:space="preserve"> IF(B2 = 1, "n", IF(B2 = 2, "e", IF(B2 = 3, "a", IF(B2 = 4, "n", IF(B2 = 5, "n")))))</f>
        <v>n</v>
      </c>
      <c r="H17" s="2">
        <v>1.5</v>
      </c>
      <c r="I17" s="2">
        <f xml:space="preserve"> IF(B2 = 1, 0, IF(B2 = 2, 0, IF(B2 = 3, 0, IF(B2 = 4, 0, IF(B2 = 5, 0)))))</f>
        <v>0</v>
      </c>
      <c r="J17" s="2">
        <f xml:space="preserve"> IF(B2 = 1, 20*B5, IF(B2 = 2, 10*B5, IF(B2 = 3, 10*B5, IF(B2 = 4, 20*B5, IF(B2 = 5, 10*B5)))))</f>
        <v>100</v>
      </c>
      <c r="K17" s="7">
        <f xml:space="preserve"> IF(B2 = 1, 0, IF(B2 = 2, 0, IF(B2 = 3, 0, IF(B2 = 4, 0, IF(B2 = 5, 0)))))</f>
        <v>0</v>
      </c>
      <c r="L17" s="7">
        <f xml:space="preserve"> IF(B2 = 1, 0, IF(B2 = 2, 0, IF(B2 = 3, 0, IF(B2 = 4, 0, IF(B2 = 5, 0)))))</f>
        <v>0</v>
      </c>
      <c r="M17" s="8">
        <f xml:space="preserve"> IF(B2 = 1, 0, IF(B2 = 2, 0, IF(B2 = 3, 0, IF(B2 = 4, 0, IF(B2 = 5, 0)))))</f>
        <v>0</v>
      </c>
      <c r="N17" s="8">
        <f xml:space="preserve"> IF(B2 = 1, 0, IF(B2 = 2, 0, IF(B2 = 3, 0, IF(B2 = 4, 0, IF(B2 = 5, 0)))))</f>
        <v>0</v>
      </c>
      <c r="O17" s="2">
        <f xml:space="preserve"> IF(B2 = 1, 0, IF(B2 = 2, 0, IF(B2 = 3, 0, IF(B2 = 4, 0, IF(B2 = 5, 0)))))</f>
        <v>0</v>
      </c>
      <c r="P17" s="2">
        <f xml:space="preserve"> IF(B2 = 1, 0, IF(B2 = 2, 0, IF(B2 = 3, 0, IF(B2 = 4, 0, IF(B2 = 5, 0)))))</f>
        <v>0</v>
      </c>
      <c r="Q17" s="2">
        <f xml:space="preserve"> IF(B2 = 1, 0, IF(B2 = 2, 0, IF(B2 = 3, 0, IF(B2 = 4, 0, IF(B2 = 5, 0)))))</f>
        <v>0</v>
      </c>
      <c r="R17" s="2">
        <f xml:space="preserve"> IF(B2 = 1, 0, IF(B2 = 2, 0, IF(B2 = 3, 0, IF(B2 = 4, 0, IF(B2 = 5, 0)))))</f>
        <v>0</v>
      </c>
      <c r="S17" s="2"/>
      <c r="T17" s="2">
        <f xml:space="preserve"> IF(B2 = 1, 0, IF(B2 = 2, 0, IF(B2 = 3, 0, IF(B2 = 4, 0, IF(B2 = 5, 0)))))</f>
        <v>0</v>
      </c>
      <c r="U17" s="2">
        <f xml:space="preserve"> IF(B2 = 1, 0, IF(B2 = 2, 0, IF(B2 = 3, 0, IF(B2 = 4, 0, IF(B2 = 5, 0)))))</f>
        <v>0</v>
      </c>
      <c r="V17" s="2">
        <f xml:space="preserve"> IF(B2 = 1, 0, IF(B2 = 2, 0, IF(B2 = 3, 0, IF(B2 = 4, 0, IF(B2 = 5, 0)))))</f>
        <v>0</v>
      </c>
      <c r="W17" s="2">
        <f xml:space="preserve"> IF(B2 = 1, 0, IF(B2 = 2, 0, IF(B2 = 3, 0, IF(B2 = 4, 0, IF(B2 = 5, -2*B5)))))</f>
        <v>0</v>
      </c>
      <c r="X17" s="2">
        <f xml:space="preserve"> IF(B2 = 1, 0, IF(B2 = 2, 0, IF(B2 = 3, 0, IF(B2 = 4, 0, IF(B2 = 5, -2*B5)))))</f>
        <v>0</v>
      </c>
      <c r="Y17" s="2"/>
      <c r="Z17" s="2">
        <f xml:space="preserve"> IF(B2 = 1, 0, IF(B2 = 2, 0, IF(B2 = 3, 0, IF(B2 = 4, 0, IF(B2 = 5, -B5)))))</f>
        <v>0</v>
      </c>
      <c r="AA17" s="2">
        <f xml:space="preserve"> IF(B2 = 1, 0, IF(B2 = 2, 0, IF(B2 = 3, 0, IF(B2 = 4, 50*B5, IF(B2 = 5, 0)))))</f>
        <v>0</v>
      </c>
      <c r="AB17" s="2">
        <f xml:space="preserve"> IF(B2 = 1, 0, IF(B2 = 2, 0, IF(B2 = 3, 0, IF(B2 = 4, 50*B5, IF(B2 = 5, 0)))))</f>
        <v>0</v>
      </c>
      <c r="AC17" s="2">
        <f xml:space="preserve"> IF(B2 = 1, 0, IF(B2 = 2, 0, IF(B2 = 3, 0, IF(B2 = 4, 5*B5, IF(B2 = 5, 0)))))</f>
        <v>0</v>
      </c>
      <c r="AD17" s="2">
        <f xml:space="preserve"> IF(B2 = 1, 0, IF(B2 = 2, 0, IF(B2 = 3, 0, IF(B2 = 4, 5*B5, IF(B2 = 5, 0)))))</f>
        <v>0</v>
      </c>
      <c r="AE17" s="2">
        <f xml:space="preserve"> IF(B2 = 1, 0, IF(B2 = 2, 0, IF(B2 = 3, 0, IF(B2 = 4, 5*B5, IF(B2 = 5, 0)))))</f>
        <v>0</v>
      </c>
      <c r="AF17" s="2">
        <f xml:space="preserve"> IF(B2 = 1, 0, IF(B2 = 2, 0, IF(B2 = 3, 0, IF(B2 = 4, 5*B5, IF(B2 = 5, 0)))))</f>
        <v>0</v>
      </c>
      <c r="AG17" s="2"/>
      <c r="AH17" s="2">
        <f xml:space="preserve"> IF(B2 = 1, 0, IF(B2 = 2, 0, IF(B2 = 3, 0, IF(B2 = 4, B5, IF(B2 = 5, 0)))))</f>
        <v>0</v>
      </c>
      <c r="AI17" s="9">
        <f xml:space="preserve"> IF(B2 = 1, 0, IF(B2 = 2, 0, IF(B2 = 3, 0, IF(B2 = 4, 0, IF(B2 = 5, 0)))))</f>
        <v>0</v>
      </c>
      <c r="AJ17" s="10">
        <f xml:space="preserve"> IF(B2 = 1, 0.02*B5, IF(B2 = 2, 0, IF(B2 = 3, 0, IF(B2 = 4, 0, IF(B2 = 5, 0)))))</f>
        <v>0.1</v>
      </c>
      <c r="AK17" s="8">
        <f xml:space="preserve"> IF(B2 = 1, 3, IF(B2 = 2, 0, IF(B2 = 3, 0, IF(B2 = 4, 0, IF(B2 = 5, 0)))))</f>
        <v>3</v>
      </c>
      <c r="AL17" s="11">
        <f xml:space="preserve"> IF(B2 = 1, 0, IF(B2 = 2, 0, IF(B2 = 3, 0, IF(B2 = 4, 0, IF(B2 = 5, 0)))))</f>
        <v>0</v>
      </c>
      <c r="AM17" s="12">
        <f xml:space="preserve"> IF(B2 = 1, 0, IF(B2 = 2, 0, IF(B2 = 3, 0, IF(B2 = 4, 0, IF(B2 = 5, 0)))))</f>
        <v>0</v>
      </c>
      <c r="AN17" s="13">
        <f xml:space="preserve"> IF(B2 = 1, 0, IF(B2 = 2, 0, IF(B2 = 3, 0, IF(B2 = 4, 0, IF(B2 = 5, 0)))))</f>
        <v>0</v>
      </c>
      <c r="AO17" s="7">
        <f xml:space="preserve"> IF(B2 = 1, 0, IF(B2 = 2, 0, IF(B2 = 3, 0, IF(B2 = 4, 0, IF(B2 = 5, 0)))))</f>
        <v>0</v>
      </c>
      <c r="AP17" s="14">
        <f xml:space="preserve"> IF(B2 = 1, 0, IF(B2 = 2, 0, IF(B2 = 3, 0, IF(B2 = 4, 0, IF(B2 = 5, 1)))))</f>
        <v>0</v>
      </c>
      <c r="AQ17" s="15">
        <f xml:space="preserve"> IF(B2 = 1, 0, IF(B2 = 2, 0, IF(B2 = 3, 0, IF(B2 = 4, 0, IF(B2 = 5, B5)))))</f>
        <v>0</v>
      </c>
      <c r="AR17" s="31"/>
      <c r="AS17" s="31"/>
      <c r="AT17" s="2">
        <f xml:space="preserve"> IF(B2 = 1, H17*A38*20*B5, IF(B2 = 2, MAX(H17*A42*10*(0.5 + 0.5*B5),0), IF(B2 = 3, H17*A42*5*B5 + 10*B5, IF(B2 = 4, 0, IF(B2 = 5, 0)))))</f>
        <v>0</v>
      </c>
      <c r="AU17" s="2">
        <f xml:space="preserve"> IF(B2 = 1, H17*A40*20*B5, IF(B2 = 2, MAX(H17*A44*10*(0.5 + 0.5*B5),0), IF(B2 = 3, H17*A44*5*B5 + 10*B5, IF(B2 = 4, 0, IF(B2 = 5, 0)))))</f>
        <v>0</v>
      </c>
      <c r="AV17" s="2">
        <f xml:space="preserve"> IF(B2 = 1, 0, IF(B2 = 2, 0, IF(B2 = 3, 0, IF(B2 = 4, 0, IF(B2 = 5, 0)))))</f>
        <v>0</v>
      </c>
      <c r="AW17" s="2">
        <f xml:space="preserve"> IF(B2 = 1, 0, IF(B2 = 2, 0, IF(B2 = 3, 0, IF(B2 = 4, 0, IF(B2 = 5, 0)))))</f>
        <v>0</v>
      </c>
    </row>
    <row r="18" spans="1:49" x14ac:dyDescent="0.25">
      <c r="A18" s="2" t="s">
        <v>561</v>
      </c>
      <c r="B18" s="2">
        <v>1</v>
      </c>
      <c r="E18" s="2">
        <v>15</v>
      </c>
      <c r="F18" s="2" t="str">
        <f xml:space="preserve"> IF(B$2 = 1, "-", IF(B$2 = 2, SkillsTree!AB20, IF(B$2 = 3, SkillsTree!DG43, IF(B$2 = 4, "-", IF(B$2 = 5, "-")))))</f>
        <v>-</v>
      </c>
      <c r="G18" s="2" t="str">
        <f xml:space="preserve"> IF(B2 = 1, "n", IF(B2 = 2, "n", IF(B2 = 3, "n", IF(B2 = 4, "n", IF(B2 = 5, "n")))))</f>
        <v>n</v>
      </c>
      <c r="H18" s="2">
        <v>1.5</v>
      </c>
      <c r="I18" s="2">
        <f xml:space="preserve"> IF(B2 = 1, 0, IF(B2 = 2, 0, IF(B2 = 3, 0, IF(B2 = 4, 0, IF(B2 = 5, 0)))))</f>
        <v>0</v>
      </c>
      <c r="J18" s="2">
        <f xml:space="preserve"> IF(B2 = 1, 0, IF(B2 = 2, 10*B5, IF(B2 = 3, 10*B5, IF(B2 = 4, 0, IF(B2 = 5, 0)))))</f>
        <v>0</v>
      </c>
      <c r="K18" s="7">
        <f xml:space="preserve"> IF(B2 = 1, 0, IF(B2 = 2, 0, IF(B2 = 3, 0, IF(B2 = 4, 0, IF(B2 = 5, 0)))))</f>
        <v>0</v>
      </c>
      <c r="L18" s="7">
        <f xml:space="preserve"> IF(B2 = 1, 0, IF(B2 = 2, 0, IF(B2 = 3, 0, IF(B2 = 4, 0, IF(B2 = 5, 0)))))</f>
        <v>0</v>
      </c>
      <c r="M18" s="8">
        <f xml:space="preserve"> IF(B2 = 1, 0, IF(B2 = 2, 0, IF(B2 = 3, 0, IF(B2 = 4, 0, IF(B2 = 5, 0)))))</f>
        <v>0</v>
      </c>
      <c r="N18" s="8">
        <f xml:space="preserve"> IF(B2 = 1, 0, IF(B2 = 2, 0, IF(B2 = 3, 0, IF(B2 = 4, 0, IF(B2 = 5, 0)))))</f>
        <v>0</v>
      </c>
      <c r="O18" s="2">
        <f xml:space="preserve"> IF(B2 = 1, 0, IF(B2 = 2, 0, IF(B2 = 3, 0, IF(B2 = 4, 0, IF(B2 = 5, 0)))))</f>
        <v>0</v>
      </c>
      <c r="P18" s="2">
        <f xml:space="preserve"> IF(B2 = 1, 0, IF(B2 = 2, 0, IF(B2 = 3, 0, IF(B2 = 4, 0, IF(B2 = 5, 0)))))</f>
        <v>0</v>
      </c>
      <c r="Q18" s="2">
        <f xml:space="preserve"> IF(B2 = 1, 0, IF(B2 = 2, 0, IF(B2 = 3, 0, IF(B2 = 4, 0, IF(B2 = 5, 0)))))</f>
        <v>0</v>
      </c>
      <c r="R18" s="2">
        <f xml:space="preserve"> IF(B2 = 1, 0, IF(B2 = 2, 0, IF(B2 = 3, 0, IF(B2 = 4, 0, IF(B2 = 5, 0)))))</f>
        <v>0</v>
      </c>
      <c r="S18" s="2"/>
      <c r="T18" s="2">
        <f xml:space="preserve"> IF(B2 = 1, 0, IF(B2 = 2, 0, IF(B2 = 3, B5, IF(B2 = 4, 0, IF(B2 = 5, 0)))))</f>
        <v>0</v>
      </c>
      <c r="U18" s="2">
        <f xml:space="preserve"> IF(B2 = 1, 0, IF(B2 = 2, 0, IF(B2 = 3, 0, IF(B2 = 4, 0, IF(B2 = 5, 0)))))</f>
        <v>0</v>
      </c>
      <c r="V18" s="2">
        <f xml:space="preserve"> IF(B2 = 1, 0, IF(B2 = 2, 0, IF(B2 = 3, 0, IF(B2 = 4, 0, IF(B2 = 5, 0)))))</f>
        <v>0</v>
      </c>
      <c r="W18" s="2">
        <f xml:space="preserve"> IF(B2 = 1, 0, IF(B2 = 2, 0, IF(B2 = 3, 0, IF(B2 = 4, 0, IF(B2 = 5, 0)))))</f>
        <v>0</v>
      </c>
      <c r="X18" s="2">
        <f xml:space="preserve"> IF(B2 = 1, 0, IF(B2 = 2, 0, IF(B2 = 3, 0, IF(B2 = 4, 0, IF(B2 = 5, 0)))))</f>
        <v>0</v>
      </c>
      <c r="Y18" s="2"/>
      <c r="Z18" s="2">
        <f xml:space="preserve"> IF(B2 = 1, 0, IF(B2 = 2, 0, IF(B2 = 3, 0, IF(B2 = 4, 0, IF(B2 = 5, 0)))))</f>
        <v>0</v>
      </c>
      <c r="AA18" s="2">
        <f xml:space="preserve"> IF(B2 = 1, 0, IF(B2 = 2, 0, IF(B2 = 3, 0, IF(B2 = 4, 0, IF(B2 = 5, 0)))))</f>
        <v>0</v>
      </c>
      <c r="AB18" s="2">
        <f xml:space="preserve"> IF(B2 = 1, 0, IF(B2 = 2, 0, IF(B2 = 3, 0, IF(B2 = 4, 0, IF(B2 = 5, 0)))))</f>
        <v>0</v>
      </c>
      <c r="AC18" s="2">
        <f xml:space="preserve"> IF(B2 = 1, 0, IF(B2 = 2, 0, IF(B2 = 3, 0, IF(B2 = 4, 0, IF(B2 = 5, 0)))))</f>
        <v>0</v>
      </c>
      <c r="AD18" s="2">
        <f xml:space="preserve"> IF(B2 = 1, 0, IF(B2 = 2, 0, IF(B2 = 3, 0, IF(B2 = 4, 0, IF(B2 = 5, 0)))))</f>
        <v>0</v>
      </c>
      <c r="AE18" s="2">
        <f xml:space="preserve"> IF(B2 = 1, 0, IF(B2 = 2, 0, IF(B2 = 3, 0, IF(B2 = 4, 0, IF(B2 = 5, 0)))))</f>
        <v>0</v>
      </c>
      <c r="AF18" s="2">
        <f xml:space="preserve"> IF(B2 = 1, 0, IF(B2 = 2, 0, IF(B2 = 3, 0, IF(B2 = 4, 0, IF(B2 = 5, 0)))))</f>
        <v>0</v>
      </c>
      <c r="AG18" s="2"/>
      <c r="AH18" s="2">
        <f xml:space="preserve"> IF(B2 = 1, 0, IF(B2 = 2, 0, IF(B2 = 3, 0, IF(B2 = 4, 0, IF(B2 = 5, 0)))))</f>
        <v>0</v>
      </c>
      <c r="AI18" s="9">
        <f xml:space="preserve"> IF(B2 = 1, 0, IF(B2 = 2, 0, IF(B2 = 3, 0.05*B5, IF(B2 = 4, 0, IF(B2 = 5, 0)))))</f>
        <v>0</v>
      </c>
      <c r="AJ18" s="10">
        <f xml:space="preserve"> IF(B2 = 1, 0, IF(B2 = 2, 0, IF(B2 = 3, 0, IF(B2 = 4, 0, IF(B2 = 5, 0)))))</f>
        <v>0</v>
      </c>
      <c r="AK18" s="8">
        <f xml:space="preserve"> IF(B2 = 1, 0, IF(B2 = 2, 0, IF(B2 = 3, 0, IF(B2 = 4, 0, IF(B2 = 5, 0)))))</f>
        <v>0</v>
      </c>
      <c r="AL18" s="11">
        <f xml:space="preserve"> IF(B2 = 1, 0, IF(B2 = 2, 0, IF(B2 = 3, 0, IF(B2 = 4, 0, IF(B2 = 5, 0)))))</f>
        <v>0</v>
      </c>
      <c r="AM18" s="12">
        <f xml:space="preserve"> IF(B2 = 1, 0, IF(B2 = 2, 0, IF(B2 = 3, 0, IF(B2 = 4, 0, IF(B2 = 5, 0)))))</f>
        <v>0</v>
      </c>
      <c r="AN18" s="13">
        <f xml:space="preserve"> IF(B2 = 1, 0, IF(B2 = 2, 0, IF(B2 = 3, 0, IF(B2 = 4, 0, IF(B2 = 5, 0)))))</f>
        <v>0</v>
      </c>
      <c r="AO18" s="7">
        <f xml:space="preserve"> IF(B2 = 1, 0, IF(B2 = 2, 0, IF(B2 = 3, 0, IF(B2 = 4, 0, IF(B2 = 5, 0)))))</f>
        <v>0</v>
      </c>
      <c r="AP18" s="14">
        <f xml:space="preserve"> IF(B2 = 1, 0, IF(B2 = 2, 0, IF(B2 = 3, 0, IF(B2 = 4, 0, IF(B2 = 5, 0)))))</f>
        <v>0</v>
      </c>
      <c r="AQ18" s="15">
        <f xml:space="preserve"> IF(B2 = 1, 0, IF(B2 = 2, 0, IF(B2 = 3, 0, IF(B2 = 4, 0, IF(B2 = 5, 0)))))</f>
        <v>0</v>
      </c>
      <c r="AR18" s="31"/>
      <c r="AS18" s="31"/>
      <c r="AT18" s="2">
        <f xml:space="preserve"> IF(B2 = 1, 0, IF(B2 = 2, MAX(H18*A42/2 + 10*B14*B5*(1 + 10*B15/100),0), IF(B2 = 3, ROUNDDOWN(H18*((B8 + 10*B5*B18)*(1 + 10*B9/(100*B4)) - D3)*(1 - A34),0), IF(B2 = 4, 0, IF(B2 = 5, 0)))))</f>
        <v>0</v>
      </c>
      <c r="AU18" s="2">
        <f xml:space="preserve"> IF(B2 = 1, 0, IF(B2 = 2, MAX(H18*A44/2 + 10*B14*B5*(1 + 10*B15/100),0), IF(B2 = 3, ROUNDDOWN(H18*((B8 + 10*B5*B18)*(1 + 10*B9/(100*B4)) - D3)*(1 + A34),0), IF(B2 = 4, 0, IF(B2 = 5, 0)))))</f>
        <v>0</v>
      </c>
      <c r="AV18" s="2">
        <f xml:space="preserve"> IF(B2 = 1, 0, IF(B2 = 2, MAX(H18*A42/2 + 10*B14*B5*(1 + 10*B15/100),0), IF(B2 = 3, 0, IF(B2 = 4, 0, IF(B2 = 5, 0)))))</f>
        <v>0</v>
      </c>
      <c r="AW18" s="2">
        <f xml:space="preserve"> IF(B2 = 1, 0, IF(B2 = 2, MAX(H18*A44/2 + 10*B14*B5*(1 + 10*B15/100),0), IF(B2 = 3, 0, IF(B2 = 4, 0, IF(B2 = 5, 0)))))</f>
        <v>0</v>
      </c>
    </row>
    <row r="19" spans="1:49" x14ac:dyDescent="0.25">
      <c r="A19" s="2" t="s">
        <v>562</v>
      </c>
      <c r="B19" s="2">
        <v>1</v>
      </c>
      <c r="E19" s="2">
        <v>16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7"/>
      <c r="AO19" s="2"/>
      <c r="AP19" s="2"/>
      <c r="AQ19" s="2"/>
      <c r="AR19" s="26"/>
      <c r="AS19" s="26"/>
      <c r="AT19" s="2"/>
      <c r="AU19" s="2"/>
      <c r="AV19" s="2"/>
      <c r="AW19" s="2"/>
    </row>
    <row r="20" spans="1:49" x14ac:dyDescent="0.25">
      <c r="A20" s="2" t="s">
        <v>539</v>
      </c>
      <c r="B20" s="2" t="s">
        <v>545</v>
      </c>
      <c r="E20" s="2">
        <v>17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6"/>
      <c r="AS20" s="26"/>
      <c r="AT20" s="2"/>
      <c r="AU20" s="2"/>
      <c r="AV20" s="2"/>
      <c r="AW20" s="2"/>
    </row>
    <row r="21" spans="1:49" x14ac:dyDescent="0.25">
      <c r="A21" s="2" t="s">
        <v>540</v>
      </c>
      <c r="B21" s="2" t="s">
        <v>546</v>
      </c>
      <c r="E21" s="2">
        <v>18</v>
      </c>
      <c r="F21" s="2"/>
      <c r="G21" s="2"/>
      <c r="H21" s="2"/>
      <c r="I21" s="2"/>
      <c r="J21" s="2"/>
      <c r="K21" s="2"/>
      <c r="L21" s="2"/>
      <c r="M21" s="1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6"/>
      <c r="AS21" s="26"/>
      <c r="AT21" s="2"/>
      <c r="AU21" s="2"/>
      <c r="AV21" s="2"/>
      <c r="AW21" s="2"/>
    </row>
    <row r="22" spans="1:49" x14ac:dyDescent="0.25">
      <c r="A22" s="2" t="s">
        <v>541</v>
      </c>
      <c r="B22" s="2" t="s">
        <v>546</v>
      </c>
      <c r="E22" s="2">
        <v>19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6"/>
      <c r="AS22" s="26"/>
      <c r="AT22" s="2"/>
      <c r="AU22" s="2"/>
      <c r="AV22" s="2"/>
      <c r="AW22" s="2"/>
    </row>
    <row r="23" spans="1:49" x14ac:dyDescent="0.25">
      <c r="A23" s="2" t="s">
        <v>542</v>
      </c>
      <c r="B23" s="2"/>
      <c r="E23" s="2">
        <v>20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6"/>
      <c r="AS23" s="26"/>
      <c r="AT23" s="2"/>
      <c r="AU23" s="2"/>
      <c r="AV23" s="2"/>
      <c r="AW23" s="2"/>
    </row>
    <row r="24" spans="1:49" x14ac:dyDescent="0.25">
      <c r="A24" s="2" t="s">
        <v>543</v>
      </c>
      <c r="B24" s="2"/>
      <c r="E24" s="2">
        <v>21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6"/>
      <c r="AS24" s="26"/>
      <c r="AT24" s="2"/>
      <c r="AU24" s="2"/>
      <c r="AV24" s="2"/>
      <c r="AW24" s="2"/>
    </row>
    <row r="25" spans="1:49" x14ac:dyDescent="0.25">
      <c r="E25" s="2">
        <v>22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6"/>
      <c r="AS25" s="26"/>
      <c r="AT25" s="2"/>
      <c r="AU25" s="2"/>
      <c r="AV25" s="2"/>
      <c r="AW25" s="2"/>
    </row>
    <row r="26" spans="1:49" x14ac:dyDescent="0.25">
      <c r="E26" s="2">
        <v>23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6"/>
      <c r="AS26" s="26"/>
      <c r="AT26" s="2"/>
      <c r="AU26" s="2"/>
      <c r="AV26" s="2"/>
      <c r="AW26" s="2"/>
    </row>
    <row r="27" spans="1:49" x14ac:dyDescent="0.25">
      <c r="E27" s="2">
        <v>24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6"/>
      <c r="AS27" s="26"/>
      <c r="AT27" s="2"/>
      <c r="AU27" s="2"/>
      <c r="AV27" s="2"/>
      <c r="AW27" s="2"/>
    </row>
    <row r="28" spans="1:49" x14ac:dyDescent="0.25">
      <c r="E28" s="2">
        <v>25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6"/>
      <c r="AS28" s="26"/>
      <c r="AT28" s="2"/>
      <c r="AU28" s="2"/>
      <c r="AV28" s="2"/>
      <c r="AW28" s="2"/>
    </row>
  </sheetData>
  <mergeCells count="21">
    <mergeCell ref="A1:B1"/>
    <mergeCell ref="K2:L2"/>
    <mergeCell ref="M2:N2"/>
    <mergeCell ref="O2:T2"/>
    <mergeCell ref="AT2:AU2"/>
    <mergeCell ref="C1:D1"/>
    <mergeCell ref="E2:E3"/>
    <mergeCell ref="I2:I3"/>
    <mergeCell ref="J2:J3"/>
    <mergeCell ref="U2:Z2"/>
    <mergeCell ref="F2:F3"/>
    <mergeCell ref="G2:G3"/>
    <mergeCell ref="H2:H3"/>
    <mergeCell ref="E1:AW1"/>
    <mergeCell ref="AA2:AH2"/>
    <mergeCell ref="AV2:AW2"/>
    <mergeCell ref="AJ2:AK2"/>
    <mergeCell ref="AL2:AM2"/>
    <mergeCell ref="AN2:AO2"/>
    <mergeCell ref="AP2:AQ2"/>
    <mergeCell ref="AR2:A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43A9-DAEA-48AD-88E5-FC9DF06BF41D}">
  <dimension ref="B1:GO68"/>
  <sheetViews>
    <sheetView zoomScale="70" zoomScaleNormal="70" workbookViewId="0">
      <selection activeCell="BP20" sqref="BP20:BR22"/>
    </sheetView>
  </sheetViews>
  <sheetFormatPr defaultRowHeight="15" x14ac:dyDescent="0.25"/>
  <sheetData>
    <row r="1" spans="4:78" ht="15" customHeight="1" x14ac:dyDescent="0.25">
      <c r="H1" s="44" t="s">
        <v>620</v>
      </c>
      <c r="I1" s="45"/>
      <c r="J1" s="46"/>
      <c r="X1" s="50" t="s">
        <v>621</v>
      </c>
      <c r="Y1" s="50"/>
      <c r="Z1" s="50"/>
      <c r="AN1" s="50" t="s">
        <v>622</v>
      </c>
      <c r="AO1" s="50"/>
      <c r="AP1" s="50"/>
      <c r="BD1" s="50" t="s">
        <v>623</v>
      </c>
      <c r="BE1" s="50"/>
      <c r="BF1" s="50"/>
      <c r="BT1" s="50" t="s">
        <v>624</v>
      </c>
      <c r="BU1" s="50"/>
      <c r="BV1" s="50"/>
    </row>
    <row r="2" spans="4:78" ht="15" customHeight="1" x14ac:dyDescent="0.25">
      <c r="H2" s="47"/>
      <c r="I2" s="48"/>
      <c r="J2" s="49"/>
      <c r="X2" s="50"/>
      <c r="Y2" s="50"/>
      <c r="Z2" s="50"/>
      <c r="AN2" s="50"/>
      <c r="AO2" s="50"/>
      <c r="AP2" s="50"/>
      <c r="BD2" s="50"/>
      <c r="BE2" s="50"/>
      <c r="BF2" s="50"/>
      <c r="BT2" s="50"/>
      <c r="BU2" s="50"/>
      <c r="BV2" s="50"/>
    </row>
    <row r="4" spans="4:78" x14ac:dyDescent="0.25">
      <c r="H4" s="43" t="s">
        <v>726</v>
      </c>
      <c r="I4" s="43"/>
      <c r="J4" s="43"/>
      <c r="T4" s="43" t="s">
        <v>845</v>
      </c>
      <c r="U4" s="43"/>
      <c r="V4" s="43"/>
      <c r="X4" s="43" t="s">
        <v>852</v>
      </c>
      <c r="Y4" s="43"/>
      <c r="Z4" s="43"/>
      <c r="AB4" s="43" t="s">
        <v>844</v>
      </c>
      <c r="AC4" s="43"/>
      <c r="AD4" s="43"/>
      <c r="AJ4" s="43" t="s">
        <v>953</v>
      </c>
      <c r="AK4" s="43"/>
      <c r="AL4" s="43"/>
      <c r="AN4" s="43" t="s">
        <v>954</v>
      </c>
      <c r="AO4" s="43"/>
      <c r="AP4" s="43"/>
      <c r="AR4" s="43" t="s">
        <v>956</v>
      </c>
      <c r="AS4" s="43"/>
      <c r="AT4" s="43"/>
      <c r="AZ4" s="5"/>
      <c r="BB4" s="43" t="s">
        <v>1006</v>
      </c>
      <c r="BC4" s="43"/>
      <c r="BD4" s="43"/>
      <c r="BF4" s="43" t="s">
        <v>1011</v>
      </c>
      <c r="BG4" s="43"/>
      <c r="BH4" s="43"/>
      <c r="BP4" s="5"/>
      <c r="BR4" s="43" t="s">
        <v>1037</v>
      </c>
      <c r="BS4" s="43"/>
      <c r="BT4" s="43"/>
      <c r="BV4" s="43" t="s">
        <v>616</v>
      </c>
      <c r="BW4" s="43"/>
      <c r="BX4" s="43"/>
    </row>
    <row r="5" spans="4:78" x14ac:dyDescent="0.25">
      <c r="H5" s="43"/>
      <c r="I5" s="43"/>
      <c r="J5" s="43"/>
      <c r="T5" s="43"/>
      <c r="U5" s="43"/>
      <c r="V5" s="43"/>
      <c r="X5" s="43"/>
      <c r="Y5" s="43"/>
      <c r="Z5" s="43"/>
      <c r="AB5" s="43"/>
      <c r="AC5" s="43"/>
      <c r="AD5" s="43"/>
      <c r="AJ5" s="43"/>
      <c r="AK5" s="43"/>
      <c r="AL5" s="43"/>
      <c r="AN5" s="43"/>
      <c r="AO5" s="43"/>
      <c r="AP5" s="43"/>
      <c r="AR5" s="43"/>
      <c r="AS5" s="43"/>
      <c r="AT5" s="43"/>
      <c r="AZ5" s="5"/>
      <c r="BB5" s="43"/>
      <c r="BC5" s="43"/>
      <c r="BD5" s="43"/>
      <c r="BF5" s="43"/>
      <c r="BG5" s="43"/>
      <c r="BH5" s="43"/>
      <c r="BP5" s="5"/>
      <c r="BR5" s="43"/>
      <c r="BS5" s="43"/>
      <c r="BT5" s="43"/>
      <c r="BV5" s="43"/>
      <c r="BW5" s="43"/>
      <c r="BX5" s="43"/>
    </row>
    <row r="6" spans="4:78" x14ac:dyDescent="0.25">
      <c r="H6" s="43"/>
      <c r="I6" s="43"/>
      <c r="J6" s="43"/>
      <c r="T6" s="43"/>
      <c r="U6" s="43"/>
      <c r="V6" s="43"/>
      <c r="X6" s="43"/>
      <c r="Y6" s="43"/>
      <c r="Z6" s="43"/>
      <c r="AB6" s="43"/>
      <c r="AC6" s="43"/>
      <c r="AD6" s="43"/>
      <c r="AJ6" s="43"/>
      <c r="AK6" s="43"/>
      <c r="AL6" s="43"/>
      <c r="AN6" s="43"/>
      <c r="AO6" s="43"/>
      <c r="AP6" s="43"/>
      <c r="AR6" s="43"/>
      <c r="AS6" s="43"/>
      <c r="AT6" s="43"/>
      <c r="AZ6" s="5"/>
      <c r="BB6" s="43"/>
      <c r="BC6" s="43"/>
      <c r="BD6" s="43"/>
      <c r="BF6" s="43"/>
      <c r="BG6" s="43"/>
      <c r="BH6" s="43"/>
      <c r="BP6" s="5"/>
      <c r="BR6" s="43"/>
      <c r="BS6" s="43"/>
      <c r="BT6" s="43"/>
      <c r="BV6" s="43"/>
      <c r="BW6" s="43"/>
      <c r="BX6" s="43"/>
    </row>
    <row r="8" spans="4:78" x14ac:dyDescent="0.25">
      <c r="D8" s="43" t="s">
        <v>713</v>
      </c>
      <c r="E8" s="43"/>
      <c r="F8" s="43"/>
      <c r="H8" s="43" t="s">
        <v>715</v>
      </c>
      <c r="I8" s="43"/>
      <c r="J8" s="43"/>
      <c r="L8" s="43" t="s">
        <v>717</v>
      </c>
      <c r="M8" s="43"/>
      <c r="N8" s="43"/>
      <c r="T8" s="52" t="s">
        <v>987</v>
      </c>
      <c r="U8" s="53"/>
      <c r="V8" s="54"/>
      <c r="X8" s="43" t="s">
        <v>855</v>
      </c>
      <c r="Y8" s="43"/>
      <c r="Z8" s="43"/>
      <c r="AB8" s="43" t="s">
        <v>864</v>
      </c>
      <c r="AC8" s="43"/>
      <c r="AD8" s="43"/>
      <c r="AJ8" s="43" t="s">
        <v>979</v>
      </c>
      <c r="AK8" s="43"/>
      <c r="AL8" s="43"/>
      <c r="AN8" s="43" t="s">
        <v>971</v>
      </c>
      <c r="AO8" s="43"/>
      <c r="AP8" s="43"/>
      <c r="AR8" s="43"/>
      <c r="AS8" s="43"/>
      <c r="AT8" s="43"/>
      <c r="AZ8" s="43" t="s">
        <v>1003</v>
      </c>
      <c r="BA8" s="43"/>
      <c r="BB8" s="43"/>
      <c r="BD8" s="43" t="s">
        <v>997</v>
      </c>
      <c r="BE8" s="43"/>
      <c r="BF8" s="43"/>
      <c r="BH8" s="43" t="s">
        <v>995</v>
      </c>
      <c r="BI8" s="43"/>
      <c r="BJ8" s="43"/>
      <c r="BP8" s="43" t="s">
        <v>1043</v>
      </c>
      <c r="BQ8" s="43"/>
      <c r="BR8" s="43"/>
      <c r="BT8" s="43" t="s">
        <v>1041</v>
      </c>
      <c r="BU8" s="43"/>
      <c r="BV8" s="43"/>
      <c r="BX8" s="43" t="s">
        <v>1077</v>
      </c>
      <c r="BY8" s="43"/>
      <c r="BZ8" s="43"/>
    </row>
    <row r="9" spans="4:78" x14ac:dyDescent="0.25">
      <c r="D9" s="43"/>
      <c r="E9" s="43"/>
      <c r="F9" s="43"/>
      <c r="H9" s="43"/>
      <c r="I9" s="43"/>
      <c r="J9" s="43"/>
      <c r="L9" s="43"/>
      <c r="M9" s="43"/>
      <c r="N9" s="43"/>
      <c r="T9" s="55"/>
      <c r="U9" s="56"/>
      <c r="V9" s="57"/>
      <c r="X9" s="43"/>
      <c r="Y9" s="43"/>
      <c r="Z9" s="43"/>
      <c r="AB9" s="43"/>
      <c r="AC9" s="43"/>
      <c r="AD9" s="43"/>
      <c r="AJ9" s="43"/>
      <c r="AK9" s="43"/>
      <c r="AL9" s="43"/>
      <c r="AN9" s="43"/>
      <c r="AO9" s="43"/>
      <c r="AP9" s="43"/>
      <c r="AR9" s="43"/>
      <c r="AS9" s="43"/>
      <c r="AT9" s="43"/>
      <c r="AZ9" s="43"/>
      <c r="BA9" s="43"/>
      <c r="BB9" s="43"/>
      <c r="BD9" s="43"/>
      <c r="BE9" s="43"/>
      <c r="BF9" s="43"/>
      <c r="BH9" s="43"/>
      <c r="BI9" s="43"/>
      <c r="BJ9" s="43"/>
      <c r="BP9" s="43"/>
      <c r="BQ9" s="43"/>
      <c r="BR9" s="43"/>
      <c r="BT9" s="43"/>
      <c r="BU9" s="43"/>
      <c r="BV9" s="43"/>
      <c r="BX9" s="43"/>
      <c r="BY9" s="43"/>
      <c r="BZ9" s="43"/>
    </row>
    <row r="10" spans="4:78" x14ac:dyDescent="0.25">
      <c r="D10" s="43"/>
      <c r="E10" s="43"/>
      <c r="F10" s="43"/>
      <c r="H10" s="43"/>
      <c r="I10" s="43"/>
      <c r="J10" s="43"/>
      <c r="L10" s="43"/>
      <c r="M10" s="43"/>
      <c r="N10" s="43"/>
      <c r="T10" s="58"/>
      <c r="U10" s="59"/>
      <c r="V10" s="60"/>
      <c r="X10" s="43"/>
      <c r="Y10" s="43"/>
      <c r="Z10" s="43"/>
      <c r="AB10" s="43"/>
      <c r="AC10" s="43"/>
      <c r="AD10" s="43"/>
      <c r="AJ10" s="43"/>
      <c r="AK10" s="43"/>
      <c r="AL10" s="43"/>
      <c r="AN10" s="43"/>
      <c r="AO10" s="43"/>
      <c r="AP10" s="43"/>
      <c r="AR10" s="43"/>
      <c r="AS10" s="43"/>
      <c r="AT10" s="43"/>
      <c r="AZ10" s="43"/>
      <c r="BA10" s="43"/>
      <c r="BB10" s="43"/>
      <c r="BD10" s="43"/>
      <c r="BE10" s="43"/>
      <c r="BF10" s="43"/>
      <c r="BH10" s="43"/>
      <c r="BI10" s="43"/>
      <c r="BJ10" s="43"/>
      <c r="BP10" s="43"/>
      <c r="BQ10" s="43"/>
      <c r="BR10" s="43"/>
      <c r="BT10" s="43"/>
      <c r="BU10" s="43"/>
      <c r="BV10" s="43"/>
      <c r="BX10" s="43"/>
      <c r="BY10" s="43"/>
      <c r="BZ10" s="43"/>
    </row>
    <row r="12" spans="4:78" x14ac:dyDescent="0.25">
      <c r="D12" s="43" t="s">
        <v>719</v>
      </c>
      <c r="E12" s="43"/>
      <c r="F12" s="43"/>
      <c r="H12" s="43" t="s">
        <v>570</v>
      </c>
      <c r="I12" s="43"/>
      <c r="J12" s="43"/>
      <c r="L12" s="43" t="s">
        <v>721</v>
      </c>
      <c r="M12" s="43"/>
      <c r="N12" s="43"/>
      <c r="T12" s="43" t="s">
        <v>850</v>
      </c>
      <c r="U12" s="43"/>
      <c r="V12" s="43"/>
      <c r="X12" s="43" t="s">
        <v>857</v>
      </c>
      <c r="Y12" s="43"/>
      <c r="Z12" s="43"/>
      <c r="AB12" s="43" t="s">
        <v>849</v>
      </c>
      <c r="AC12" s="43"/>
      <c r="AD12" s="43"/>
      <c r="AJ12" s="43" t="s">
        <v>973</v>
      </c>
      <c r="AK12" s="43"/>
      <c r="AL12" s="43"/>
      <c r="AN12" s="43" t="s">
        <v>981</v>
      </c>
      <c r="AO12" s="43"/>
      <c r="AP12" s="43"/>
      <c r="AR12" s="43" t="s">
        <v>989</v>
      </c>
      <c r="AS12" s="43"/>
      <c r="AT12" s="43"/>
      <c r="AZ12" s="43" t="s">
        <v>1021</v>
      </c>
      <c r="BA12" s="43"/>
      <c r="BB12" s="43"/>
      <c r="BD12" s="43" t="s">
        <v>999</v>
      </c>
      <c r="BE12" s="43"/>
      <c r="BF12" s="43"/>
      <c r="BH12" s="43" t="s">
        <v>1001</v>
      </c>
      <c r="BI12" s="43"/>
      <c r="BJ12" s="43"/>
      <c r="BP12" s="43" t="s">
        <v>1050</v>
      </c>
      <c r="BQ12" s="43"/>
      <c r="BR12" s="43"/>
      <c r="BT12" s="43" t="s">
        <v>1075</v>
      </c>
      <c r="BU12" s="43"/>
      <c r="BV12" s="43"/>
      <c r="BX12" s="43" t="s">
        <v>1046</v>
      </c>
      <c r="BY12" s="43"/>
      <c r="BZ12" s="43"/>
    </row>
    <row r="13" spans="4:78" x14ac:dyDescent="0.25">
      <c r="D13" s="43"/>
      <c r="E13" s="43"/>
      <c r="F13" s="43"/>
      <c r="H13" s="43"/>
      <c r="I13" s="43"/>
      <c r="J13" s="43"/>
      <c r="L13" s="43"/>
      <c r="M13" s="43"/>
      <c r="N13" s="43"/>
      <c r="T13" s="43"/>
      <c r="U13" s="43"/>
      <c r="V13" s="43"/>
      <c r="X13" s="43"/>
      <c r="Y13" s="43"/>
      <c r="Z13" s="43"/>
      <c r="AB13" s="43"/>
      <c r="AC13" s="43"/>
      <c r="AD13" s="43"/>
      <c r="AJ13" s="43"/>
      <c r="AK13" s="43"/>
      <c r="AL13" s="43"/>
      <c r="AN13" s="43"/>
      <c r="AO13" s="43"/>
      <c r="AP13" s="43"/>
      <c r="AR13" s="43"/>
      <c r="AS13" s="43"/>
      <c r="AT13" s="43"/>
      <c r="AZ13" s="43"/>
      <c r="BA13" s="43"/>
      <c r="BB13" s="43"/>
      <c r="BD13" s="43"/>
      <c r="BE13" s="43"/>
      <c r="BF13" s="43"/>
      <c r="BH13" s="43"/>
      <c r="BI13" s="43"/>
      <c r="BJ13" s="43"/>
      <c r="BP13" s="43"/>
      <c r="BQ13" s="43"/>
      <c r="BR13" s="43"/>
      <c r="BT13" s="43"/>
      <c r="BU13" s="43"/>
      <c r="BV13" s="43"/>
      <c r="BX13" s="43"/>
      <c r="BY13" s="43"/>
      <c r="BZ13" s="43"/>
    </row>
    <row r="14" spans="4:78" x14ac:dyDescent="0.25">
      <c r="D14" s="43"/>
      <c r="E14" s="43"/>
      <c r="F14" s="43"/>
      <c r="H14" s="43"/>
      <c r="I14" s="43"/>
      <c r="J14" s="43"/>
      <c r="L14" s="43"/>
      <c r="M14" s="43"/>
      <c r="N14" s="43"/>
      <c r="T14" s="43"/>
      <c r="U14" s="43"/>
      <c r="V14" s="43"/>
      <c r="X14" s="43"/>
      <c r="Y14" s="43"/>
      <c r="Z14" s="43"/>
      <c r="AB14" s="43"/>
      <c r="AC14" s="43"/>
      <c r="AD14" s="43"/>
      <c r="AJ14" s="43"/>
      <c r="AK14" s="43"/>
      <c r="AL14" s="43"/>
      <c r="AN14" s="43"/>
      <c r="AO14" s="43"/>
      <c r="AP14" s="43"/>
      <c r="AR14" s="43"/>
      <c r="AS14" s="43"/>
      <c r="AT14" s="43"/>
      <c r="AZ14" s="43"/>
      <c r="BA14" s="43"/>
      <c r="BB14" s="43"/>
      <c r="BD14" s="43"/>
      <c r="BE14" s="43"/>
      <c r="BF14" s="43"/>
      <c r="BH14" s="43"/>
      <c r="BI14" s="43"/>
      <c r="BJ14" s="43"/>
      <c r="BP14" s="43"/>
      <c r="BQ14" s="43"/>
      <c r="BR14" s="43"/>
      <c r="BT14" s="43"/>
      <c r="BU14" s="43"/>
      <c r="BV14" s="43"/>
      <c r="BX14" s="43"/>
      <c r="BY14" s="43"/>
      <c r="BZ14" s="43"/>
    </row>
    <row r="16" spans="4:78" x14ac:dyDescent="0.25">
      <c r="D16" s="43" t="s">
        <v>724</v>
      </c>
      <c r="E16" s="43"/>
      <c r="F16" s="43"/>
      <c r="H16" s="43" t="s">
        <v>729</v>
      </c>
      <c r="I16" s="43"/>
      <c r="J16" s="43"/>
      <c r="L16" s="43" t="s">
        <v>730</v>
      </c>
      <c r="M16" s="43"/>
      <c r="N16" s="43"/>
      <c r="T16" s="43" t="s">
        <v>1090</v>
      </c>
      <c r="U16" s="43"/>
      <c r="V16" s="43"/>
      <c r="X16" s="43" t="s">
        <v>862</v>
      </c>
      <c r="Y16" s="43"/>
      <c r="Z16" s="43"/>
      <c r="AB16" s="43" t="s">
        <v>575</v>
      </c>
      <c r="AC16" s="43"/>
      <c r="AD16" s="43"/>
      <c r="AJ16" s="43" t="s">
        <v>976</v>
      </c>
      <c r="AK16" s="43"/>
      <c r="AL16" s="43"/>
      <c r="AN16" s="43" t="s">
        <v>984</v>
      </c>
      <c r="AO16" s="43"/>
      <c r="AP16" s="43"/>
      <c r="AR16" s="43"/>
      <c r="AS16" s="43"/>
      <c r="AT16" s="43"/>
      <c r="AZ16" s="43" t="s">
        <v>994</v>
      </c>
      <c r="BA16" s="43"/>
      <c r="BB16" s="43"/>
      <c r="BD16" s="43" t="s">
        <v>1027</v>
      </c>
      <c r="BE16" s="43"/>
      <c r="BF16" s="43"/>
      <c r="BH16" s="43" t="s">
        <v>1015</v>
      </c>
      <c r="BI16" s="43"/>
      <c r="BJ16" s="43"/>
      <c r="BP16" s="43" t="s">
        <v>1056</v>
      </c>
      <c r="BQ16" s="43"/>
      <c r="BR16" s="43"/>
      <c r="BT16" s="43" t="s">
        <v>1080</v>
      </c>
      <c r="BU16" s="43"/>
      <c r="BV16" s="43"/>
      <c r="BX16" s="51" t="s">
        <v>1054</v>
      </c>
      <c r="BY16" s="51"/>
      <c r="BZ16" s="51"/>
    </row>
    <row r="17" spans="4:197" x14ac:dyDescent="0.25">
      <c r="D17" s="43"/>
      <c r="E17" s="43"/>
      <c r="F17" s="43"/>
      <c r="H17" s="43"/>
      <c r="I17" s="43"/>
      <c r="J17" s="43"/>
      <c r="L17" s="43"/>
      <c r="M17" s="43"/>
      <c r="N17" s="43"/>
      <c r="T17" s="43"/>
      <c r="U17" s="43"/>
      <c r="V17" s="43"/>
      <c r="X17" s="43"/>
      <c r="Y17" s="43"/>
      <c r="Z17" s="43"/>
      <c r="AB17" s="43"/>
      <c r="AC17" s="43"/>
      <c r="AD17" s="43"/>
      <c r="AJ17" s="43"/>
      <c r="AK17" s="43"/>
      <c r="AL17" s="43"/>
      <c r="AN17" s="43"/>
      <c r="AO17" s="43"/>
      <c r="AP17" s="43"/>
      <c r="AR17" s="43"/>
      <c r="AS17" s="43"/>
      <c r="AT17" s="43"/>
      <c r="AZ17" s="43"/>
      <c r="BA17" s="43"/>
      <c r="BB17" s="43"/>
      <c r="BD17" s="43"/>
      <c r="BE17" s="43"/>
      <c r="BF17" s="43"/>
      <c r="BH17" s="43"/>
      <c r="BI17" s="43"/>
      <c r="BJ17" s="43"/>
      <c r="BP17" s="43"/>
      <c r="BQ17" s="43"/>
      <c r="BR17" s="43"/>
      <c r="BT17" s="43"/>
      <c r="BU17" s="43"/>
      <c r="BV17" s="43"/>
      <c r="BX17" s="51"/>
      <c r="BY17" s="51"/>
      <c r="BZ17" s="51"/>
    </row>
    <row r="18" spans="4:197" x14ac:dyDescent="0.25">
      <c r="D18" s="43"/>
      <c r="E18" s="43"/>
      <c r="F18" s="43"/>
      <c r="H18" s="43"/>
      <c r="I18" s="43"/>
      <c r="J18" s="43"/>
      <c r="L18" s="43"/>
      <c r="M18" s="43"/>
      <c r="N18" s="43"/>
      <c r="T18" s="43"/>
      <c r="U18" s="43"/>
      <c r="V18" s="43"/>
      <c r="X18" s="43"/>
      <c r="Y18" s="43"/>
      <c r="Z18" s="43"/>
      <c r="AB18" s="43"/>
      <c r="AC18" s="43"/>
      <c r="AD18" s="43"/>
      <c r="AJ18" s="43"/>
      <c r="AK18" s="43"/>
      <c r="AL18" s="43"/>
      <c r="AN18" s="43"/>
      <c r="AO18" s="43"/>
      <c r="AP18" s="43"/>
      <c r="AR18" s="43"/>
      <c r="AS18" s="43"/>
      <c r="AT18" s="43"/>
      <c r="AZ18" s="43"/>
      <c r="BA18" s="43"/>
      <c r="BB18" s="43"/>
      <c r="BD18" s="43"/>
      <c r="BE18" s="43"/>
      <c r="BF18" s="43"/>
      <c r="BH18" s="43"/>
      <c r="BI18" s="43"/>
      <c r="BJ18" s="43"/>
      <c r="BP18" s="43"/>
      <c r="BQ18" s="43"/>
      <c r="BR18" s="43"/>
      <c r="BT18" s="43"/>
      <c r="BU18" s="43"/>
      <c r="BV18" s="43"/>
      <c r="BX18" s="51"/>
      <c r="BY18" s="51"/>
      <c r="BZ18" s="51"/>
    </row>
    <row r="20" spans="4:197" x14ac:dyDescent="0.25">
      <c r="D20" s="43" t="s">
        <v>734</v>
      </c>
      <c r="E20" s="43"/>
      <c r="F20" s="43"/>
      <c r="H20" s="43" t="s">
        <v>736</v>
      </c>
      <c r="I20" s="43"/>
      <c r="J20" s="43"/>
      <c r="L20" s="43" t="s">
        <v>758</v>
      </c>
      <c r="M20" s="43"/>
      <c r="N20" s="43"/>
      <c r="T20" s="43" t="s">
        <v>847</v>
      </c>
      <c r="U20" s="43"/>
      <c r="V20" s="43"/>
      <c r="X20" s="43" t="s">
        <v>848</v>
      </c>
      <c r="Y20" s="43"/>
      <c r="Z20" s="43"/>
      <c r="AB20" s="43" t="s">
        <v>859</v>
      </c>
      <c r="AC20" s="43"/>
      <c r="AD20" s="43"/>
      <c r="AJ20" s="43"/>
      <c r="AK20" s="43"/>
      <c r="AL20" s="43"/>
      <c r="AN20" s="43" t="s">
        <v>993</v>
      </c>
      <c r="AO20" s="43"/>
      <c r="AP20" s="43"/>
      <c r="AR20" s="43"/>
      <c r="AS20" s="43"/>
      <c r="AT20" s="43"/>
      <c r="AZ20" s="43" t="s">
        <v>1025</v>
      </c>
      <c r="BA20" s="43"/>
      <c r="BB20" s="43"/>
      <c r="BD20" s="43" t="s">
        <v>1019</v>
      </c>
      <c r="BE20" s="43"/>
      <c r="BF20" s="43"/>
      <c r="BH20" s="43" t="s">
        <v>1014</v>
      </c>
      <c r="BI20" s="43"/>
      <c r="BJ20" s="43"/>
      <c r="BP20" s="43" t="s">
        <v>1064</v>
      </c>
      <c r="BQ20" s="43"/>
      <c r="BR20" s="43"/>
      <c r="BT20" s="43" t="s">
        <v>1060</v>
      </c>
      <c r="BU20" s="43"/>
      <c r="BV20" s="43"/>
      <c r="BX20" s="51" t="s">
        <v>1066</v>
      </c>
      <c r="BY20" s="51"/>
      <c r="BZ20" s="51"/>
    </row>
    <row r="21" spans="4:197" x14ac:dyDescent="0.25">
      <c r="D21" s="43"/>
      <c r="E21" s="43"/>
      <c r="F21" s="43"/>
      <c r="H21" s="43"/>
      <c r="I21" s="43"/>
      <c r="J21" s="43"/>
      <c r="L21" s="43"/>
      <c r="M21" s="43"/>
      <c r="N21" s="43"/>
      <c r="T21" s="43"/>
      <c r="U21" s="43"/>
      <c r="V21" s="43"/>
      <c r="X21" s="43"/>
      <c r="Y21" s="43"/>
      <c r="Z21" s="43"/>
      <c r="AB21" s="43"/>
      <c r="AC21" s="43"/>
      <c r="AD21" s="43"/>
      <c r="AJ21" s="43"/>
      <c r="AK21" s="43"/>
      <c r="AL21" s="43"/>
      <c r="AN21" s="43"/>
      <c r="AO21" s="43"/>
      <c r="AP21" s="43"/>
      <c r="AR21" s="43"/>
      <c r="AS21" s="43"/>
      <c r="AT21" s="43"/>
      <c r="AZ21" s="43"/>
      <c r="BA21" s="43"/>
      <c r="BB21" s="43"/>
      <c r="BD21" s="43"/>
      <c r="BE21" s="43"/>
      <c r="BF21" s="43"/>
      <c r="BH21" s="43"/>
      <c r="BI21" s="43"/>
      <c r="BJ21" s="43"/>
      <c r="BP21" s="43"/>
      <c r="BQ21" s="43"/>
      <c r="BR21" s="43"/>
      <c r="BT21" s="43"/>
      <c r="BU21" s="43"/>
      <c r="BV21" s="43"/>
      <c r="BX21" s="51"/>
      <c r="BY21" s="51"/>
      <c r="BZ21" s="51"/>
    </row>
    <row r="22" spans="4:197" x14ac:dyDescent="0.25">
      <c r="D22" s="43"/>
      <c r="E22" s="43"/>
      <c r="F22" s="43"/>
      <c r="H22" s="43"/>
      <c r="I22" s="43"/>
      <c r="J22" s="43"/>
      <c r="L22" s="43"/>
      <c r="M22" s="43"/>
      <c r="N22" s="43"/>
      <c r="T22" s="43"/>
      <c r="U22" s="43"/>
      <c r="V22" s="43"/>
      <c r="X22" s="43"/>
      <c r="Y22" s="43"/>
      <c r="Z22" s="43"/>
      <c r="AB22" s="43"/>
      <c r="AC22" s="43"/>
      <c r="AD22" s="43"/>
      <c r="AJ22" s="43"/>
      <c r="AK22" s="43"/>
      <c r="AL22" s="43"/>
      <c r="AN22" s="43"/>
      <c r="AO22" s="43"/>
      <c r="AP22" s="43"/>
      <c r="AR22" s="43"/>
      <c r="AS22" s="43"/>
      <c r="AT22" s="43"/>
      <c r="AZ22" s="43"/>
      <c r="BA22" s="43"/>
      <c r="BB22" s="43"/>
      <c r="BD22" s="43"/>
      <c r="BE22" s="43"/>
      <c r="BF22" s="43"/>
      <c r="BH22" s="43"/>
      <c r="BI22" s="43"/>
      <c r="BJ22" s="43"/>
      <c r="BP22" s="43"/>
      <c r="BQ22" s="43"/>
      <c r="BR22" s="43"/>
      <c r="BT22" s="43"/>
      <c r="BU22" s="43"/>
      <c r="BV22" s="43"/>
      <c r="BX22" s="51"/>
      <c r="BY22" s="51"/>
      <c r="BZ22" s="51"/>
    </row>
    <row r="24" spans="4:197" x14ac:dyDescent="0.25">
      <c r="H24" s="43" t="s">
        <v>740</v>
      </c>
      <c r="I24" s="43"/>
      <c r="J24" s="43"/>
      <c r="AL24" s="5"/>
      <c r="AM24" s="5"/>
      <c r="AN24" s="5"/>
      <c r="CM24" s="43" t="s">
        <v>739</v>
      </c>
      <c r="CN24" s="43"/>
      <c r="CO24" s="43"/>
      <c r="DC24" s="50" t="s">
        <v>622</v>
      </c>
      <c r="DD24" s="50"/>
      <c r="DE24" s="50"/>
      <c r="DO24" s="50" t="s">
        <v>623</v>
      </c>
      <c r="DP24" s="50"/>
      <c r="DQ24" s="50"/>
      <c r="EA24" s="50" t="s">
        <v>624</v>
      </c>
      <c r="EB24" s="50"/>
      <c r="EC24" s="50"/>
      <c r="EM24" s="44" t="s">
        <v>754</v>
      </c>
      <c r="EN24" s="45"/>
      <c r="EO24" s="46"/>
      <c r="EY24" s="50" t="s">
        <v>755</v>
      </c>
      <c r="EZ24" s="50"/>
      <c r="FA24" s="50"/>
      <c r="FK24" s="50" t="s">
        <v>756</v>
      </c>
      <c r="FL24" s="50"/>
      <c r="FM24" s="50"/>
      <c r="FW24" s="50" t="s">
        <v>623</v>
      </c>
      <c r="FX24" s="50"/>
      <c r="FY24" s="50"/>
      <c r="GI24" s="50" t="s">
        <v>757</v>
      </c>
      <c r="GJ24" s="50"/>
      <c r="GK24" s="50"/>
    </row>
    <row r="25" spans="4:197" x14ac:dyDescent="0.25">
      <c r="H25" s="43"/>
      <c r="I25" s="43"/>
      <c r="J25" s="43"/>
      <c r="AL25" s="5"/>
      <c r="AM25" s="5"/>
      <c r="AN25" s="5"/>
      <c r="CM25" s="43"/>
      <c r="CN25" s="43"/>
      <c r="CO25" s="43"/>
      <c r="DC25" s="50"/>
      <c r="DD25" s="50"/>
      <c r="DE25" s="50"/>
      <c r="DO25" s="50"/>
      <c r="DP25" s="50"/>
      <c r="DQ25" s="50"/>
      <c r="EA25" s="50"/>
      <c r="EB25" s="50"/>
      <c r="EC25" s="50"/>
      <c r="EM25" s="47"/>
      <c r="EN25" s="48"/>
      <c r="EO25" s="49"/>
      <c r="EY25" s="50"/>
      <c r="EZ25" s="50"/>
      <c r="FA25" s="50"/>
      <c r="FK25" s="50"/>
      <c r="FL25" s="50"/>
      <c r="FM25" s="50"/>
      <c r="FW25" s="50"/>
      <c r="FX25" s="50"/>
      <c r="FY25" s="50"/>
      <c r="GI25" s="50"/>
      <c r="GJ25" s="50"/>
      <c r="GK25" s="50"/>
    </row>
    <row r="26" spans="4:197" x14ac:dyDescent="0.25">
      <c r="H26" s="43"/>
      <c r="I26" s="43"/>
      <c r="J26" s="43"/>
      <c r="AL26" s="5"/>
      <c r="AM26" s="5"/>
      <c r="AN26" s="5"/>
      <c r="CM26" s="43"/>
      <c r="CN26" s="43"/>
      <c r="CO26" s="43"/>
    </row>
    <row r="27" spans="4:197" x14ac:dyDescent="0.25">
      <c r="AL27" s="5"/>
      <c r="AM27" s="5"/>
      <c r="AN27" s="5"/>
      <c r="CY27" s="43" t="s">
        <v>581</v>
      </c>
      <c r="CZ27" s="43"/>
      <c r="DA27" s="43"/>
      <c r="DC27" s="43" t="s">
        <v>582</v>
      </c>
      <c r="DD27" s="43"/>
      <c r="DE27" s="43"/>
      <c r="DG27" s="43" t="s">
        <v>583</v>
      </c>
      <c r="DH27" s="43"/>
      <c r="DI27" s="43"/>
      <c r="DK27" s="5"/>
      <c r="DM27" s="43" t="s">
        <v>595</v>
      </c>
      <c r="DN27" s="43"/>
      <c r="DO27" s="43"/>
      <c r="DQ27" s="43" t="s">
        <v>583</v>
      </c>
      <c r="DR27" s="43"/>
      <c r="DS27" s="43"/>
      <c r="DW27" s="5"/>
      <c r="DY27" s="43" t="s">
        <v>607</v>
      </c>
      <c r="DZ27" s="43"/>
      <c r="EA27" s="43"/>
      <c r="EC27" s="43" t="s">
        <v>583</v>
      </c>
      <c r="ED27" s="43"/>
      <c r="EE27" s="43"/>
      <c r="EM27" s="43" t="s">
        <v>727</v>
      </c>
      <c r="EN27" s="43"/>
      <c r="EO27" s="43"/>
      <c r="EU27" s="43" t="s">
        <v>571</v>
      </c>
      <c r="EV27" s="43"/>
      <c r="EW27" s="43"/>
      <c r="EY27" s="43" t="s">
        <v>572</v>
      </c>
      <c r="EZ27" s="43"/>
      <c r="FA27" s="43"/>
      <c r="FC27" s="43" t="s">
        <v>625</v>
      </c>
      <c r="FD27" s="43"/>
      <c r="FE27" s="43"/>
      <c r="FG27" s="43" t="s">
        <v>581</v>
      </c>
      <c r="FH27" s="43"/>
      <c r="FI27" s="43"/>
      <c r="FK27" s="43" t="s">
        <v>582</v>
      </c>
      <c r="FL27" s="43"/>
      <c r="FM27" s="43"/>
      <c r="FO27" s="43" t="s">
        <v>583</v>
      </c>
      <c r="FP27" s="43"/>
      <c r="FQ27" s="43"/>
      <c r="FS27" s="5"/>
      <c r="FU27" s="43" t="s">
        <v>595</v>
      </c>
      <c r="FV27" s="43"/>
      <c r="FW27" s="43"/>
      <c r="FY27" s="43" t="s">
        <v>583</v>
      </c>
      <c r="FZ27" s="43"/>
      <c r="GA27" s="43"/>
      <c r="GE27" s="5"/>
      <c r="GG27" s="43" t="s">
        <v>607</v>
      </c>
      <c r="GH27" s="43"/>
      <c r="GI27" s="43"/>
      <c r="GK27" s="43" t="s">
        <v>583</v>
      </c>
      <c r="GL27" s="43"/>
      <c r="GM27" s="43"/>
    </row>
    <row r="28" spans="4:197" ht="15" customHeight="1" x14ac:dyDescent="0.25">
      <c r="D28" s="44" t="s">
        <v>643</v>
      </c>
      <c r="E28" s="45"/>
      <c r="F28" s="46"/>
      <c r="L28" s="44" t="s">
        <v>644</v>
      </c>
      <c r="M28" s="45"/>
      <c r="N28" s="46"/>
      <c r="T28" s="44" t="s">
        <v>645</v>
      </c>
      <c r="U28" s="45"/>
      <c r="V28" s="46"/>
      <c r="AB28" s="44" t="s">
        <v>646</v>
      </c>
      <c r="AC28" s="45"/>
      <c r="AD28" s="46"/>
      <c r="AJ28" s="44" t="s">
        <v>647</v>
      </c>
      <c r="AK28" s="45"/>
      <c r="AL28" s="46"/>
      <c r="AR28" s="44" t="s">
        <v>648</v>
      </c>
      <c r="AS28" s="45"/>
      <c r="AT28" s="46"/>
      <c r="AZ28" s="44" t="s">
        <v>1030</v>
      </c>
      <c r="BA28" s="45"/>
      <c r="BB28" s="46"/>
      <c r="BH28" s="44" t="s">
        <v>650</v>
      </c>
      <c r="BI28" s="45"/>
      <c r="BJ28" s="46"/>
      <c r="BP28" s="44" t="s">
        <v>651</v>
      </c>
      <c r="BQ28" s="45"/>
      <c r="BR28" s="46"/>
      <c r="BX28" s="44" t="s">
        <v>652</v>
      </c>
      <c r="BY28" s="45"/>
      <c r="BZ28" s="46"/>
      <c r="CK28" s="44" t="s">
        <v>643</v>
      </c>
      <c r="CL28" s="45"/>
      <c r="CM28" s="46"/>
      <c r="CS28" s="44" t="s">
        <v>829</v>
      </c>
      <c r="CT28" s="45"/>
      <c r="CU28" s="46"/>
      <c r="CY28" s="43"/>
      <c r="CZ28" s="43"/>
      <c r="DA28" s="43"/>
      <c r="DC28" s="43"/>
      <c r="DD28" s="43"/>
      <c r="DE28" s="43"/>
      <c r="DG28" s="43"/>
      <c r="DH28" s="43"/>
      <c r="DI28" s="43"/>
      <c r="DK28" s="5"/>
      <c r="DM28" s="43"/>
      <c r="DN28" s="43"/>
      <c r="DO28" s="43"/>
      <c r="DQ28" s="43"/>
      <c r="DR28" s="43"/>
      <c r="DS28" s="43"/>
      <c r="DW28" s="5"/>
      <c r="DY28" s="43"/>
      <c r="DZ28" s="43"/>
      <c r="EA28" s="43"/>
      <c r="EC28" s="43"/>
      <c r="ED28" s="43"/>
      <c r="EE28" s="43"/>
      <c r="EM28" s="43"/>
      <c r="EN28" s="43"/>
      <c r="EO28" s="43"/>
      <c r="EU28" s="43"/>
      <c r="EV28" s="43"/>
      <c r="EW28" s="43"/>
      <c r="EY28" s="43"/>
      <c r="EZ28" s="43"/>
      <c r="FA28" s="43"/>
      <c r="FC28" s="43"/>
      <c r="FD28" s="43"/>
      <c r="FE28" s="43"/>
      <c r="FG28" s="43"/>
      <c r="FH28" s="43"/>
      <c r="FI28" s="43"/>
      <c r="FK28" s="43"/>
      <c r="FL28" s="43"/>
      <c r="FM28" s="43"/>
      <c r="FO28" s="43"/>
      <c r="FP28" s="43"/>
      <c r="FQ28" s="43"/>
      <c r="FS28" s="5"/>
      <c r="FU28" s="43"/>
      <c r="FV28" s="43"/>
      <c r="FW28" s="43"/>
      <c r="FY28" s="43"/>
      <c r="FZ28" s="43"/>
      <c r="GA28" s="43"/>
      <c r="GE28" s="5"/>
      <c r="GG28" s="43"/>
      <c r="GH28" s="43"/>
      <c r="GI28" s="43"/>
      <c r="GK28" s="43"/>
      <c r="GL28" s="43"/>
      <c r="GM28" s="43"/>
    </row>
    <row r="29" spans="4:197" ht="15" customHeight="1" x14ac:dyDescent="0.25">
      <c r="D29" s="47"/>
      <c r="E29" s="48"/>
      <c r="F29" s="49"/>
      <c r="L29" s="47"/>
      <c r="M29" s="48"/>
      <c r="N29" s="49"/>
      <c r="T29" s="47"/>
      <c r="U29" s="48"/>
      <c r="V29" s="49"/>
      <c r="AB29" s="47"/>
      <c r="AC29" s="48"/>
      <c r="AD29" s="49"/>
      <c r="AJ29" s="47"/>
      <c r="AK29" s="48"/>
      <c r="AL29" s="49"/>
      <c r="AR29" s="47"/>
      <c r="AS29" s="48"/>
      <c r="AT29" s="49"/>
      <c r="AZ29" s="47"/>
      <c r="BA29" s="48"/>
      <c r="BB29" s="49"/>
      <c r="BH29" s="47"/>
      <c r="BI29" s="48"/>
      <c r="BJ29" s="49"/>
      <c r="BP29" s="47"/>
      <c r="BQ29" s="48"/>
      <c r="BR29" s="49"/>
      <c r="BX29" s="47"/>
      <c r="BY29" s="48"/>
      <c r="BZ29" s="49"/>
      <c r="CK29" s="47"/>
      <c r="CL29" s="48"/>
      <c r="CM29" s="49"/>
      <c r="CS29" s="47"/>
      <c r="CT29" s="48"/>
      <c r="CU29" s="49"/>
      <c r="CY29" s="43"/>
      <c r="CZ29" s="43"/>
      <c r="DA29" s="43"/>
      <c r="DC29" s="43"/>
      <c r="DD29" s="43"/>
      <c r="DE29" s="43"/>
      <c r="DG29" s="43"/>
      <c r="DH29" s="43"/>
      <c r="DI29" s="43"/>
      <c r="DK29" s="5"/>
      <c r="DM29" s="43"/>
      <c r="DN29" s="43"/>
      <c r="DO29" s="43"/>
      <c r="DQ29" s="43"/>
      <c r="DR29" s="43"/>
      <c r="DS29" s="43"/>
      <c r="DW29" s="5"/>
      <c r="DY29" s="43"/>
      <c r="DZ29" s="43"/>
      <c r="EA29" s="43"/>
      <c r="EC29" s="43"/>
      <c r="ED29" s="43"/>
      <c r="EE29" s="43"/>
      <c r="EM29" s="43"/>
      <c r="EN29" s="43"/>
      <c r="EO29" s="43"/>
      <c r="EU29" s="43"/>
      <c r="EV29" s="43"/>
      <c r="EW29" s="43"/>
      <c r="EY29" s="43"/>
      <c r="EZ29" s="43"/>
      <c r="FA29" s="43"/>
      <c r="FC29" s="43"/>
      <c r="FD29" s="43"/>
      <c r="FE29" s="43"/>
      <c r="FG29" s="43"/>
      <c r="FH29" s="43"/>
      <c r="FI29" s="43"/>
      <c r="FK29" s="43"/>
      <c r="FL29" s="43"/>
      <c r="FM29" s="43"/>
      <c r="FO29" s="43"/>
      <c r="FP29" s="43"/>
      <c r="FQ29" s="43"/>
      <c r="FS29" s="5"/>
      <c r="FU29" s="43"/>
      <c r="FV29" s="43"/>
      <c r="FW29" s="43"/>
      <c r="FY29" s="43"/>
      <c r="FZ29" s="43"/>
      <c r="GA29" s="43"/>
      <c r="GE29" s="5"/>
      <c r="GG29" s="43"/>
      <c r="GH29" s="43"/>
      <c r="GI29" s="43"/>
      <c r="GK29" s="43"/>
      <c r="GL29" s="43"/>
      <c r="GM29" s="43"/>
    </row>
    <row r="31" spans="4:197" x14ac:dyDescent="0.25">
      <c r="D31" s="43" t="s">
        <v>761</v>
      </c>
      <c r="E31" s="43"/>
      <c r="F31" s="43"/>
      <c r="L31" s="43" t="s">
        <v>786</v>
      </c>
      <c r="M31" s="43"/>
      <c r="N31" s="43"/>
      <c r="T31" s="43" t="s">
        <v>865</v>
      </c>
      <c r="U31" s="43"/>
      <c r="V31" s="43"/>
      <c r="AB31" s="43" t="s">
        <v>922</v>
      </c>
      <c r="AC31" s="43"/>
      <c r="AD31" s="43"/>
      <c r="AJ31" s="43" t="s">
        <v>977</v>
      </c>
      <c r="AK31" s="43"/>
      <c r="AL31" s="43"/>
      <c r="AR31" s="43" t="s">
        <v>978</v>
      </c>
      <c r="AS31" s="43"/>
      <c r="AT31" s="43"/>
      <c r="AZ31" s="43" t="s">
        <v>1031</v>
      </c>
      <c r="BA31" s="43"/>
      <c r="BB31" s="43"/>
      <c r="BH31" s="43" t="s">
        <v>1032</v>
      </c>
      <c r="BI31" s="43"/>
      <c r="BJ31" s="43"/>
      <c r="BP31" s="43" t="s">
        <v>1033</v>
      </c>
      <c r="BQ31" s="43"/>
      <c r="BR31" s="43"/>
      <c r="BX31" s="43" t="s">
        <v>1034</v>
      </c>
      <c r="BY31" s="43"/>
      <c r="BZ31" s="43"/>
      <c r="CK31" s="43" t="s">
        <v>760</v>
      </c>
      <c r="CL31" s="43"/>
      <c r="CM31" s="43"/>
      <c r="CS31" s="43" t="s">
        <v>785</v>
      </c>
      <c r="CT31" s="43"/>
      <c r="CU31" s="43"/>
      <c r="CY31" s="43" t="s">
        <v>584</v>
      </c>
      <c r="CZ31" s="43"/>
      <c r="DA31" s="43"/>
      <c r="DC31" s="43" t="s">
        <v>585</v>
      </c>
      <c r="DD31" s="43"/>
      <c r="DE31" s="43"/>
      <c r="DG31" s="43" t="s">
        <v>586</v>
      </c>
      <c r="DH31" s="43"/>
      <c r="DI31" s="43"/>
      <c r="DK31" s="43" t="s">
        <v>596</v>
      </c>
      <c r="DL31" s="43"/>
      <c r="DM31" s="43"/>
      <c r="DO31" s="43" t="s">
        <v>597</v>
      </c>
      <c r="DP31" s="43"/>
      <c r="DQ31" s="43"/>
      <c r="DS31" s="43" t="s">
        <v>598</v>
      </c>
      <c r="DT31" s="43"/>
      <c r="DU31" s="43"/>
      <c r="DW31" s="43" t="s">
        <v>608</v>
      </c>
      <c r="DX31" s="43"/>
      <c r="DY31" s="43"/>
      <c r="EA31" s="43" t="s">
        <v>609</v>
      </c>
      <c r="EB31" s="43"/>
      <c r="EC31" s="43"/>
      <c r="EE31" s="43" t="s">
        <v>610</v>
      </c>
      <c r="EF31" s="43"/>
      <c r="EG31" s="43"/>
      <c r="EI31" s="43" t="s">
        <v>712</v>
      </c>
      <c r="EJ31" s="43"/>
      <c r="EK31" s="43"/>
      <c r="EM31" s="43" t="s">
        <v>714</v>
      </c>
      <c r="EN31" s="43"/>
      <c r="EO31" s="43"/>
      <c r="EQ31" s="43" t="s">
        <v>716</v>
      </c>
      <c r="ER31" s="43"/>
      <c r="ES31" s="43"/>
      <c r="EU31" s="43" t="s">
        <v>573</v>
      </c>
      <c r="EV31" s="43"/>
      <c r="EW31" s="43"/>
      <c r="EY31" s="43" t="s">
        <v>574</v>
      </c>
      <c r="EZ31" s="43"/>
      <c r="FA31" s="43"/>
      <c r="FC31" s="43" t="s">
        <v>626</v>
      </c>
      <c r="FD31" s="43"/>
      <c r="FE31" s="43"/>
      <c r="FG31" s="43" t="s">
        <v>584</v>
      </c>
      <c r="FH31" s="43"/>
      <c r="FI31" s="43"/>
      <c r="FK31" s="43" t="s">
        <v>585</v>
      </c>
      <c r="FL31" s="43"/>
      <c r="FM31" s="43"/>
      <c r="FO31" s="43" t="s">
        <v>586</v>
      </c>
      <c r="FP31" s="43"/>
      <c r="FQ31" s="43"/>
      <c r="FS31" s="43" t="s">
        <v>596</v>
      </c>
      <c r="FT31" s="43"/>
      <c r="FU31" s="43"/>
      <c r="FW31" s="43" t="s">
        <v>597</v>
      </c>
      <c r="FX31" s="43"/>
      <c r="FY31" s="43"/>
      <c r="GA31" s="43" t="s">
        <v>598</v>
      </c>
      <c r="GB31" s="43"/>
      <c r="GC31" s="43"/>
      <c r="GE31" s="43" t="s">
        <v>608</v>
      </c>
      <c r="GF31" s="43"/>
      <c r="GG31" s="43"/>
      <c r="GI31" s="43" t="s">
        <v>609</v>
      </c>
      <c r="GJ31" s="43"/>
      <c r="GK31" s="43"/>
      <c r="GM31" s="43" t="s">
        <v>610</v>
      </c>
      <c r="GN31" s="43"/>
      <c r="GO31" s="43"/>
    </row>
    <row r="32" spans="4:197" x14ac:dyDescent="0.25">
      <c r="D32" s="43"/>
      <c r="E32" s="43"/>
      <c r="F32" s="43"/>
      <c r="L32" s="43"/>
      <c r="M32" s="43"/>
      <c r="N32" s="43"/>
      <c r="T32" s="43"/>
      <c r="U32" s="43"/>
      <c r="V32" s="43"/>
      <c r="AB32" s="43"/>
      <c r="AC32" s="43"/>
      <c r="AD32" s="43"/>
      <c r="AJ32" s="43"/>
      <c r="AK32" s="43"/>
      <c r="AL32" s="43"/>
      <c r="AR32" s="43"/>
      <c r="AS32" s="43"/>
      <c r="AT32" s="43"/>
      <c r="AZ32" s="43"/>
      <c r="BA32" s="43"/>
      <c r="BB32" s="43"/>
      <c r="BH32" s="43"/>
      <c r="BI32" s="43"/>
      <c r="BJ32" s="43"/>
      <c r="BP32" s="43"/>
      <c r="BQ32" s="43"/>
      <c r="BR32" s="43"/>
      <c r="BX32" s="43"/>
      <c r="BY32" s="43"/>
      <c r="BZ32" s="43"/>
      <c r="CK32" s="43"/>
      <c r="CL32" s="43"/>
      <c r="CM32" s="43"/>
      <c r="CS32" s="43"/>
      <c r="CT32" s="43"/>
      <c r="CU32" s="43"/>
      <c r="CY32" s="43"/>
      <c r="CZ32" s="43"/>
      <c r="DA32" s="43"/>
      <c r="DC32" s="43"/>
      <c r="DD32" s="43"/>
      <c r="DE32" s="43"/>
      <c r="DG32" s="43"/>
      <c r="DH32" s="43"/>
      <c r="DI32" s="43"/>
      <c r="DK32" s="43"/>
      <c r="DL32" s="43"/>
      <c r="DM32" s="43"/>
      <c r="DO32" s="43"/>
      <c r="DP32" s="43"/>
      <c r="DQ32" s="43"/>
      <c r="DS32" s="43"/>
      <c r="DT32" s="43"/>
      <c r="DU32" s="43"/>
      <c r="DW32" s="43"/>
      <c r="DX32" s="43"/>
      <c r="DY32" s="43"/>
      <c r="EA32" s="43"/>
      <c r="EB32" s="43"/>
      <c r="EC32" s="43"/>
      <c r="EE32" s="43"/>
      <c r="EF32" s="43"/>
      <c r="EG32" s="43"/>
      <c r="EI32" s="43"/>
      <c r="EJ32" s="43"/>
      <c r="EK32" s="43"/>
      <c r="EM32" s="43"/>
      <c r="EN32" s="43"/>
      <c r="EO32" s="43"/>
      <c r="EQ32" s="43"/>
      <c r="ER32" s="43"/>
      <c r="ES32" s="43"/>
      <c r="EU32" s="43"/>
      <c r="EV32" s="43"/>
      <c r="EW32" s="43"/>
      <c r="EY32" s="43"/>
      <c r="EZ32" s="43"/>
      <c r="FA32" s="43"/>
      <c r="FC32" s="43"/>
      <c r="FD32" s="43"/>
      <c r="FE32" s="43"/>
      <c r="FG32" s="43"/>
      <c r="FH32" s="43"/>
      <c r="FI32" s="43"/>
      <c r="FK32" s="43"/>
      <c r="FL32" s="43"/>
      <c r="FM32" s="43"/>
      <c r="FO32" s="43"/>
      <c r="FP32" s="43"/>
      <c r="FQ32" s="43"/>
      <c r="FS32" s="43"/>
      <c r="FT32" s="43"/>
      <c r="FU32" s="43"/>
      <c r="FW32" s="43"/>
      <c r="FX32" s="43"/>
      <c r="FY32" s="43"/>
      <c r="GA32" s="43"/>
      <c r="GB32" s="43"/>
      <c r="GC32" s="43"/>
      <c r="GE32" s="43"/>
      <c r="GF32" s="43"/>
      <c r="GG32" s="43"/>
      <c r="GI32" s="43"/>
      <c r="GJ32" s="43"/>
      <c r="GK32" s="43"/>
      <c r="GM32" s="43"/>
      <c r="GN32" s="43"/>
      <c r="GO32" s="43"/>
    </row>
    <row r="33" spans="2:197" x14ac:dyDescent="0.25">
      <c r="D33" s="43"/>
      <c r="E33" s="43"/>
      <c r="F33" s="43"/>
      <c r="L33" s="43"/>
      <c r="M33" s="43"/>
      <c r="N33" s="43"/>
      <c r="T33" s="43"/>
      <c r="U33" s="43"/>
      <c r="V33" s="43"/>
      <c r="AB33" s="43"/>
      <c r="AC33" s="43"/>
      <c r="AD33" s="43"/>
      <c r="AJ33" s="43"/>
      <c r="AK33" s="43"/>
      <c r="AL33" s="43"/>
      <c r="AR33" s="43"/>
      <c r="AS33" s="43"/>
      <c r="AT33" s="43"/>
      <c r="AZ33" s="43"/>
      <c r="BA33" s="43"/>
      <c r="BB33" s="43"/>
      <c r="BH33" s="43"/>
      <c r="BI33" s="43"/>
      <c r="BJ33" s="43"/>
      <c r="BP33" s="43"/>
      <c r="BQ33" s="43"/>
      <c r="BR33" s="43"/>
      <c r="BX33" s="43"/>
      <c r="BY33" s="43"/>
      <c r="BZ33" s="43"/>
      <c r="CK33" s="43"/>
      <c r="CL33" s="43"/>
      <c r="CM33" s="43"/>
      <c r="CS33" s="43"/>
      <c r="CT33" s="43"/>
      <c r="CU33" s="43"/>
      <c r="CY33" s="43"/>
      <c r="CZ33" s="43"/>
      <c r="DA33" s="43"/>
      <c r="DC33" s="43"/>
      <c r="DD33" s="43"/>
      <c r="DE33" s="43"/>
      <c r="DG33" s="43"/>
      <c r="DH33" s="43"/>
      <c r="DI33" s="43"/>
      <c r="DK33" s="43"/>
      <c r="DL33" s="43"/>
      <c r="DM33" s="43"/>
      <c r="DO33" s="43"/>
      <c r="DP33" s="43"/>
      <c r="DQ33" s="43"/>
      <c r="DS33" s="43"/>
      <c r="DT33" s="43"/>
      <c r="DU33" s="43"/>
      <c r="DW33" s="43"/>
      <c r="DX33" s="43"/>
      <c r="DY33" s="43"/>
      <c r="EA33" s="43"/>
      <c r="EB33" s="43"/>
      <c r="EC33" s="43"/>
      <c r="EE33" s="43"/>
      <c r="EF33" s="43"/>
      <c r="EG33" s="43"/>
      <c r="EI33" s="43"/>
      <c r="EJ33" s="43"/>
      <c r="EK33" s="43"/>
      <c r="EM33" s="43"/>
      <c r="EN33" s="43"/>
      <c r="EO33" s="43"/>
      <c r="EQ33" s="43"/>
      <c r="ER33" s="43"/>
      <c r="ES33" s="43"/>
      <c r="EU33" s="43"/>
      <c r="EV33" s="43"/>
      <c r="EW33" s="43"/>
      <c r="EY33" s="43"/>
      <c r="EZ33" s="43"/>
      <c r="FA33" s="43"/>
      <c r="FC33" s="43"/>
      <c r="FD33" s="43"/>
      <c r="FE33" s="43"/>
      <c r="FG33" s="43"/>
      <c r="FH33" s="43"/>
      <c r="FI33" s="43"/>
      <c r="FK33" s="43"/>
      <c r="FL33" s="43"/>
      <c r="FM33" s="43"/>
      <c r="FO33" s="43"/>
      <c r="FP33" s="43"/>
      <c r="FQ33" s="43"/>
      <c r="FS33" s="43"/>
      <c r="FT33" s="43"/>
      <c r="FU33" s="43"/>
      <c r="FW33" s="43"/>
      <c r="FX33" s="43"/>
      <c r="FY33" s="43"/>
      <c r="GA33" s="43"/>
      <c r="GB33" s="43"/>
      <c r="GC33" s="43"/>
      <c r="GE33" s="43"/>
      <c r="GF33" s="43"/>
      <c r="GG33" s="43"/>
      <c r="GI33" s="43"/>
      <c r="GJ33" s="43"/>
      <c r="GK33" s="43"/>
      <c r="GM33" s="43"/>
      <c r="GN33" s="43"/>
      <c r="GO33" s="43"/>
    </row>
    <row r="35" spans="2:197" x14ac:dyDescent="0.25">
      <c r="B35" s="43" t="s">
        <v>767</v>
      </c>
      <c r="C35" s="43"/>
      <c r="D35" s="43"/>
      <c r="F35" s="43" t="s">
        <v>763</v>
      </c>
      <c r="G35" s="43"/>
      <c r="H35" s="43"/>
      <c r="J35" s="43" t="s">
        <v>789</v>
      </c>
      <c r="K35" s="43"/>
      <c r="L35" s="43"/>
      <c r="N35" s="43" t="s">
        <v>791</v>
      </c>
      <c r="O35" s="43"/>
      <c r="P35" s="43"/>
      <c r="R35" s="43"/>
      <c r="S35" s="43"/>
      <c r="T35" s="43"/>
      <c r="V35" s="43"/>
      <c r="W35" s="43"/>
      <c r="X35" s="43"/>
      <c r="Z35" s="43"/>
      <c r="AA35" s="43"/>
      <c r="AB35" s="43"/>
      <c r="AD35" s="43"/>
      <c r="AE35" s="43"/>
      <c r="AF35" s="43"/>
      <c r="AH35" s="43"/>
      <c r="AI35" s="43"/>
      <c r="AJ35" s="43"/>
      <c r="AL35" s="43"/>
      <c r="AM35" s="43"/>
      <c r="AN35" s="43"/>
      <c r="AP35" s="43"/>
      <c r="AQ35" s="43"/>
      <c r="AR35" s="43"/>
      <c r="AT35" s="43"/>
      <c r="AU35" s="43"/>
      <c r="AV35" s="43"/>
      <c r="AX35" s="43"/>
      <c r="AY35" s="43"/>
      <c r="AZ35" s="43"/>
      <c r="BB35" s="43"/>
      <c r="BC35" s="43"/>
      <c r="BD35" s="43"/>
      <c r="BF35" s="43"/>
      <c r="BG35" s="43"/>
      <c r="BH35" s="43"/>
      <c r="BJ35" s="43"/>
      <c r="BK35" s="43"/>
      <c r="BL35" s="43"/>
      <c r="BN35" s="43"/>
      <c r="BO35" s="43"/>
      <c r="BP35" s="43"/>
      <c r="BR35" s="43"/>
      <c r="BS35" s="43"/>
      <c r="BT35" s="43"/>
      <c r="BV35" s="43"/>
      <c r="BW35" s="43"/>
      <c r="BX35" s="43"/>
      <c r="BZ35" s="43"/>
      <c r="CA35" s="43"/>
      <c r="CB35" s="43"/>
      <c r="CI35" s="43" t="s">
        <v>653</v>
      </c>
      <c r="CJ35" s="43"/>
      <c r="CK35" s="43"/>
      <c r="CM35" s="43" t="s">
        <v>762</v>
      </c>
      <c r="CN35" s="43"/>
      <c r="CO35" s="43"/>
      <c r="CQ35" s="43" t="s">
        <v>830</v>
      </c>
      <c r="CR35" s="43"/>
      <c r="CS35" s="43"/>
      <c r="CU35" s="43" t="s">
        <v>790</v>
      </c>
      <c r="CV35" s="43"/>
      <c r="CW35" s="43"/>
      <c r="CY35" s="43" t="s">
        <v>587</v>
      </c>
      <c r="CZ35" s="43"/>
      <c r="DA35" s="43"/>
      <c r="DC35" s="43" t="s">
        <v>588</v>
      </c>
      <c r="DD35" s="43"/>
      <c r="DE35" s="43"/>
      <c r="DG35" s="43" t="s">
        <v>628</v>
      </c>
      <c r="DH35" s="43"/>
      <c r="DI35" s="43"/>
      <c r="DK35" s="43" t="s">
        <v>599</v>
      </c>
      <c r="DL35" s="43"/>
      <c r="DM35" s="43"/>
      <c r="DO35" s="43" t="s">
        <v>600</v>
      </c>
      <c r="DP35" s="43"/>
      <c r="DQ35" s="43"/>
      <c r="DS35" s="43" t="s">
        <v>601</v>
      </c>
      <c r="DT35" s="43"/>
      <c r="DU35" s="43"/>
      <c r="DW35" s="43" t="s">
        <v>611</v>
      </c>
      <c r="DX35" s="43"/>
      <c r="DY35" s="43"/>
      <c r="EA35" s="43" t="s">
        <v>612</v>
      </c>
      <c r="EB35" s="43"/>
      <c r="EC35" s="43"/>
      <c r="EE35" s="43" t="s">
        <v>613</v>
      </c>
      <c r="EF35" s="43"/>
      <c r="EG35" s="43"/>
      <c r="EI35" s="43" t="s">
        <v>718</v>
      </c>
      <c r="EJ35" s="43"/>
      <c r="EK35" s="43"/>
      <c r="EM35" s="43" t="s">
        <v>720</v>
      </c>
      <c r="EN35" s="43"/>
      <c r="EO35" s="43"/>
      <c r="EQ35" s="43" t="s">
        <v>695</v>
      </c>
      <c r="ER35" s="43"/>
      <c r="ES35" s="43"/>
      <c r="EU35" s="43" t="s">
        <v>575</v>
      </c>
      <c r="EV35" s="43"/>
      <c r="EW35" s="43"/>
      <c r="EY35" s="43" t="s">
        <v>576</v>
      </c>
      <c r="EZ35" s="43"/>
      <c r="FA35" s="43"/>
      <c r="FC35" s="43" t="s">
        <v>627</v>
      </c>
      <c r="FD35" s="43"/>
      <c r="FE35" s="43"/>
      <c r="FG35" s="43" t="s">
        <v>587</v>
      </c>
      <c r="FH35" s="43"/>
      <c r="FI35" s="43"/>
      <c r="FK35" s="43" t="s">
        <v>588</v>
      </c>
      <c r="FL35" s="43"/>
      <c r="FM35" s="43"/>
      <c r="FO35" s="43" t="s">
        <v>628</v>
      </c>
      <c r="FP35" s="43"/>
      <c r="FQ35" s="43"/>
      <c r="FS35" s="43" t="s">
        <v>599</v>
      </c>
      <c r="FT35" s="43"/>
      <c r="FU35" s="43"/>
      <c r="FW35" s="43" t="s">
        <v>600</v>
      </c>
      <c r="FX35" s="43"/>
      <c r="FY35" s="43"/>
      <c r="GA35" s="43" t="s">
        <v>601</v>
      </c>
      <c r="GB35" s="43"/>
      <c r="GC35" s="43"/>
      <c r="GE35" s="43" t="s">
        <v>611</v>
      </c>
      <c r="GF35" s="43"/>
      <c r="GG35" s="43"/>
      <c r="GI35" s="43" t="s">
        <v>612</v>
      </c>
      <c r="GJ35" s="43"/>
      <c r="GK35" s="43"/>
      <c r="GM35" s="43" t="s">
        <v>613</v>
      </c>
      <c r="GN35" s="43"/>
      <c r="GO35" s="43"/>
    </row>
    <row r="36" spans="2:197" x14ac:dyDescent="0.25">
      <c r="B36" s="43"/>
      <c r="C36" s="43"/>
      <c r="D36" s="43"/>
      <c r="F36" s="43"/>
      <c r="G36" s="43"/>
      <c r="H36" s="43"/>
      <c r="J36" s="43"/>
      <c r="K36" s="43"/>
      <c r="L36" s="43"/>
      <c r="N36" s="43"/>
      <c r="O36" s="43"/>
      <c r="P36" s="43"/>
      <c r="R36" s="43"/>
      <c r="S36" s="43"/>
      <c r="T36" s="43"/>
      <c r="V36" s="43"/>
      <c r="W36" s="43"/>
      <c r="X36" s="43"/>
      <c r="Z36" s="43"/>
      <c r="AA36" s="43"/>
      <c r="AB36" s="43"/>
      <c r="AD36" s="43"/>
      <c r="AE36" s="43"/>
      <c r="AF36" s="43"/>
      <c r="AH36" s="43"/>
      <c r="AI36" s="43"/>
      <c r="AJ36" s="43"/>
      <c r="AL36" s="43"/>
      <c r="AM36" s="43"/>
      <c r="AN36" s="43"/>
      <c r="AP36" s="43"/>
      <c r="AQ36" s="43"/>
      <c r="AR36" s="43"/>
      <c r="AT36" s="43"/>
      <c r="AU36" s="43"/>
      <c r="AV36" s="43"/>
      <c r="AX36" s="43"/>
      <c r="AY36" s="43"/>
      <c r="AZ36" s="43"/>
      <c r="BB36" s="43"/>
      <c r="BC36" s="43"/>
      <c r="BD36" s="43"/>
      <c r="BF36" s="43"/>
      <c r="BG36" s="43"/>
      <c r="BH36" s="43"/>
      <c r="BJ36" s="43"/>
      <c r="BK36" s="43"/>
      <c r="BL36" s="43"/>
      <c r="BN36" s="43"/>
      <c r="BO36" s="43"/>
      <c r="BP36" s="43"/>
      <c r="BR36" s="43"/>
      <c r="BS36" s="43"/>
      <c r="BT36" s="43"/>
      <c r="BV36" s="43"/>
      <c r="BW36" s="43"/>
      <c r="BX36" s="43"/>
      <c r="BZ36" s="43"/>
      <c r="CA36" s="43"/>
      <c r="CB36" s="43"/>
      <c r="CI36" s="43"/>
      <c r="CJ36" s="43"/>
      <c r="CK36" s="43"/>
      <c r="CM36" s="43"/>
      <c r="CN36" s="43"/>
      <c r="CO36" s="43"/>
      <c r="CQ36" s="43"/>
      <c r="CR36" s="43"/>
      <c r="CS36" s="43"/>
      <c r="CU36" s="43"/>
      <c r="CV36" s="43"/>
      <c r="CW36" s="43"/>
      <c r="CY36" s="43"/>
      <c r="CZ36" s="43"/>
      <c r="DA36" s="43"/>
      <c r="DC36" s="43"/>
      <c r="DD36" s="43"/>
      <c r="DE36" s="43"/>
      <c r="DG36" s="43"/>
      <c r="DH36" s="43"/>
      <c r="DI36" s="43"/>
      <c r="DK36" s="43"/>
      <c r="DL36" s="43"/>
      <c r="DM36" s="43"/>
      <c r="DO36" s="43"/>
      <c r="DP36" s="43"/>
      <c r="DQ36" s="43"/>
      <c r="DS36" s="43"/>
      <c r="DT36" s="43"/>
      <c r="DU36" s="43"/>
      <c r="DW36" s="43"/>
      <c r="DX36" s="43"/>
      <c r="DY36" s="43"/>
      <c r="EA36" s="43"/>
      <c r="EB36" s="43"/>
      <c r="EC36" s="43"/>
      <c r="EE36" s="43"/>
      <c r="EF36" s="43"/>
      <c r="EG36" s="43"/>
      <c r="EI36" s="43"/>
      <c r="EJ36" s="43"/>
      <c r="EK36" s="43"/>
      <c r="EM36" s="43"/>
      <c r="EN36" s="43"/>
      <c r="EO36" s="43"/>
      <c r="EQ36" s="43"/>
      <c r="ER36" s="43"/>
      <c r="ES36" s="43"/>
      <c r="EU36" s="43"/>
      <c r="EV36" s="43"/>
      <c r="EW36" s="43"/>
      <c r="EY36" s="43"/>
      <c r="EZ36" s="43"/>
      <c r="FA36" s="43"/>
      <c r="FC36" s="43"/>
      <c r="FD36" s="43"/>
      <c r="FE36" s="43"/>
      <c r="FG36" s="43"/>
      <c r="FH36" s="43"/>
      <c r="FI36" s="43"/>
      <c r="FK36" s="43"/>
      <c r="FL36" s="43"/>
      <c r="FM36" s="43"/>
      <c r="FO36" s="43"/>
      <c r="FP36" s="43"/>
      <c r="FQ36" s="43"/>
      <c r="FS36" s="43"/>
      <c r="FT36" s="43"/>
      <c r="FU36" s="43"/>
      <c r="FW36" s="43"/>
      <c r="FX36" s="43"/>
      <c r="FY36" s="43"/>
      <c r="GA36" s="43"/>
      <c r="GB36" s="43"/>
      <c r="GC36" s="43"/>
      <c r="GE36" s="43"/>
      <c r="GF36" s="43"/>
      <c r="GG36" s="43"/>
      <c r="GI36" s="43"/>
      <c r="GJ36" s="43"/>
      <c r="GK36" s="43"/>
      <c r="GM36" s="43"/>
      <c r="GN36" s="43"/>
      <c r="GO36" s="43"/>
    </row>
    <row r="37" spans="2:197" x14ac:dyDescent="0.25">
      <c r="B37" s="43"/>
      <c r="C37" s="43"/>
      <c r="D37" s="43"/>
      <c r="F37" s="43"/>
      <c r="G37" s="43"/>
      <c r="H37" s="43"/>
      <c r="J37" s="43"/>
      <c r="K37" s="43"/>
      <c r="L37" s="43"/>
      <c r="N37" s="43"/>
      <c r="O37" s="43"/>
      <c r="P37" s="43"/>
      <c r="R37" s="43"/>
      <c r="S37" s="43"/>
      <c r="T37" s="43"/>
      <c r="V37" s="43"/>
      <c r="W37" s="43"/>
      <c r="X37" s="43"/>
      <c r="Z37" s="43"/>
      <c r="AA37" s="43"/>
      <c r="AB37" s="43"/>
      <c r="AD37" s="43"/>
      <c r="AE37" s="43"/>
      <c r="AF37" s="43"/>
      <c r="AH37" s="43"/>
      <c r="AI37" s="43"/>
      <c r="AJ37" s="43"/>
      <c r="AL37" s="43"/>
      <c r="AM37" s="43"/>
      <c r="AN37" s="43"/>
      <c r="AP37" s="43"/>
      <c r="AQ37" s="43"/>
      <c r="AR37" s="43"/>
      <c r="AT37" s="43"/>
      <c r="AU37" s="43"/>
      <c r="AV37" s="43"/>
      <c r="AX37" s="43"/>
      <c r="AY37" s="43"/>
      <c r="AZ37" s="43"/>
      <c r="BB37" s="43"/>
      <c r="BC37" s="43"/>
      <c r="BD37" s="43"/>
      <c r="BF37" s="43"/>
      <c r="BG37" s="43"/>
      <c r="BH37" s="43"/>
      <c r="BJ37" s="43"/>
      <c r="BK37" s="43"/>
      <c r="BL37" s="43"/>
      <c r="BN37" s="43"/>
      <c r="BO37" s="43"/>
      <c r="BP37" s="43"/>
      <c r="BR37" s="43"/>
      <c r="BS37" s="43"/>
      <c r="BT37" s="43"/>
      <c r="BV37" s="43"/>
      <c r="BW37" s="43"/>
      <c r="BX37" s="43"/>
      <c r="BZ37" s="43"/>
      <c r="CA37" s="43"/>
      <c r="CB37" s="43"/>
      <c r="CI37" s="43"/>
      <c r="CJ37" s="43"/>
      <c r="CK37" s="43"/>
      <c r="CM37" s="43"/>
      <c r="CN37" s="43"/>
      <c r="CO37" s="43"/>
      <c r="CQ37" s="43"/>
      <c r="CR37" s="43"/>
      <c r="CS37" s="43"/>
      <c r="CU37" s="43"/>
      <c r="CV37" s="43"/>
      <c r="CW37" s="43"/>
      <c r="CY37" s="43"/>
      <c r="CZ37" s="43"/>
      <c r="DA37" s="43"/>
      <c r="DC37" s="43"/>
      <c r="DD37" s="43"/>
      <c r="DE37" s="43"/>
      <c r="DG37" s="43"/>
      <c r="DH37" s="43"/>
      <c r="DI37" s="43"/>
      <c r="DK37" s="43"/>
      <c r="DL37" s="43"/>
      <c r="DM37" s="43"/>
      <c r="DO37" s="43"/>
      <c r="DP37" s="43"/>
      <c r="DQ37" s="43"/>
      <c r="DS37" s="43"/>
      <c r="DT37" s="43"/>
      <c r="DU37" s="43"/>
      <c r="DW37" s="43"/>
      <c r="DX37" s="43"/>
      <c r="DY37" s="43"/>
      <c r="EA37" s="43"/>
      <c r="EB37" s="43"/>
      <c r="EC37" s="43"/>
      <c r="EE37" s="43"/>
      <c r="EF37" s="43"/>
      <c r="EG37" s="43"/>
      <c r="EI37" s="43"/>
      <c r="EJ37" s="43"/>
      <c r="EK37" s="43"/>
      <c r="EM37" s="43"/>
      <c r="EN37" s="43"/>
      <c r="EO37" s="43"/>
      <c r="EQ37" s="43"/>
      <c r="ER37" s="43"/>
      <c r="ES37" s="43"/>
      <c r="EU37" s="43"/>
      <c r="EV37" s="43"/>
      <c r="EW37" s="43"/>
      <c r="EY37" s="43"/>
      <c r="EZ37" s="43"/>
      <c r="FA37" s="43"/>
      <c r="FC37" s="43"/>
      <c r="FD37" s="43"/>
      <c r="FE37" s="43"/>
      <c r="FG37" s="43"/>
      <c r="FH37" s="43"/>
      <c r="FI37" s="43"/>
      <c r="FK37" s="43"/>
      <c r="FL37" s="43"/>
      <c r="FM37" s="43"/>
      <c r="FO37" s="43"/>
      <c r="FP37" s="43"/>
      <c r="FQ37" s="43"/>
      <c r="FS37" s="43"/>
      <c r="FT37" s="43"/>
      <c r="FU37" s="43"/>
      <c r="FW37" s="43"/>
      <c r="FX37" s="43"/>
      <c r="FY37" s="43"/>
      <c r="GA37" s="43"/>
      <c r="GB37" s="43"/>
      <c r="GC37" s="43"/>
      <c r="GE37" s="43"/>
      <c r="GF37" s="43"/>
      <c r="GG37" s="43"/>
      <c r="GI37" s="43"/>
      <c r="GJ37" s="43"/>
      <c r="GK37" s="43"/>
      <c r="GM37" s="43"/>
      <c r="GN37" s="43"/>
      <c r="GO37" s="43"/>
    </row>
    <row r="39" spans="2:197" x14ac:dyDescent="0.25">
      <c r="B39" s="43" t="s">
        <v>711</v>
      </c>
      <c r="C39" s="43"/>
      <c r="D39" s="43"/>
      <c r="F39" s="43" t="s">
        <v>774</v>
      </c>
      <c r="G39" s="43"/>
      <c r="H39" s="43"/>
      <c r="J39" s="43" t="s">
        <v>797</v>
      </c>
      <c r="K39" s="43"/>
      <c r="L39" s="43"/>
      <c r="N39" s="43" t="s">
        <v>810</v>
      </c>
      <c r="O39" s="43"/>
      <c r="P39" s="43"/>
      <c r="R39" s="43"/>
      <c r="S39" s="43"/>
      <c r="T39" s="43"/>
      <c r="V39" s="43"/>
      <c r="W39" s="43"/>
      <c r="X39" s="43"/>
      <c r="Z39" s="43"/>
      <c r="AA39" s="43"/>
      <c r="AB39" s="43"/>
      <c r="AD39" s="43"/>
      <c r="AE39" s="43"/>
      <c r="AF39" s="43"/>
      <c r="AH39" s="43"/>
      <c r="AI39" s="43"/>
      <c r="AJ39" s="43"/>
      <c r="AL39" s="43"/>
      <c r="AM39" s="43"/>
      <c r="AN39" s="43"/>
      <c r="AP39" s="43"/>
      <c r="AQ39" s="43"/>
      <c r="AR39" s="43"/>
      <c r="AT39" s="43"/>
      <c r="AU39" s="43"/>
      <c r="AV39" s="43"/>
      <c r="CI39" s="43" t="s">
        <v>654</v>
      </c>
      <c r="CJ39" s="43"/>
      <c r="CK39" s="43"/>
      <c r="CM39" s="43" t="s">
        <v>773</v>
      </c>
      <c r="CN39" s="43"/>
      <c r="CO39" s="43"/>
      <c r="CQ39" s="43" t="s">
        <v>796</v>
      </c>
      <c r="CR39" s="43"/>
      <c r="CS39" s="43"/>
      <c r="CU39" s="43" t="s">
        <v>809</v>
      </c>
      <c r="CV39" s="43"/>
      <c r="CW39" s="43"/>
      <c r="CY39" s="43" t="s">
        <v>589</v>
      </c>
      <c r="CZ39" s="43"/>
      <c r="DA39" s="43"/>
      <c r="DC39" s="43" t="s">
        <v>590</v>
      </c>
      <c r="DD39" s="43"/>
      <c r="DE39" s="43"/>
      <c r="DG39" s="43" t="s">
        <v>591</v>
      </c>
      <c r="DH39" s="43"/>
      <c r="DI39" s="43"/>
      <c r="DK39" s="43" t="s">
        <v>602</v>
      </c>
      <c r="DL39" s="43"/>
      <c r="DM39" s="43"/>
      <c r="DO39" s="43" t="s">
        <v>603</v>
      </c>
      <c r="DP39" s="43"/>
      <c r="DQ39" s="43"/>
      <c r="DS39" s="43" t="s">
        <v>604</v>
      </c>
      <c r="DT39" s="43"/>
      <c r="DU39" s="43"/>
      <c r="DW39" s="43" t="s">
        <v>614</v>
      </c>
      <c r="DX39" s="43"/>
      <c r="DY39" s="43"/>
      <c r="EA39" s="43" t="s">
        <v>615</v>
      </c>
      <c r="EB39" s="43"/>
      <c r="EC39" s="43"/>
      <c r="EE39" s="51" t="s">
        <v>616</v>
      </c>
      <c r="EF39" s="51"/>
      <c r="EG39" s="51"/>
      <c r="EI39" s="43" t="s">
        <v>723</v>
      </c>
      <c r="EJ39" s="43"/>
      <c r="EK39" s="43"/>
      <c r="EM39" s="43" t="s">
        <v>728</v>
      </c>
      <c r="EN39" s="43"/>
      <c r="EO39" s="43"/>
      <c r="EQ39" s="43" t="s">
        <v>516</v>
      </c>
      <c r="ER39" s="43"/>
      <c r="ES39" s="43"/>
      <c r="EU39" s="43" t="s">
        <v>577</v>
      </c>
      <c r="EV39" s="43"/>
      <c r="EW39" s="43"/>
      <c r="EY39" s="43" t="s">
        <v>578</v>
      </c>
      <c r="EZ39" s="43"/>
      <c r="FA39" s="43"/>
      <c r="FC39" s="43" t="s">
        <v>629</v>
      </c>
      <c r="FD39" s="43"/>
      <c r="FE39" s="43"/>
      <c r="FG39" s="43" t="s">
        <v>589</v>
      </c>
      <c r="FH39" s="43"/>
      <c r="FI39" s="43"/>
      <c r="FK39" s="43" t="s">
        <v>590</v>
      </c>
      <c r="FL39" s="43"/>
      <c r="FM39" s="43"/>
      <c r="FO39" s="43" t="s">
        <v>591</v>
      </c>
      <c r="FP39" s="43"/>
      <c r="FQ39" s="43"/>
      <c r="FS39" s="43" t="s">
        <v>602</v>
      </c>
      <c r="FT39" s="43"/>
      <c r="FU39" s="43"/>
      <c r="FW39" s="43" t="s">
        <v>603</v>
      </c>
      <c r="FX39" s="43"/>
      <c r="FY39" s="43"/>
      <c r="GA39" s="43" t="s">
        <v>604</v>
      </c>
      <c r="GB39" s="43"/>
      <c r="GC39" s="43"/>
      <c r="GE39" s="43" t="s">
        <v>614</v>
      </c>
      <c r="GF39" s="43"/>
      <c r="GG39" s="43"/>
      <c r="GI39" s="43" t="s">
        <v>615</v>
      </c>
      <c r="GJ39" s="43"/>
      <c r="GK39" s="43"/>
      <c r="GM39" s="51" t="s">
        <v>616</v>
      </c>
      <c r="GN39" s="51"/>
      <c r="GO39" s="51"/>
    </row>
    <row r="40" spans="2:197" x14ac:dyDescent="0.25">
      <c r="B40" s="43"/>
      <c r="C40" s="43"/>
      <c r="D40" s="43"/>
      <c r="F40" s="43"/>
      <c r="G40" s="43"/>
      <c r="H40" s="43"/>
      <c r="J40" s="43"/>
      <c r="K40" s="43"/>
      <c r="L40" s="43"/>
      <c r="N40" s="43"/>
      <c r="O40" s="43"/>
      <c r="P40" s="43"/>
      <c r="R40" s="43"/>
      <c r="S40" s="43"/>
      <c r="T40" s="43"/>
      <c r="V40" s="43"/>
      <c r="W40" s="43"/>
      <c r="X40" s="43"/>
      <c r="Z40" s="43"/>
      <c r="AA40" s="43"/>
      <c r="AB40" s="43"/>
      <c r="AD40" s="43"/>
      <c r="AE40" s="43"/>
      <c r="AF40" s="43"/>
      <c r="AH40" s="43"/>
      <c r="AI40" s="43"/>
      <c r="AJ40" s="43"/>
      <c r="AL40" s="43"/>
      <c r="AM40" s="43"/>
      <c r="AN40" s="43"/>
      <c r="AP40" s="43"/>
      <c r="AQ40" s="43"/>
      <c r="AR40" s="43"/>
      <c r="AT40" s="43"/>
      <c r="AU40" s="43"/>
      <c r="AV40" s="43"/>
      <c r="CI40" s="43"/>
      <c r="CJ40" s="43"/>
      <c r="CK40" s="43"/>
      <c r="CM40" s="43"/>
      <c r="CN40" s="43"/>
      <c r="CO40" s="43"/>
      <c r="CQ40" s="43"/>
      <c r="CR40" s="43"/>
      <c r="CS40" s="43"/>
      <c r="CU40" s="43"/>
      <c r="CV40" s="43"/>
      <c r="CW40" s="43"/>
      <c r="CY40" s="43"/>
      <c r="CZ40" s="43"/>
      <c r="DA40" s="43"/>
      <c r="DC40" s="43"/>
      <c r="DD40" s="43"/>
      <c r="DE40" s="43"/>
      <c r="DG40" s="43"/>
      <c r="DH40" s="43"/>
      <c r="DI40" s="43"/>
      <c r="DK40" s="43"/>
      <c r="DL40" s="43"/>
      <c r="DM40" s="43"/>
      <c r="DO40" s="43"/>
      <c r="DP40" s="43"/>
      <c r="DQ40" s="43"/>
      <c r="DS40" s="43"/>
      <c r="DT40" s="43"/>
      <c r="DU40" s="43"/>
      <c r="DW40" s="43"/>
      <c r="DX40" s="43"/>
      <c r="DY40" s="43"/>
      <c r="EA40" s="43"/>
      <c r="EB40" s="43"/>
      <c r="EC40" s="43"/>
      <c r="EE40" s="51"/>
      <c r="EF40" s="51"/>
      <c r="EG40" s="51"/>
      <c r="EI40" s="43"/>
      <c r="EJ40" s="43"/>
      <c r="EK40" s="43"/>
      <c r="EM40" s="43"/>
      <c r="EN40" s="43"/>
      <c r="EO40" s="43"/>
      <c r="EQ40" s="43"/>
      <c r="ER40" s="43"/>
      <c r="ES40" s="43"/>
      <c r="EU40" s="43"/>
      <c r="EV40" s="43"/>
      <c r="EW40" s="43"/>
      <c r="EY40" s="43"/>
      <c r="EZ40" s="43"/>
      <c r="FA40" s="43"/>
      <c r="FC40" s="43"/>
      <c r="FD40" s="43"/>
      <c r="FE40" s="43"/>
      <c r="FG40" s="43"/>
      <c r="FH40" s="43"/>
      <c r="FI40" s="43"/>
      <c r="FK40" s="43"/>
      <c r="FL40" s="43"/>
      <c r="FM40" s="43"/>
      <c r="FO40" s="43"/>
      <c r="FP40" s="43"/>
      <c r="FQ40" s="43"/>
      <c r="FS40" s="43"/>
      <c r="FT40" s="43"/>
      <c r="FU40" s="43"/>
      <c r="FW40" s="43"/>
      <c r="FX40" s="43"/>
      <c r="FY40" s="43"/>
      <c r="GA40" s="43"/>
      <c r="GB40" s="43"/>
      <c r="GC40" s="43"/>
      <c r="GE40" s="43"/>
      <c r="GF40" s="43"/>
      <c r="GG40" s="43"/>
      <c r="GI40" s="43"/>
      <c r="GJ40" s="43"/>
      <c r="GK40" s="43"/>
      <c r="GM40" s="51"/>
      <c r="GN40" s="51"/>
      <c r="GO40" s="51"/>
    </row>
    <row r="41" spans="2:197" x14ac:dyDescent="0.25">
      <c r="B41" s="43"/>
      <c r="C41" s="43"/>
      <c r="D41" s="43"/>
      <c r="F41" s="43"/>
      <c r="G41" s="43"/>
      <c r="H41" s="43"/>
      <c r="J41" s="43"/>
      <c r="K41" s="43"/>
      <c r="L41" s="43"/>
      <c r="N41" s="43"/>
      <c r="O41" s="43"/>
      <c r="P41" s="43"/>
      <c r="R41" s="43"/>
      <c r="S41" s="43"/>
      <c r="T41" s="43"/>
      <c r="V41" s="43"/>
      <c r="W41" s="43"/>
      <c r="X41" s="43"/>
      <c r="Z41" s="43"/>
      <c r="AA41" s="43"/>
      <c r="AB41" s="43"/>
      <c r="AD41" s="43"/>
      <c r="AE41" s="43"/>
      <c r="AF41" s="43"/>
      <c r="AH41" s="43"/>
      <c r="AI41" s="43"/>
      <c r="AJ41" s="43"/>
      <c r="AL41" s="43"/>
      <c r="AM41" s="43"/>
      <c r="AN41" s="43"/>
      <c r="AP41" s="43"/>
      <c r="AQ41" s="43"/>
      <c r="AR41" s="43"/>
      <c r="AT41" s="43"/>
      <c r="AU41" s="43"/>
      <c r="AV41" s="43"/>
      <c r="CI41" s="43"/>
      <c r="CJ41" s="43"/>
      <c r="CK41" s="43"/>
      <c r="CM41" s="43"/>
      <c r="CN41" s="43"/>
      <c r="CO41" s="43"/>
      <c r="CQ41" s="43"/>
      <c r="CR41" s="43"/>
      <c r="CS41" s="43"/>
      <c r="CU41" s="43"/>
      <c r="CV41" s="43"/>
      <c r="CW41" s="43"/>
      <c r="CY41" s="43"/>
      <c r="CZ41" s="43"/>
      <c r="DA41" s="43"/>
      <c r="DC41" s="43"/>
      <c r="DD41" s="43"/>
      <c r="DE41" s="43"/>
      <c r="DG41" s="43"/>
      <c r="DH41" s="43"/>
      <c r="DI41" s="43"/>
      <c r="DK41" s="43"/>
      <c r="DL41" s="43"/>
      <c r="DM41" s="43"/>
      <c r="DO41" s="43"/>
      <c r="DP41" s="43"/>
      <c r="DQ41" s="43"/>
      <c r="DS41" s="43"/>
      <c r="DT41" s="43"/>
      <c r="DU41" s="43"/>
      <c r="DW41" s="43"/>
      <c r="DX41" s="43"/>
      <c r="DY41" s="43"/>
      <c r="EA41" s="43"/>
      <c r="EB41" s="43"/>
      <c r="EC41" s="43"/>
      <c r="EE41" s="51"/>
      <c r="EF41" s="51"/>
      <c r="EG41" s="51"/>
      <c r="EI41" s="43"/>
      <c r="EJ41" s="43"/>
      <c r="EK41" s="43"/>
      <c r="EM41" s="43"/>
      <c r="EN41" s="43"/>
      <c r="EO41" s="43"/>
      <c r="EQ41" s="43"/>
      <c r="ER41" s="43"/>
      <c r="ES41" s="43"/>
      <c r="EU41" s="43"/>
      <c r="EV41" s="43"/>
      <c r="EW41" s="43"/>
      <c r="EY41" s="43"/>
      <c r="EZ41" s="43"/>
      <c r="FA41" s="43"/>
      <c r="FC41" s="43"/>
      <c r="FD41" s="43"/>
      <c r="FE41" s="43"/>
      <c r="FG41" s="43"/>
      <c r="FH41" s="43"/>
      <c r="FI41" s="43"/>
      <c r="FK41" s="43"/>
      <c r="FL41" s="43"/>
      <c r="FM41" s="43"/>
      <c r="FO41" s="43"/>
      <c r="FP41" s="43"/>
      <c r="FQ41" s="43"/>
      <c r="FS41" s="43"/>
      <c r="FT41" s="43"/>
      <c r="FU41" s="43"/>
      <c r="FW41" s="43"/>
      <c r="FX41" s="43"/>
      <c r="FY41" s="43"/>
      <c r="GA41" s="43"/>
      <c r="GB41" s="43"/>
      <c r="GC41" s="43"/>
      <c r="GE41" s="43"/>
      <c r="GF41" s="43"/>
      <c r="GG41" s="43"/>
      <c r="GI41" s="43"/>
      <c r="GJ41" s="43"/>
      <c r="GK41" s="43"/>
      <c r="GM41" s="51"/>
      <c r="GN41" s="51"/>
      <c r="GO41" s="51"/>
    </row>
    <row r="43" spans="2:197" x14ac:dyDescent="0.25">
      <c r="B43" s="43" t="s">
        <v>782</v>
      </c>
      <c r="C43" s="43"/>
      <c r="D43" s="43"/>
      <c r="F43" s="43" t="s">
        <v>779</v>
      </c>
      <c r="G43" s="43"/>
      <c r="H43" s="43"/>
      <c r="J43" s="43" t="s">
        <v>805</v>
      </c>
      <c r="K43" s="43"/>
      <c r="L43" s="43"/>
      <c r="N43" s="43" t="s">
        <v>824</v>
      </c>
      <c r="O43" s="43"/>
      <c r="P43" s="43"/>
      <c r="R43" s="43"/>
      <c r="S43" s="43"/>
      <c r="T43" s="43"/>
      <c r="V43" s="43"/>
      <c r="W43" s="43"/>
      <c r="X43" s="43"/>
      <c r="Z43" s="43"/>
      <c r="AA43" s="43"/>
      <c r="AB43" s="43"/>
      <c r="AD43" s="43"/>
      <c r="AE43" s="43"/>
      <c r="AF43" s="43"/>
      <c r="AH43" s="43"/>
      <c r="AI43" s="43"/>
      <c r="AJ43" s="43"/>
      <c r="AL43" s="43"/>
      <c r="AM43" s="43"/>
      <c r="AN43" s="43"/>
      <c r="AP43" s="43"/>
      <c r="AQ43" s="43"/>
      <c r="AR43" s="43"/>
      <c r="AT43" s="43"/>
      <c r="AU43" s="43"/>
      <c r="AV43" s="43"/>
      <c r="CI43" s="43" t="s">
        <v>781</v>
      </c>
      <c r="CJ43" s="43"/>
      <c r="CK43" s="43"/>
      <c r="CM43" s="43" t="s">
        <v>778</v>
      </c>
      <c r="CN43" s="43"/>
      <c r="CO43" s="43"/>
      <c r="CQ43" s="43" t="s">
        <v>804</v>
      </c>
      <c r="CR43" s="43"/>
      <c r="CS43" s="43"/>
      <c r="CU43" s="43" t="s">
        <v>823</v>
      </c>
      <c r="CV43" s="43"/>
      <c r="CW43" s="43"/>
      <c r="CY43" s="43" t="s">
        <v>592</v>
      </c>
      <c r="CZ43" s="43"/>
      <c r="DA43" s="43"/>
      <c r="DC43" s="43" t="s">
        <v>593</v>
      </c>
      <c r="DD43" s="43"/>
      <c r="DE43" s="43"/>
      <c r="DG43" s="43" t="s">
        <v>594</v>
      </c>
      <c r="DH43" s="43"/>
      <c r="DI43" s="43"/>
      <c r="DK43" s="43" t="s">
        <v>631</v>
      </c>
      <c r="DL43" s="43"/>
      <c r="DM43" s="43"/>
      <c r="DO43" s="43" t="s">
        <v>605</v>
      </c>
      <c r="DP43" s="43"/>
      <c r="DQ43" s="43"/>
      <c r="DS43" s="43" t="s">
        <v>606</v>
      </c>
      <c r="DT43" s="43"/>
      <c r="DU43" s="43"/>
      <c r="DW43" s="43" t="s">
        <v>617</v>
      </c>
      <c r="DX43" s="43"/>
      <c r="DY43" s="43"/>
      <c r="EA43" s="43" t="s">
        <v>618</v>
      </c>
      <c r="EB43" s="43"/>
      <c r="EC43" s="43"/>
      <c r="EE43" s="51" t="s">
        <v>619</v>
      </c>
      <c r="EF43" s="51"/>
      <c r="EG43" s="51"/>
      <c r="EI43" s="43" t="s">
        <v>733</v>
      </c>
      <c r="EJ43" s="43"/>
      <c r="EK43" s="43"/>
      <c r="EM43" s="43" t="s">
        <v>735</v>
      </c>
      <c r="EN43" s="43"/>
      <c r="EO43" s="43"/>
      <c r="EQ43" s="43" t="s">
        <v>737</v>
      </c>
      <c r="ER43" s="43"/>
      <c r="ES43" s="43"/>
      <c r="EU43" s="43" t="s">
        <v>630</v>
      </c>
      <c r="EV43" s="43"/>
      <c r="EW43" s="43"/>
      <c r="EY43" s="43" t="s">
        <v>579</v>
      </c>
      <c r="EZ43" s="43"/>
      <c r="FA43" s="43"/>
      <c r="FC43" s="43" t="s">
        <v>580</v>
      </c>
      <c r="FD43" s="43"/>
      <c r="FE43" s="43"/>
      <c r="FG43" s="43" t="s">
        <v>592</v>
      </c>
      <c r="FH43" s="43"/>
      <c r="FI43" s="43"/>
      <c r="FK43" s="43" t="s">
        <v>593</v>
      </c>
      <c r="FL43" s="43"/>
      <c r="FM43" s="43"/>
      <c r="FO43" s="43" t="s">
        <v>594</v>
      </c>
      <c r="FP43" s="43"/>
      <c r="FQ43" s="43"/>
      <c r="FS43" s="43" t="s">
        <v>631</v>
      </c>
      <c r="FT43" s="43"/>
      <c r="FU43" s="43"/>
      <c r="FW43" s="43" t="s">
        <v>605</v>
      </c>
      <c r="FX43" s="43"/>
      <c r="FY43" s="43"/>
      <c r="GA43" s="43" t="s">
        <v>606</v>
      </c>
      <c r="GB43" s="43"/>
      <c r="GC43" s="43"/>
      <c r="GE43" s="43" t="s">
        <v>617</v>
      </c>
      <c r="GF43" s="43"/>
      <c r="GG43" s="43"/>
      <c r="GI43" s="43" t="s">
        <v>618</v>
      </c>
      <c r="GJ43" s="43"/>
      <c r="GK43" s="43"/>
      <c r="GM43" s="51" t="s">
        <v>619</v>
      </c>
      <c r="GN43" s="51"/>
      <c r="GO43" s="51"/>
    </row>
    <row r="44" spans="2:197" x14ac:dyDescent="0.25">
      <c r="B44" s="43"/>
      <c r="C44" s="43"/>
      <c r="D44" s="43"/>
      <c r="F44" s="43"/>
      <c r="G44" s="43"/>
      <c r="H44" s="43"/>
      <c r="J44" s="43"/>
      <c r="K44" s="43"/>
      <c r="L44" s="43"/>
      <c r="N44" s="43"/>
      <c r="O44" s="43"/>
      <c r="P44" s="43"/>
      <c r="R44" s="43"/>
      <c r="S44" s="43"/>
      <c r="T44" s="43"/>
      <c r="V44" s="43"/>
      <c r="W44" s="43"/>
      <c r="X44" s="43"/>
      <c r="Z44" s="43"/>
      <c r="AA44" s="43"/>
      <c r="AB44" s="43"/>
      <c r="AD44" s="43"/>
      <c r="AE44" s="43"/>
      <c r="AF44" s="43"/>
      <c r="AH44" s="43"/>
      <c r="AI44" s="43"/>
      <c r="AJ44" s="43"/>
      <c r="AL44" s="43"/>
      <c r="AM44" s="43"/>
      <c r="AN44" s="43"/>
      <c r="AP44" s="43"/>
      <c r="AQ44" s="43"/>
      <c r="AR44" s="43"/>
      <c r="AT44" s="43"/>
      <c r="AU44" s="43"/>
      <c r="AV44" s="43"/>
      <c r="CI44" s="43"/>
      <c r="CJ44" s="43"/>
      <c r="CK44" s="43"/>
      <c r="CM44" s="43"/>
      <c r="CN44" s="43"/>
      <c r="CO44" s="43"/>
      <c r="CQ44" s="43"/>
      <c r="CR44" s="43"/>
      <c r="CS44" s="43"/>
      <c r="CU44" s="43"/>
      <c r="CV44" s="43"/>
      <c r="CW44" s="43"/>
      <c r="CY44" s="43"/>
      <c r="CZ44" s="43"/>
      <c r="DA44" s="43"/>
      <c r="DC44" s="43"/>
      <c r="DD44" s="43"/>
      <c r="DE44" s="43"/>
      <c r="DG44" s="43"/>
      <c r="DH44" s="43"/>
      <c r="DI44" s="43"/>
      <c r="DK44" s="43"/>
      <c r="DL44" s="43"/>
      <c r="DM44" s="43"/>
      <c r="DO44" s="43"/>
      <c r="DP44" s="43"/>
      <c r="DQ44" s="43"/>
      <c r="DS44" s="43"/>
      <c r="DT44" s="43"/>
      <c r="DU44" s="43"/>
      <c r="DW44" s="43"/>
      <c r="DX44" s="43"/>
      <c r="DY44" s="43"/>
      <c r="EA44" s="43"/>
      <c r="EB44" s="43"/>
      <c r="EC44" s="43"/>
      <c r="EE44" s="51"/>
      <c r="EF44" s="51"/>
      <c r="EG44" s="51"/>
      <c r="EI44" s="43"/>
      <c r="EJ44" s="43"/>
      <c r="EK44" s="43"/>
      <c r="EM44" s="43"/>
      <c r="EN44" s="43"/>
      <c r="EO44" s="43"/>
      <c r="EQ44" s="43"/>
      <c r="ER44" s="43"/>
      <c r="ES44" s="43"/>
      <c r="EU44" s="43"/>
      <c r="EV44" s="43"/>
      <c r="EW44" s="43"/>
      <c r="EY44" s="43"/>
      <c r="EZ44" s="43"/>
      <c r="FA44" s="43"/>
      <c r="FC44" s="43"/>
      <c r="FD44" s="43"/>
      <c r="FE44" s="43"/>
      <c r="FG44" s="43"/>
      <c r="FH44" s="43"/>
      <c r="FI44" s="43"/>
      <c r="FK44" s="43"/>
      <c r="FL44" s="43"/>
      <c r="FM44" s="43"/>
      <c r="FO44" s="43"/>
      <c r="FP44" s="43"/>
      <c r="FQ44" s="43"/>
      <c r="FS44" s="43"/>
      <c r="FT44" s="43"/>
      <c r="FU44" s="43"/>
      <c r="FW44" s="43"/>
      <c r="FX44" s="43"/>
      <c r="FY44" s="43"/>
      <c r="GA44" s="43"/>
      <c r="GB44" s="43"/>
      <c r="GC44" s="43"/>
      <c r="GE44" s="43"/>
      <c r="GF44" s="43"/>
      <c r="GG44" s="43"/>
      <c r="GI44" s="43"/>
      <c r="GJ44" s="43"/>
      <c r="GK44" s="43"/>
      <c r="GM44" s="51"/>
      <c r="GN44" s="51"/>
      <c r="GO44" s="51"/>
    </row>
    <row r="45" spans="2:197" x14ac:dyDescent="0.25">
      <c r="B45" s="43"/>
      <c r="C45" s="43"/>
      <c r="D45" s="43"/>
      <c r="F45" s="43"/>
      <c r="G45" s="43"/>
      <c r="H45" s="43"/>
      <c r="J45" s="43"/>
      <c r="K45" s="43"/>
      <c r="L45" s="43"/>
      <c r="N45" s="43"/>
      <c r="O45" s="43"/>
      <c r="P45" s="43"/>
      <c r="R45" s="43"/>
      <c r="S45" s="43"/>
      <c r="T45" s="43"/>
      <c r="V45" s="43"/>
      <c r="W45" s="43"/>
      <c r="X45" s="43"/>
      <c r="Z45" s="43"/>
      <c r="AA45" s="43"/>
      <c r="AB45" s="43"/>
      <c r="AD45" s="43"/>
      <c r="AE45" s="43"/>
      <c r="AF45" s="43"/>
      <c r="AH45" s="43"/>
      <c r="AI45" s="43"/>
      <c r="AJ45" s="43"/>
      <c r="AL45" s="43"/>
      <c r="AM45" s="43"/>
      <c r="AN45" s="43"/>
      <c r="AP45" s="43"/>
      <c r="AQ45" s="43"/>
      <c r="AR45" s="43"/>
      <c r="AT45" s="43"/>
      <c r="AU45" s="43"/>
      <c r="AV45" s="43"/>
      <c r="CI45" s="43"/>
      <c r="CJ45" s="43"/>
      <c r="CK45" s="43"/>
      <c r="CM45" s="43"/>
      <c r="CN45" s="43"/>
      <c r="CO45" s="43"/>
      <c r="CQ45" s="43"/>
      <c r="CR45" s="43"/>
      <c r="CS45" s="43"/>
      <c r="CU45" s="43"/>
      <c r="CV45" s="43"/>
      <c r="CW45" s="43"/>
      <c r="CY45" s="43"/>
      <c r="CZ45" s="43"/>
      <c r="DA45" s="43"/>
      <c r="DC45" s="43"/>
      <c r="DD45" s="43"/>
      <c r="DE45" s="43"/>
      <c r="DG45" s="43"/>
      <c r="DH45" s="43"/>
      <c r="DI45" s="43"/>
      <c r="DK45" s="43"/>
      <c r="DL45" s="43"/>
      <c r="DM45" s="43"/>
      <c r="DO45" s="43"/>
      <c r="DP45" s="43"/>
      <c r="DQ45" s="43"/>
      <c r="DS45" s="43"/>
      <c r="DT45" s="43"/>
      <c r="DU45" s="43"/>
      <c r="DW45" s="43"/>
      <c r="DX45" s="43"/>
      <c r="DY45" s="43"/>
      <c r="EA45" s="43"/>
      <c r="EB45" s="43"/>
      <c r="EC45" s="43"/>
      <c r="EE45" s="51"/>
      <c r="EF45" s="51"/>
      <c r="EG45" s="51"/>
      <c r="EI45" s="43"/>
      <c r="EJ45" s="43"/>
      <c r="EK45" s="43"/>
      <c r="EM45" s="43"/>
      <c r="EN45" s="43"/>
      <c r="EO45" s="43"/>
      <c r="EQ45" s="43"/>
      <c r="ER45" s="43"/>
      <c r="ES45" s="43"/>
      <c r="EU45" s="43"/>
      <c r="EV45" s="43"/>
      <c r="EW45" s="43"/>
      <c r="EY45" s="43"/>
      <c r="EZ45" s="43"/>
      <c r="FA45" s="43"/>
      <c r="FC45" s="43"/>
      <c r="FD45" s="43"/>
      <c r="FE45" s="43"/>
      <c r="FG45" s="43"/>
      <c r="FH45" s="43"/>
      <c r="FI45" s="43"/>
      <c r="FK45" s="43"/>
      <c r="FL45" s="43"/>
      <c r="FM45" s="43"/>
      <c r="FO45" s="43"/>
      <c r="FP45" s="43"/>
      <c r="FQ45" s="43"/>
      <c r="FS45" s="43"/>
      <c r="FT45" s="43"/>
      <c r="FU45" s="43"/>
      <c r="FW45" s="43"/>
      <c r="FX45" s="43"/>
      <c r="FY45" s="43"/>
      <c r="GA45" s="43"/>
      <c r="GB45" s="43"/>
      <c r="GC45" s="43"/>
      <c r="GE45" s="43"/>
      <c r="GF45" s="43"/>
      <c r="GG45" s="43"/>
      <c r="GI45" s="43"/>
      <c r="GJ45" s="43"/>
      <c r="GK45" s="43"/>
      <c r="GM45" s="51"/>
      <c r="GN45" s="51"/>
      <c r="GO45" s="51"/>
    </row>
    <row r="47" spans="2:197" x14ac:dyDescent="0.25">
      <c r="D47" s="43" t="s">
        <v>772</v>
      </c>
      <c r="E47" s="43"/>
      <c r="F47" s="43"/>
      <c r="L47" s="43" t="s">
        <v>808</v>
      </c>
      <c r="M47" s="43"/>
      <c r="N47" s="43"/>
      <c r="T47" s="43"/>
      <c r="U47" s="43"/>
      <c r="V47" s="43"/>
      <c r="AB47" s="43"/>
      <c r="AC47" s="43"/>
      <c r="AD47" s="43"/>
      <c r="AJ47" s="43"/>
      <c r="AK47" s="43"/>
      <c r="AL47" s="43"/>
      <c r="AR47" s="43"/>
      <c r="AS47" s="43"/>
      <c r="AT47" s="43"/>
      <c r="CK47" s="43" t="s">
        <v>771</v>
      </c>
      <c r="CL47" s="43"/>
      <c r="CM47" s="43"/>
      <c r="CS47" s="43" t="s">
        <v>656</v>
      </c>
      <c r="CT47" s="43"/>
      <c r="CU47" s="43"/>
      <c r="EY47" s="50" t="s">
        <v>755</v>
      </c>
      <c r="EZ47" s="50"/>
      <c r="FA47" s="50"/>
    </row>
    <row r="48" spans="2:197" x14ac:dyDescent="0.25">
      <c r="D48" s="43"/>
      <c r="E48" s="43"/>
      <c r="F48" s="43"/>
      <c r="L48" s="43"/>
      <c r="M48" s="43"/>
      <c r="N48" s="43"/>
      <c r="T48" s="43"/>
      <c r="U48" s="43"/>
      <c r="V48" s="43"/>
      <c r="AB48" s="43"/>
      <c r="AC48" s="43"/>
      <c r="AD48" s="43"/>
      <c r="AJ48" s="43"/>
      <c r="AK48" s="43"/>
      <c r="AL48" s="43"/>
      <c r="AR48" s="43"/>
      <c r="AS48" s="43"/>
      <c r="AT48" s="43"/>
      <c r="CK48" s="43"/>
      <c r="CL48" s="43"/>
      <c r="CM48" s="43"/>
      <c r="CS48" s="43"/>
      <c r="CT48" s="43"/>
      <c r="CU48" s="43"/>
      <c r="EY48" s="50"/>
      <c r="EZ48" s="50"/>
      <c r="FA48" s="50"/>
    </row>
    <row r="49" spans="4:161" x14ac:dyDescent="0.25">
      <c r="D49" s="43"/>
      <c r="E49" s="43"/>
      <c r="F49" s="43"/>
      <c r="L49" s="43"/>
      <c r="M49" s="43"/>
      <c r="N49" s="43"/>
      <c r="T49" s="43"/>
      <c r="U49" s="43"/>
      <c r="V49" s="43"/>
      <c r="AB49" s="43"/>
      <c r="AC49" s="43"/>
      <c r="AD49" s="43"/>
      <c r="AJ49" s="43"/>
      <c r="AK49" s="43"/>
      <c r="AL49" s="43"/>
      <c r="AR49" s="43"/>
      <c r="AS49" s="43"/>
      <c r="AT49" s="43"/>
      <c r="CK49" s="43"/>
      <c r="CL49" s="43"/>
      <c r="CM49" s="43"/>
      <c r="CS49" s="43"/>
      <c r="CT49" s="43"/>
      <c r="CU49" s="43"/>
    </row>
    <row r="50" spans="4:161" x14ac:dyDescent="0.25">
      <c r="EU50" s="43" t="s">
        <v>846</v>
      </c>
      <c r="EV50" s="43"/>
      <c r="EW50" s="43"/>
      <c r="EY50" s="43" t="s">
        <v>853</v>
      </c>
      <c r="EZ50" s="43"/>
      <c r="FA50" s="43"/>
      <c r="FC50" s="43" t="s">
        <v>860</v>
      </c>
      <c r="FD50" s="43"/>
      <c r="FE50" s="43"/>
    </row>
    <row r="51" spans="4:161" x14ac:dyDescent="0.25">
      <c r="EU51" s="43"/>
      <c r="EV51" s="43"/>
      <c r="EW51" s="43"/>
      <c r="EY51" s="43"/>
      <c r="EZ51" s="43"/>
      <c r="FA51" s="43"/>
      <c r="FC51" s="43"/>
      <c r="FD51" s="43"/>
      <c r="FE51" s="43"/>
    </row>
    <row r="52" spans="4:161" x14ac:dyDescent="0.25">
      <c r="EU52" s="43"/>
      <c r="EV52" s="43"/>
      <c r="EW52" s="43"/>
      <c r="EY52" s="43"/>
      <c r="EZ52" s="43"/>
      <c r="FA52" s="43"/>
      <c r="FC52" s="43"/>
      <c r="FD52" s="43"/>
      <c r="FE52" s="43"/>
    </row>
    <row r="54" spans="4:161" x14ac:dyDescent="0.25">
      <c r="EU54" s="52" t="s">
        <v>854</v>
      </c>
      <c r="EV54" s="53"/>
      <c r="EW54" s="54"/>
      <c r="EY54" s="43" t="s">
        <v>856</v>
      </c>
      <c r="EZ54" s="43"/>
      <c r="FA54" s="43"/>
      <c r="FC54" s="43" t="s">
        <v>863</v>
      </c>
      <c r="FD54" s="43"/>
      <c r="FE54" s="43"/>
    </row>
    <row r="55" spans="4:161" x14ac:dyDescent="0.25">
      <c r="EU55" s="55"/>
      <c r="EV55" s="56"/>
      <c r="EW55" s="57"/>
      <c r="EY55" s="43"/>
      <c r="EZ55" s="43"/>
      <c r="FA55" s="43"/>
      <c r="FC55" s="43"/>
      <c r="FD55" s="43"/>
      <c r="FE55" s="43"/>
    </row>
    <row r="56" spans="4:161" x14ac:dyDescent="0.25">
      <c r="EU56" s="58"/>
      <c r="EV56" s="59"/>
      <c r="EW56" s="60"/>
      <c r="EY56" s="43"/>
      <c r="EZ56" s="43"/>
      <c r="FA56" s="43"/>
      <c r="FC56" s="43"/>
      <c r="FD56" s="43"/>
      <c r="FE56" s="43"/>
    </row>
    <row r="58" spans="4:161" x14ac:dyDescent="0.25">
      <c r="EU58" s="43" t="s">
        <v>851</v>
      </c>
      <c r="EV58" s="43"/>
      <c r="EW58" s="43"/>
      <c r="EY58" s="43" t="s">
        <v>857</v>
      </c>
      <c r="EZ58" s="43"/>
      <c r="FA58" s="43"/>
      <c r="FC58" s="43" t="s">
        <v>578</v>
      </c>
      <c r="FD58" s="43"/>
      <c r="FE58" s="43"/>
    </row>
    <row r="59" spans="4:161" x14ac:dyDescent="0.25">
      <c r="EU59" s="43"/>
      <c r="EV59" s="43"/>
      <c r="EW59" s="43"/>
      <c r="EY59" s="43"/>
      <c r="EZ59" s="43"/>
      <c r="FA59" s="43"/>
      <c r="FC59" s="43"/>
      <c r="FD59" s="43"/>
      <c r="FE59" s="43"/>
    </row>
    <row r="60" spans="4:161" x14ac:dyDescent="0.25">
      <c r="EU60" s="43"/>
      <c r="EV60" s="43"/>
      <c r="EW60" s="43"/>
      <c r="EY60" s="43"/>
      <c r="EZ60" s="43"/>
      <c r="FA60" s="43"/>
      <c r="FC60" s="43"/>
      <c r="FD60" s="43"/>
      <c r="FE60" s="43"/>
    </row>
    <row r="62" spans="4:161" x14ac:dyDescent="0.25">
      <c r="EU62" s="43" t="s">
        <v>577</v>
      </c>
      <c r="EV62" s="43"/>
      <c r="EW62" s="43"/>
      <c r="EY62" s="43" t="s">
        <v>861</v>
      </c>
      <c r="EZ62" s="43"/>
      <c r="FA62" s="43"/>
      <c r="FC62" s="43" t="s">
        <v>575</v>
      </c>
      <c r="FD62" s="43"/>
      <c r="FE62" s="43"/>
    </row>
    <row r="63" spans="4:161" x14ac:dyDescent="0.25">
      <c r="EU63" s="43"/>
      <c r="EV63" s="43"/>
      <c r="EW63" s="43"/>
      <c r="EY63" s="43"/>
      <c r="EZ63" s="43"/>
      <c r="FA63" s="43"/>
      <c r="FC63" s="43"/>
      <c r="FD63" s="43"/>
      <c r="FE63" s="43"/>
    </row>
    <row r="64" spans="4:161" x14ac:dyDescent="0.25">
      <c r="EU64" s="43"/>
      <c r="EV64" s="43"/>
      <c r="EW64" s="43"/>
      <c r="EY64" s="43"/>
      <c r="EZ64" s="43"/>
      <c r="FA64" s="43"/>
      <c r="FC64" s="43"/>
      <c r="FD64" s="43"/>
      <c r="FE64" s="43"/>
    </row>
    <row r="66" spans="151:161" x14ac:dyDescent="0.25">
      <c r="EU66" s="43" t="s">
        <v>630</v>
      </c>
      <c r="EV66" s="43"/>
      <c r="EW66" s="43"/>
      <c r="EY66" s="43" t="s">
        <v>579</v>
      </c>
      <c r="EZ66" s="43"/>
      <c r="FA66" s="43"/>
      <c r="FC66" s="43" t="s">
        <v>858</v>
      </c>
      <c r="FD66" s="43"/>
      <c r="FE66" s="43"/>
    </row>
    <row r="67" spans="151:161" x14ac:dyDescent="0.25">
      <c r="EU67" s="43"/>
      <c r="EV67" s="43"/>
      <c r="EW67" s="43"/>
      <c r="EY67" s="43"/>
      <c r="EZ67" s="43"/>
      <c r="FA67" s="43"/>
      <c r="FC67" s="43"/>
      <c r="FD67" s="43"/>
      <c r="FE67" s="43"/>
    </row>
    <row r="68" spans="151:161" x14ac:dyDescent="0.25">
      <c r="EU68" s="43"/>
      <c r="EV68" s="43"/>
      <c r="EW68" s="43"/>
      <c r="EY68" s="43"/>
      <c r="EZ68" s="43"/>
      <c r="FA68" s="43"/>
      <c r="FC68" s="43"/>
      <c r="FD68" s="43"/>
      <c r="FE68" s="43"/>
    </row>
  </sheetData>
  <mergeCells count="304">
    <mergeCell ref="EU66:EW68"/>
    <mergeCell ref="EY66:FA68"/>
    <mergeCell ref="FC66:FE68"/>
    <mergeCell ref="EU58:EW60"/>
    <mergeCell ref="EY58:FA60"/>
    <mergeCell ref="FC58:FE60"/>
    <mergeCell ref="EU62:EW64"/>
    <mergeCell ref="EY62:FA64"/>
    <mergeCell ref="FC62:FE64"/>
    <mergeCell ref="EU50:EW52"/>
    <mergeCell ref="EY50:FA52"/>
    <mergeCell ref="FC50:FE52"/>
    <mergeCell ref="EU54:EW56"/>
    <mergeCell ref="EY54:FA56"/>
    <mergeCell ref="FC54:FE56"/>
    <mergeCell ref="L47:N49"/>
    <mergeCell ref="CS28:CU29"/>
    <mergeCell ref="CS31:CU33"/>
    <mergeCell ref="CQ35:CS37"/>
    <mergeCell ref="CU35:CW37"/>
    <mergeCell ref="CQ39:CS41"/>
    <mergeCell ref="CU39:CW41"/>
    <mergeCell ref="CQ43:CS45"/>
    <mergeCell ref="CU43:CW45"/>
    <mergeCell ref="CS47:CU49"/>
    <mergeCell ref="T28:V29"/>
    <mergeCell ref="AB28:AD29"/>
    <mergeCell ref="T47:V49"/>
    <mergeCell ref="T31:V33"/>
    <mergeCell ref="AB47:AD49"/>
    <mergeCell ref="AB31:AD33"/>
    <mergeCell ref="N35:P37"/>
    <mergeCell ref="CK47:CM49"/>
    <mergeCell ref="AT39:AV41"/>
    <mergeCell ref="AH43:AJ45"/>
    <mergeCell ref="AL43:AN45"/>
    <mergeCell ref="AP43:AR45"/>
    <mergeCell ref="AT43:AV45"/>
    <mergeCell ref="AJ47:AL49"/>
    <mergeCell ref="AR47:AT49"/>
    <mergeCell ref="EY47:FA48"/>
    <mergeCell ref="D47:F49"/>
    <mergeCell ref="B43:D45"/>
    <mergeCell ref="F43:H45"/>
    <mergeCell ref="CM24:CO26"/>
    <mergeCell ref="D28:F29"/>
    <mergeCell ref="L28:N29"/>
    <mergeCell ref="D31:F33"/>
    <mergeCell ref="B35:D37"/>
    <mergeCell ref="L31:N33"/>
    <mergeCell ref="J35:L37"/>
    <mergeCell ref="F35:H37"/>
    <mergeCell ref="CK28:CM29"/>
    <mergeCell ref="CK31:CM33"/>
    <mergeCell ref="CI35:CK37"/>
    <mergeCell ref="CM35:CO37"/>
    <mergeCell ref="AH35:AJ37"/>
    <mergeCell ref="AL35:AN37"/>
    <mergeCell ref="AP35:AR37"/>
    <mergeCell ref="AT35:AV37"/>
    <mergeCell ref="AH39:AJ41"/>
    <mergeCell ref="AL39:AN41"/>
    <mergeCell ref="AP39:AR41"/>
    <mergeCell ref="J39:L41"/>
    <mergeCell ref="N39:P41"/>
    <mergeCell ref="FW43:FY45"/>
    <mergeCell ref="GA43:GC45"/>
    <mergeCell ref="GE43:GG45"/>
    <mergeCell ref="GI43:GK45"/>
    <mergeCell ref="GM43:GO45"/>
    <mergeCell ref="FC43:FE45"/>
    <mergeCell ref="FG43:FI45"/>
    <mergeCell ref="FK43:FM45"/>
    <mergeCell ref="FO43:FQ45"/>
    <mergeCell ref="FS43:FU45"/>
    <mergeCell ref="EI39:EK41"/>
    <mergeCell ref="EM39:EO41"/>
    <mergeCell ref="EQ39:ES41"/>
    <mergeCell ref="EU39:EW41"/>
    <mergeCell ref="EY39:FA41"/>
    <mergeCell ref="EI43:EK45"/>
    <mergeCell ref="EM43:EO45"/>
    <mergeCell ref="EQ43:ES45"/>
    <mergeCell ref="EU43:EW45"/>
    <mergeCell ref="EY43:FA45"/>
    <mergeCell ref="GM35:GO37"/>
    <mergeCell ref="FC35:FE37"/>
    <mergeCell ref="FG35:FI37"/>
    <mergeCell ref="FK35:FM37"/>
    <mergeCell ref="FO35:FQ37"/>
    <mergeCell ref="FS35:FU37"/>
    <mergeCell ref="GM39:GO41"/>
    <mergeCell ref="FC39:FE41"/>
    <mergeCell ref="FG39:FI41"/>
    <mergeCell ref="FK39:FM41"/>
    <mergeCell ref="FO39:FQ41"/>
    <mergeCell ref="FS39:FU41"/>
    <mergeCell ref="FW39:FY41"/>
    <mergeCell ref="GA39:GC41"/>
    <mergeCell ref="GE39:GG41"/>
    <mergeCell ref="GI39:GK41"/>
    <mergeCell ref="EI35:EK37"/>
    <mergeCell ref="EM35:EO37"/>
    <mergeCell ref="EQ35:ES37"/>
    <mergeCell ref="EU35:EW37"/>
    <mergeCell ref="EY35:FA37"/>
    <mergeCell ref="FW31:FY33"/>
    <mergeCell ref="GA31:GC33"/>
    <mergeCell ref="GE31:GG33"/>
    <mergeCell ref="GI31:GK33"/>
    <mergeCell ref="FW35:FY37"/>
    <mergeCell ref="GA35:GC37"/>
    <mergeCell ref="GE35:GG37"/>
    <mergeCell ref="GI35:GK37"/>
    <mergeCell ref="GM31:GO33"/>
    <mergeCell ref="FC31:FE33"/>
    <mergeCell ref="FG31:FI33"/>
    <mergeCell ref="FK31:FM33"/>
    <mergeCell ref="FO31:FQ33"/>
    <mergeCell ref="FS31:FU33"/>
    <mergeCell ref="EI31:EK33"/>
    <mergeCell ref="EM31:EO33"/>
    <mergeCell ref="EQ31:ES33"/>
    <mergeCell ref="EU31:EW33"/>
    <mergeCell ref="EY31:FA33"/>
    <mergeCell ref="GI24:GK25"/>
    <mergeCell ref="EM27:EO29"/>
    <mergeCell ref="EU27:EW29"/>
    <mergeCell ref="EY27:FA29"/>
    <mergeCell ref="FC27:FE29"/>
    <mergeCell ref="FG27:FI29"/>
    <mergeCell ref="FK27:FM29"/>
    <mergeCell ref="FO27:FQ29"/>
    <mergeCell ref="FU27:FW29"/>
    <mergeCell ref="FY27:GA29"/>
    <mergeCell ref="GG27:GI29"/>
    <mergeCell ref="GK27:GM29"/>
    <mergeCell ref="EM24:EO25"/>
    <mergeCell ref="EY24:FA25"/>
    <mergeCell ref="FK24:FM25"/>
    <mergeCell ref="FW24:FY25"/>
    <mergeCell ref="H4:J6"/>
    <mergeCell ref="T4:V6"/>
    <mergeCell ref="X4:Z6"/>
    <mergeCell ref="AB4:AD6"/>
    <mergeCell ref="CY27:DA29"/>
    <mergeCell ref="EC27:EE29"/>
    <mergeCell ref="AJ4:AL6"/>
    <mergeCell ref="BX20:BZ22"/>
    <mergeCell ref="AZ12:BB14"/>
    <mergeCell ref="AZ16:BB18"/>
    <mergeCell ref="AZ20:BB22"/>
    <mergeCell ref="D8:F10"/>
    <mergeCell ref="H8:J10"/>
    <mergeCell ref="L8:N10"/>
    <mergeCell ref="T8:V10"/>
    <mergeCell ref="X8:Z10"/>
    <mergeCell ref="DG27:DI29"/>
    <mergeCell ref="DM27:DO29"/>
    <mergeCell ref="DQ27:DS29"/>
    <mergeCell ref="DY27:EA29"/>
    <mergeCell ref="AB8:AD10"/>
    <mergeCell ref="AJ8:AL10"/>
    <mergeCell ref="BX12:BZ14"/>
    <mergeCell ref="BD16:BF18"/>
    <mergeCell ref="BH16:BJ18"/>
    <mergeCell ref="BP16:BR18"/>
    <mergeCell ref="BT16:BV18"/>
    <mergeCell ref="BX16:BZ18"/>
    <mergeCell ref="BD20:BF22"/>
    <mergeCell ref="BH20:BJ22"/>
    <mergeCell ref="BP20:BR22"/>
    <mergeCell ref="BT20:BV22"/>
    <mergeCell ref="DC27:DE29"/>
    <mergeCell ref="EE31:EG33"/>
    <mergeCell ref="D12:F14"/>
    <mergeCell ref="H12:J14"/>
    <mergeCell ref="L12:N14"/>
    <mergeCell ref="T12:V14"/>
    <mergeCell ref="X12:Z14"/>
    <mergeCell ref="AB12:AD14"/>
    <mergeCell ref="CY31:DA33"/>
    <mergeCell ref="DC31:DE33"/>
    <mergeCell ref="DG31:DI33"/>
    <mergeCell ref="DK31:DM33"/>
    <mergeCell ref="DO31:DQ33"/>
    <mergeCell ref="AJ12:AL14"/>
    <mergeCell ref="AJ16:AL18"/>
    <mergeCell ref="AR31:AT33"/>
    <mergeCell ref="BD12:BF14"/>
    <mergeCell ref="BH12:BJ14"/>
    <mergeCell ref="BP12:BR14"/>
    <mergeCell ref="BT12:BV14"/>
    <mergeCell ref="EE35:EG37"/>
    <mergeCell ref="D16:F18"/>
    <mergeCell ref="H16:J18"/>
    <mergeCell ref="L16:N18"/>
    <mergeCell ref="T16:V18"/>
    <mergeCell ref="X16:Z18"/>
    <mergeCell ref="AB16:AD18"/>
    <mergeCell ref="CY39:DA41"/>
    <mergeCell ref="CY35:DA37"/>
    <mergeCell ref="DC35:DE37"/>
    <mergeCell ref="DG35:DI37"/>
    <mergeCell ref="DK35:DM37"/>
    <mergeCell ref="DO35:DQ37"/>
    <mergeCell ref="DS35:DU37"/>
    <mergeCell ref="DO39:DQ41"/>
    <mergeCell ref="DS39:DU41"/>
    <mergeCell ref="DW39:DY41"/>
    <mergeCell ref="DW35:DY37"/>
    <mergeCell ref="EA35:EC37"/>
    <mergeCell ref="AN16:AP18"/>
    <mergeCell ref="AR16:AT18"/>
    <mergeCell ref="DS31:DU33"/>
    <mergeCell ref="DW31:DY33"/>
    <mergeCell ref="EA31:EC33"/>
    <mergeCell ref="DG39:DI41"/>
    <mergeCell ref="DK39:DM41"/>
    <mergeCell ref="D20:F22"/>
    <mergeCell ref="H20:J22"/>
    <mergeCell ref="L20:N22"/>
    <mergeCell ref="T20:V22"/>
    <mergeCell ref="X20:Z22"/>
    <mergeCell ref="R43:T45"/>
    <mergeCell ref="V43:X45"/>
    <mergeCell ref="Z43:AB45"/>
    <mergeCell ref="AD43:AF45"/>
    <mergeCell ref="AN20:AP22"/>
    <mergeCell ref="AR20:AT22"/>
    <mergeCell ref="AJ20:AL22"/>
    <mergeCell ref="AJ28:AL29"/>
    <mergeCell ref="AR28:AT29"/>
    <mergeCell ref="AJ31:AL33"/>
    <mergeCell ref="B39:D41"/>
    <mergeCell ref="F39:H41"/>
    <mergeCell ref="J43:L45"/>
    <mergeCell ref="N43:P45"/>
    <mergeCell ref="CI39:CK41"/>
    <mergeCell ref="CM39:CO41"/>
    <mergeCell ref="CI43:CK45"/>
    <mergeCell ref="V35:X37"/>
    <mergeCell ref="Z35:AB37"/>
    <mergeCell ref="AD35:AF37"/>
    <mergeCell ref="R39:T41"/>
    <mergeCell ref="V39:X41"/>
    <mergeCell ref="Z39:AB41"/>
    <mergeCell ref="AD39:AF41"/>
    <mergeCell ref="CY43:DA45"/>
    <mergeCell ref="DC43:DE45"/>
    <mergeCell ref="DC39:DE41"/>
    <mergeCell ref="CM43:CO45"/>
    <mergeCell ref="AN4:AP6"/>
    <mergeCell ref="AR4:AT6"/>
    <mergeCell ref="AN8:AP10"/>
    <mergeCell ref="AR8:AT10"/>
    <mergeCell ref="AN12:AP14"/>
    <mergeCell ref="AR12:AT14"/>
    <mergeCell ref="AN1:AP2"/>
    <mergeCell ref="EE43:EG45"/>
    <mergeCell ref="H24:J26"/>
    <mergeCell ref="H1:J2"/>
    <mergeCell ref="X1:Z2"/>
    <mergeCell ref="DC24:DE25"/>
    <mergeCell ref="DO24:DQ25"/>
    <mergeCell ref="EA24:EC25"/>
    <mergeCell ref="DG43:DI45"/>
    <mergeCell ref="DK43:DM45"/>
    <mergeCell ref="DO43:DQ45"/>
    <mergeCell ref="DS43:DU45"/>
    <mergeCell ref="DW43:DY45"/>
    <mergeCell ref="EA43:EC45"/>
    <mergeCell ref="EA39:EC41"/>
    <mergeCell ref="EE39:EG41"/>
    <mergeCell ref="AB20:AD22"/>
    <mergeCell ref="R35:T37"/>
    <mergeCell ref="BF4:BH6"/>
    <mergeCell ref="BV4:BX6"/>
    <mergeCell ref="BD8:BF10"/>
    <mergeCell ref="BH8:BJ10"/>
    <mergeCell ref="BP8:BR10"/>
    <mergeCell ref="BT8:BV10"/>
    <mergeCell ref="BX8:BZ10"/>
    <mergeCell ref="BD1:BF2"/>
    <mergeCell ref="BT1:BV2"/>
    <mergeCell ref="BB4:BD6"/>
    <mergeCell ref="BR4:BT6"/>
    <mergeCell ref="AZ8:BB10"/>
    <mergeCell ref="AX35:AZ37"/>
    <mergeCell ref="BB35:BD37"/>
    <mergeCell ref="BF35:BH37"/>
    <mergeCell ref="BJ35:BL37"/>
    <mergeCell ref="BP28:BR29"/>
    <mergeCell ref="BX28:BZ29"/>
    <mergeCell ref="BP31:BR33"/>
    <mergeCell ref="BX31:BZ33"/>
    <mergeCell ref="BN35:BP37"/>
    <mergeCell ref="BR35:BT37"/>
    <mergeCell ref="BV35:BX37"/>
    <mergeCell ref="BZ35:CB37"/>
    <mergeCell ref="AZ28:BB29"/>
    <mergeCell ref="BH28:BJ29"/>
    <mergeCell ref="AZ31:BB33"/>
    <mergeCell ref="BH31:BJ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263A-DAE3-4735-817D-A3477EB22583}">
  <dimension ref="A1:F179"/>
  <sheetViews>
    <sheetView tabSelected="1" zoomScale="70" zoomScaleNormal="70" workbookViewId="0">
      <selection activeCell="E60" sqref="E60"/>
    </sheetView>
  </sheetViews>
  <sheetFormatPr defaultRowHeight="15" x14ac:dyDescent="0.25"/>
  <cols>
    <col min="1" max="1" width="14.5703125" customWidth="1"/>
    <col min="3" max="3" width="19.7109375" bestFit="1" customWidth="1"/>
    <col min="4" max="4" width="26.42578125" customWidth="1"/>
    <col min="5" max="5" width="197.85546875" bestFit="1" customWidth="1"/>
    <col min="6" max="6" width="201.7109375" style="29" bestFit="1" customWidth="1"/>
  </cols>
  <sheetData>
    <row r="1" spans="1:6" x14ac:dyDescent="0.25">
      <c r="A1" s="3" t="s">
        <v>507</v>
      </c>
      <c r="B1" s="3" t="s">
        <v>520</v>
      </c>
      <c r="C1" s="22" t="s">
        <v>710</v>
      </c>
      <c r="D1" s="22" t="s">
        <v>632</v>
      </c>
      <c r="E1" s="22" t="s">
        <v>741</v>
      </c>
      <c r="F1" s="27" t="s">
        <v>566</v>
      </c>
    </row>
    <row r="2" spans="1:6" x14ac:dyDescent="0.25">
      <c r="A2" s="43" t="s">
        <v>620</v>
      </c>
      <c r="B2" s="2">
        <v>1</v>
      </c>
      <c r="C2" s="30" t="s">
        <v>727</v>
      </c>
      <c r="D2" s="30" t="s">
        <v>726</v>
      </c>
      <c r="E2" s="20" t="s">
        <v>725</v>
      </c>
      <c r="F2" s="28" t="s">
        <v>753</v>
      </c>
    </row>
    <row r="3" spans="1:6" x14ac:dyDescent="0.25">
      <c r="A3" s="43"/>
      <c r="B3" s="2">
        <v>2</v>
      </c>
      <c r="C3" s="30" t="s">
        <v>712</v>
      </c>
      <c r="D3" s="30" t="s">
        <v>713</v>
      </c>
      <c r="E3" s="20" t="s">
        <v>815</v>
      </c>
      <c r="F3" s="28" t="s">
        <v>742</v>
      </c>
    </row>
    <row r="4" spans="1:6" x14ac:dyDescent="0.25">
      <c r="A4" s="43"/>
      <c r="B4" s="2">
        <v>3</v>
      </c>
      <c r="C4" s="30" t="s">
        <v>714</v>
      </c>
      <c r="D4" s="30" t="s">
        <v>715</v>
      </c>
      <c r="E4" s="20" t="s">
        <v>816</v>
      </c>
      <c r="F4" s="28" t="s">
        <v>834</v>
      </c>
    </row>
    <row r="5" spans="1:6" x14ac:dyDescent="0.25">
      <c r="A5" s="43"/>
      <c r="B5" s="2">
        <v>4</v>
      </c>
      <c r="C5" s="30" t="s">
        <v>716</v>
      </c>
      <c r="D5" s="30" t="s">
        <v>717</v>
      </c>
      <c r="E5" s="20" t="s">
        <v>817</v>
      </c>
      <c r="F5" s="28" t="s">
        <v>843</v>
      </c>
    </row>
    <row r="6" spans="1:6" x14ac:dyDescent="0.25">
      <c r="A6" s="43"/>
      <c r="B6" s="2">
        <v>5</v>
      </c>
      <c r="C6" s="30" t="s">
        <v>718</v>
      </c>
      <c r="D6" s="30" t="s">
        <v>719</v>
      </c>
      <c r="E6" s="20" t="s">
        <v>813</v>
      </c>
      <c r="F6" s="28" t="s">
        <v>743</v>
      </c>
    </row>
    <row r="7" spans="1:6" x14ac:dyDescent="0.25">
      <c r="A7" s="43"/>
      <c r="B7" s="2">
        <v>6</v>
      </c>
      <c r="C7" s="30" t="s">
        <v>720</v>
      </c>
      <c r="D7" s="30" t="s">
        <v>570</v>
      </c>
      <c r="E7" s="20" t="s">
        <v>814</v>
      </c>
      <c r="F7" s="28" t="s">
        <v>750</v>
      </c>
    </row>
    <row r="8" spans="1:6" x14ac:dyDescent="0.25">
      <c r="A8" s="43"/>
      <c r="B8" s="2">
        <v>7</v>
      </c>
      <c r="C8" s="30" t="s">
        <v>695</v>
      </c>
      <c r="D8" s="30" t="s">
        <v>721</v>
      </c>
      <c r="E8" s="21" t="s">
        <v>722</v>
      </c>
      <c r="F8" s="28" t="s">
        <v>744</v>
      </c>
    </row>
    <row r="9" spans="1:6" x14ac:dyDescent="0.25">
      <c r="A9" s="43"/>
      <c r="B9" s="2">
        <v>8</v>
      </c>
      <c r="C9" s="30" t="s">
        <v>723</v>
      </c>
      <c r="D9" s="30" t="s">
        <v>724</v>
      </c>
      <c r="E9" s="21" t="s">
        <v>732</v>
      </c>
      <c r="F9" s="28" t="s">
        <v>745</v>
      </c>
    </row>
    <row r="10" spans="1:6" x14ac:dyDescent="0.25">
      <c r="A10" s="43"/>
      <c r="B10" s="2">
        <v>9</v>
      </c>
      <c r="C10" s="30" t="s">
        <v>728</v>
      </c>
      <c r="D10" s="30" t="s">
        <v>729</v>
      </c>
      <c r="E10" s="21" t="s">
        <v>731</v>
      </c>
      <c r="F10" s="28" t="s">
        <v>752</v>
      </c>
    </row>
    <row r="11" spans="1:6" x14ac:dyDescent="0.25">
      <c r="A11" s="43"/>
      <c r="B11" s="2">
        <v>10</v>
      </c>
      <c r="C11" s="30" t="s">
        <v>516</v>
      </c>
      <c r="D11" s="30" t="s">
        <v>730</v>
      </c>
      <c r="E11" s="21" t="s">
        <v>818</v>
      </c>
      <c r="F11" s="28" t="s">
        <v>746</v>
      </c>
    </row>
    <row r="12" spans="1:6" x14ac:dyDescent="0.25">
      <c r="A12" s="43"/>
      <c r="B12" s="2">
        <v>11</v>
      </c>
      <c r="C12" s="30" t="s">
        <v>733</v>
      </c>
      <c r="D12" s="30" t="s">
        <v>734</v>
      </c>
      <c r="E12" s="21" t="s">
        <v>819</v>
      </c>
      <c r="F12" s="28" t="s">
        <v>747</v>
      </c>
    </row>
    <row r="13" spans="1:6" x14ac:dyDescent="0.25">
      <c r="A13" s="43"/>
      <c r="B13" s="2">
        <v>12</v>
      </c>
      <c r="C13" s="30" t="s">
        <v>735</v>
      </c>
      <c r="D13" s="30" t="s">
        <v>736</v>
      </c>
      <c r="E13" s="21" t="s">
        <v>820</v>
      </c>
      <c r="F13" s="28" t="s">
        <v>748</v>
      </c>
    </row>
    <row r="14" spans="1:6" x14ac:dyDescent="0.25">
      <c r="A14" s="43"/>
      <c r="B14" s="2">
        <v>13</v>
      </c>
      <c r="C14" s="30" t="s">
        <v>737</v>
      </c>
      <c r="D14" s="30" t="s">
        <v>738</v>
      </c>
      <c r="E14" s="21" t="s">
        <v>821</v>
      </c>
      <c r="F14" s="28" t="s">
        <v>749</v>
      </c>
    </row>
    <row r="15" spans="1:6" x14ac:dyDescent="0.25">
      <c r="A15" s="43"/>
      <c r="B15" s="2">
        <v>14</v>
      </c>
      <c r="C15" s="30" t="s">
        <v>739</v>
      </c>
      <c r="D15" s="30" t="s">
        <v>740</v>
      </c>
      <c r="E15" s="20" t="s">
        <v>822</v>
      </c>
      <c r="F15" s="28" t="s">
        <v>751</v>
      </c>
    </row>
    <row r="16" spans="1:6" x14ac:dyDescent="0.25">
      <c r="A16" s="43" t="s">
        <v>621</v>
      </c>
      <c r="B16" s="2">
        <v>1</v>
      </c>
      <c r="C16" s="30" t="s">
        <v>846</v>
      </c>
      <c r="D16" s="30" t="s">
        <v>845</v>
      </c>
      <c r="E16" s="20" t="s">
        <v>940</v>
      </c>
      <c r="F16" s="28" t="s">
        <v>831</v>
      </c>
    </row>
    <row r="17" spans="1:6" x14ac:dyDescent="0.25">
      <c r="A17" s="43"/>
      <c r="B17" s="2">
        <v>2</v>
      </c>
      <c r="C17" s="30" t="s">
        <v>853</v>
      </c>
      <c r="D17" s="30" t="s">
        <v>852</v>
      </c>
      <c r="E17" s="20" t="s">
        <v>941</v>
      </c>
      <c r="F17" s="28" t="s">
        <v>832</v>
      </c>
    </row>
    <row r="18" spans="1:6" x14ac:dyDescent="0.25">
      <c r="A18" s="43"/>
      <c r="B18" s="2">
        <v>3</v>
      </c>
      <c r="C18" s="30" t="s">
        <v>988</v>
      </c>
      <c r="D18" s="30" t="s">
        <v>987</v>
      </c>
      <c r="E18" s="20" t="s">
        <v>833</v>
      </c>
      <c r="F18" s="28" t="s">
        <v>842</v>
      </c>
    </row>
    <row r="19" spans="1:6" x14ac:dyDescent="0.25">
      <c r="A19" s="43"/>
      <c r="B19" s="2">
        <v>4</v>
      </c>
      <c r="C19" s="30" t="s">
        <v>860</v>
      </c>
      <c r="D19" s="30" t="s">
        <v>844</v>
      </c>
      <c r="E19" s="20" t="s">
        <v>942</v>
      </c>
      <c r="F19" s="28" t="s">
        <v>835</v>
      </c>
    </row>
    <row r="20" spans="1:6" x14ac:dyDescent="0.25">
      <c r="A20" s="43"/>
      <c r="B20" s="2">
        <v>5</v>
      </c>
      <c r="C20" s="30" t="s">
        <v>861</v>
      </c>
      <c r="D20" s="30" t="s">
        <v>862</v>
      </c>
      <c r="E20" s="20" t="s">
        <v>943</v>
      </c>
      <c r="F20" s="28" t="s">
        <v>836</v>
      </c>
    </row>
    <row r="21" spans="1:6" x14ac:dyDescent="0.25">
      <c r="A21" s="43"/>
      <c r="B21" s="2">
        <v>6</v>
      </c>
      <c r="C21" s="30" t="s">
        <v>626</v>
      </c>
      <c r="D21" s="30" t="s">
        <v>626</v>
      </c>
      <c r="E21" s="20" t="s">
        <v>944</v>
      </c>
      <c r="F21" s="28" t="s">
        <v>837</v>
      </c>
    </row>
    <row r="22" spans="1:6" x14ac:dyDescent="0.25">
      <c r="A22" s="43"/>
      <c r="B22" s="2">
        <v>7</v>
      </c>
      <c r="C22" s="30" t="s">
        <v>575</v>
      </c>
      <c r="D22" s="30" t="s">
        <v>575</v>
      </c>
      <c r="E22" s="20" t="s">
        <v>945</v>
      </c>
      <c r="F22" s="28" t="s">
        <v>838</v>
      </c>
    </row>
    <row r="23" spans="1:6" x14ac:dyDescent="0.25">
      <c r="A23" s="43"/>
      <c r="B23" s="2">
        <v>8</v>
      </c>
      <c r="C23" s="30" t="s">
        <v>857</v>
      </c>
      <c r="D23" s="30" t="s">
        <v>857</v>
      </c>
      <c r="E23" s="20" t="s">
        <v>946</v>
      </c>
      <c r="F23" s="28" t="s">
        <v>839</v>
      </c>
    </row>
    <row r="24" spans="1:6" x14ac:dyDescent="0.25">
      <c r="A24" s="43"/>
      <c r="B24" s="2">
        <v>9</v>
      </c>
      <c r="C24" s="30" t="s">
        <v>856</v>
      </c>
      <c r="D24" s="30" t="s">
        <v>855</v>
      </c>
      <c r="E24" s="20" t="s">
        <v>840</v>
      </c>
      <c r="F24" s="28" t="s">
        <v>841</v>
      </c>
    </row>
    <row r="25" spans="1:6" x14ac:dyDescent="0.25">
      <c r="A25" s="43"/>
      <c r="B25" s="2">
        <v>10</v>
      </c>
      <c r="C25" s="30" t="s">
        <v>1091</v>
      </c>
      <c r="D25" s="30" t="s">
        <v>1087</v>
      </c>
      <c r="E25" s="20" t="s">
        <v>1088</v>
      </c>
      <c r="F25" s="28" t="s">
        <v>1089</v>
      </c>
    </row>
    <row r="26" spans="1:6" x14ac:dyDescent="0.25">
      <c r="A26" s="43"/>
      <c r="B26" s="2">
        <v>11</v>
      </c>
      <c r="C26" s="30" t="s">
        <v>578</v>
      </c>
      <c r="D26" s="30" t="s">
        <v>849</v>
      </c>
      <c r="E26" s="20" t="s">
        <v>933</v>
      </c>
      <c r="F26" s="28" t="s">
        <v>932</v>
      </c>
    </row>
    <row r="27" spans="1:6" x14ac:dyDescent="0.25">
      <c r="A27" s="43"/>
      <c r="B27" s="2">
        <v>12</v>
      </c>
      <c r="C27" s="30" t="s">
        <v>851</v>
      </c>
      <c r="D27" s="30" t="s">
        <v>850</v>
      </c>
      <c r="E27" s="20" t="s">
        <v>934</v>
      </c>
      <c r="F27" s="28" t="s">
        <v>935</v>
      </c>
    </row>
    <row r="28" spans="1:6" x14ac:dyDescent="0.25">
      <c r="A28" s="43"/>
      <c r="B28" s="2">
        <v>13</v>
      </c>
      <c r="C28" s="30" t="s">
        <v>630</v>
      </c>
      <c r="D28" s="30" t="s">
        <v>847</v>
      </c>
      <c r="E28" s="20" t="s">
        <v>947</v>
      </c>
      <c r="F28" s="28" t="s">
        <v>950</v>
      </c>
    </row>
    <row r="29" spans="1:6" x14ac:dyDescent="0.25">
      <c r="A29" s="43"/>
      <c r="B29" s="2">
        <v>14</v>
      </c>
      <c r="C29" s="30" t="s">
        <v>579</v>
      </c>
      <c r="D29" s="30" t="s">
        <v>848</v>
      </c>
      <c r="E29" s="20" t="s">
        <v>948</v>
      </c>
      <c r="F29" s="28" t="s">
        <v>951</v>
      </c>
    </row>
    <row r="30" spans="1:6" x14ac:dyDescent="0.25">
      <c r="A30" s="43"/>
      <c r="B30" s="2">
        <v>15</v>
      </c>
      <c r="C30" s="30" t="s">
        <v>858</v>
      </c>
      <c r="D30" s="30" t="s">
        <v>859</v>
      </c>
      <c r="E30" s="66" t="s">
        <v>949</v>
      </c>
      <c r="F30" s="28" t="s">
        <v>952</v>
      </c>
    </row>
    <row r="31" spans="1:6" x14ac:dyDescent="0.25">
      <c r="A31" s="43" t="s">
        <v>622</v>
      </c>
      <c r="B31" s="2">
        <v>1</v>
      </c>
      <c r="C31" s="30" t="s">
        <v>581</v>
      </c>
      <c r="D31" s="30" t="s">
        <v>953</v>
      </c>
      <c r="E31" s="20" t="s">
        <v>992</v>
      </c>
      <c r="F31" s="28"/>
    </row>
    <row r="32" spans="1:6" x14ac:dyDescent="0.25">
      <c r="A32" s="43"/>
      <c r="B32" s="2">
        <v>2</v>
      </c>
      <c r="C32" s="30" t="s">
        <v>582</v>
      </c>
      <c r="D32" s="30" t="s">
        <v>954</v>
      </c>
      <c r="E32" s="20" t="s">
        <v>955</v>
      </c>
      <c r="F32" s="28"/>
    </row>
    <row r="33" spans="1:6" x14ac:dyDescent="0.25">
      <c r="A33" s="43"/>
      <c r="B33" s="2">
        <v>3</v>
      </c>
      <c r="C33" s="30" t="s">
        <v>959</v>
      </c>
      <c r="D33" s="30" t="s">
        <v>956</v>
      </c>
      <c r="E33" s="20" t="s">
        <v>957</v>
      </c>
      <c r="F33" s="28" t="s">
        <v>958</v>
      </c>
    </row>
    <row r="34" spans="1:6" x14ac:dyDescent="0.25">
      <c r="A34" s="43"/>
      <c r="B34" s="2">
        <v>4</v>
      </c>
      <c r="C34" s="30" t="s">
        <v>584</v>
      </c>
      <c r="D34" s="30" t="s">
        <v>979</v>
      </c>
      <c r="E34" s="20" t="s">
        <v>980</v>
      </c>
      <c r="F34" s="28"/>
    </row>
    <row r="35" spans="1:6" x14ac:dyDescent="0.25">
      <c r="A35" s="43"/>
      <c r="B35" s="2">
        <v>5</v>
      </c>
      <c r="C35" s="30" t="s">
        <v>970</v>
      </c>
      <c r="D35" s="30" t="s">
        <v>971</v>
      </c>
      <c r="E35" s="20" t="s">
        <v>972</v>
      </c>
      <c r="F35" s="28"/>
    </row>
    <row r="36" spans="1:6" x14ac:dyDescent="0.25">
      <c r="A36" s="43"/>
      <c r="B36" s="2">
        <v>6</v>
      </c>
      <c r="C36" s="30"/>
      <c r="D36" s="30"/>
      <c r="E36" s="20"/>
      <c r="F36" s="28"/>
    </row>
    <row r="37" spans="1:6" x14ac:dyDescent="0.25">
      <c r="A37" s="43"/>
      <c r="B37" s="2">
        <v>7</v>
      </c>
      <c r="C37" s="30" t="s">
        <v>587</v>
      </c>
      <c r="D37" s="30" t="s">
        <v>973</v>
      </c>
      <c r="E37" s="20" t="s">
        <v>974</v>
      </c>
      <c r="F37" s="28"/>
    </row>
    <row r="38" spans="1:6" x14ac:dyDescent="0.25">
      <c r="A38" s="43"/>
      <c r="B38" s="2">
        <v>8</v>
      </c>
      <c r="C38" s="30" t="s">
        <v>983</v>
      </c>
      <c r="D38" s="30" t="s">
        <v>981</v>
      </c>
      <c r="E38" s="20" t="s">
        <v>982</v>
      </c>
      <c r="F38" s="28"/>
    </row>
    <row r="39" spans="1:6" x14ac:dyDescent="0.25">
      <c r="A39" s="43"/>
      <c r="B39" s="2">
        <v>9</v>
      </c>
      <c r="C39" s="30" t="s">
        <v>990</v>
      </c>
      <c r="D39" s="30" t="s">
        <v>989</v>
      </c>
      <c r="E39" s="20" t="s">
        <v>985</v>
      </c>
      <c r="F39" s="28" t="s">
        <v>986</v>
      </c>
    </row>
    <row r="40" spans="1:6" x14ac:dyDescent="0.25">
      <c r="A40" s="43"/>
      <c r="B40" s="2">
        <v>10</v>
      </c>
      <c r="C40" s="30" t="s">
        <v>975</v>
      </c>
      <c r="D40" s="30" t="s">
        <v>976</v>
      </c>
      <c r="E40" s="20" t="s">
        <v>1092</v>
      </c>
      <c r="F40" s="28"/>
    </row>
    <row r="41" spans="1:6" x14ac:dyDescent="0.25">
      <c r="A41" s="43"/>
      <c r="B41" s="2">
        <v>11</v>
      </c>
      <c r="C41" s="30" t="s">
        <v>590</v>
      </c>
      <c r="D41" s="30" t="s">
        <v>984</v>
      </c>
      <c r="E41" s="20" t="s">
        <v>567</v>
      </c>
      <c r="F41" s="28"/>
    </row>
    <row r="42" spans="1:6" x14ac:dyDescent="0.25">
      <c r="A42" s="43"/>
      <c r="B42" s="2">
        <v>12</v>
      </c>
      <c r="C42" s="30"/>
      <c r="D42" s="30"/>
      <c r="E42" s="20"/>
      <c r="F42" s="28"/>
    </row>
    <row r="43" spans="1:6" x14ac:dyDescent="0.25">
      <c r="A43" s="43"/>
      <c r="B43" s="2">
        <v>13</v>
      </c>
      <c r="C43" s="30" t="s">
        <v>592</v>
      </c>
      <c r="D43" s="30"/>
      <c r="E43" s="20"/>
      <c r="F43" s="28"/>
    </row>
    <row r="44" spans="1:6" x14ac:dyDescent="0.25">
      <c r="A44" s="43"/>
      <c r="B44" s="2">
        <v>14</v>
      </c>
      <c r="C44" s="30" t="s">
        <v>593</v>
      </c>
      <c r="D44" s="30" t="s">
        <v>993</v>
      </c>
      <c r="E44" s="20" t="s">
        <v>991</v>
      </c>
      <c r="F44" s="28"/>
    </row>
    <row r="45" spans="1:6" x14ac:dyDescent="0.25">
      <c r="A45" s="43"/>
      <c r="B45" s="2">
        <v>15</v>
      </c>
      <c r="C45" s="30" t="s">
        <v>594</v>
      </c>
      <c r="D45" s="30"/>
      <c r="E45" s="20"/>
      <c r="F45" s="28"/>
    </row>
    <row r="46" spans="1:6" x14ac:dyDescent="0.25">
      <c r="A46" s="43" t="s">
        <v>623</v>
      </c>
      <c r="B46" s="2">
        <v>1</v>
      </c>
      <c r="C46" s="30" t="s">
        <v>1007</v>
      </c>
      <c r="D46" s="30" t="s">
        <v>1006</v>
      </c>
      <c r="E46" s="20" t="s">
        <v>1008</v>
      </c>
      <c r="F46" s="28"/>
    </row>
    <row r="47" spans="1:6" x14ac:dyDescent="0.25">
      <c r="A47" s="43"/>
      <c r="B47" s="2">
        <v>2</v>
      </c>
      <c r="C47" s="30" t="s">
        <v>1010</v>
      </c>
      <c r="D47" s="30" t="s">
        <v>1011</v>
      </c>
      <c r="E47" s="20" t="s">
        <v>1009</v>
      </c>
      <c r="F47" s="28"/>
    </row>
    <row r="48" spans="1:6" x14ac:dyDescent="0.25">
      <c r="A48" s="43"/>
      <c r="B48" s="2">
        <v>3</v>
      </c>
      <c r="C48" s="30" t="s">
        <v>1004</v>
      </c>
      <c r="D48" s="30" t="s">
        <v>1003</v>
      </c>
      <c r="E48" s="20" t="s">
        <v>1005</v>
      </c>
      <c r="F48" s="28"/>
    </row>
    <row r="49" spans="1:6" x14ac:dyDescent="0.25">
      <c r="A49" s="43"/>
      <c r="B49" s="2">
        <v>4</v>
      </c>
      <c r="C49" s="30" t="s">
        <v>597</v>
      </c>
      <c r="D49" s="30" t="s">
        <v>997</v>
      </c>
      <c r="E49" s="20" t="s">
        <v>998</v>
      </c>
      <c r="F49" s="28"/>
    </row>
    <row r="50" spans="1:6" x14ac:dyDescent="0.25">
      <c r="A50" s="43"/>
      <c r="B50" s="2">
        <v>5</v>
      </c>
      <c r="C50" s="30" t="s">
        <v>598</v>
      </c>
      <c r="D50" s="30" t="s">
        <v>995</v>
      </c>
      <c r="E50" s="20" t="s">
        <v>996</v>
      </c>
      <c r="F50" s="28"/>
    </row>
    <row r="51" spans="1:6" x14ac:dyDescent="0.25">
      <c r="A51" s="43"/>
      <c r="B51" s="2">
        <v>6</v>
      </c>
      <c r="C51" s="30" t="s">
        <v>1022</v>
      </c>
      <c r="D51" s="30" t="s">
        <v>1021</v>
      </c>
      <c r="E51" s="20" t="s">
        <v>1023</v>
      </c>
      <c r="F51" s="28"/>
    </row>
    <row r="52" spans="1:6" x14ac:dyDescent="0.25">
      <c r="A52" s="43"/>
      <c r="B52" s="2">
        <v>7</v>
      </c>
      <c r="C52" s="30" t="s">
        <v>999</v>
      </c>
      <c r="D52" s="30" t="s">
        <v>999</v>
      </c>
      <c r="E52" s="20" t="s">
        <v>1000</v>
      </c>
      <c r="F52" s="28"/>
    </row>
    <row r="53" spans="1:6" x14ac:dyDescent="0.25">
      <c r="A53" s="43"/>
      <c r="B53" s="2">
        <v>8</v>
      </c>
      <c r="C53" s="30" t="s">
        <v>1002</v>
      </c>
      <c r="D53" s="30" t="s">
        <v>1001</v>
      </c>
      <c r="E53" s="20" t="s">
        <v>1018</v>
      </c>
      <c r="F53" s="28"/>
    </row>
    <row r="54" spans="1:6" x14ac:dyDescent="0.25">
      <c r="A54" s="43"/>
      <c r="B54" s="2">
        <v>9</v>
      </c>
      <c r="C54" s="30" t="s">
        <v>1012</v>
      </c>
      <c r="D54" s="30" t="s">
        <v>994</v>
      </c>
      <c r="E54" s="20" t="s">
        <v>568</v>
      </c>
      <c r="F54" s="28"/>
    </row>
    <row r="55" spans="1:6" x14ac:dyDescent="0.25">
      <c r="A55" s="43"/>
      <c r="B55" s="2">
        <v>10</v>
      </c>
      <c r="C55" s="30" t="s">
        <v>1028</v>
      </c>
      <c r="D55" s="30" t="s">
        <v>1027</v>
      </c>
      <c r="E55" s="20" t="s">
        <v>1029</v>
      </c>
      <c r="F55" s="28"/>
    </row>
    <row r="56" spans="1:6" x14ac:dyDescent="0.25">
      <c r="A56" s="43"/>
      <c r="B56" s="2">
        <v>11</v>
      </c>
      <c r="C56" s="30" t="s">
        <v>1016</v>
      </c>
      <c r="D56" s="30" t="s">
        <v>1015</v>
      </c>
      <c r="E56" s="20" t="s">
        <v>1017</v>
      </c>
      <c r="F56" s="28"/>
    </row>
    <row r="57" spans="1:6" x14ac:dyDescent="0.25">
      <c r="A57" s="43"/>
      <c r="B57" s="2">
        <v>12</v>
      </c>
      <c r="C57" s="30" t="s">
        <v>1024</v>
      </c>
      <c r="D57" s="30" t="s">
        <v>1025</v>
      </c>
      <c r="E57" s="20" t="s">
        <v>1035</v>
      </c>
      <c r="F57" s="28" t="s">
        <v>1026</v>
      </c>
    </row>
    <row r="58" spans="1:6" x14ac:dyDescent="0.25">
      <c r="A58" s="43"/>
      <c r="B58" s="2">
        <v>13</v>
      </c>
      <c r="C58" s="30" t="s">
        <v>605</v>
      </c>
      <c r="D58" s="30" t="s">
        <v>1019</v>
      </c>
      <c r="E58" s="20" t="s">
        <v>1020</v>
      </c>
      <c r="F58" s="28"/>
    </row>
    <row r="59" spans="1:6" x14ac:dyDescent="0.25">
      <c r="A59" s="43"/>
      <c r="B59" s="2">
        <v>14</v>
      </c>
      <c r="C59" s="30" t="s">
        <v>1013</v>
      </c>
      <c r="D59" s="30" t="s">
        <v>1014</v>
      </c>
      <c r="E59" s="20" t="s">
        <v>569</v>
      </c>
      <c r="F59" s="28"/>
    </row>
    <row r="60" spans="1:6" x14ac:dyDescent="0.25">
      <c r="A60" s="43" t="s">
        <v>624</v>
      </c>
      <c r="B60" s="2">
        <v>1</v>
      </c>
      <c r="C60" s="30" t="s">
        <v>1038</v>
      </c>
      <c r="D60" s="30" t="s">
        <v>1037</v>
      </c>
      <c r="E60" s="20" t="s">
        <v>1039</v>
      </c>
      <c r="F60" s="28"/>
    </row>
    <row r="61" spans="1:6" x14ac:dyDescent="0.25">
      <c r="A61" s="43"/>
      <c r="B61" s="2">
        <v>2</v>
      </c>
      <c r="C61" s="30" t="s">
        <v>1036</v>
      </c>
      <c r="D61" s="30" t="s">
        <v>616</v>
      </c>
      <c r="E61" s="20" t="s">
        <v>1040</v>
      </c>
      <c r="F61" s="28"/>
    </row>
    <row r="62" spans="1:6" x14ac:dyDescent="0.25">
      <c r="A62" s="43"/>
      <c r="B62" s="2">
        <v>3</v>
      </c>
      <c r="C62" s="30" t="s">
        <v>1044</v>
      </c>
      <c r="D62" s="30" t="s">
        <v>1043</v>
      </c>
      <c r="E62" s="20" t="s">
        <v>1045</v>
      </c>
      <c r="F62" s="28"/>
    </row>
    <row r="63" spans="1:6" x14ac:dyDescent="0.25">
      <c r="A63" s="43"/>
      <c r="B63" s="2">
        <v>4</v>
      </c>
      <c r="C63" s="30" t="s">
        <v>609</v>
      </c>
      <c r="D63" s="30" t="s">
        <v>1041</v>
      </c>
      <c r="E63" s="20" t="s">
        <v>1042</v>
      </c>
      <c r="F63" s="28"/>
    </row>
    <row r="64" spans="1:6" x14ac:dyDescent="0.25">
      <c r="A64" s="43"/>
      <c r="B64" s="2">
        <v>5</v>
      </c>
      <c r="C64" s="30" t="s">
        <v>1076</v>
      </c>
      <c r="D64" s="30" t="s">
        <v>1075</v>
      </c>
      <c r="E64" s="20" t="s">
        <v>1074</v>
      </c>
      <c r="F64" s="28"/>
    </row>
    <row r="65" spans="1:6" x14ac:dyDescent="0.25">
      <c r="A65" s="43"/>
      <c r="B65" s="2">
        <v>6</v>
      </c>
      <c r="C65" s="30" t="s">
        <v>1078</v>
      </c>
      <c r="D65" s="30" t="s">
        <v>1077</v>
      </c>
      <c r="E65" s="20" t="s">
        <v>1079</v>
      </c>
      <c r="F65" s="28"/>
    </row>
    <row r="66" spans="1:6" x14ac:dyDescent="0.25">
      <c r="A66" s="43"/>
      <c r="B66" s="2">
        <v>7</v>
      </c>
      <c r="C66" s="30" t="s">
        <v>1047</v>
      </c>
      <c r="D66" s="30" t="s">
        <v>1046</v>
      </c>
      <c r="E66" s="20" t="s">
        <v>1048</v>
      </c>
      <c r="F66" s="28" t="s">
        <v>1049</v>
      </c>
    </row>
    <row r="67" spans="1:6" x14ac:dyDescent="0.25">
      <c r="A67" s="43"/>
      <c r="B67" s="2">
        <v>8</v>
      </c>
      <c r="C67" s="30" t="s">
        <v>1051</v>
      </c>
      <c r="D67" s="30" t="s">
        <v>1050</v>
      </c>
      <c r="E67" s="20" t="s">
        <v>1053</v>
      </c>
      <c r="F67" s="28" t="s">
        <v>1052</v>
      </c>
    </row>
    <row r="68" spans="1:6" x14ac:dyDescent="0.25">
      <c r="A68" s="43"/>
      <c r="B68" s="2">
        <v>9</v>
      </c>
      <c r="C68" s="30" t="s">
        <v>1061</v>
      </c>
      <c r="D68" s="30" t="s">
        <v>1060</v>
      </c>
      <c r="E68" s="20" t="s">
        <v>1062</v>
      </c>
      <c r="F68" s="28" t="s">
        <v>1069</v>
      </c>
    </row>
    <row r="69" spans="1:6" x14ac:dyDescent="0.25">
      <c r="A69" s="43"/>
      <c r="B69" s="2">
        <v>10</v>
      </c>
      <c r="C69" s="30" t="s">
        <v>615</v>
      </c>
      <c r="D69" s="30" t="s">
        <v>1054</v>
      </c>
      <c r="E69" s="20" t="s">
        <v>1055</v>
      </c>
      <c r="F69" s="28" t="s">
        <v>1070</v>
      </c>
    </row>
    <row r="70" spans="1:6" x14ac:dyDescent="0.25">
      <c r="A70" s="43"/>
      <c r="B70" s="2">
        <v>11</v>
      </c>
      <c r="C70" s="30" t="s">
        <v>1081</v>
      </c>
      <c r="D70" s="30" t="s">
        <v>1080</v>
      </c>
      <c r="E70" s="20" t="s">
        <v>1082</v>
      </c>
      <c r="F70" s="28" t="s">
        <v>1083</v>
      </c>
    </row>
    <row r="71" spans="1:6" x14ac:dyDescent="0.25">
      <c r="A71" s="43"/>
      <c r="B71" s="2">
        <v>12</v>
      </c>
      <c r="C71" s="30" t="s">
        <v>1057</v>
      </c>
      <c r="D71" s="30" t="s">
        <v>1056</v>
      </c>
      <c r="E71" s="20" t="s">
        <v>1058</v>
      </c>
      <c r="F71" s="28" t="s">
        <v>1059</v>
      </c>
    </row>
    <row r="72" spans="1:6" x14ac:dyDescent="0.25">
      <c r="A72" s="43"/>
      <c r="B72" s="2">
        <v>13</v>
      </c>
      <c r="C72" s="30" t="s">
        <v>1065</v>
      </c>
      <c r="D72" s="30" t="s">
        <v>1064</v>
      </c>
      <c r="E72" s="20" t="s">
        <v>1071</v>
      </c>
      <c r="F72" s="28" t="s">
        <v>1072</v>
      </c>
    </row>
    <row r="73" spans="1:6" x14ac:dyDescent="0.25">
      <c r="A73" s="43"/>
      <c r="B73" s="2">
        <v>14</v>
      </c>
      <c r="C73" s="30" t="s">
        <v>1067</v>
      </c>
      <c r="D73" s="30" t="s">
        <v>1066</v>
      </c>
      <c r="E73" s="20" t="s">
        <v>1073</v>
      </c>
      <c r="F73" s="28" t="s">
        <v>1068</v>
      </c>
    </row>
    <row r="74" spans="1:6" x14ac:dyDescent="0.25">
      <c r="A74" s="43" t="s">
        <v>643</v>
      </c>
      <c r="B74" s="23">
        <v>15</v>
      </c>
      <c r="C74" s="30" t="s">
        <v>760</v>
      </c>
      <c r="D74" s="30" t="s">
        <v>761</v>
      </c>
      <c r="E74" s="24" t="s">
        <v>799</v>
      </c>
      <c r="F74" s="28" t="s">
        <v>759</v>
      </c>
    </row>
    <row r="75" spans="1:6" x14ac:dyDescent="0.25">
      <c r="A75" s="43"/>
      <c r="B75" s="23">
        <v>16</v>
      </c>
      <c r="C75" s="30" t="s">
        <v>653</v>
      </c>
      <c r="D75" s="30" t="s">
        <v>767</v>
      </c>
      <c r="E75" s="24" t="s">
        <v>766</v>
      </c>
      <c r="F75" s="28" t="s">
        <v>768</v>
      </c>
    </row>
    <row r="76" spans="1:6" x14ac:dyDescent="0.25">
      <c r="A76" s="43"/>
      <c r="B76" s="23">
        <v>17</v>
      </c>
      <c r="C76" s="30" t="s">
        <v>762</v>
      </c>
      <c r="D76" s="30" t="s">
        <v>763</v>
      </c>
      <c r="E76" s="24" t="s">
        <v>764</v>
      </c>
      <c r="F76" s="28" t="s">
        <v>765</v>
      </c>
    </row>
    <row r="77" spans="1:6" x14ac:dyDescent="0.25">
      <c r="A77" s="43"/>
      <c r="B77" s="23">
        <v>18</v>
      </c>
      <c r="C77" s="30" t="s">
        <v>654</v>
      </c>
      <c r="D77" s="30" t="s">
        <v>711</v>
      </c>
      <c r="E77" s="24" t="s">
        <v>769</v>
      </c>
      <c r="F77" s="28" t="s">
        <v>770</v>
      </c>
    </row>
    <row r="78" spans="1:6" x14ac:dyDescent="0.25">
      <c r="A78" s="43"/>
      <c r="B78" s="23">
        <v>19</v>
      </c>
      <c r="C78" s="30" t="s">
        <v>773</v>
      </c>
      <c r="D78" s="30" t="s">
        <v>774</v>
      </c>
      <c r="E78" s="24" t="s">
        <v>800</v>
      </c>
      <c r="F78" s="28" t="s">
        <v>775</v>
      </c>
    </row>
    <row r="79" spans="1:6" x14ac:dyDescent="0.25">
      <c r="A79" s="43"/>
      <c r="B79" s="23">
        <v>20</v>
      </c>
      <c r="C79" s="30" t="s">
        <v>778</v>
      </c>
      <c r="D79" s="30" t="s">
        <v>779</v>
      </c>
      <c r="E79" s="24" t="s">
        <v>801</v>
      </c>
      <c r="F79" s="28" t="s">
        <v>780</v>
      </c>
    </row>
    <row r="80" spans="1:6" x14ac:dyDescent="0.25">
      <c r="A80" s="43"/>
      <c r="B80" s="23">
        <v>21</v>
      </c>
      <c r="C80" s="30" t="s">
        <v>781</v>
      </c>
      <c r="D80" s="30" t="s">
        <v>782</v>
      </c>
      <c r="E80" s="24" t="s">
        <v>783</v>
      </c>
      <c r="F80" s="28" t="s">
        <v>784</v>
      </c>
    </row>
    <row r="81" spans="1:6" x14ac:dyDescent="0.25">
      <c r="A81" s="43"/>
      <c r="B81" s="23">
        <v>22</v>
      </c>
      <c r="C81" s="30" t="s">
        <v>771</v>
      </c>
      <c r="D81" s="30" t="s">
        <v>772</v>
      </c>
      <c r="E81" s="24" t="s">
        <v>777</v>
      </c>
      <c r="F81" s="28" t="s">
        <v>776</v>
      </c>
    </row>
    <row r="82" spans="1:6" x14ac:dyDescent="0.25">
      <c r="A82" s="43"/>
      <c r="B82" s="23">
        <v>23</v>
      </c>
      <c r="C82" s="24"/>
      <c r="D82" s="24"/>
      <c r="E82" s="24"/>
      <c r="F82" s="28"/>
    </row>
    <row r="83" spans="1:6" x14ac:dyDescent="0.25">
      <c r="A83" s="43"/>
      <c r="B83" s="23">
        <v>24</v>
      </c>
      <c r="C83" s="24" t="s">
        <v>875</v>
      </c>
      <c r="D83" s="24" t="s">
        <v>876</v>
      </c>
      <c r="E83" s="24" t="s">
        <v>877</v>
      </c>
      <c r="F83" s="28" t="s">
        <v>878</v>
      </c>
    </row>
    <row r="84" spans="1:6" x14ac:dyDescent="0.25">
      <c r="A84" s="43"/>
      <c r="B84" s="23">
        <v>25</v>
      </c>
      <c r="C84" s="24"/>
      <c r="D84" s="24"/>
      <c r="E84" s="24"/>
      <c r="F84" s="28"/>
    </row>
    <row r="85" spans="1:6" x14ac:dyDescent="0.25">
      <c r="A85" s="43" t="s">
        <v>644</v>
      </c>
      <c r="B85" s="23">
        <v>15</v>
      </c>
      <c r="C85" s="24" t="s">
        <v>785</v>
      </c>
      <c r="D85" s="24" t="s">
        <v>786</v>
      </c>
      <c r="E85" s="24" t="s">
        <v>798</v>
      </c>
      <c r="F85" s="28" t="s">
        <v>787</v>
      </c>
    </row>
    <row r="86" spans="1:6" x14ac:dyDescent="0.25">
      <c r="A86" s="43"/>
      <c r="B86" s="23">
        <v>16</v>
      </c>
      <c r="C86" s="24" t="s">
        <v>788</v>
      </c>
      <c r="D86" s="24" t="s">
        <v>789</v>
      </c>
      <c r="E86" s="24" t="s">
        <v>792</v>
      </c>
      <c r="F86" s="28" t="s">
        <v>793</v>
      </c>
    </row>
    <row r="87" spans="1:6" x14ac:dyDescent="0.25">
      <c r="A87" s="43"/>
      <c r="B87" s="23">
        <v>17</v>
      </c>
      <c r="C87" s="24" t="s">
        <v>790</v>
      </c>
      <c r="D87" s="24" t="s">
        <v>791</v>
      </c>
      <c r="E87" s="24" t="s">
        <v>794</v>
      </c>
      <c r="F87" s="28" t="s">
        <v>795</v>
      </c>
    </row>
    <row r="88" spans="1:6" x14ac:dyDescent="0.25">
      <c r="A88" s="43"/>
      <c r="B88" s="23">
        <v>18</v>
      </c>
      <c r="C88" s="24" t="s">
        <v>796</v>
      </c>
      <c r="D88" s="24" t="s">
        <v>797</v>
      </c>
      <c r="E88" s="24" t="s">
        <v>802</v>
      </c>
      <c r="F88" s="28" t="s">
        <v>803</v>
      </c>
    </row>
    <row r="89" spans="1:6" x14ac:dyDescent="0.25">
      <c r="A89" s="43"/>
      <c r="B89" s="23">
        <v>19</v>
      </c>
      <c r="C89" s="24" t="s">
        <v>809</v>
      </c>
      <c r="D89" s="24" t="s">
        <v>810</v>
      </c>
      <c r="E89" s="24" t="s">
        <v>811</v>
      </c>
      <c r="F89" s="28" t="s">
        <v>812</v>
      </c>
    </row>
    <row r="90" spans="1:6" x14ac:dyDescent="0.25">
      <c r="A90" s="43"/>
      <c r="B90" s="23">
        <v>20</v>
      </c>
      <c r="C90" s="24" t="s">
        <v>804</v>
      </c>
      <c r="D90" s="24" t="s">
        <v>805</v>
      </c>
      <c r="E90" s="24" t="s">
        <v>807</v>
      </c>
      <c r="F90" s="28" t="s">
        <v>806</v>
      </c>
    </row>
    <row r="91" spans="1:6" x14ac:dyDescent="0.25">
      <c r="A91" s="43"/>
      <c r="B91" s="23">
        <v>21</v>
      </c>
      <c r="C91" s="24" t="s">
        <v>823</v>
      </c>
      <c r="D91" s="24" t="s">
        <v>824</v>
      </c>
      <c r="E91" s="24" t="s">
        <v>826</v>
      </c>
      <c r="F91" s="28" t="s">
        <v>825</v>
      </c>
    </row>
    <row r="92" spans="1:6" x14ac:dyDescent="0.25">
      <c r="A92" s="43"/>
      <c r="B92" s="23">
        <v>22</v>
      </c>
      <c r="C92" s="24" t="s">
        <v>656</v>
      </c>
      <c r="D92" s="24" t="s">
        <v>808</v>
      </c>
      <c r="E92" s="24" t="s">
        <v>828</v>
      </c>
      <c r="F92" s="28" t="s">
        <v>827</v>
      </c>
    </row>
    <row r="93" spans="1:6" x14ac:dyDescent="0.25">
      <c r="A93" s="43"/>
      <c r="B93" s="23">
        <v>23</v>
      </c>
      <c r="C93" s="24"/>
      <c r="D93" s="24"/>
      <c r="E93" s="24"/>
      <c r="F93" s="28"/>
    </row>
    <row r="94" spans="1:6" x14ac:dyDescent="0.25">
      <c r="A94" s="43"/>
      <c r="B94" s="23">
        <v>24</v>
      </c>
      <c r="C94" s="24"/>
      <c r="D94" s="24"/>
      <c r="E94" s="24"/>
      <c r="F94" s="28"/>
    </row>
    <row r="95" spans="1:6" x14ac:dyDescent="0.25">
      <c r="A95" s="43"/>
      <c r="B95" s="23">
        <v>25</v>
      </c>
      <c r="C95" s="24"/>
      <c r="D95" s="24"/>
      <c r="E95" s="24"/>
      <c r="F95" s="28"/>
    </row>
    <row r="96" spans="1:6" x14ac:dyDescent="0.25">
      <c r="A96" s="43" t="s">
        <v>645</v>
      </c>
      <c r="B96" s="23">
        <v>16</v>
      </c>
      <c r="C96" s="19" t="s">
        <v>866</v>
      </c>
      <c r="D96" s="19" t="s">
        <v>865</v>
      </c>
      <c r="E96" s="24" t="s">
        <v>867</v>
      </c>
      <c r="F96" s="28" t="s">
        <v>925</v>
      </c>
    </row>
    <row r="97" spans="1:6" x14ac:dyDescent="0.25">
      <c r="A97" s="43"/>
      <c r="B97" s="23">
        <v>17</v>
      </c>
      <c r="C97" s="19" t="s">
        <v>872</v>
      </c>
      <c r="D97" s="19" t="s">
        <v>873</v>
      </c>
      <c r="E97" s="19" t="s">
        <v>874</v>
      </c>
      <c r="F97" s="28" t="s">
        <v>879</v>
      </c>
    </row>
    <row r="98" spans="1:6" x14ac:dyDescent="0.25">
      <c r="A98" s="43"/>
      <c r="B98" s="23">
        <v>18</v>
      </c>
      <c r="C98" s="19" t="s">
        <v>868</v>
      </c>
      <c r="D98" s="19" t="s">
        <v>869</v>
      </c>
      <c r="E98" s="19" t="s">
        <v>880</v>
      </c>
      <c r="F98" s="28" t="s">
        <v>870</v>
      </c>
    </row>
    <row r="99" spans="1:6" x14ac:dyDescent="0.25">
      <c r="A99" s="43"/>
      <c r="B99" s="23">
        <v>19</v>
      </c>
      <c r="C99" s="19"/>
      <c r="D99" s="19"/>
      <c r="E99" s="19"/>
      <c r="F99" s="28"/>
    </row>
    <row r="100" spans="1:6" x14ac:dyDescent="0.25">
      <c r="A100" s="43"/>
      <c r="B100" s="23">
        <v>20</v>
      </c>
      <c r="C100" s="19"/>
      <c r="D100" s="19"/>
      <c r="E100" s="19"/>
      <c r="F100" s="28"/>
    </row>
    <row r="101" spans="1:6" x14ac:dyDescent="0.25">
      <c r="A101" s="43"/>
      <c r="B101" s="23">
        <v>21</v>
      </c>
      <c r="C101" s="19"/>
      <c r="D101" s="19"/>
      <c r="E101" s="19"/>
      <c r="F101" s="28"/>
    </row>
    <row r="102" spans="1:6" x14ac:dyDescent="0.25">
      <c r="A102" s="43"/>
      <c r="B102" s="23">
        <v>22</v>
      </c>
      <c r="C102" s="19"/>
      <c r="D102" s="19"/>
      <c r="E102" s="19"/>
      <c r="F102" s="28"/>
    </row>
    <row r="103" spans="1:6" x14ac:dyDescent="0.25">
      <c r="A103" s="43"/>
      <c r="B103" s="23">
        <v>23</v>
      </c>
      <c r="C103" s="19"/>
      <c r="D103" s="19"/>
      <c r="E103" s="19"/>
      <c r="F103" s="28"/>
    </row>
    <row r="104" spans="1:6" x14ac:dyDescent="0.25">
      <c r="A104" s="43"/>
      <c r="B104" s="23">
        <v>24</v>
      </c>
      <c r="C104" s="19"/>
      <c r="D104" s="19"/>
      <c r="E104" s="19"/>
      <c r="F104" s="28"/>
    </row>
    <row r="105" spans="1:6" x14ac:dyDescent="0.25">
      <c r="A105" s="43"/>
      <c r="B105" s="23">
        <v>25</v>
      </c>
      <c r="C105" s="19"/>
      <c r="D105" s="19"/>
      <c r="E105" s="19"/>
      <c r="F105" s="28"/>
    </row>
    <row r="106" spans="1:6" x14ac:dyDescent="0.25">
      <c r="A106" s="43" t="s">
        <v>646</v>
      </c>
      <c r="B106" s="23">
        <v>16</v>
      </c>
      <c r="C106" s="19" t="s">
        <v>923</v>
      </c>
      <c r="D106" s="19" t="s">
        <v>922</v>
      </c>
      <c r="E106" s="24" t="s">
        <v>924</v>
      </c>
      <c r="F106" s="28" t="s">
        <v>926</v>
      </c>
    </row>
    <row r="107" spans="1:6" x14ac:dyDescent="0.25">
      <c r="A107" s="43"/>
      <c r="B107" s="23">
        <v>17</v>
      </c>
      <c r="C107" s="19"/>
      <c r="D107" s="19"/>
      <c r="E107" s="19"/>
      <c r="F107" s="28"/>
    </row>
    <row r="108" spans="1:6" x14ac:dyDescent="0.25">
      <c r="A108" s="43"/>
      <c r="B108" s="23">
        <v>18</v>
      </c>
      <c r="C108" s="19" t="s">
        <v>655</v>
      </c>
      <c r="D108" s="19" t="s">
        <v>655</v>
      </c>
      <c r="E108" s="19"/>
      <c r="F108" s="28"/>
    </row>
    <row r="109" spans="1:6" x14ac:dyDescent="0.25">
      <c r="A109" s="43"/>
      <c r="B109" s="23">
        <v>19</v>
      </c>
      <c r="C109" s="19" t="s">
        <v>657</v>
      </c>
      <c r="D109" s="19" t="s">
        <v>657</v>
      </c>
      <c r="E109" s="19" t="s">
        <v>921</v>
      </c>
      <c r="F109" s="28" t="s">
        <v>938</v>
      </c>
    </row>
    <row r="110" spans="1:6" x14ac:dyDescent="0.25">
      <c r="A110" s="43"/>
      <c r="B110" s="23">
        <v>20</v>
      </c>
      <c r="C110" s="19" t="s">
        <v>929</v>
      </c>
      <c r="D110" s="19" t="s">
        <v>930</v>
      </c>
      <c r="E110" s="19" t="s">
        <v>931</v>
      </c>
      <c r="F110" s="28" t="s">
        <v>937</v>
      </c>
    </row>
    <row r="111" spans="1:6" x14ac:dyDescent="0.25">
      <c r="A111" s="43"/>
      <c r="B111" s="23">
        <v>21</v>
      </c>
      <c r="C111" s="19"/>
      <c r="D111" s="19"/>
      <c r="E111" s="19" t="s">
        <v>920</v>
      </c>
      <c r="F111" s="28" t="s">
        <v>936</v>
      </c>
    </row>
    <row r="112" spans="1:6" x14ac:dyDescent="0.25">
      <c r="A112" s="43"/>
      <c r="B112" s="23">
        <v>22</v>
      </c>
      <c r="C112" s="19" t="s">
        <v>658</v>
      </c>
      <c r="D112" s="19" t="s">
        <v>658</v>
      </c>
      <c r="E112" s="19"/>
      <c r="F112" s="28"/>
    </row>
    <row r="113" spans="1:6" x14ac:dyDescent="0.25">
      <c r="A113" s="43"/>
      <c r="B113" s="23">
        <v>23</v>
      </c>
      <c r="C113" s="19" t="s">
        <v>928</v>
      </c>
      <c r="D113" s="19" t="s">
        <v>927</v>
      </c>
      <c r="E113" s="19" t="s">
        <v>918</v>
      </c>
      <c r="F113" s="28" t="s">
        <v>939</v>
      </c>
    </row>
    <row r="114" spans="1:6" x14ac:dyDescent="0.25">
      <c r="A114" s="43"/>
      <c r="B114" s="23">
        <v>24</v>
      </c>
      <c r="C114" s="19"/>
      <c r="D114" s="19"/>
      <c r="E114" s="19"/>
      <c r="F114" s="28"/>
    </row>
    <row r="115" spans="1:6" x14ac:dyDescent="0.25">
      <c r="A115" s="43"/>
      <c r="B115" s="23">
        <v>25</v>
      </c>
      <c r="C115" s="19"/>
      <c r="D115" s="19"/>
      <c r="E115" s="19"/>
      <c r="F115" s="28"/>
    </row>
    <row r="116" spans="1:6" x14ac:dyDescent="0.25">
      <c r="A116" s="43" t="s">
        <v>647</v>
      </c>
      <c r="B116" s="23">
        <v>16</v>
      </c>
      <c r="C116" s="19" t="s">
        <v>659</v>
      </c>
      <c r="D116" s="19" t="s">
        <v>659</v>
      </c>
      <c r="E116" s="19"/>
      <c r="F116" s="28"/>
    </row>
    <row r="117" spans="1:6" x14ac:dyDescent="0.25">
      <c r="A117" s="43"/>
      <c r="B117" s="23">
        <v>17</v>
      </c>
      <c r="C117" s="19"/>
      <c r="D117" s="19"/>
      <c r="E117" s="19"/>
      <c r="F117" s="28"/>
    </row>
    <row r="118" spans="1:6" x14ac:dyDescent="0.25">
      <c r="A118" s="43"/>
      <c r="B118" s="23">
        <v>18</v>
      </c>
      <c r="C118" s="19" t="s">
        <v>584</v>
      </c>
      <c r="D118" s="19" t="s">
        <v>584</v>
      </c>
      <c r="E118" s="19"/>
      <c r="F118" s="28"/>
    </row>
    <row r="119" spans="1:6" x14ac:dyDescent="0.25">
      <c r="A119" s="43"/>
      <c r="B119" s="23">
        <v>19</v>
      </c>
      <c r="C119" s="19" t="s">
        <v>660</v>
      </c>
      <c r="D119" s="19" t="s">
        <v>660</v>
      </c>
      <c r="E119" s="19"/>
      <c r="F119" s="28"/>
    </row>
    <row r="120" spans="1:6" x14ac:dyDescent="0.25">
      <c r="A120" s="43"/>
      <c r="B120" s="23">
        <v>20</v>
      </c>
      <c r="C120" s="19" t="s">
        <v>661</v>
      </c>
      <c r="D120" s="19" t="s">
        <v>661</v>
      </c>
      <c r="E120" s="19"/>
      <c r="F120" s="28"/>
    </row>
    <row r="121" spans="1:6" x14ac:dyDescent="0.25">
      <c r="A121" s="43"/>
      <c r="B121" s="23">
        <v>21</v>
      </c>
      <c r="C121" s="19" t="s">
        <v>662</v>
      </c>
      <c r="D121" s="19" t="s">
        <v>662</v>
      </c>
      <c r="E121" s="19"/>
      <c r="F121" s="28"/>
    </row>
    <row r="122" spans="1:6" x14ac:dyDescent="0.25">
      <c r="A122" s="43"/>
      <c r="B122" s="23">
        <v>22</v>
      </c>
      <c r="C122" s="19" t="s">
        <v>663</v>
      </c>
      <c r="D122" s="19" t="s">
        <v>663</v>
      </c>
      <c r="E122" s="19"/>
      <c r="F122" s="28"/>
    </row>
    <row r="123" spans="1:6" x14ac:dyDescent="0.25">
      <c r="A123" s="43"/>
      <c r="B123" s="23">
        <v>23</v>
      </c>
      <c r="C123" s="19" t="s">
        <v>664</v>
      </c>
      <c r="D123" s="19" t="s">
        <v>664</v>
      </c>
      <c r="E123" s="19"/>
      <c r="F123" s="28"/>
    </row>
    <row r="124" spans="1:6" x14ac:dyDescent="0.25">
      <c r="A124" s="43"/>
      <c r="B124" s="23">
        <v>24</v>
      </c>
      <c r="C124" s="19" t="s">
        <v>665</v>
      </c>
      <c r="D124" s="19" t="s">
        <v>665</v>
      </c>
      <c r="E124" s="19"/>
      <c r="F124" s="28"/>
    </row>
    <row r="125" spans="1:6" x14ac:dyDescent="0.25">
      <c r="A125" s="43"/>
      <c r="B125" s="23">
        <v>25</v>
      </c>
      <c r="C125" s="19" t="s">
        <v>666</v>
      </c>
      <c r="D125" s="19" t="s">
        <v>666</v>
      </c>
      <c r="E125" s="19"/>
      <c r="F125" s="28"/>
    </row>
    <row r="126" spans="1:6" x14ac:dyDescent="0.25">
      <c r="A126" s="43" t="s">
        <v>648</v>
      </c>
      <c r="B126" s="23">
        <v>16</v>
      </c>
      <c r="C126" s="19" t="s">
        <v>667</v>
      </c>
      <c r="D126" s="19"/>
      <c r="E126" s="19"/>
      <c r="F126" s="28"/>
    </row>
    <row r="127" spans="1:6" x14ac:dyDescent="0.25">
      <c r="A127" s="43"/>
      <c r="B127" s="23">
        <v>17</v>
      </c>
      <c r="C127" s="19" t="s">
        <v>668</v>
      </c>
      <c r="D127" s="19"/>
      <c r="E127" s="19"/>
      <c r="F127" s="28"/>
    </row>
    <row r="128" spans="1:6" x14ac:dyDescent="0.25">
      <c r="A128" s="43"/>
      <c r="B128" s="23">
        <v>18</v>
      </c>
      <c r="C128" s="19" t="s">
        <v>669</v>
      </c>
      <c r="D128" s="19"/>
      <c r="E128" s="19"/>
      <c r="F128" s="28"/>
    </row>
    <row r="129" spans="1:6" x14ac:dyDescent="0.25">
      <c r="A129" s="43"/>
      <c r="B129" s="23">
        <v>19</v>
      </c>
      <c r="C129" s="19" t="s">
        <v>670</v>
      </c>
      <c r="D129" s="19"/>
      <c r="E129" s="19"/>
      <c r="F129" s="28"/>
    </row>
    <row r="130" spans="1:6" x14ac:dyDescent="0.25">
      <c r="A130" s="43"/>
      <c r="B130" s="23">
        <v>20</v>
      </c>
      <c r="C130" s="19" t="s">
        <v>671</v>
      </c>
      <c r="D130" s="19"/>
      <c r="E130" s="19"/>
      <c r="F130" s="28"/>
    </row>
    <row r="131" spans="1:6" x14ac:dyDescent="0.25">
      <c r="A131" s="43"/>
      <c r="B131" s="23">
        <v>21</v>
      </c>
      <c r="C131" s="19" t="s">
        <v>672</v>
      </c>
      <c r="D131" s="19"/>
      <c r="E131" s="19"/>
      <c r="F131" s="28"/>
    </row>
    <row r="132" spans="1:6" x14ac:dyDescent="0.25">
      <c r="A132" s="43"/>
      <c r="B132" s="23">
        <v>22</v>
      </c>
      <c r="C132" s="19" t="s">
        <v>673</v>
      </c>
      <c r="D132" s="19"/>
      <c r="E132" s="19"/>
      <c r="F132" s="28"/>
    </row>
    <row r="133" spans="1:6" x14ac:dyDescent="0.25">
      <c r="A133" s="43"/>
      <c r="B133" s="23">
        <v>23</v>
      </c>
      <c r="C133" s="19" t="s">
        <v>674</v>
      </c>
      <c r="D133" s="19"/>
      <c r="E133" s="19"/>
      <c r="F133" s="28"/>
    </row>
    <row r="134" spans="1:6" x14ac:dyDescent="0.25">
      <c r="A134" s="43"/>
      <c r="B134" s="23">
        <v>24</v>
      </c>
      <c r="C134" s="19" t="s">
        <v>675</v>
      </c>
      <c r="D134" s="19"/>
      <c r="E134" s="19"/>
      <c r="F134" s="28"/>
    </row>
    <row r="135" spans="1:6" x14ac:dyDescent="0.25">
      <c r="A135" s="43"/>
      <c r="B135" s="23">
        <v>25</v>
      </c>
      <c r="C135" s="19" t="s">
        <v>1084</v>
      </c>
      <c r="D135" s="19" t="s">
        <v>1085</v>
      </c>
      <c r="E135" s="19" t="s">
        <v>1086</v>
      </c>
      <c r="F135" s="28"/>
    </row>
    <row r="136" spans="1:6" x14ac:dyDescent="0.25">
      <c r="A136" s="43" t="s">
        <v>649</v>
      </c>
      <c r="B136" s="23">
        <v>15</v>
      </c>
      <c r="C136" s="19" t="s">
        <v>676</v>
      </c>
      <c r="D136" s="19" t="s">
        <v>676</v>
      </c>
      <c r="E136" s="19"/>
      <c r="F136" s="28"/>
    </row>
    <row r="137" spans="1:6" x14ac:dyDescent="0.25">
      <c r="A137" s="43"/>
      <c r="B137" s="23">
        <v>16</v>
      </c>
      <c r="C137" s="19" t="s">
        <v>677</v>
      </c>
      <c r="D137" s="19" t="s">
        <v>677</v>
      </c>
      <c r="E137" s="19"/>
      <c r="F137" s="28"/>
    </row>
    <row r="138" spans="1:6" x14ac:dyDescent="0.25">
      <c r="A138" s="43"/>
      <c r="B138" s="23">
        <v>17</v>
      </c>
      <c r="C138" s="19" t="s">
        <v>678</v>
      </c>
      <c r="D138" s="19" t="s">
        <v>678</v>
      </c>
      <c r="E138" s="19"/>
      <c r="F138" s="28"/>
    </row>
    <row r="139" spans="1:6" x14ac:dyDescent="0.25">
      <c r="A139" s="43"/>
      <c r="B139" s="23">
        <v>18</v>
      </c>
      <c r="C139" s="19" t="s">
        <v>679</v>
      </c>
      <c r="D139" s="19" t="s">
        <v>679</v>
      </c>
      <c r="E139" s="19"/>
      <c r="F139" s="28"/>
    </row>
    <row r="140" spans="1:6" x14ac:dyDescent="0.25">
      <c r="A140" s="43"/>
      <c r="B140" s="23">
        <v>19</v>
      </c>
      <c r="C140" s="19" t="s">
        <v>680</v>
      </c>
      <c r="D140" s="19" t="s">
        <v>680</v>
      </c>
      <c r="E140" s="19"/>
      <c r="F140" s="28"/>
    </row>
    <row r="141" spans="1:6" x14ac:dyDescent="0.25">
      <c r="A141" s="43"/>
      <c r="B141" s="23">
        <v>20</v>
      </c>
      <c r="C141" s="19" t="s">
        <v>681</v>
      </c>
      <c r="D141" s="19" t="s">
        <v>681</v>
      </c>
      <c r="E141" s="19"/>
      <c r="F141" s="28"/>
    </row>
    <row r="142" spans="1:6" x14ac:dyDescent="0.25">
      <c r="A142" s="43"/>
      <c r="B142" s="23">
        <v>21</v>
      </c>
      <c r="C142" s="19" t="s">
        <v>682</v>
      </c>
      <c r="D142" s="19" t="s">
        <v>682</v>
      </c>
      <c r="E142" s="19"/>
      <c r="F142" s="28"/>
    </row>
    <row r="143" spans="1:6" x14ac:dyDescent="0.25">
      <c r="A143" s="43"/>
      <c r="B143" s="23">
        <v>22</v>
      </c>
      <c r="C143" s="19" t="s">
        <v>683</v>
      </c>
      <c r="D143" s="19" t="s">
        <v>683</v>
      </c>
      <c r="E143" s="19"/>
      <c r="F143" s="28"/>
    </row>
    <row r="144" spans="1:6" x14ac:dyDescent="0.25">
      <c r="A144" s="43"/>
      <c r="B144" s="23">
        <v>23</v>
      </c>
      <c r="C144" s="19"/>
      <c r="D144" s="19"/>
      <c r="E144" s="19"/>
      <c r="F144" s="28"/>
    </row>
    <row r="145" spans="1:6" x14ac:dyDescent="0.25">
      <c r="A145" s="43"/>
      <c r="B145" s="23">
        <v>24</v>
      </c>
      <c r="C145" s="19"/>
      <c r="D145" s="19"/>
      <c r="E145" s="19"/>
      <c r="F145" s="28"/>
    </row>
    <row r="146" spans="1:6" x14ac:dyDescent="0.25">
      <c r="A146" s="43"/>
      <c r="B146" s="23">
        <v>25</v>
      </c>
      <c r="C146" s="19"/>
      <c r="D146" s="19"/>
      <c r="E146" s="19"/>
      <c r="F146" s="28"/>
    </row>
    <row r="147" spans="1:6" x14ac:dyDescent="0.25">
      <c r="A147" s="43" t="s">
        <v>650</v>
      </c>
      <c r="B147" s="23">
        <v>15</v>
      </c>
      <c r="C147" s="19" t="s">
        <v>684</v>
      </c>
      <c r="D147" s="19" t="s">
        <v>684</v>
      </c>
      <c r="E147" s="19"/>
      <c r="F147" s="28"/>
    </row>
    <row r="148" spans="1:6" x14ac:dyDescent="0.25">
      <c r="A148" s="43"/>
      <c r="B148" s="23">
        <v>16</v>
      </c>
      <c r="C148" s="19" t="s">
        <v>685</v>
      </c>
      <c r="D148" s="19" t="s">
        <v>685</v>
      </c>
      <c r="E148" s="19"/>
      <c r="F148" s="28"/>
    </row>
    <row r="149" spans="1:6" x14ac:dyDescent="0.25">
      <c r="A149" s="43"/>
      <c r="B149" s="23">
        <v>17</v>
      </c>
      <c r="C149" s="19" t="s">
        <v>686</v>
      </c>
      <c r="D149" s="19" t="s">
        <v>686</v>
      </c>
      <c r="E149" s="19"/>
      <c r="F149" s="28"/>
    </row>
    <row r="150" spans="1:6" x14ac:dyDescent="0.25">
      <c r="A150" s="43"/>
      <c r="B150" s="23">
        <v>18</v>
      </c>
      <c r="C150" s="19" t="s">
        <v>687</v>
      </c>
      <c r="D150" s="19" t="s">
        <v>687</v>
      </c>
      <c r="E150" s="19"/>
      <c r="F150" s="28"/>
    </row>
    <row r="151" spans="1:6" x14ac:dyDescent="0.25">
      <c r="A151" s="43"/>
      <c r="B151" s="23">
        <v>19</v>
      </c>
      <c r="C151" s="19" t="s">
        <v>688</v>
      </c>
      <c r="D151" s="19" t="s">
        <v>688</v>
      </c>
      <c r="E151" s="19"/>
      <c r="F151" s="28"/>
    </row>
    <row r="152" spans="1:6" x14ac:dyDescent="0.25">
      <c r="A152" s="43"/>
      <c r="B152" s="23">
        <v>20</v>
      </c>
      <c r="C152" s="19" t="s">
        <v>689</v>
      </c>
      <c r="D152" s="19" t="s">
        <v>689</v>
      </c>
      <c r="E152" s="19"/>
      <c r="F152" s="28"/>
    </row>
    <row r="153" spans="1:6" x14ac:dyDescent="0.25">
      <c r="A153" s="43"/>
      <c r="B153" s="23">
        <v>21</v>
      </c>
      <c r="C153" s="19" t="s">
        <v>690</v>
      </c>
      <c r="D153" s="19" t="s">
        <v>690</v>
      </c>
      <c r="E153" s="19"/>
      <c r="F153" s="28"/>
    </row>
    <row r="154" spans="1:6" x14ac:dyDescent="0.25">
      <c r="A154" s="43"/>
      <c r="B154" s="23">
        <v>22</v>
      </c>
      <c r="C154" s="19" t="s">
        <v>691</v>
      </c>
      <c r="D154" s="19" t="s">
        <v>691</v>
      </c>
      <c r="E154" s="19"/>
      <c r="F154" s="28"/>
    </row>
    <row r="155" spans="1:6" x14ac:dyDescent="0.25">
      <c r="A155" s="43"/>
      <c r="B155" s="23">
        <v>23</v>
      </c>
      <c r="C155" s="19" t="s">
        <v>692</v>
      </c>
      <c r="D155" s="19" t="s">
        <v>692</v>
      </c>
      <c r="E155" s="19"/>
      <c r="F155" s="28"/>
    </row>
    <row r="156" spans="1:6" x14ac:dyDescent="0.25">
      <c r="A156" s="43"/>
      <c r="B156" s="23">
        <v>24</v>
      </c>
      <c r="C156" s="19"/>
      <c r="D156" s="19"/>
      <c r="E156" s="19"/>
      <c r="F156" s="28"/>
    </row>
    <row r="157" spans="1:6" x14ac:dyDescent="0.25">
      <c r="A157" s="43"/>
      <c r="B157" s="23">
        <v>25</v>
      </c>
      <c r="C157" s="19"/>
      <c r="D157" s="19"/>
      <c r="E157" s="19"/>
      <c r="F157" s="28"/>
    </row>
    <row r="158" spans="1:6" x14ac:dyDescent="0.25">
      <c r="A158" s="43" t="s">
        <v>651</v>
      </c>
      <c r="B158" s="23">
        <v>15</v>
      </c>
      <c r="C158" s="19" t="s">
        <v>693</v>
      </c>
      <c r="D158" s="19" t="s">
        <v>693</v>
      </c>
      <c r="E158" s="19"/>
      <c r="F158" s="28"/>
    </row>
    <row r="159" spans="1:6" x14ac:dyDescent="0.25">
      <c r="A159" s="43"/>
      <c r="B159" s="23">
        <v>16</v>
      </c>
      <c r="C159" s="19" t="s">
        <v>694</v>
      </c>
      <c r="D159" s="19" t="s">
        <v>694</v>
      </c>
      <c r="E159" s="19"/>
      <c r="F159" s="28"/>
    </row>
    <row r="160" spans="1:6" x14ac:dyDescent="0.25">
      <c r="A160" s="43"/>
      <c r="B160" s="23">
        <v>17</v>
      </c>
      <c r="C160" s="19" t="s">
        <v>695</v>
      </c>
      <c r="D160" s="19" t="s">
        <v>695</v>
      </c>
      <c r="E160" s="19"/>
      <c r="F160" s="28"/>
    </row>
    <row r="161" spans="1:6" x14ac:dyDescent="0.25">
      <c r="A161" s="43"/>
      <c r="B161" s="23">
        <v>18</v>
      </c>
      <c r="C161" s="19" t="s">
        <v>696</v>
      </c>
      <c r="D161" s="19" t="s">
        <v>696</v>
      </c>
      <c r="E161" s="19"/>
      <c r="F161" s="28"/>
    </row>
    <row r="162" spans="1:6" x14ac:dyDescent="0.25">
      <c r="A162" s="43"/>
      <c r="B162" s="23">
        <v>19</v>
      </c>
      <c r="C162" s="19" t="s">
        <v>697</v>
      </c>
      <c r="D162" s="19" t="s">
        <v>697</v>
      </c>
      <c r="E162" s="19"/>
      <c r="F162" s="28"/>
    </row>
    <row r="163" spans="1:6" x14ac:dyDescent="0.25">
      <c r="A163" s="43"/>
      <c r="B163" s="23">
        <v>20</v>
      </c>
      <c r="C163" s="19" t="s">
        <v>698</v>
      </c>
      <c r="D163" s="19" t="s">
        <v>698</v>
      </c>
      <c r="E163" s="19"/>
      <c r="F163" s="28"/>
    </row>
    <row r="164" spans="1:6" x14ac:dyDescent="0.25">
      <c r="A164" s="43"/>
      <c r="B164" s="23">
        <v>21</v>
      </c>
      <c r="C164" s="19" t="s">
        <v>699</v>
      </c>
      <c r="D164" s="19" t="s">
        <v>699</v>
      </c>
      <c r="E164" s="19"/>
      <c r="F164" s="28"/>
    </row>
    <row r="165" spans="1:6" x14ac:dyDescent="0.25">
      <c r="A165" s="43"/>
      <c r="B165" s="23">
        <v>22</v>
      </c>
      <c r="C165" s="19" t="s">
        <v>700</v>
      </c>
      <c r="D165" s="19" t="s">
        <v>700</v>
      </c>
      <c r="E165" s="19"/>
      <c r="F165" s="28"/>
    </row>
    <row r="166" spans="1:6" x14ac:dyDescent="0.25">
      <c r="A166" s="43"/>
      <c r="B166" s="23">
        <v>23</v>
      </c>
      <c r="C166" s="19" t="s">
        <v>701</v>
      </c>
      <c r="D166" s="19" t="s">
        <v>701</v>
      </c>
      <c r="E166" s="19"/>
      <c r="F166" s="28"/>
    </row>
    <row r="167" spans="1:6" x14ac:dyDescent="0.25">
      <c r="A167" s="43"/>
      <c r="B167" s="23">
        <v>24</v>
      </c>
      <c r="C167" s="19"/>
      <c r="D167" s="19"/>
      <c r="E167" s="19"/>
      <c r="F167" s="28"/>
    </row>
    <row r="168" spans="1:6" x14ac:dyDescent="0.25">
      <c r="A168" s="43"/>
      <c r="B168" s="23">
        <v>25</v>
      </c>
      <c r="C168" s="19"/>
      <c r="D168" s="19"/>
      <c r="E168" s="19"/>
      <c r="F168" s="28"/>
    </row>
    <row r="169" spans="1:6" x14ac:dyDescent="0.25">
      <c r="A169" s="43" t="s">
        <v>652</v>
      </c>
      <c r="B169" s="23">
        <v>15</v>
      </c>
      <c r="C169" s="19" t="s">
        <v>659</v>
      </c>
      <c r="D169" s="19" t="s">
        <v>659</v>
      </c>
      <c r="E169" s="19"/>
      <c r="F169" s="28"/>
    </row>
    <row r="170" spans="1:6" x14ac:dyDescent="0.25">
      <c r="A170" s="43"/>
      <c r="B170" s="23">
        <v>16</v>
      </c>
      <c r="C170" s="19" t="s">
        <v>702</v>
      </c>
      <c r="D170" s="19" t="s">
        <v>702</v>
      </c>
      <c r="E170" s="19"/>
      <c r="F170" s="28"/>
    </row>
    <row r="171" spans="1:6" x14ac:dyDescent="0.25">
      <c r="A171" s="43"/>
      <c r="B171" s="23">
        <v>17</v>
      </c>
      <c r="C171" s="19" t="s">
        <v>703</v>
      </c>
      <c r="D171" s="19" t="s">
        <v>703</v>
      </c>
      <c r="E171" s="19"/>
      <c r="F171" s="28"/>
    </row>
    <row r="172" spans="1:6" x14ac:dyDescent="0.25">
      <c r="A172" s="43"/>
      <c r="B172" s="23">
        <v>18</v>
      </c>
      <c r="C172" s="19" t="s">
        <v>704</v>
      </c>
      <c r="D172" s="19" t="s">
        <v>704</v>
      </c>
      <c r="E172" s="19"/>
      <c r="F172" s="28"/>
    </row>
    <row r="173" spans="1:6" x14ac:dyDescent="0.25">
      <c r="A173" s="43"/>
      <c r="B173" s="23">
        <v>19</v>
      </c>
      <c r="C173" s="19" t="s">
        <v>705</v>
      </c>
      <c r="D173" s="19" t="s">
        <v>705</v>
      </c>
      <c r="E173" s="19" t="s">
        <v>1063</v>
      </c>
      <c r="F173" s="28"/>
    </row>
    <row r="174" spans="1:6" x14ac:dyDescent="0.25">
      <c r="A174" s="43"/>
      <c r="B174" s="23">
        <v>20</v>
      </c>
      <c r="C174" s="19" t="s">
        <v>706</v>
      </c>
      <c r="D174" s="19" t="s">
        <v>706</v>
      </c>
      <c r="E174" s="19"/>
      <c r="F174" s="28"/>
    </row>
    <row r="175" spans="1:6" x14ac:dyDescent="0.25">
      <c r="A175" s="43"/>
      <c r="B175" s="23">
        <v>21</v>
      </c>
      <c r="C175" s="19" t="s">
        <v>707</v>
      </c>
      <c r="D175" s="19" t="s">
        <v>707</v>
      </c>
      <c r="E175" s="19"/>
      <c r="F175" s="28"/>
    </row>
    <row r="176" spans="1:6" x14ac:dyDescent="0.25">
      <c r="A176" s="43"/>
      <c r="B176" s="23">
        <v>22</v>
      </c>
      <c r="C176" s="19" t="s">
        <v>708</v>
      </c>
      <c r="D176" s="19" t="s">
        <v>708</v>
      </c>
      <c r="E176" s="19"/>
      <c r="F176" s="28"/>
    </row>
    <row r="177" spans="1:6" x14ac:dyDescent="0.25">
      <c r="A177" s="43"/>
      <c r="B177" s="23">
        <v>23</v>
      </c>
      <c r="C177" s="19" t="s">
        <v>709</v>
      </c>
      <c r="D177" s="19" t="s">
        <v>709</v>
      </c>
      <c r="E177" s="19"/>
      <c r="F177" s="28"/>
    </row>
    <row r="178" spans="1:6" x14ac:dyDescent="0.25">
      <c r="A178" s="43"/>
      <c r="B178" s="23">
        <v>24</v>
      </c>
      <c r="C178" s="19"/>
      <c r="D178" s="19"/>
      <c r="E178" s="19"/>
      <c r="F178" s="28"/>
    </row>
    <row r="179" spans="1:6" x14ac:dyDescent="0.25">
      <c r="A179" s="43"/>
      <c r="B179" s="23">
        <v>25</v>
      </c>
      <c r="C179" s="19"/>
      <c r="D179" s="19"/>
      <c r="E179" s="19"/>
      <c r="F179" s="28"/>
    </row>
  </sheetData>
  <mergeCells count="15">
    <mergeCell ref="A2:A15"/>
    <mergeCell ref="A16:A30"/>
    <mergeCell ref="A31:A45"/>
    <mergeCell ref="A46:A59"/>
    <mergeCell ref="A60:A73"/>
    <mergeCell ref="A136:A146"/>
    <mergeCell ref="A147:A157"/>
    <mergeCell ref="A158:A168"/>
    <mergeCell ref="A169:A179"/>
    <mergeCell ref="A74:A84"/>
    <mergeCell ref="A85:A95"/>
    <mergeCell ref="A96:A105"/>
    <mergeCell ref="A106:A115"/>
    <mergeCell ref="A116:A125"/>
    <mergeCell ref="A126:A135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BE9D-9FFF-4C35-BD94-22AEB6AF08D0}">
  <dimension ref="A1:BC36"/>
  <sheetViews>
    <sheetView zoomScale="80" zoomScaleNormal="80" workbookViewId="0">
      <selection activeCell="AA20" sqref="AA20"/>
    </sheetView>
  </sheetViews>
  <sheetFormatPr defaultRowHeight="15" x14ac:dyDescent="0.25"/>
  <cols>
    <col min="1" max="1" width="15.85546875" style="1" bestFit="1" customWidth="1"/>
    <col min="2" max="3" width="4" style="1" bestFit="1" customWidth="1"/>
    <col min="4" max="4" width="7.42578125" style="1" bestFit="1" customWidth="1"/>
    <col min="5" max="5" width="7.7109375" style="1" bestFit="1" customWidth="1"/>
    <col min="6" max="6" width="8" style="1" bestFit="1" customWidth="1"/>
    <col min="7" max="7" width="8.28515625" style="1" bestFit="1" customWidth="1"/>
    <col min="8" max="8" width="4.42578125" style="1" bestFit="1" customWidth="1"/>
    <col min="9" max="9" width="3.85546875" style="1" bestFit="1" customWidth="1"/>
    <col min="10" max="11" width="4" style="1" bestFit="1" customWidth="1"/>
    <col min="12" max="12" width="7.42578125" style="1" bestFit="1" customWidth="1"/>
    <col min="13" max="13" width="7.7109375" style="1" bestFit="1" customWidth="1"/>
    <col min="14" max="14" width="8" style="1" bestFit="1" customWidth="1"/>
    <col min="15" max="15" width="8.28515625" style="1" bestFit="1" customWidth="1"/>
    <col min="16" max="17" width="4.42578125" style="1" bestFit="1" customWidth="1"/>
    <col min="18" max="18" width="4" style="1" bestFit="1" customWidth="1"/>
    <col min="19" max="19" width="15.85546875" style="1" bestFit="1" customWidth="1"/>
    <col min="20" max="21" width="4.42578125" style="1" bestFit="1" customWidth="1"/>
    <col min="22" max="23" width="7.85546875" style="1" bestFit="1" customWidth="1"/>
    <col min="24" max="25" width="8.5703125" style="1" bestFit="1" customWidth="1"/>
    <col min="26" max="26" width="4.85546875" style="1" bestFit="1" customWidth="1"/>
    <col min="27" max="27" width="4.140625" style="1" bestFit="1" customWidth="1"/>
    <col min="28" max="29" width="5.5703125" style="1" bestFit="1" customWidth="1"/>
    <col min="30" max="31" width="7.85546875" style="1" bestFit="1" customWidth="1"/>
    <col min="32" max="33" width="8.5703125" style="1" bestFit="1" customWidth="1"/>
    <col min="34" max="34" width="4.85546875" style="1" bestFit="1" customWidth="1"/>
    <col min="35" max="35" width="4.140625" style="1" bestFit="1" customWidth="1"/>
    <col min="36" max="37" width="9.140625" style="1"/>
    <col min="38" max="38" width="15.85546875" style="1" bestFit="1" customWidth="1"/>
    <col min="39" max="16384" width="9.140625" style="1"/>
  </cols>
  <sheetData>
    <row r="1" spans="1:55" x14ac:dyDescent="0.25">
      <c r="A1" s="32" t="s">
        <v>881</v>
      </c>
      <c r="B1" s="62" t="s">
        <v>566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 t="s">
        <v>902</v>
      </c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</row>
    <row r="2" spans="1:55" x14ac:dyDescent="0.25">
      <c r="A2" s="6" t="s">
        <v>620</v>
      </c>
      <c r="B2" s="61" t="s">
        <v>888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 t="s">
        <v>903</v>
      </c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</row>
    <row r="3" spans="1:55" x14ac:dyDescent="0.25">
      <c r="A3" s="6" t="s">
        <v>621</v>
      </c>
      <c r="B3" s="61" t="s">
        <v>889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 t="s">
        <v>906</v>
      </c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</row>
    <row r="4" spans="1:55" x14ac:dyDescent="0.25">
      <c r="A4" s="6" t="s">
        <v>622</v>
      </c>
      <c r="B4" s="61" t="s">
        <v>887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 t="s">
        <v>910</v>
      </c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</row>
    <row r="5" spans="1:55" x14ac:dyDescent="0.25">
      <c r="A5" s="6" t="s">
        <v>623</v>
      </c>
      <c r="B5" s="61" t="s">
        <v>890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 t="s">
        <v>912</v>
      </c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</row>
    <row r="6" spans="1:55" x14ac:dyDescent="0.25">
      <c r="A6" s="6" t="s">
        <v>624</v>
      </c>
      <c r="B6" s="61" t="s">
        <v>891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 t="s">
        <v>915</v>
      </c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</row>
    <row r="7" spans="1:55" x14ac:dyDescent="0.25">
      <c r="A7" s="6" t="s">
        <v>643</v>
      </c>
      <c r="B7" s="61" t="s">
        <v>892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 t="s">
        <v>904</v>
      </c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</row>
    <row r="8" spans="1:55" x14ac:dyDescent="0.25">
      <c r="A8" s="6" t="s">
        <v>644</v>
      </c>
      <c r="B8" s="61" t="s">
        <v>893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 t="s">
        <v>905</v>
      </c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</row>
    <row r="9" spans="1:55" x14ac:dyDescent="0.25">
      <c r="A9" s="6" t="s">
        <v>645</v>
      </c>
      <c r="B9" s="61" t="s">
        <v>894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 t="s">
        <v>908</v>
      </c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</row>
    <row r="10" spans="1:55" x14ac:dyDescent="0.25">
      <c r="A10" s="6" t="s">
        <v>646</v>
      </c>
      <c r="B10" s="61" t="s">
        <v>895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 t="s">
        <v>907</v>
      </c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</row>
    <row r="11" spans="1:55" x14ac:dyDescent="0.25">
      <c r="A11" s="6" t="s">
        <v>647</v>
      </c>
      <c r="B11" s="61" t="s">
        <v>896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 t="s">
        <v>909</v>
      </c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</row>
    <row r="12" spans="1:55" x14ac:dyDescent="0.25">
      <c r="A12" s="6" t="s">
        <v>648</v>
      </c>
      <c r="B12" s="61" t="s">
        <v>897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 t="s">
        <v>911</v>
      </c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</row>
    <row r="13" spans="1:55" x14ac:dyDescent="0.25">
      <c r="A13" s="6" t="s">
        <v>649</v>
      </c>
      <c r="B13" s="61" t="s">
        <v>898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 t="s">
        <v>913</v>
      </c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</row>
    <row r="14" spans="1:55" x14ac:dyDescent="0.25">
      <c r="A14" s="6" t="s">
        <v>650</v>
      </c>
      <c r="B14" s="61" t="s">
        <v>899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 t="s">
        <v>914</v>
      </c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</row>
    <row r="15" spans="1:55" x14ac:dyDescent="0.25">
      <c r="A15" s="6" t="s">
        <v>651</v>
      </c>
      <c r="B15" s="61" t="s">
        <v>900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 t="s">
        <v>916</v>
      </c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</row>
    <row r="16" spans="1:55" x14ac:dyDescent="0.25">
      <c r="A16" s="6" t="s">
        <v>652</v>
      </c>
      <c r="B16" s="61" t="s">
        <v>901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 t="s">
        <v>919</v>
      </c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</row>
    <row r="17" spans="1:52" x14ac:dyDescent="0.25">
      <c r="F17" s="1" t="s">
        <v>1093</v>
      </c>
    </row>
    <row r="18" spans="1:52" x14ac:dyDescent="0.25">
      <c r="A18" s="33" t="s">
        <v>881</v>
      </c>
      <c r="B18" s="33" t="s">
        <v>885</v>
      </c>
      <c r="C18" s="33"/>
      <c r="D18" s="33"/>
      <c r="E18" s="33"/>
      <c r="F18" s="33"/>
      <c r="G18" s="33"/>
      <c r="H18" s="33"/>
      <c r="I18" s="33"/>
      <c r="J18" s="33" t="s">
        <v>530</v>
      </c>
      <c r="K18" s="33"/>
      <c r="L18" s="33"/>
      <c r="M18" s="33"/>
      <c r="N18" s="33"/>
      <c r="O18" s="33"/>
      <c r="P18" s="33"/>
      <c r="Q18" s="33"/>
      <c r="S18" s="33" t="s">
        <v>881</v>
      </c>
      <c r="T18" s="63" t="s">
        <v>882</v>
      </c>
      <c r="U18" s="64"/>
      <c r="V18" s="64"/>
      <c r="W18" s="64"/>
      <c r="X18" s="64"/>
      <c r="Y18" s="64"/>
      <c r="Z18" s="64"/>
      <c r="AA18" s="65"/>
      <c r="AB18" s="63" t="s">
        <v>886</v>
      </c>
      <c r="AC18" s="64"/>
      <c r="AD18" s="64"/>
      <c r="AE18" s="64"/>
      <c r="AF18" s="64"/>
      <c r="AG18" s="64"/>
      <c r="AH18" s="64"/>
      <c r="AI18" s="65"/>
      <c r="AL18" s="25" t="s">
        <v>881</v>
      </c>
      <c r="AM18" s="25" t="s">
        <v>531</v>
      </c>
      <c r="AN18" s="25" t="s">
        <v>532</v>
      </c>
      <c r="AO18" s="25" t="s">
        <v>635</v>
      </c>
      <c r="AP18" s="25" t="s">
        <v>637</v>
      </c>
      <c r="AQ18" s="25" t="s">
        <v>636</v>
      </c>
      <c r="AR18" s="25" t="s">
        <v>638</v>
      </c>
      <c r="AS18" s="25" t="s">
        <v>547</v>
      </c>
      <c r="AT18" s="25" t="s">
        <v>527</v>
      </c>
      <c r="AU18" s="25" t="s">
        <v>917</v>
      </c>
      <c r="AV18" s="25" t="s">
        <v>515</v>
      </c>
      <c r="AW18" s="25" t="s">
        <v>516</v>
      </c>
      <c r="AX18" s="25" t="s">
        <v>517</v>
      </c>
      <c r="AY18" s="25" t="s">
        <v>518</v>
      </c>
      <c r="AZ18" s="25" t="s">
        <v>871</v>
      </c>
    </row>
    <row r="19" spans="1:52" x14ac:dyDescent="0.25">
      <c r="A19" s="33"/>
      <c r="B19" s="25" t="s">
        <v>531</v>
      </c>
      <c r="C19" s="25" t="s">
        <v>532</v>
      </c>
      <c r="D19" s="25" t="s">
        <v>635</v>
      </c>
      <c r="E19" s="25" t="s">
        <v>637</v>
      </c>
      <c r="F19" s="25" t="s">
        <v>636</v>
      </c>
      <c r="G19" s="25" t="s">
        <v>638</v>
      </c>
      <c r="H19" s="25" t="s">
        <v>547</v>
      </c>
      <c r="I19" s="25" t="s">
        <v>527</v>
      </c>
      <c r="J19" s="25" t="s">
        <v>531</v>
      </c>
      <c r="K19" s="25" t="s">
        <v>532</v>
      </c>
      <c r="L19" s="25" t="s">
        <v>635</v>
      </c>
      <c r="M19" s="25" t="s">
        <v>637</v>
      </c>
      <c r="N19" s="25" t="s">
        <v>636</v>
      </c>
      <c r="O19" s="25" t="s">
        <v>638</v>
      </c>
      <c r="P19" s="25" t="s">
        <v>547</v>
      </c>
      <c r="Q19" s="25" t="s">
        <v>527</v>
      </c>
      <c r="S19" s="33"/>
      <c r="T19" s="25" t="s">
        <v>531</v>
      </c>
      <c r="U19" s="25" t="s">
        <v>532</v>
      </c>
      <c r="V19" s="25" t="s">
        <v>635</v>
      </c>
      <c r="W19" s="25" t="s">
        <v>637</v>
      </c>
      <c r="X19" s="25" t="s">
        <v>636</v>
      </c>
      <c r="Y19" s="25" t="s">
        <v>638</v>
      </c>
      <c r="Z19" s="25" t="s">
        <v>547</v>
      </c>
      <c r="AA19" s="25" t="s">
        <v>527</v>
      </c>
      <c r="AB19" s="25" t="s">
        <v>531</v>
      </c>
      <c r="AC19" s="25" t="s">
        <v>532</v>
      </c>
      <c r="AD19" s="25" t="s">
        <v>635</v>
      </c>
      <c r="AE19" s="25" t="s">
        <v>637</v>
      </c>
      <c r="AF19" s="25" t="s">
        <v>636</v>
      </c>
      <c r="AG19" s="25" t="s">
        <v>638</v>
      </c>
      <c r="AH19" s="25" t="s">
        <v>547</v>
      </c>
      <c r="AI19" s="25" t="s">
        <v>527</v>
      </c>
      <c r="AL19" s="30" t="s">
        <v>620</v>
      </c>
      <c r="AM19" s="17">
        <f xml:space="preserve"> (AB20)/MAX(AB$20:AB$24,AB$27:AB$36)</f>
        <v>0.37579617834394907</v>
      </c>
      <c r="AN19" s="17">
        <f t="shared" ref="AN19:AT19" si="0" xml:space="preserve"> (AC20)/MAX(AC$20:AC$24,AC$27:AC$36)</f>
        <v>0.18789808917197454</v>
      </c>
      <c r="AO19" s="17">
        <f t="shared" si="0"/>
        <v>0.31082981715893115</v>
      </c>
      <c r="AP19" s="17">
        <f t="shared" si="0"/>
        <v>0.31082981715893115</v>
      </c>
      <c r="AQ19" s="17">
        <f t="shared" si="0"/>
        <v>0.15189873417721522</v>
      </c>
      <c r="AR19" s="17">
        <f t="shared" si="0"/>
        <v>0.18351741716227699</v>
      </c>
      <c r="AS19" s="17">
        <f t="shared" si="0"/>
        <v>0.13657407407407407</v>
      </c>
      <c r="AT19" s="17">
        <f t="shared" si="0"/>
        <v>0.12266112266112268</v>
      </c>
      <c r="AU19" s="17">
        <v>0.3</v>
      </c>
      <c r="AV19" s="17">
        <v>0.3</v>
      </c>
      <c r="AW19" s="17">
        <v>0.3</v>
      </c>
      <c r="AX19" s="17">
        <v>0.2</v>
      </c>
      <c r="AY19" s="17">
        <v>0.1</v>
      </c>
      <c r="AZ19" s="17">
        <v>0.1</v>
      </c>
    </row>
    <row r="20" spans="1:52" x14ac:dyDescent="0.25">
      <c r="A20" s="26" t="s">
        <v>620</v>
      </c>
      <c r="B20" s="26">
        <v>10</v>
      </c>
      <c r="C20" s="26">
        <v>5</v>
      </c>
      <c r="D20" s="26">
        <v>2</v>
      </c>
      <c r="E20" s="26">
        <v>2</v>
      </c>
      <c r="F20" s="26">
        <v>1</v>
      </c>
      <c r="G20" s="26">
        <v>1</v>
      </c>
      <c r="H20" s="26">
        <v>1</v>
      </c>
      <c r="I20" s="26">
        <v>1</v>
      </c>
      <c r="J20" s="26">
        <v>1</v>
      </c>
      <c r="K20" s="26">
        <v>1</v>
      </c>
      <c r="L20" s="26">
        <v>0.4</v>
      </c>
      <c r="M20" s="26">
        <v>0.4</v>
      </c>
      <c r="N20" s="26">
        <v>0.4</v>
      </c>
      <c r="O20" s="26">
        <v>0.4</v>
      </c>
      <c r="P20" s="26">
        <v>0.2</v>
      </c>
      <c r="Q20" s="26">
        <v>0.2</v>
      </c>
      <c r="S20" s="26" t="s">
        <v>620</v>
      </c>
      <c r="T20" s="26">
        <v>100</v>
      </c>
      <c r="U20" s="26">
        <v>50</v>
      </c>
      <c r="V20" s="26">
        <v>5</v>
      </c>
      <c r="W20" s="26">
        <v>5</v>
      </c>
      <c r="X20" s="26">
        <v>2</v>
      </c>
      <c r="Y20" s="26">
        <v>2</v>
      </c>
      <c r="Z20" s="26">
        <v>2</v>
      </c>
      <c r="AA20" s="26">
        <v>2</v>
      </c>
      <c r="AB20" s="26">
        <f t="shared" ref="AB20:AI24" si="1">T20+49*B20*J20</f>
        <v>590</v>
      </c>
      <c r="AC20" s="26">
        <f t="shared" si="1"/>
        <v>295</v>
      </c>
      <c r="AD20" s="26">
        <f t="shared" si="1"/>
        <v>44.2</v>
      </c>
      <c r="AE20" s="26">
        <f t="shared" si="1"/>
        <v>44.2</v>
      </c>
      <c r="AF20" s="26">
        <f t="shared" si="1"/>
        <v>21.6</v>
      </c>
      <c r="AG20" s="26">
        <f t="shared" si="1"/>
        <v>21.6</v>
      </c>
      <c r="AH20" s="26">
        <f t="shared" si="1"/>
        <v>11.8</v>
      </c>
      <c r="AI20" s="26">
        <f t="shared" si="1"/>
        <v>11.8</v>
      </c>
      <c r="AL20" s="30" t="s">
        <v>621</v>
      </c>
      <c r="AM20" s="17">
        <f t="shared" ref="AM20:AM23" si="2" xml:space="preserve"> (AB21)/MAX(AB$20:AB$24,AB$27:AB$36)</f>
        <v>0.18789808917197454</v>
      </c>
      <c r="AN20" s="17">
        <f t="shared" ref="AN20:AN23" si="3" xml:space="preserve"> (AC21)/MAX(AC$20:AC$24,AC$27:AC$36)</f>
        <v>0.37579617834394907</v>
      </c>
      <c r="AO20" s="17">
        <f t="shared" ref="AO20:AO23" si="4" xml:space="preserve"> (AD21)/MAX(AD$20:AD$24,AD$27:AD$36)</f>
        <v>0.15189873417721522</v>
      </c>
      <c r="AP20" s="17">
        <f t="shared" ref="AP20:AP23" si="5" xml:space="preserve"> (AE21)/MAX(AE$20:AE$24,AE$27:AE$36)</f>
        <v>0.15189873417721522</v>
      </c>
      <c r="AQ20" s="17">
        <f t="shared" ref="AQ20:AQ23" si="6" xml:space="preserve"> (AF21)/MAX(AF$20:AF$24,AF$27:AF$36)</f>
        <v>0.31082981715893115</v>
      </c>
      <c r="AR20" s="17">
        <f t="shared" ref="AR20:AR23" si="7" xml:space="preserve"> (AG21)/MAX(AG$20:AG$24,AG$27:AG$36)</f>
        <v>0.37553101104502973</v>
      </c>
      <c r="AS20" s="17">
        <f t="shared" ref="AS20:AS23" si="8" xml:space="preserve"> (AH21)/MAX(AH$20:AH$24,AH$27:AH$36)</f>
        <v>0.14814814814814814</v>
      </c>
      <c r="AT20" s="17">
        <f t="shared" ref="AT20:AT23" si="9" xml:space="preserve"> (AI21)/MAX(AI$20:AI$24,AI$27:AI$36)</f>
        <v>0.11226611226611229</v>
      </c>
      <c r="AU20" s="17">
        <v>0.1</v>
      </c>
      <c r="AV20" s="17">
        <v>0.1</v>
      </c>
      <c r="AW20" s="17">
        <v>0.1</v>
      </c>
      <c r="AX20" s="17">
        <v>0.1</v>
      </c>
      <c r="AY20" s="17">
        <v>0.1</v>
      </c>
      <c r="AZ20" s="17">
        <v>0.1</v>
      </c>
    </row>
    <row r="21" spans="1:52" x14ac:dyDescent="0.25">
      <c r="A21" s="26" t="s">
        <v>621</v>
      </c>
      <c r="B21" s="26">
        <v>5</v>
      </c>
      <c r="C21" s="26">
        <v>10</v>
      </c>
      <c r="D21" s="26">
        <v>1</v>
      </c>
      <c r="E21" s="26">
        <v>1</v>
      </c>
      <c r="F21" s="26">
        <v>2</v>
      </c>
      <c r="G21" s="26">
        <v>2</v>
      </c>
      <c r="H21" s="26">
        <v>1</v>
      </c>
      <c r="I21" s="26">
        <v>1</v>
      </c>
      <c r="J21" s="26">
        <v>1</v>
      </c>
      <c r="K21" s="26">
        <v>1</v>
      </c>
      <c r="L21" s="26">
        <v>0.4</v>
      </c>
      <c r="M21" s="26">
        <v>0.4</v>
      </c>
      <c r="N21" s="26">
        <v>0.4</v>
      </c>
      <c r="O21" s="26">
        <v>0.4</v>
      </c>
      <c r="P21" s="26">
        <v>0.2</v>
      </c>
      <c r="Q21" s="26">
        <v>0.2</v>
      </c>
      <c r="S21" s="26" t="s">
        <v>621</v>
      </c>
      <c r="T21" s="26">
        <v>50</v>
      </c>
      <c r="U21" s="26">
        <v>100</v>
      </c>
      <c r="V21" s="26">
        <v>2</v>
      </c>
      <c r="W21" s="26">
        <v>2</v>
      </c>
      <c r="X21" s="26">
        <v>5</v>
      </c>
      <c r="Y21" s="26">
        <v>5</v>
      </c>
      <c r="Z21" s="26">
        <v>3</v>
      </c>
      <c r="AA21" s="26">
        <v>1</v>
      </c>
      <c r="AB21" s="26">
        <f t="shared" si="1"/>
        <v>295</v>
      </c>
      <c r="AC21" s="26">
        <f t="shared" si="1"/>
        <v>590</v>
      </c>
      <c r="AD21" s="26">
        <f t="shared" si="1"/>
        <v>21.6</v>
      </c>
      <c r="AE21" s="26">
        <f t="shared" si="1"/>
        <v>21.6</v>
      </c>
      <c r="AF21" s="26">
        <f t="shared" si="1"/>
        <v>44.2</v>
      </c>
      <c r="AG21" s="26">
        <f t="shared" si="1"/>
        <v>44.2</v>
      </c>
      <c r="AH21" s="26">
        <f t="shared" si="1"/>
        <v>12.8</v>
      </c>
      <c r="AI21" s="26">
        <f t="shared" si="1"/>
        <v>10.8</v>
      </c>
      <c r="AL21" s="30" t="s">
        <v>622</v>
      </c>
      <c r="AM21" s="17">
        <f t="shared" si="2"/>
        <v>0.25668789808917197</v>
      </c>
      <c r="AN21" s="17">
        <f t="shared" si="3"/>
        <v>0.26942675159235668</v>
      </c>
      <c r="AO21" s="17">
        <f t="shared" si="4"/>
        <v>0.22784810126582281</v>
      </c>
      <c r="AP21" s="17">
        <f t="shared" si="5"/>
        <v>0.22784810126582281</v>
      </c>
      <c r="AQ21" s="17">
        <f t="shared" si="6"/>
        <v>0.22784810126582281</v>
      </c>
      <c r="AR21" s="17">
        <f t="shared" si="7"/>
        <v>0.27527612574341542</v>
      </c>
      <c r="AS21" s="17">
        <f t="shared" si="8"/>
        <v>0.31944444444444442</v>
      </c>
      <c r="AT21" s="17">
        <f t="shared" si="9"/>
        <v>0.183991683991684</v>
      </c>
      <c r="AU21" s="17">
        <v>0.5</v>
      </c>
      <c r="AV21" s="17">
        <v>0.1</v>
      </c>
      <c r="AW21" s="17">
        <v>0.1</v>
      </c>
      <c r="AX21" s="17">
        <v>0.3</v>
      </c>
      <c r="AY21" s="17">
        <v>0.2</v>
      </c>
      <c r="AZ21" s="17">
        <v>0.1</v>
      </c>
    </row>
    <row r="22" spans="1:52" x14ac:dyDescent="0.25">
      <c r="A22" s="26" t="s">
        <v>622</v>
      </c>
      <c r="B22" s="26">
        <v>7</v>
      </c>
      <c r="C22" s="26">
        <v>7</v>
      </c>
      <c r="D22" s="26">
        <v>1</v>
      </c>
      <c r="E22" s="26">
        <v>1</v>
      </c>
      <c r="F22" s="26">
        <v>1</v>
      </c>
      <c r="G22" s="26">
        <v>1</v>
      </c>
      <c r="H22" s="26">
        <v>1</v>
      </c>
      <c r="I22" s="26">
        <v>1</v>
      </c>
      <c r="J22" s="26">
        <v>1</v>
      </c>
      <c r="K22" s="26">
        <v>1</v>
      </c>
      <c r="L22" s="26">
        <v>0.6</v>
      </c>
      <c r="M22" s="26">
        <v>0.6</v>
      </c>
      <c r="N22" s="26">
        <v>0.6</v>
      </c>
      <c r="O22" s="26">
        <v>0.6</v>
      </c>
      <c r="P22" s="26">
        <v>0.4</v>
      </c>
      <c r="Q22" s="26">
        <v>0.3</v>
      </c>
      <c r="S22" s="26" t="s">
        <v>622</v>
      </c>
      <c r="T22" s="26">
        <v>60</v>
      </c>
      <c r="U22" s="26">
        <v>80</v>
      </c>
      <c r="V22" s="26">
        <v>3</v>
      </c>
      <c r="W22" s="26">
        <v>3</v>
      </c>
      <c r="X22" s="26">
        <v>3</v>
      </c>
      <c r="Y22" s="26">
        <v>3</v>
      </c>
      <c r="Z22" s="26">
        <v>8</v>
      </c>
      <c r="AA22" s="26">
        <v>3</v>
      </c>
      <c r="AB22" s="26">
        <f t="shared" si="1"/>
        <v>403</v>
      </c>
      <c r="AC22" s="26">
        <f t="shared" si="1"/>
        <v>423</v>
      </c>
      <c r="AD22" s="26">
        <f t="shared" si="1"/>
        <v>32.4</v>
      </c>
      <c r="AE22" s="26">
        <f t="shared" si="1"/>
        <v>32.4</v>
      </c>
      <c r="AF22" s="26">
        <f t="shared" si="1"/>
        <v>32.4</v>
      </c>
      <c r="AG22" s="26">
        <f t="shared" si="1"/>
        <v>32.4</v>
      </c>
      <c r="AH22" s="26">
        <f t="shared" si="1"/>
        <v>27.6</v>
      </c>
      <c r="AI22" s="26">
        <f t="shared" si="1"/>
        <v>17.7</v>
      </c>
      <c r="AL22" s="30" t="s">
        <v>623</v>
      </c>
      <c r="AM22" s="17">
        <f t="shared" si="2"/>
        <v>0.26305732484076433</v>
      </c>
      <c r="AN22" s="17">
        <f t="shared" si="3"/>
        <v>0.26305732484076433</v>
      </c>
      <c r="AO22" s="17">
        <f t="shared" si="4"/>
        <v>0.26933895921237694</v>
      </c>
      <c r="AP22" s="17">
        <f t="shared" si="5"/>
        <v>0.26933895921237694</v>
      </c>
      <c r="AQ22" s="17">
        <f t="shared" si="6"/>
        <v>0.22784810126582281</v>
      </c>
      <c r="AR22" s="17">
        <f t="shared" si="7"/>
        <v>0.27527612574341542</v>
      </c>
      <c r="AS22" s="17">
        <f t="shared" si="8"/>
        <v>0.21643518518518517</v>
      </c>
      <c r="AT22" s="17">
        <f t="shared" si="9"/>
        <v>0.26611226611226618</v>
      </c>
      <c r="AU22" s="17">
        <v>0.3</v>
      </c>
      <c r="AV22" s="17">
        <v>0.2</v>
      </c>
      <c r="AW22" s="17">
        <v>0.1</v>
      </c>
      <c r="AX22" s="17">
        <v>0.4</v>
      </c>
      <c r="AY22" s="17">
        <v>0.1</v>
      </c>
      <c r="AZ22" s="17">
        <v>0.1</v>
      </c>
    </row>
    <row r="23" spans="1:52" x14ac:dyDescent="0.25">
      <c r="A23" s="26" t="s">
        <v>623</v>
      </c>
      <c r="B23" s="26">
        <v>7</v>
      </c>
      <c r="C23" s="26">
        <v>7</v>
      </c>
      <c r="D23" s="26">
        <v>1</v>
      </c>
      <c r="E23" s="26">
        <v>1</v>
      </c>
      <c r="F23" s="26">
        <v>1</v>
      </c>
      <c r="G23" s="26">
        <v>1</v>
      </c>
      <c r="H23" s="26">
        <v>1</v>
      </c>
      <c r="I23" s="26">
        <v>1</v>
      </c>
      <c r="J23" s="26">
        <v>1</v>
      </c>
      <c r="K23" s="26">
        <v>1</v>
      </c>
      <c r="L23" s="26">
        <v>0.7</v>
      </c>
      <c r="M23" s="26">
        <v>0.7</v>
      </c>
      <c r="N23" s="26">
        <v>0.6</v>
      </c>
      <c r="O23" s="26">
        <v>0.6</v>
      </c>
      <c r="P23" s="26">
        <v>0.3</v>
      </c>
      <c r="Q23" s="26">
        <v>0.4</v>
      </c>
      <c r="S23" s="26" t="s">
        <v>623</v>
      </c>
      <c r="T23" s="26">
        <v>70</v>
      </c>
      <c r="U23" s="26">
        <v>70</v>
      </c>
      <c r="V23" s="26">
        <v>4</v>
      </c>
      <c r="W23" s="26">
        <v>4</v>
      </c>
      <c r="X23" s="26">
        <v>3</v>
      </c>
      <c r="Y23" s="26">
        <v>3</v>
      </c>
      <c r="Z23" s="26">
        <v>4</v>
      </c>
      <c r="AA23" s="26">
        <v>6</v>
      </c>
      <c r="AB23" s="26">
        <f t="shared" si="1"/>
        <v>413</v>
      </c>
      <c r="AC23" s="26">
        <f t="shared" si="1"/>
        <v>413</v>
      </c>
      <c r="AD23" s="26">
        <f t="shared" si="1"/>
        <v>38.299999999999997</v>
      </c>
      <c r="AE23" s="26">
        <f t="shared" si="1"/>
        <v>38.299999999999997</v>
      </c>
      <c r="AF23" s="26">
        <f t="shared" si="1"/>
        <v>32.4</v>
      </c>
      <c r="AG23" s="26">
        <f t="shared" si="1"/>
        <v>32.4</v>
      </c>
      <c r="AH23" s="26">
        <f t="shared" si="1"/>
        <v>18.7</v>
      </c>
      <c r="AI23" s="26">
        <f t="shared" si="1"/>
        <v>25.6</v>
      </c>
      <c r="AL23" s="30" t="s">
        <v>624</v>
      </c>
      <c r="AM23" s="17">
        <f t="shared" si="2"/>
        <v>0.1751592356687898</v>
      </c>
      <c r="AN23" s="17">
        <f t="shared" si="3"/>
        <v>0.18789808917197454</v>
      </c>
      <c r="AO23" s="17">
        <f t="shared" si="4"/>
        <v>0.19338959212376935</v>
      </c>
      <c r="AP23" s="17">
        <f t="shared" si="5"/>
        <v>0.19338959212376935</v>
      </c>
      <c r="AQ23" s="17">
        <f t="shared" si="6"/>
        <v>0.15189873417721522</v>
      </c>
      <c r="AR23" s="17">
        <f t="shared" si="7"/>
        <v>0.18351741716227699</v>
      </c>
      <c r="AS23" s="17">
        <f t="shared" si="8"/>
        <v>0.21643518518518517</v>
      </c>
      <c r="AT23" s="17">
        <f t="shared" si="9"/>
        <v>0.38877338877338879</v>
      </c>
      <c r="AU23" s="17">
        <v>0.5</v>
      </c>
      <c r="AV23" s="17">
        <v>0.1</v>
      </c>
      <c r="AW23" s="17">
        <v>0.1</v>
      </c>
      <c r="AX23" s="17">
        <v>0.2</v>
      </c>
      <c r="AY23" s="17">
        <v>0.4</v>
      </c>
      <c r="AZ23" s="17">
        <v>0.1</v>
      </c>
    </row>
    <row r="24" spans="1:52" x14ac:dyDescent="0.25">
      <c r="A24" s="26" t="s">
        <v>624</v>
      </c>
      <c r="B24" s="26">
        <v>5</v>
      </c>
      <c r="C24" s="26">
        <v>5</v>
      </c>
      <c r="D24" s="26">
        <v>1</v>
      </c>
      <c r="E24" s="26">
        <v>1</v>
      </c>
      <c r="F24" s="26">
        <v>1</v>
      </c>
      <c r="G24" s="26">
        <v>1</v>
      </c>
      <c r="H24" s="26">
        <v>1</v>
      </c>
      <c r="I24" s="26">
        <v>2</v>
      </c>
      <c r="J24" s="26">
        <v>1</v>
      </c>
      <c r="K24" s="26">
        <v>1</v>
      </c>
      <c r="L24" s="26">
        <v>0.5</v>
      </c>
      <c r="M24" s="26">
        <v>0.5</v>
      </c>
      <c r="N24" s="26">
        <v>0.4</v>
      </c>
      <c r="O24" s="26">
        <v>0.4</v>
      </c>
      <c r="P24" s="26">
        <v>0.3</v>
      </c>
      <c r="Q24" s="26">
        <v>0.3</v>
      </c>
      <c r="S24" s="26" t="s">
        <v>624</v>
      </c>
      <c r="T24" s="26">
        <v>30</v>
      </c>
      <c r="U24" s="26">
        <v>50</v>
      </c>
      <c r="V24" s="26">
        <v>3</v>
      </c>
      <c r="W24" s="26">
        <v>3</v>
      </c>
      <c r="X24" s="26">
        <v>2</v>
      </c>
      <c r="Y24" s="26">
        <v>2</v>
      </c>
      <c r="Z24" s="26">
        <v>4</v>
      </c>
      <c r="AA24" s="26">
        <v>8</v>
      </c>
      <c r="AB24" s="26">
        <f t="shared" si="1"/>
        <v>275</v>
      </c>
      <c r="AC24" s="26">
        <f t="shared" si="1"/>
        <v>295</v>
      </c>
      <c r="AD24" s="26">
        <f t="shared" si="1"/>
        <v>27.5</v>
      </c>
      <c r="AE24" s="26">
        <f t="shared" si="1"/>
        <v>27.5</v>
      </c>
      <c r="AF24" s="26">
        <f t="shared" si="1"/>
        <v>21.6</v>
      </c>
      <c r="AG24" s="26">
        <f t="shared" si="1"/>
        <v>21.6</v>
      </c>
      <c r="AH24" s="26">
        <f t="shared" si="1"/>
        <v>18.7</v>
      </c>
      <c r="AI24" s="26">
        <f t="shared" si="1"/>
        <v>37.4</v>
      </c>
      <c r="AL24" s="30" t="s">
        <v>643</v>
      </c>
      <c r="AM24" s="17">
        <f t="shared" ref="AM24:AM33" si="10" xml:space="preserve"> (AB27)/MAX(AB$20:AB$24,AB$27:AB$36)</f>
        <v>1</v>
      </c>
      <c r="AN24" s="17">
        <f t="shared" ref="AN24:AT24" si="11" xml:space="preserve"> (AC27)/MAX(AC$20:AC$24,AC$27:AC$36)</f>
        <v>0.34394904458598724</v>
      </c>
      <c r="AO24" s="17">
        <f t="shared" si="11"/>
        <v>1</v>
      </c>
      <c r="AP24" s="17">
        <f t="shared" si="11"/>
        <v>0.6554149085794656</v>
      </c>
      <c r="AQ24" s="17">
        <f t="shared" si="11"/>
        <v>0.35864978902953587</v>
      </c>
      <c r="AR24" s="17">
        <f t="shared" si="11"/>
        <v>0.43330501274426508</v>
      </c>
      <c r="AS24" s="17">
        <f t="shared" si="11"/>
        <v>0.36342592592592593</v>
      </c>
      <c r="AT24" s="17">
        <f t="shared" si="11"/>
        <v>0.22453222453222457</v>
      </c>
      <c r="AU24" s="17">
        <v>0.5</v>
      </c>
      <c r="AV24" s="17">
        <v>1</v>
      </c>
      <c r="AW24" s="17">
        <v>0.4</v>
      </c>
      <c r="AX24" s="17">
        <v>0.4</v>
      </c>
      <c r="AY24" s="17">
        <v>0.1</v>
      </c>
      <c r="AZ24" s="17">
        <v>0.1</v>
      </c>
    </row>
    <row r="25" spans="1:52" x14ac:dyDescent="0.25">
      <c r="A25" s="26" t="s">
        <v>643</v>
      </c>
      <c r="B25" s="26">
        <v>20</v>
      </c>
      <c r="C25" s="26">
        <v>5</v>
      </c>
      <c r="D25" s="26">
        <v>4</v>
      </c>
      <c r="E25" s="26">
        <v>2</v>
      </c>
      <c r="F25" s="26">
        <v>2</v>
      </c>
      <c r="G25" s="26">
        <v>2</v>
      </c>
      <c r="H25" s="26">
        <v>2</v>
      </c>
      <c r="I25" s="26">
        <v>1</v>
      </c>
      <c r="J25" s="26">
        <v>1</v>
      </c>
      <c r="K25" s="26">
        <v>1</v>
      </c>
      <c r="L25" s="26">
        <v>0.5</v>
      </c>
      <c r="M25" s="26">
        <v>0.5</v>
      </c>
      <c r="N25" s="26">
        <v>0.3</v>
      </c>
      <c r="O25" s="26">
        <v>0.3</v>
      </c>
      <c r="P25" s="26">
        <v>0.2</v>
      </c>
      <c r="Q25" s="26">
        <v>0.2</v>
      </c>
      <c r="AL25" s="30" t="s">
        <v>644</v>
      </c>
      <c r="AM25" s="17">
        <f t="shared" si="10"/>
        <v>0.90636942675159238</v>
      </c>
      <c r="AN25" s="17">
        <f t="shared" ref="AN25:AN33" si="12" xml:space="preserve"> (AC28)/MAX(AC$20:AC$24,AC$27:AC$36)</f>
        <v>0.43757961783439492</v>
      </c>
      <c r="AO25" s="17">
        <f t="shared" ref="AO25:AO33" si="13" xml:space="preserve"> (AD28)/MAX(AD$20:AD$24,AD$27:AD$36)</f>
        <v>0.6554149085794656</v>
      </c>
      <c r="AP25" s="17">
        <f t="shared" ref="AP25:AP33" si="14" xml:space="preserve"> (AE28)/MAX(AE$20:AE$24,AE$27:AE$36)</f>
        <v>1</v>
      </c>
      <c r="AQ25" s="17">
        <f t="shared" ref="AQ25:AQ33" si="15" xml:space="preserve"> (AF28)/MAX(AF$20:AF$24,AF$27:AF$36)</f>
        <v>0.42756680731364283</v>
      </c>
      <c r="AR25" s="17">
        <f t="shared" ref="AR25:AR33" si="16" xml:space="preserve"> (AG28)/MAX(AG$20:AG$24,AG$27:AG$36)</f>
        <v>0.68309260832625318</v>
      </c>
      <c r="AS25" s="17">
        <f t="shared" ref="AS25:AS33" si="17" xml:space="preserve"> (AH28)/MAX(AH$20:AH$24,AH$27:AH$36)</f>
        <v>0.25</v>
      </c>
      <c r="AT25" s="17">
        <f t="shared" ref="AT25:AT33" si="18" xml:space="preserve"> (AI28)/MAX(AI$20:AI$24,AI$27:AI$36)</f>
        <v>0.22453222453222457</v>
      </c>
      <c r="AU25" s="17">
        <v>0.3</v>
      </c>
      <c r="AV25" s="17">
        <v>0.8</v>
      </c>
      <c r="AW25" s="17">
        <v>1</v>
      </c>
      <c r="AX25" s="17">
        <v>0.2</v>
      </c>
      <c r="AY25" s="17">
        <v>0.1</v>
      </c>
      <c r="AZ25" s="17">
        <v>0.1</v>
      </c>
    </row>
    <row r="26" spans="1:52" x14ac:dyDescent="0.25">
      <c r="A26" s="26" t="s">
        <v>644</v>
      </c>
      <c r="B26" s="26">
        <v>17</v>
      </c>
      <c r="C26" s="26">
        <v>8</v>
      </c>
      <c r="D26" s="26">
        <v>2</v>
      </c>
      <c r="E26" s="26">
        <v>4</v>
      </c>
      <c r="F26" s="26">
        <v>2</v>
      </c>
      <c r="G26" s="26">
        <v>3</v>
      </c>
      <c r="H26" s="26">
        <v>1</v>
      </c>
      <c r="I26" s="26">
        <v>1</v>
      </c>
      <c r="J26" s="26">
        <v>1</v>
      </c>
      <c r="K26" s="26">
        <v>1</v>
      </c>
      <c r="L26" s="26">
        <v>0.5</v>
      </c>
      <c r="M26" s="26">
        <v>0.5</v>
      </c>
      <c r="N26" s="26">
        <v>0.4</v>
      </c>
      <c r="O26" s="26">
        <v>0.4</v>
      </c>
      <c r="P26" s="26">
        <v>0.2</v>
      </c>
      <c r="Q26" s="26">
        <v>0.2</v>
      </c>
      <c r="S26" s="25" t="s">
        <v>881</v>
      </c>
      <c r="T26" s="63" t="s">
        <v>883</v>
      </c>
      <c r="U26" s="64"/>
      <c r="V26" s="64"/>
      <c r="W26" s="64"/>
      <c r="X26" s="64"/>
      <c r="Y26" s="64"/>
      <c r="Z26" s="64"/>
      <c r="AA26" s="65"/>
      <c r="AB26" s="63" t="s">
        <v>884</v>
      </c>
      <c r="AC26" s="64"/>
      <c r="AD26" s="64"/>
      <c r="AE26" s="64"/>
      <c r="AF26" s="64"/>
      <c r="AG26" s="64"/>
      <c r="AH26" s="64"/>
      <c r="AI26" s="65"/>
      <c r="AL26" s="30" t="s">
        <v>645</v>
      </c>
      <c r="AM26" s="17">
        <f t="shared" si="10"/>
        <v>0.34394904458598724</v>
      </c>
      <c r="AN26" s="17">
        <f t="shared" si="12"/>
        <v>1</v>
      </c>
      <c r="AO26" s="17">
        <f t="shared" si="13"/>
        <v>0.35864978902953587</v>
      </c>
      <c r="AP26" s="17">
        <f t="shared" si="14"/>
        <v>0.35864978902953587</v>
      </c>
      <c r="AQ26" s="17">
        <f t="shared" si="15"/>
        <v>1</v>
      </c>
      <c r="AR26" s="17">
        <f t="shared" si="16"/>
        <v>0.87510620220900592</v>
      </c>
      <c r="AS26" s="17">
        <f t="shared" si="17"/>
        <v>0.20486111111111113</v>
      </c>
      <c r="AT26" s="17">
        <f t="shared" si="18"/>
        <v>0.16320166320166324</v>
      </c>
      <c r="AU26" s="17">
        <v>0.1</v>
      </c>
      <c r="AV26" s="17">
        <v>0.4</v>
      </c>
      <c r="AW26" s="17">
        <v>0.1</v>
      </c>
      <c r="AX26" s="17">
        <v>0.3</v>
      </c>
      <c r="AY26" s="17">
        <v>0.1</v>
      </c>
      <c r="AZ26" s="17">
        <v>0.8</v>
      </c>
    </row>
    <row r="27" spans="1:52" x14ac:dyDescent="0.25">
      <c r="A27" s="26" t="s">
        <v>645</v>
      </c>
      <c r="B27" s="26">
        <v>5</v>
      </c>
      <c r="C27" s="26">
        <v>20</v>
      </c>
      <c r="D27" s="26">
        <v>2</v>
      </c>
      <c r="E27" s="26">
        <v>2</v>
      </c>
      <c r="F27" s="26">
        <v>4</v>
      </c>
      <c r="G27" s="26">
        <v>2</v>
      </c>
      <c r="H27" s="26">
        <v>1</v>
      </c>
      <c r="I27" s="26">
        <v>1</v>
      </c>
      <c r="J27" s="26">
        <v>1</v>
      </c>
      <c r="K27" s="26">
        <v>1</v>
      </c>
      <c r="L27" s="26">
        <v>0.3</v>
      </c>
      <c r="M27" s="26">
        <v>0.3</v>
      </c>
      <c r="N27" s="26">
        <v>0.5</v>
      </c>
      <c r="O27" s="26">
        <v>0.6</v>
      </c>
      <c r="P27" s="26">
        <v>0.1</v>
      </c>
      <c r="Q27" s="26">
        <v>0.1</v>
      </c>
      <c r="S27" s="26" t="s">
        <v>643</v>
      </c>
      <c r="T27" s="26">
        <f>AB20+1*B20*J20</f>
        <v>600</v>
      </c>
      <c r="U27" s="26">
        <f t="shared" ref="U27:AA27" si="19">AC20+1*C20*K20</f>
        <v>300</v>
      </c>
      <c r="V27" s="26">
        <f t="shared" si="19"/>
        <v>45</v>
      </c>
      <c r="W27" s="26">
        <f t="shared" si="19"/>
        <v>45</v>
      </c>
      <c r="X27" s="26">
        <f t="shared" si="19"/>
        <v>22</v>
      </c>
      <c r="Y27" s="26">
        <f t="shared" si="19"/>
        <v>22</v>
      </c>
      <c r="Z27" s="26">
        <f t="shared" si="19"/>
        <v>12</v>
      </c>
      <c r="AA27" s="26">
        <f t="shared" si="19"/>
        <v>12</v>
      </c>
      <c r="AB27" s="26">
        <f t="shared" ref="AB27:AI27" si="20" xml:space="preserve"> AB20+49*B25*J25</f>
        <v>1570</v>
      </c>
      <c r="AC27" s="26">
        <f t="shared" si="20"/>
        <v>540</v>
      </c>
      <c r="AD27" s="26">
        <f t="shared" si="20"/>
        <v>142.19999999999999</v>
      </c>
      <c r="AE27" s="26">
        <f t="shared" si="20"/>
        <v>93.2</v>
      </c>
      <c r="AF27" s="26">
        <f t="shared" si="20"/>
        <v>51</v>
      </c>
      <c r="AG27" s="26">
        <f t="shared" si="20"/>
        <v>51</v>
      </c>
      <c r="AH27" s="26">
        <f t="shared" si="20"/>
        <v>31.400000000000002</v>
      </c>
      <c r="AI27" s="26">
        <f t="shared" si="20"/>
        <v>21.6</v>
      </c>
      <c r="AL27" s="30" t="s">
        <v>646</v>
      </c>
      <c r="AM27" s="17">
        <f t="shared" si="10"/>
        <v>0.5</v>
      </c>
      <c r="AN27" s="17">
        <f t="shared" si="12"/>
        <v>0.8439490445859873</v>
      </c>
      <c r="AO27" s="17">
        <f t="shared" si="13"/>
        <v>0.42756680731364283</v>
      </c>
      <c r="AP27" s="17">
        <f t="shared" si="14"/>
        <v>0.42756680731364283</v>
      </c>
      <c r="AQ27" s="17">
        <f t="shared" si="15"/>
        <v>0.8277074542897328</v>
      </c>
      <c r="AR27" s="17">
        <f t="shared" si="16"/>
        <v>1</v>
      </c>
      <c r="AS27" s="17">
        <f t="shared" si="17"/>
        <v>0.20486111111111113</v>
      </c>
      <c r="AT27" s="17">
        <f t="shared" si="18"/>
        <v>0.16320166320166324</v>
      </c>
      <c r="AU27" s="17">
        <v>0.1</v>
      </c>
      <c r="AV27" s="17">
        <v>0.1</v>
      </c>
      <c r="AW27" s="17">
        <v>0.3</v>
      </c>
      <c r="AX27" s="17">
        <v>0.1</v>
      </c>
      <c r="AY27" s="17">
        <v>0.2</v>
      </c>
      <c r="AZ27" s="17">
        <v>1</v>
      </c>
    </row>
    <row r="28" spans="1:52" x14ac:dyDescent="0.25">
      <c r="A28" s="26" t="s">
        <v>646</v>
      </c>
      <c r="B28" s="26">
        <v>10</v>
      </c>
      <c r="C28" s="26">
        <v>15</v>
      </c>
      <c r="D28" s="26">
        <v>2</v>
      </c>
      <c r="E28" s="26">
        <v>2</v>
      </c>
      <c r="F28" s="26">
        <v>3</v>
      </c>
      <c r="G28" s="26">
        <v>3</v>
      </c>
      <c r="H28" s="26">
        <v>1</v>
      </c>
      <c r="I28" s="26">
        <v>1</v>
      </c>
      <c r="J28" s="26">
        <v>1</v>
      </c>
      <c r="K28" s="26">
        <v>1</v>
      </c>
      <c r="L28" s="26">
        <v>0.4</v>
      </c>
      <c r="M28" s="26">
        <v>0.4</v>
      </c>
      <c r="N28" s="26">
        <v>0.5</v>
      </c>
      <c r="O28" s="26">
        <v>0.5</v>
      </c>
      <c r="P28" s="26">
        <v>0.1</v>
      </c>
      <c r="Q28" s="26">
        <v>0.1</v>
      </c>
      <c r="S28" s="26" t="s">
        <v>644</v>
      </c>
      <c r="T28" s="26">
        <f>AB20+1*B20*J20</f>
        <v>600</v>
      </c>
      <c r="U28" s="26">
        <f t="shared" ref="U28:AA28" si="21">AC20+1*C20*K20</f>
        <v>300</v>
      </c>
      <c r="V28" s="26">
        <f t="shared" si="21"/>
        <v>45</v>
      </c>
      <c r="W28" s="26">
        <f t="shared" si="21"/>
        <v>45</v>
      </c>
      <c r="X28" s="26">
        <f t="shared" si="21"/>
        <v>22</v>
      </c>
      <c r="Y28" s="26">
        <f t="shared" si="21"/>
        <v>22</v>
      </c>
      <c r="Z28" s="26">
        <f t="shared" si="21"/>
        <v>12</v>
      </c>
      <c r="AA28" s="26">
        <f t="shared" si="21"/>
        <v>12</v>
      </c>
      <c r="AB28" s="26">
        <f t="shared" ref="AB28:AI29" si="22" xml:space="preserve"> AB20+49*B26*J26</f>
        <v>1423</v>
      </c>
      <c r="AC28" s="26">
        <f t="shared" si="22"/>
        <v>687</v>
      </c>
      <c r="AD28" s="26">
        <f t="shared" si="22"/>
        <v>93.2</v>
      </c>
      <c r="AE28" s="26">
        <f t="shared" si="22"/>
        <v>142.19999999999999</v>
      </c>
      <c r="AF28" s="26">
        <f t="shared" si="22"/>
        <v>60.800000000000004</v>
      </c>
      <c r="AG28" s="26">
        <f t="shared" si="22"/>
        <v>80.400000000000006</v>
      </c>
      <c r="AH28" s="26">
        <f t="shared" si="22"/>
        <v>21.6</v>
      </c>
      <c r="AI28" s="26">
        <f t="shared" si="22"/>
        <v>21.6</v>
      </c>
      <c r="AL28" s="30" t="s">
        <v>647</v>
      </c>
      <c r="AM28" s="17">
        <f t="shared" si="10"/>
        <v>0.56878980891719744</v>
      </c>
      <c r="AN28" s="17">
        <f t="shared" si="12"/>
        <v>0.58152866242038215</v>
      </c>
      <c r="AO28" s="17">
        <f t="shared" si="13"/>
        <v>0.84810126582278489</v>
      </c>
      <c r="AP28" s="17">
        <f t="shared" si="14"/>
        <v>0.43459915611814348</v>
      </c>
      <c r="AQ28" s="17">
        <f t="shared" si="15"/>
        <v>0.64135021097046407</v>
      </c>
      <c r="AR28" s="17">
        <f t="shared" si="16"/>
        <v>0.52506372132540358</v>
      </c>
      <c r="AS28" s="17">
        <f t="shared" si="17"/>
        <v>1</v>
      </c>
      <c r="AT28" s="17">
        <f t="shared" si="18"/>
        <v>0.59147609147609159</v>
      </c>
      <c r="AU28" s="17">
        <v>1</v>
      </c>
      <c r="AV28" s="17">
        <v>0.3</v>
      </c>
      <c r="AW28" s="17">
        <v>0.1</v>
      </c>
      <c r="AX28" s="17">
        <v>0.6</v>
      </c>
      <c r="AY28" s="17">
        <v>0.4</v>
      </c>
      <c r="AZ28" s="17">
        <v>0.6</v>
      </c>
    </row>
    <row r="29" spans="1:52" x14ac:dyDescent="0.25">
      <c r="A29" s="26" t="s">
        <v>647</v>
      </c>
      <c r="B29" s="26">
        <v>10</v>
      </c>
      <c r="C29" s="26">
        <v>10</v>
      </c>
      <c r="D29" s="26">
        <v>3</v>
      </c>
      <c r="E29" s="26">
        <v>1</v>
      </c>
      <c r="F29" s="26">
        <v>2</v>
      </c>
      <c r="G29" s="26">
        <v>1</v>
      </c>
      <c r="H29" s="26">
        <v>3</v>
      </c>
      <c r="I29" s="26">
        <v>2</v>
      </c>
      <c r="J29" s="26">
        <v>1</v>
      </c>
      <c r="K29" s="26">
        <v>1</v>
      </c>
      <c r="L29" s="26">
        <v>0.6</v>
      </c>
      <c r="M29" s="26">
        <v>0.6</v>
      </c>
      <c r="N29" s="26">
        <v>0.6</v>
      </c>
      <c r="O29" s="26">
        <v>0.6</v>
      </c>
      <c r="P29" s="26">
        <v>0.4</v>
      </c>
      <c r="Q29" s="26">
        <v>0.4</v>
      </c>
      <c r="S29" s="26" t="s">
        <v>645</v>
      </c>
      <c r="T29" s="26">
        <f>AB21+1*B21*J21</f>
        <v>300</v>
      </c>
      <c r="U29" s="26">
        <f t="shared" ref="U29:AA29" si="23">AC21+1*C21*K21</f>
        <v>600</v>
      </c>
      <c r="V29" s="26">
        <f t="shared" si="23"/>
        <v>22</v>
      </c>
      <c r="W29" s="26">
        <f t="shared" si="23"/>
        <v>22</v>
      </c>
      <c r="X29" s="26">
        <f t="shared" si="23"/>
        <v>45</v>
      </c>
      <c r="Y29" s="26">
        <f t="shared" si="23"/>
        <v>45</v>
      </c>
      <c r="Z29" s="26">
        <f t="shared" si="23"/>
        <v>13</v>
      </c>
      <c r="AA29" s="26">
        <f t="shared" si="23"/>
        <v>11</v>
      </c>
      <c r="AB29" s="26">
        <f t="shared" si="22"/>
        <v>540</v>
      </c>
      <c r="AC29" s="26">
        <f t="shared" si="22"/>
        <v>1570</v>
      </c>
      <c r="AD29" s="26">
        <f t="shared" si="22"/>
        <v>51</v>
      </c>
      <c r="AE29" s="26">
        <f t="shared" si="22"/>
        <v>51</v>
      </c>
      <c r="AF29" s="26">
        <f t="shared" si="22"/>
        <v>142.19999999999999</v>
      </c>
      <c r="AG29" s="26">
        <f t="shared" si="22"/>
        <v>103</v>
      </c>
      <c r="AH29" s="26">
        <f t="shared" si="22"/>
        <v>17.700000000000003</v>
      </c>
      <c r="AI29" s="26">
        <f t="shared" si="22"/>
        <v>15.700000000000001</v>
      </c>
      <c r="AL29" s="30" t="s">
        <v>648</v>
      </c>
      <c r="AM29" s="17">
        <f t="shared" si="10"/>
        <v>0.56878980891719744</v>
      </c>
      <c r="AN29" s="17">
        <f t="shared" si="12"/>
        <v>0.64394904458598723</v>
      </c>
      <c r="AO29" s="17">
        <f t="shared" si="13"/>
        <v>0.64135021097046407</v>
      </c>
      <c r="AP29" s="17">
        <f t="shared" si="14"/>
        <v>0.43459915611814348</v>
      </c>
      <c r="AQ29" s="17">
        <f t="shared" si="15"/>
        <v>0.74472573839662459</v>
      </c>
      <c r="AR29" s="17">
        <f t="shared" si="16"/>
        <v>0.52506372132540358</v>
      </c>
      <c r="AS29" s="17">
        <f t="shared" si="17"/>
        <v>0.77314814814814825</v>
      </c>
      <c r="AT29" s="17">
        <f t="shared" si="18"/>
        <v>0.4896049896049896</v>
      </c>
      <c r="AU29" s="17">
        <v>0.5</v>
      </c>
      <c r="AV29" s="17">
        <v>0.2</v>
      </c>
      <c r="AW29" s="17">
        <v>0.2</v>
      </c>
      <c r="AX29" s="17">
        <v>0.4</v>
      </c>
      <c r="AY29" s="17">
        <v>0.2</v>
      </c>
      <c r="AZ29" s="17">
        <v>0.2</v>
      </c>
    </row>
    <row r="30" spans="1:52" x14ac:dyDescent="0.25">
      <c r="A30" s="26" t="s">
        <v>648</v>
      </c>
      <c r="B30" s="26">
        <v>10</v>
      </c>
      <c r="C30" s="26">
        <v>12</v>
      </c>
      <c r="D30" s="26">
        <v>2</v>
      </c>
      <c r="E30" s="26">
        <v>1</v>
      </c>
      <c r="F30" s="26">
        <v>3</v>
      </c>
      <c r="G30" s="26">
        <v>1</v>
      </c>
      <c r="H30" s="26">
        <v>2</v>
      </c>
      <c r="I30" s="26">
        <v>2</v>
      </c>
      <c r="J30" s="26">
        <v>1</v>
      </c>
      <c r="K30" s="26">
        <v>1</v>
      </c>
      <c r="L30" s="26">
        <v>0.6</v>
      </c>
      <c r="M30" s="26">
        <v>0.6</v>
      </c>
      <c r="N30" s="26">
        <v>0.5</v>
      </c>
      <c r="O30" s="26">
        <v>0.6</v>
      </c>
      <c r="P30" s="26">
        <v>0.4</v>
      </c>
      <c r="Q30" s="26">
        <v>0.3</v>
      </c>
      <c r="S30" s="26" t="s">
        <v>646</v>
      </c>
      <c r="T30" s="26">
        <f>AB21+1*B21*J21</f>
        <v>300</v>
      </c>
      <c r="U30" s="26">
        <f t="shared" ref="U30:AA30" si="24">AC21+1*C21*K21</f>
        <v>600</v>
      </c>
      <c r="V30" s="26">
        <f t="shared" si="24"/>
        <v>22</v>
      </c>
      <c r="W30" s="26">
        <f t="shared" si="24"/>
        <v>22</v>
      </c>
      <c r="X30" s="26">
        <f t="shared" si="24"/>
        <v>45</v>
      </c>
      <c r="Y30" s="26">
        <f t="shared" si="24"/>
        <v>45</v>
      </c>
      <c r="Z30" s="26">
        <f t="shared" si="24"/>
        <v>13</v>
      </c>
      <c r="AA30" s="26">
        <f t="shared" si="24"/>
        <v>11</v>
      </c>
      <c r="AB30" s="26">
        <f t="shared" ref="AB30:AI31" si="25" xml:space="preserve"> AB21+49*B28*J28</f>
        <v>785</v>
      </c>
      <c r="AC30" s="26">
        <f t="shared" si="25"/>
        <v>1325</v>
      </c>
      <c r="AD30" s="26">
        <f t="shared" si="25"/>
        <v>60.800000000000004</v>
      </c>
      <c r="AE30" s="26">
        <f t="shared" si="25"/>
        <v>60.800000000000004</v>
      </c>
      <c r="AF30" s="26">
        <f t="shared" si="25"/>
        <v>117.7</v>
      </c>
      <c r="AG30" s="26">
        <f t="shared" si="25"/>
        <v>117.7</v>
      </c>
      <c r="AH30" s="26">
        <f t="shared" si="25"/>
        <v>17.700000000000003</v>
      </c>
      <c r="AI30" s="26">
        <f t="shared" si="25"/>
        <v>15.700000000000001</v>
      </c>
      <c r="AL30" s="30" t="s">
        <v>649</v>
      </c>
      <c r="AM30" s="17">
        <f t="shared" si="10"/>
        <v>0.66878980891719741</v>
      </c>
      <c r="AN30" s="17">
        <f t="shared" si="12"/>
        <v>0.51273885350318471</v>
      </c>
      <c r="AO30" s="17">
        <f t="shared" si="13"/>
        <v>0.68284106891701835</v>
      </c>
      <c r="AP30" s="17">
        <f t="shared" si="14"/>
        <v>0.68284106891701835</v>
      </c>
      <c r="AQ30" s="17">
        <f t="shared" si="15"/>
        <v>0.64135021097046407</v>
      </c>
      <c r="AR30" s="17">
        <f t="shared" si="16"/>
        <v>0.69158878504672905</v>
      </c>
      <c r="AS30" s="17">
        <f t="shared" si="17"/>
        <v>0.55671296296296291</v>
      </c>
      <c r="AT30" s="17">
        <f t="shared" si="18"/>
        <v>0.67359667359667375</v>
      </c>
      <c r="AU30" s="17">
        <v>0.4</v>
      </c>
      <c r="AV30" s="17">
        <v>0.3</v>
      </c>
      <c r="AW30" s="17">
        <v>0.3</v>
      </c>
      <c r="AX30" s="17">
        <v>0.5</v>
      </c>
      <c r="AY30" s="17">
        <v>0.1</v>
      </c>
      <c r="AZ30" s="17">
        <v>0.2</v>
      </c>
    </row>
    <row r="31" spans="1:52" x14ac:dyDescent="0.25">
      <c r="A31" s="26" t="s">
        <v>649</v>
      </c>
      <c r="B31" s="26">
        <v>13</v>
      </c>
      <c r="C31" s="26">
        <v>8</v>
      </c>
      <c r="D31" s="26">
        <v>2</v>
      </c>
      <c r="E31" s="26">
        <v>2</v>
      </c>
      <c r="F31" s="26">
        <v>2</v>
      </c>
      <c r="G31" s="26">
        <v>2</v>
      </c>
      <c r="H31" s="26">
        <v>2</v>
      </c>
      <c r="I31" s="26">
        <v>2</v>
      </c>
      <c r="J31" s="26">
        <v>1</v>
      </c>
      <c r="K31" s="26">
        <v>1</v>
      </c>
      <c r="L31" s="26">
        <v>0.6</v>
      </c>
      <c r="M31" s="26">
        <v>0.6</v>
      </c>
      <c r="N31" s="26">
        <v>0.6</v>
      </c>
      <c r="O31" s="26">
        <v>0.5</v>
      </c>
      <c r="P31" s="26">
        <v>0.3</v>
      </c>
      <c r="Q31" s="26">
        <v>0.4</v>
      </c>
      <c r="S31" s="26" t="s">
        <v>647</v>
      </c>
      <c r="T31" s="26">
        <f>AB22+1*B22*J22</f>
        <v>410</v>
      </c>
      <c r="U31" s="26">
        <f t="shared" ref="U31:AA31" si="26">AC22+1*C22*K22</f>
        <v>430</v>
      </c>
      <c r="V31" s="26">
        <f t="shared" si="26"/>
        <v>33</v>
      </c>
      <c r="W31" s="26">
        <f t="shared" si="26"/>
        <v>33</v>
      </c>
      <c r="X31" s="26">
        <f t="shared" si="26"/>
        <v>33</v>
      </c>
      <c r="Y31" s="26">
        <f t="shared" si="26"/>
        <v>33</v>
      </c>
      <c r="Z31" s="26">
        <f t="shared" si="26"/>
        <v>28</v>
      </c>
      <c r="AA31" s="26">
        <f t="shared" si="26"/>
        <v>18</v>
      </c>
      <c r="AB31" s="26">
        <f t="shared" si="25"/>
        <v>893</v>
      </c>
      <c r="AC31" s="26">
        <f t="shared" si="25"/>
        <v>913</v>
      </c>
      <c r="AD31" s="26">
        <f t="shared" si="25"/>
        <v>120.6</v>
      </c>
      <c r="AE31" s="26">
        <f t="shared" si="25"/>
        <v>61.8</v>
      </c>
      <c r="AF31" s="26">
        <f t="shared" si="25"/>
        <v>91.199999999999989</v>
      </c>
      <c r="AG31" s="26">
        <f t="shared" si="25"/>
        <v>61.8</v>
      </c>
      <c r="AH31" s="26">
        <f t="shared" si="25"/>
        <v>86.4</v>
      </c>
      <c r="AI31" s="26">
        <f t="shared" si="25"/>
        <v>56.900000000000006</v>
      </c>
      <c r="AL31" s="30" t="s">
        <v>650</v>
      </c>
      <c r="AM31" s="17">
        <f t="shared" si="10"/>
        <v>0.57515923566878979</v>
      </c>
      <c r="AN31" s="17">
        <f t="shared" si="12"/>
        <v>0.57515923566878979</v>
      </c>
      <c r="AO31" s="17">
        <f t="shared" si="13"/>
        <v>0.88959212376933905</v>
      </c>
      <c r="AP31" s="17">
        <f t="shared" si="14"/>
        <v>0.88959212376933905</v>
      </c>
      <c r="AQ31" s="17">
        <f t="shared" si="15"/>
        <v>0.43459915611814348</v>
      </c>
      <c r="AR31" s="17">
        <f t="shared" si="16"/>
        <v>0.52506372132540358</v>
      </c>
      <c r="AS31" s="17">
        <f t="shared" si="17"/>
        <v>0.72685185185185175</v>
      </c>
      <c r="AT31" s="17">
        <f t="shared" si="18"/>
        <v>0.8773388773388775</v>
      </c>
      <c r="AU31" s="17">
        <v>0.7</v>
      </c>
      <c r="AV31" s="17">
        <v>0.5</v>
      </c>
      <c r="AW31" s="17">
        <v>0.2</v>
      </c>
      <c r="AX31" s="17">
        <v>1</v>
      </c>
      <c r="AY31" s="17">
        <v>0.1</v>
      </c>
      <c r="AZ31" s="17">
        <v>0.1</v>
      </c>
    </row>
    <row r="32" spans="1:52" x14ac:dyDescent="0.25">
      <c r="A32" s="26" t="s">
        <v>650</v>
      </c>
      <c r="B32" s="26">
        <v>10</v>
      </c>
      <c r="C32" s="26">
        <v>10</v>
      </c>
      <c r="D32" s="26">
        <v>3</v>
      </c>
      <c r="E32" s="26">
        <v>3</v>
      </c>
      <c r="F32" s="26">
        <v>1</v>
      </c>
      <c r="G32" s="26">
        <v>1</v>
      </c>
      <c r="H32" s="26">
        <v>3</v>
      </c>
      <c r="I32" s="26">
        <v>3</v>
      </c>
      <c r="J32" s="26">
        <v>1</v>
      </c>
      <c r="K32" s="26">
        <v>1</v>
      </c>
      <c r="L32" s="26">
        <v>0.6</v>
      </c>
      <c r="M32" s="26">
        <v>0.6</v>
      </c>
      <c r="N32" s="26">
        <v>0.6</v>
      </c>
      <c r="O32" s="26">
        <v>0.6</v>
      </c>
      <c r="P32" s="26">
        <v>0.3</v>
      </c>
      <c r="Q32" s="26">
        <v>0.4</v>
      </c>
      <c r="S32" s="26" t="s">
        <v>648</v>
      </c>
      <c r="T32" s="26">
        <f>AB22+1*B22*J22</f>
        <v>410</v>
      </c>
      <c r="U32" s="26">
        <f t="shared" ref="U32:AA32" si="27">AC22+1*C22*K22</f>
        <v>430</v>
      </c>
      <c r="V32" s="26">
        <f t="shared" si="27"/>
        <v>33</v>
      </c>
      <c r="W32" s="26">
        <f t="shared" si="27"/>
        <v>33</v>
      </c>
      <c r="X32" s="26">
        <f t="shared" si="27"/>
        <v>33</v>
      </c>
      <c r="Y32" s="26">
        <f t="shared" si="27"/>
        <v>33</v>
      </c>
      <c r="Z32" s="26">
        <f t="shared" si="27"/>
        <v>28</v>
      </c>
      <c r="AA32" s="26">
        <f t="shared" si="27"/>
        <v>18</v>
      </c>
      <c r="AB32" s="26">
        <f t="shared" ref="AB32:AI33" si="28" xml:space="preserve"> AB22+49*B30*J30</f>
        <v>893</v>
      </c>
      <c r="AC32" s="26">
        <f t="shared" si="28"/>
        <v>1011</v>
      </c>
      <c r="AD32" s="26">
        <f t="shared" si="28"/>
        <v>91.199999999999989</v>
      </c>
      <c r="AE32" s="26">
        <f t="shared" si="28"/>
        <v>61.8</v>
      </c>
      <c r="AF32" s="26">
        <f t="shared" si="28"/>
        <v>105.9</v>
      </c>
      <c r="AG32" s="26">
        <f t="shared" si="28"/>
        <v>61.8</v>
      </c>
      <c r="AH32" s="26">
        <f t="shared" si="28"/>
        <v>66.800000000000011</v>
      </c>
      <c r="AI32" s="26">
        <f t="shared" si="28"/>
        <v>47.099999999999994</v>
      </c>
      <c r="AL32" s="30" t="s">
        <v>651</v>
      </c>
      <c r="AM32" s="17">
        <f t="shared" si="10"/>
        <v>0.42484076433121021</v>
      </c>
      <c r="AN32" s="17">
        <f t="shared" si="12"/>
        <v>0.43757961783439492</v>
      </c>
      <c r="AO32" s="17">
        <f t="shared" si="13"/>
        <v>0.53797468354430389</v>
      </c>
      <c r="AP32" s="17">
        <f t="shared" si="14"/>
        <v>0.53797468354430389</v>
      </c>
      <c r="AQ32" s="17">
        <f t="shared" si="15"/>
        <v>0.28973277074542902</v>
      </c>
      <c r="AR32" s="17">
        <f t="shared" si="16"/>
        <v>0.3500424808836024</v>
      </c>
      <c r="AS32" s="17">
        <f t="shared" si="17"/>
        <v>0.72685185185185175</v>
      </c>
      <c r="AT32" s="17">
        <f t="shared" si="18"/>
        <v>0.84719334719334727</v>
      </c>
      <c r="AU32" s="17">
        <v>0.8</v>
      </c>
      <c r="AV32" s="17">
        <v>0.1</v>
      </c>
      <c r="AW32" s="17">
        <v>0.2</v>
      </c>
      <c r="AX32" s="17">
        <v>0.3</v>
      </c>
      <c r="AY32" s="17">
        <v>1</v>
      </c>
      <c r="AZ32" s="17">
        <v>0.1</v>
      </c>
    </row>
    <row r="33" spans="1:52" x14ac:dyDescent="0.25">
      <c r="A33" s="26" t="s">
        <v>651</v>
      </c>
      <c r="B33" s="26">
        <v>8</v>
      </c>
      <c r="C33" s="26">
        <v>8</v>
      </c>
      <c r="D33" s="26">
        <v>2</v>
      </c>
      <c r="E33" s="26">
        <v>2</v>
      </c>
      <c r="F33" s="26">
        <v>1</v>
      </c>
      <c r="G33" s="26">
        <v>1</v>
      </c>
      <c r="H33" s="26">
        <v>3</v>
      </c>
      <c r="I33" s="26">
        <v>3</v>
      </c>
      <c r="J33" s="26">
        <v>1</v>
      </c>
      <c r="K33" s="26">
        <v>1</v>
      </c>
      <c r="L33" s="26">
        <v>0.5</v>
      </c>
      <c r="M33" s="26">
        <v>0.5</v>
      </c>
      <c r="N33" s="26">
        <v>0.4</v>
      </c>
      <c r="O33" s="26">
        <v>0.4</v>
      </c>
      <c r="P33" s="26">
        <v>0.3</v>
      </c>
      <c r="Q33" s="26">
        <v>0.3</v>
      </c>
      <c r="S33" s="26" t="s">
        <v>649</v>
      </c>
      <c r="T33" s="26">
        <f>AB23+1*B23*J23</f>
        <v>420</v>
      </c>
      <c r="U33" s="26">
        <f t="shared" ref="U33:AA33" si="29">AC23+1*C23*K23</f>
        <v>420</v>
      </c>
      <c r="V33" s="26">
        <f t="shared" si="29"/>
        <v>39</v>
      </c>
      <c r="W33" s="26">
        <f t="shared" si="29"/>
        <v>39</v>
      </c>
      <c r="X33" s="26">
        <f t="shared" si="29"/>
        <v>33</v>
      </c>
      <c r="Y33" s="26">
        <f t="shared" si="29"/>
        <v>33</v>
      </c>
      <c r="Z33" s="26">
        <f t="shared" si="29"/>
        <v>19</v>
      </c>
      <c r="AA33" s="26">
        <f t="shared" si="29"/>
        <v>26</v>
      </c>
      <c r="AB33" s="26">
        <f t="shared" si="28"/>
        <v>1050</v>
      </c>
      <c r="AC33" s="26">
        <f t="shared" si="28"/>
        <v>805</v>
      </c>
      <c r="AD33" s="26">
        <f t="shared" si="28"/>
        <v>97.1</v>
      </c>
      <c r="AE33" s="26">
        <f t="shared" si="28"/>
        <v>97.1</v>
      </c>
      <c r="AF33" s="26">
        <f t="shared" si="28"/>
        <v>91.199999999999989</v>
      </c>
      <c r="AG33" s="26">
        <f t="shared" si="28"/>
        <v>81.400000000000006</v>
      </c>
      <c r="AH33" s="26">
        <f t="shared" si="28"/>
        <v>48.099999999999994</v>
      </c>
      <c r="AI33" s="26">
        <f t="shared" si="28"/>
        <v>64.800000000000011</v>
      </c>
      <c r="AL33" s="30" t="s">
        <v>652</v>
      </c>
      <c r="AM33" s="17">
        <f t="shared" si="10"/>
        <v>0.33121019108280253</v>
      </c>
      <c r="AN33" s="17">
        <f t="shared" si="12"/>
        <v>0.34394904458598724</v>
      </c>
      <c r="AO33" s="17">
        <f t="shared" si="13"/>
        <v>0.36568213783403658</v>
      </c>
      <c r="AP33" s="17">
        <f t="shared" si="14"/>
        <v>0.36568213783403658</v>
      </c>
      <c r="AQ33" s="17">
        <f t="shared" si="15"/>
        <v>0.42756680731364283</v>
      </c>
      <c r="AR33" s="17">
        <f t="shared" si="16"/>
        <v>0.3500424808836024</v>
      </c>
      <c r="AS33" s="17">
        <f t="shared" si="17"/>
        <v>0.55671296296296291</v>
      </c>
      <c r="AT33" s="17">
        <f t="shared" si="18"/>
        <v>1</v>
      </c>
      <c r="AU33" s="17">
        <v>0.5</v>
      </c>
      <c r="AV33" s="17">
        <v>0.1</v>
      </c>
      <c r="AW33" s="17">
        <v>0.1</v>
      </c>
      <c r="AX33" s="17">
        <v>0.5</v>
      </c>
      <c r="AY33" s="17">
        <v>0.6</v>
      </c>
      <c r="AZ33" s="17">
        <v>0.1</v>
      </c>
    </row>
    <row r="34" spans="1:52" x14ac:dyDescent="0.25">
      <c r="A34" s="26" t="s">
        <v>652</v>
      </c>
      <c r="B34" s="26">
        <v>5</v>
      </c>
      <c r="C34" s="26">
        <v>5</v>
      </c>
      <c r="D34" s="26">
        <v>1</v>
      </c>
      <c r="E34" s="26">
        <v>1</v>
      </c>
      <c r="F34" s="26">
        <v>2</v>
      </c>
      <c r="G34" s="26">
        <v>1</v>
      </c>
      <c r="H34" s="26">
        <v>2</v>
      </c>
      <c r="I34" s="26">
        <v>4</v>
      </c>
      <c r="J34" s="26">
        <v>1</v>
      </c>
      <c r="K34" s="26">
        <v>1</v>
      </c>
      <c r="L34" s="26">
        <v>0.5</v>
      </c>
      <c r="M34" s="26">
        <v>0.5</v>
      </c>
      <c r="N34" s="26">
        <v>0.4</v>
      </c>
      <c r="O34" s="26">
        <v>0.4</v>
      </c>
      <c r="P34" s="26">
        <v>0.3</v>
      </c>
      <c r="Q34" s="26">
        <v>0.3</v>
      </c>
      <c r="S34" s="26" t="s">
        <v>650</v>
      </c>
      <c r="T34" s="26">
        <f>AB23+1*B23*J23</f>
        <v>420</v>
      </c>
      <c r="U34" s="26">
        <f t="shared" ref="U34:AA34" si="30">AC23+1*C23*K23</f>
        <v>420</v>
      </c>
      <c r="V34" s="26">
        <f t="shared" si="30"/>
        <v>39</v>
      </c>
      <c r="W34" s="26">
        <f t="shared" si="30"/>
        <v>39</v>
      </c>
      <c r="X34" s="26">
        <f t="shared" si="30"/>
        <v>33</v>
      </c>
      <c r="Y34" s="26">
        <f t="shared" si="30"/>
        <v>33</v>
      </c>
      <c r="Z34" s="26">
        <f t="shared" si="30"/>
        <v>19</v>
      </c>
      <c r="AA34" s="26">
        <f t="shared" si="30"/>
        <v>26</v>
      </c>
      <c r="AB34" s="26">
        <f t="shared" ref="AB34:AI35" si="31" xml:space="preserve"> AB23+49*B32*J32</f>
        <v>903</v>
      </c>
      <c r="AC34" s="26">
        <f t="shared" si="31"/>
        <v>903</v>
      </c>
      <c r="AD34" s="26">
        <f t="shared" si="31"/>
        <v>126.5</v>
      </c>
      <c r="AE34" s="26">
        <f t="shared" si="31"/>
        <v>126.5</v>
      </c>
      <c r="AF34" s="26">
        <f t="shared" si="31"/>
        <v>61.8</v>
      </c>
      <c r="AG34" s="26">
        <f t="shared" si="31"/>
        <v>61.8</v>
      </c>
      <c r="AH34" s="26">
        <f t="shared" si="31"/>
        <v>62.8</v>
      </c>
      <c r="AI34" s="26">
        <f t="shared" si="31"/>
        <v>84.4</v>
      </c>
    </row>
    <row r="35" spans="1:52" x14ac:dyDescent="0.25">
      <c r="S35" s="26" t="s">
        <v>651</v>
      </c>
      <c r="T35" s="26">
        <f>AB24+1*B24*J24</f>
        <v>280</v>
      </c>
      <c r="U35" s="26">
        <f t="shared" ref="U35:AA35" si="32">AC24+1*C24*K24</f>
        <v>300</v>
      </c>
      <c r="V35" s="26">
        <f t="shared" si="32"/>
        <v>28</v>
      </c>
      <c r="W35" s="26">
        <f t="shared" si="32"/>
        <v>28</v>
      </c>
      <c r="X35" s="26">
        <f t="shared" si="32"/>
        <v>22</v>
      </c>
      <c r="Y35" s="26">
        <f t="shared" si="32"/>
        <v>22</v>
      </c>
      <c r="Z35" s="26">
        <f t="shared" si="32"/>
        <v>19</v>
      </c>
      <c r="AA35" s="26">
        <f t="shared" si="32"/>
        <v>38</v>
      </c>
      <c r="AB35" s="26">
        <f t="shared" si="31"/>
        <v>667</v>
      </c>
      <c r="AC35" s="26">
        <f t="shared" si="31"/>
        <v>687</v>
      </c>
      <c r="AD35" s="26">
        <f t="shared" si="31"/>
        <v>76.5</v>
      </c>
      <c r="AE35" s="26">
        <f t="shared" si="31"/>
        <v>76.5</v>
      </c>
      <c r="AF35" s="26">
        <f t="shared" si="31"/>
        <v>41.2</v>
      </c>
      <c r="AG35" s="26">
        <f t="shared" si="31"/>
        <v>41.2</v>
      </c>
      <c r="AH35" s="26">
        <f t="shared" si="31"/>
        <v>62.8</v>
      </c>
      <c r="AI35" s="26">
        <f t="shared" si="31"/>
        <v>81.5</v>
      </c>
    </row>
    <row r="36" spans="1:52" x14ac:dyDescent="0.25">
      <c r="S36" s="26" t="s">
        <v>652</v>
      </c>
      <c r="T36" s="26">
        <f>AB24+1*B24*J24</f>
        <v>280</v>
      </c>
      <c r="U36" s="26">
        <f t="shared" ref="U36:AA36" si="33">AC24+1*C24*K24</f>
        <v>300</v>
      </c>
      <c r="V36" s="26">
        <f t="shared" si="33"/>
        <v>28</v>
      </c>
      <c r="W36" s="26">
        <f t="shared" si="33"/>
        <v>28</v>
      </c>
      <c r="X36" s="26">
        <f t="shared" si="33"/>
        <v>22</v>
      </c>
      <c r="Y36" s="26">
        <f t="shared" si="33"/>
        <v>22</v>
      </c>
      <c r="Z36" s="26">
        <f t="shared" si="33"/>
        <v>19</v>
      </c>
      <c r="AA36" s="26">
        <f t="shared" si="33"/>
        <v>38</v>
      </c>
      <c r="AB36" s="26">
        <f t="shared" ref="AB36:AI36" si="34" xml:space="preserve"> AB24+49*B34*J34</f>
        <v>520</v>
      </c>
      <c r="AC36" s="26">
        <f t="shared" si="34"/>
        <v>540</v>
      </c>
      <c r="AD36" s="26">
        <f t="shared" si="34"/>
        <v>52</v>
      </c>
      <c r="AE36" s="26">
        <f t="shared" si="34"/>
        <v>52</v>
      </c>
      <c r="AF36" s="26">
        <f t="shared" si="34"/>
        <v>60.800000000000004</v>
      </c>
      <c r="AG36" s="26">
        <f t="shared" si="34"/>
        <v>41.2</v>
      </c>
      <c r="AH36" s="26">
        <f t="shared" si="34"/>
        <v>48.099999999999994</v>
      </c>
      <c r="AI36" s="26">
        <f t="shared" si="34"/>
        <v>96.199999999999989</v>
      </c>
    </row>
  </sheetData>
  <mergeCells count="40">
    <mergeCell ref="B2:AK2"/>
    <mergeCell ref="J18:Q18"/>
    <mergeCell ref="B18:I18"/>
    <mergeCell ref="A18:A19"/>
    <mergeCell ref="T26:AA26"/>
    <mergeCell ref="S18:S19"/>
    <mergeCell ref="AB26:AI26"/>
    <mergeCell ref="AB18:AI18"/>
    <mergeCell ref="T18:AA18"/>
    <mergeCell ref="B16:AK16"/>
    <mergeCell ref="AL1:BC1"/>
    <mergeCell ref="AL2:BC2"/>
    <mergeCell ref="AL3:BC3"/>
    <mergeCell ref="AL4:BC4"/>
    <mergeCell ref="AL5:BC5"/>
    <mergeCell ref="B1:AK1"/>
    <mergeCell ref="B7:AK7"/>
    <mergeCell ref="B8:AK8"/>
    <mergeCell ref="B9:AK9"/>
    <mergeCell ref="B10:AK10"/>
    <mergeCell ref="B11:AK11"/>
    <mergeCell ref="B4:AK4"/>
    <mergeCell ref="B5:AK5"/>
    <mergeCell ref="B6:AK6"/>
    <mergeCell ref="B3:AK3"/>
    <mergeCell ref="AL11:BC11"/>
    <mergeCell ref="B12:AK12"/>
    <mergeCell ref="B13:AK13"/>
    <mergeCell ref="B14:AK14"/>
    <mergeCell ref="B15:AK15"/>
    <mergeCell ref="AL6:BC6"/>
    <mergeCell ref="AL7:BC7"/>
    <mergeCell ref="AL8:BC8"/>
    <mergeCell ref="AL9:BC9"/>
    <mergeCell ref="AL10:BC10"/>
    <mergeCell ref="AL12:BC12"/>
    <mergeCell ref="AL13:BC13"/>
    <mergeCell ref="AL14:BC14"/>
    <mergeCell ref="AL15:BC15"/>
    <mergeCell ref="AL16:BC1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0BB2-164B-47A2-9F27-2B1F04A7324F}">
  <dimension ref="A1:V276"/>
  <sheetViews>
    <sheetView workbookViewId="0">
      <selection activeCell="B2" sqref="B2"/>
    </sheetView>
  </sheetViews>
  <sheetFormatPr defaultRowHeight="15" x14ac:dyDescent="0.25"/>
  <sheetData>
    <row r="1" spans="1:22" x14ac:dyDescent="0.25">
      <c r="A1" s="3" t="s">
        <v>509</v>
      </c>
      <c r="B1" s="3" t="s">
        <v>533</v>
      </c>
      <c r="C1" s="3" t="s">
        <v>634</v>
      </c>
      <c r="D1" s="3" t="s">
        <v>635</v>
      </c>
      <c r="E1" s="3" t="s">
        <v>636</v>
      </c>
      <c r="F1" s="3" t="s">
        <v>637</v>
      </c>
      <c r="G1" s="3" t="s">
        <v>638</v>
      </c>
      <c r="H1" s="3" t="s">
        <v>547</v>
      </c>
      <c r="I1" s="3" t="s">
        <v>527</v>
      </c>
      <c r="J1" s="3" t="s">
        <v>639</v>
      </c>
      <c r="K1" s="3" t="s">
        <v>640</v>
      </c>
      <c r="L1" s="3" t="s">
        <v>641</v>
      </c>
      <c r="M1" s="33" t="s">
        <v>642</v>
      </c>
      <c r="N1" s="33"/>
      <c r="O1" s="33"/>
      <c r="P1" s="33"/>
      <c r="Q1" s="33"/>
      <c r="R1" s="33"/>
      <c r="S1" s="33"/>
      <c r="T1" s="33"/>
      <c r="U1" s="33"/>
      <c r="V1" s="33"/>
    </row>
    <row r="2" spans="1:22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2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2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2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2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2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2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2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2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2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2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2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2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2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2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2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2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2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2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2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2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2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2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2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2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2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2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2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2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2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2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2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2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2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2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2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2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5">
      <c r="A69" s="2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 s="2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5">
      <c r="A71" s="2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 s="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2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2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2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2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2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2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2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s="2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 s="2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2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2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2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2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2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2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2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2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2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5">
      <c r="A91" s="2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5">
      <c r="A92" s="2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5">
      <c r="A93" s="2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2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2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2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 s="2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 s="2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2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 s="2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2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 s="2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2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 s="2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 s="2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2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2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A108" s="2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25">
      <c r="A109" s="2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25">
      <c r="A110" s="2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25">
      <c r="A111" s="2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x14ac:dyDescent="0.25">
      <c r="A112" s="2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x14ac:dyDescent="0.25">
      <c r="A113" s="2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25">
      <c r="A114" s="2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25">
      <c r="A115" s="2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25">
      <c r="A116" s="2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25">
      <c r="A117" s="2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25">
      <c r="A118" s="2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x14ac:dyDescent="0.25">
      <c r="A119" s="2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x14ac:dyDescent="0.25">
      <c r="A120" s="2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 s="2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25">
      <c r="A122" s="2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x14ac:dyDescent="0.25">
      <c r="A123" s="2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25">
      <c r="A124" s="2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x14ac:dyDescent="0.25">
      <c r="A125" s="2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x14ac:dyDescent="0.25">
      <c r="A126" s="2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x14ac:dyDescent="0.25">
      <c r="A127" s="2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25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25">
      <c r="A129" s="2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25">
      <c r="A130" s="2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25">
      <c r="A131" s="2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25">
      <c r="A132" s="2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x14ac:dyDescent="0.25">
      <c r="A133" s="2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25">
      <c r="A134" s="2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x14ac:dyDescent="0.25">
      <c r="A135" s="2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25">
      <c r="A136" s="2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25">
      <c r="A137" s="2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25">
      <c r="A138" s="2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x14ac:dyDescent="0.25">
      <c r="A139" s="2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x14ac:dyDescent="0.25">
      <c r="A140" s="2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x14ac:dyDescent="0.25">
      <c r="A141" s="2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x14ac:dyDescent="0.25">
      <c r="A142" s="2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x14ac:dyDescent="0.25">
      <c r="A143" s="2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25">
      <c r="A144" s="2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x14ac:dyDescent="0.25">
      <c r="A145" s="2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25">
      <c r="A146" s="2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25">
      <c r="A147" s="2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25">
      <c r="A148" s="2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25">
      <c r="A149" s="2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25">
      <c r="A150" s="2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25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25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25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25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x14ac:dyDescent="0.25">
      <c r="A155" s="2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25">
      <c r="A156" s="2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25">
      <c r="A157" s="2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25">
      <c r="A158" s="2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25">
      <c r="A159" s="2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25">
      <c r="A160" s="2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25">
      <c r="A161" s="2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25">
      <c r="A162" s="2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x14ac:dyDescent="0.25">
      <c r="A163" s="2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25">
      <c r="A164" s="2"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x14ac:dyDescent="0.25">
      <c r="A165" s="2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25">
      <c r="A166" s="2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25">
      <c r="A167" s="2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x14ac:dyDescent="0.25">
      <c r="A168" s="2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x14ac:dyDescent="0.25">
      <c r="A169" s="2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x14ac:dyDescent="0.25">
      <c r="A170" s="2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x14ac:dyDescent="0.25">
      <c r="A171" s="2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25">
      <c r="A172" s="2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x14ac:dyDescent="0.25">
      <c r="A173" s="2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25">
      <c r="A174" s="2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x14ac:dyDescent="0.25">
      <c r="A175" s="2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x14ac:dyDescent="0.25">
      <c r="A176" s="2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25">
      <c r="A177" s="2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25">
      <c r="A178" s="2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25">
      <c r="A179" s="2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25">
      <c r="A180" s="2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25">
      <c r="A181" s="2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25">
      <c r="A182" s="2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25">
      <c r="A183" s="2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25">
      <c r="A184" s="2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25">
      <c r="A185" s="2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25">
      <c r="A186" s="2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25">
      <c r="A187" s="2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25">
      <c r="A188" s="2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25">
      <c r="A189" s="2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25">
      <c r="A190" s="2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25">
      <c r="A191" s="2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25">
      <c r="A192" s="2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25">
      <c r="A193" s="2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25">
      <c r="A194" s="2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25">
      <c r="A195" s="2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25">
      <c r="A196" s="2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25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25">
      <c r="A198" s="2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25">
      <c r="A199" s="2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25">
      <c r="A200" s="2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25">
      <c r="A201" s="2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25">
      <c r="A202" s="2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25">
      <c r="A203" s="2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25">
      <c r="A204" s="2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25">
      <c r="A205" s="2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25">
      <c r="A206" s="2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25">
      <c r="A207" s="2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25">
      <c r="A208" s="2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25">
      <c r="A209" s="2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25">
      <c r="A210" s="2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25">
      <c r="A211" s="2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25">
      <c r="A212" s="2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25">
      <c r="A213" s="2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25">
      <c r="A214" s="2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25">
      <c r="A215" s="2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25">
      <c r="A216" s="2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25">
      <c r="A217" s="2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25">
      <c r="A218" s="2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25">
      <c r="A219" s="2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25">
      <c r="A220" s="2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25">
      <c r="A221" s="2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25">
      <c r="A222" s="2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25">
      <c r="A223" s="2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25">
      <c r="A224" s="2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25">
      <c r="A225" s="2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25">
      <c r="A226" s="2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25">
      <c r="A227" s="2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25">
      <c r="A228" s="2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25">
      <c r="A229" s="2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25">
      <c r="A230" s="2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25">
      <c r="A231" s="2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25">
      <c r="A232" s="2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25">
      <c r="A233" s="2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25">
      <c r="A234" s="2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25">
      <c r="A235" s="2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25">
      <c r="A236" s="2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25">
      <c r="A237" s="2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25">
      <c r="A238" s="2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25">
      <c r="A239" s="2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25">
      <c r="A240" s="2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25">
      <c r="A241" s="2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x14ac:dyDescent="0.25">
      <c r="A242" s="2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x14ac:dyDescent="0.25">
      <c r="A243" s="2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25">
      <c r="A244" s="2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x14ac:dyDescent="0.25">
      <c r="A245" s="2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x14ac:dyDescent="0.25">
      <c r="A246" s="2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x14ac:dyDescent="0.25">
      <c r="A247" s="2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25">
      <c r="A248" s="2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x14ac:dyDescent="0.25">
      <c r="A249" s="2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x14ac:dyDescent="0.25">
      <c r="A250" s="2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x14ac:dyDescent="0.25">
      <c r="A251" s="2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x14ac:dyDescent="0.25">
      <c r="A252" s="2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x14ac:dyDescent="0.25">
      <c r="A253" s="2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x14ac:dyDescent="0.25">
      <c r="A254" s="2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x14ac:dyDescent="0.25">
      <c r="A255" s="2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x14ac:dyDescent="0.25">
      <c r="A256" s="2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x14ac:dyDescent="0.25">
      <c r="A257" s="2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x14ac:dyDescent="0.25">
      <c r="A258" s="2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x14ac:dyDescent="0.25">
      <c r="A259" s="2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x14ac:dyDescent="0.25">
      <c r="A260" s="2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x14ac:dyDescent="0.25">
      <c r="A261" s="2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x14ac:dyDescent="0.25">
      <c r="A262" s="2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x14ac:dyDescent="0.25">
      <c r="A263" s="2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x14ac:dyDescent="0.25">
      <c r="A264" s="2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x14ac:dyDescent="0.25">
      <c r="A265" s="2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x14ac:dyDescent="0.25">
      <c r="A266" s="2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x14ac:dyDescent="0.25">
      <c r="A267" s="2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x14ac:dyDescent="0.25">
      <c r="A268" s="2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x14ac:dyDescent="0.25">
      <c r="A269" s="2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x14ac:dyDescent="0.25">
      <c r="A270" s="2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x14ac:dyDescent="0.25">
      <c r="A271" s="2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x14ac:dyDescent="0.25">
      <c r="A272" s="2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x14ac:dyDescent="0.25">
      <c r="A273" s="2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x14ac:dyDescent="0.25">
      <c r="A274" s="2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x14ac:dyDescent="0.25">
      <c r="A275" s="2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x14ac:dyDescent="0.25">
      <c r="A276" s="2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</sheetData>
  <mergeCells count="1">
    <mergeCell ref="M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Items</vt:lpstr>
      <vt:lpstr>Elements</vt:lpstr>
      <vt:lpstr>Skills</vt:lpstr>
      <vt:lpstr>SkillsTree</vt:lpstr>
      <vt:lpstr>Skills descriptions</vt:lpstr>
      <vt:lpstr>Builds</vt:lpstr>
      <vt:lpstr>Creatures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2020-01-08T04:28:42Z</dcterms:modified>
</cp:coreProperties>
</file>