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bar\Dropbox\GWS Data Analytics Program\Templates\Excel Challenge\"/>
    </mc:Choice>
  </mc:AlternateContent>
  <xr:revisionPtr revIDLastSave="0" documentId="13_ncr:1_{626299DA-467C-4D0D-B9A5-7EC48F021E1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utcome by Country" sheetId="2" r:id="rId1"/>
    <sheet name="Outcome by Sub Category" sheetId="3" r:id="rId2"/>
    <sheet name="Date Created" sheetId="7" r:id="rId3"/>
    <sheet name="Bonus" sheetId="8" r:id="rId4"/>
    <sheet name="Bonus Statistics" sheetId="9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9" l="1"/>
  <c r="J9" i="9"/>
  <c r="I9" i="9"/>
  <c r="J8" i="9"/>
  <c r="J6" i="9"/>
  <c r="I6" i="9"/>
  <c r="J5" i="9"/>
  <c r="I5" i="9"/>
  <c r="J4" i="9"/>
  <c r="I4" i="9"/>
  <c r="J3" i="9"/>
  <c r="I3" i="9"/>
  <c r="E14" i="8"/>
  <c r="E13" i="8"/>
  <c r="E12" i="8"/>
  <c r="E11" i="8"/>
  <c r="E10" i="8"/>
  <c r="E9" i="8"/>
  <c r="E8" i="8"/>
  <c r="E7" i="8"/>
  <c r="E6" i="8"/>
  <c r="E5" i="8"/>
  <c r="E4" i="8"/>
  <c r="D14" i="8"/>
  <c r="D13" i="8"/>
  <c r="D12" i="8"/>
  <c r="D11" i="8"/>
  <c r="D10" i="8"/>
  <c r="D9" i="8"/>
  <c r="D8" i="8"/>
  <c r="D7" i="8"/>
  <c r="D6" i="8"/>
  <c r="D5" i="8"/>
  <c r="D4" i="8"/>
  <c r="D3" i="8"/>
  <c r="C14" i="8"/>
  <c r="C13" i="8"/>
  <c r="C12" i="8"/>
  <c r="C11" i="8"/>
  <c r="C10" i="8"/>
  <c r="C9" i="8"/>
  <c r="C8" i="8"/>
  <c r="C7" i="8"/>
  <c r="C6" i="8"/>
  <c r="C5" i="8"/>
  <c r="C4" i="8"/>
  <c r="E3" i="8"/>
  <c r="C3" i="8"/>
  <c r="N2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8" i="8" l="1"/>
  <c r="I8" i="8"/>
  <c r="F9" i="8"/>
  <c r="G9" i="8" s="1"/>
  <c r="F11" i="8"/>
  <c r="I11" i="8" s="1"/>
  <c r="H8" i="8"/>
  <c r="F7" i="8"/>
  <c r="H7" i="8" s="1"/>
  <c r="F14" i="8"/>
  <c r="G14" i="8" s="1"/>
  <c r="F6" i="8"/>
  <c r="G6" i="8" s="1"/>
  <c r="F13" i="8"/>
  <c r="H13" i="8" s="1"/>
  <c r="F5" i="8"/>
  <c r="H5" i="8" s="1"/>
  <c r="F12" i="8"/>
  <c r="G12" i="8" s="1"/>
  <c r="F4" i="8"/>
  <c r="H4" i="8" s="1"/>
  <c r="G8" i="8"/>
  <c r="F10" i="8"/>
  <c r="I10" i="8" s="1"/>
  <c r="F3" i="8"/>
  <c r="G3" i="8" s="1"/>
  <c r="I14" i="8" l="1"/>
  <c r="H14" i="8"/>
  <c r="G11" i="8"/>
  <c r="H11" i="8"/>
  <c r="I3" i="8"/>
  <c r="G7" i="8"/>
  <c r="H9" i="8"/>
  <c r="I7" i="8"/>
  <c r="G4" i="8"/>
  <c r="G10" i="8"/>
  <c r="I9" i="8"/>
  <c r="I4" i="8"/>
  <c r="H3" i="8"/>
  <c r="H6" i="8"/>
  <c r="I13" i="8"/>
  <c r="H10" i="8"/>
  <c r="H12" i="8"/>
  <c r="G13" i="8"/>
  <c r="G5" i="8"/>
  <c r="I5" i="8"/>
  <c r="I12" i="8"/>
  <c r="I6" i="8"/>
</calcChain>
</file>

<file path=xl/sharedStrings.xml><?xml version="1.0" encoding="utf-8"?>
<sst xmlns="http://schemas.openxmlformats.org/spreadsheetml/2006/main" count="7061" uniqueCount="2113">
  <si>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</si>
  <si>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</si>
  <si>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</si>
  <si>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</si>
  <si>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</si>
  <si>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</si>
  <si>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</si>
  <si>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</si>
  <si>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</si>
  <si>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</si>
  <si>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</si>
  <si>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</si>
  <si>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</si>
  <si>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</si>
  <si>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</si>
  <si>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</si>
  <si>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</si>
  <si>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</si>
  <si>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</si>
  <si>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</si>
  <si>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</si>
  <si>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</si>
  <si>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</si>
  <si>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</si>
  <si>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</si>
  <si>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</si>
  <si>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</si>
  <si>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</si>
  <si>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</si>
  <si>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</si>
  <si>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</si>
  <si>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</si>
  <si>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</si>
  <si>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</si>
  <si>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</si>
  <si>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</si>
  <si>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</si>
  <si>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</si>
  <si>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</si>
  <si>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</si>
  <si>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</si>
  <si>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</si>
  <si>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</si>
  <si>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</si>
  <si>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</si>
  <si>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</si>
  <si>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</si>
  <si>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</si>
  <si>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</si>
  <si>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</si>
  <si>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</si>
  <si>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</si>
  <si>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</si>
  <si>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</si>
  <si>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</si>
  <si>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</si>
  <si>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</si>
  <si>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</si>
  <si>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</si>
  <si>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</si>
  <si>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</si>
  <si>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</si>
  <si>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</si>
  <si>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</si>
  <si>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</si>
  <si>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</si>
  <si>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</si>
  <si>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</si>
  <si>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</si>
  <si>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</si>
  <si>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</si>
  <si>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</si>
  <si>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</si>
  <si>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</si>
  <si>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</si>
  <si>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</si>
  <si>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</si>
  <si>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</si>
  <si>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</si>
  <si>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</si>
  <si>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</si>
  <si>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</si>
  <si>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</si>
  <si>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</si>
  <si>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</si>
  <si>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</si>
  <si>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</si>
  <si>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</si>
  <si>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</si>
  <si>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</si>
  <si>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</si>
  <si>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</si>
  <si>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</si>
  <si>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</si>
  <si>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</si>
  <si>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</si>
  <si>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</si>
  <si>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</si>
  <si>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</si>
  <si>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</si>
  <si>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</si>
  <si>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</si>
  <si>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</si>
  <si>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</si>
  <si>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</si>
  <si>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</si>
  <si>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</si>
  <si>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</si>
  <si>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</si>
  <si>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</si>
  <si>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</si>
  <si>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</si>
  <si>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</si>
  <si>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</si>
  <si>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</si>
  <si>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</si>
  <si>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</si>
  <si>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</si>
  <si>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</si>
  <si>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</si>
  <si>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</si>
  <si>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</si>
  <si>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</si>
  <si>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</si>
  <si>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</si>
  <si>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</si>
  <si>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</si>
  <si>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</si>
  <si>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</si>
  <si>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</si>
  <si>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</si>
  <si>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</si>
  <si>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</si>
  <si>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</si>
  <si>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</si>
  <si>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</si>
  <si>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</si>
  <si>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</si>
  <si>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</si>
  <si>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</si>
  <si>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</si>
  <si>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</si>
  <si>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</si>
  <si>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</si>
  <si>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</si>
  <si>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</si>
  <si>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</si>
  <si>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</si>
  <si>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</si>
  <si>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</si>
  <si>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</si>
  <si>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</si>
  <si>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</si>
  <si>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</si>
  <si>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</si>
  <si>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</si>
  <si>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</si>
  <si>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</si>
  <si>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</si>
  <si>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</si>
  <si>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</si>
  <si>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</si>
  <si>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</si>
  <si>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</si>
  <si>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</si>
  <si>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</si>
  <si>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</si>
  <si>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</si>
  <si>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</si>
  <si>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</si>
  <si>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</si>
  <si>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</si>
  <si>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</si>
  <si>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</si>
  <si>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</si>
  <si>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</si>
  <si>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</si>
  <si>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</si>
  <si>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</si>
  <si>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</si>
  <si>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</si>
  <si>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</si>
  <si>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</si>
  <si>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</si>
  <si>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</si>
  <si>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</si>
  <si>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</si>
  <si>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</si>
  <si>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</si>
  <si>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</si>
  <si>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</si>
  <si>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</si>
  <si>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</si>
  <si>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</si>
  <si>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</si>
  <si>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</si>
  <si>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</si>
  <si>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</si>
  <si>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</si>
  <si>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</si>
  <si>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</si>
  <si>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</si>
  <si>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</si>
  <si>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</si>
  <si>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</si>
  <si>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</si>
  <si>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</si>
  <si>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</si>
  <si>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</si>
  <si>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</si>
  <si>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</si>
  <si>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</si>
  <si>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</si>
  <si>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</si>
  <si>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</si>
  <si>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</si>
  <si>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</si>
  <si>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</si>
  <si>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</si>
  <si>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</si>
  <si>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</si>
  <si>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</si>
  <si>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</si>
  <si>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</si>
  <si>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</si>
  <si>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</si>
  <si>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</si>
  <si>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</si>
  <si>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</si>
  <si>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</si>
  <si>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</si>
  <si>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</si>
  <si>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</si>
  <si>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</si>
  <si>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</si>
  <si>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</si>
  <si>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</si>
  <si>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</si>
  <si>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</si>
  <si>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</si>
  <si>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</si>
  <si>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</si>
  <si>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</si>
  <si>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</si>
  <si>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</si>
  <si>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</si>
  <si>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</si>
  <si>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</si>
  <si>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</si>
  <si>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</si>
  <si>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</si>
  <si>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</si>
  <si>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</si>
  <si>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</si>
  <si>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</si>
  <si>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</si>
  <si>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</si>
  <si>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</si>
  <si>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</si>
  <si>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</si>
  <si>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</si>
  <si>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</si>
  <si>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</si>
  <si>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</si>
  <si>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</si>
  <si>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</si>
  <si>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</si>
  <si>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</si>
  <si>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</si>
  <si>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</si>
  <si>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</si>
  <si>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</si>
  <si>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</si>
  <si>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</si>
  <si>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</si>
  <si>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</si>
  <si>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</si>
  <si>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</si>
  <si>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</si>
  <si>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</si>
  <si>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</si>
  <si>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</si>
  <si>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</si>
  <si>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</si>
  <si>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</si>
  <si>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</si>
  <si>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</si>
  <si>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</si>
  <si>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</si>
  <si>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</si>
  <si>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</si>
  <si>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</si>
  <si>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</si>
  <si>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</si>
  <si>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</si>
  <si>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</si>
  <si>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</si>
  <si>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</si>
  <si>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</si>
  <si>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</si>
  <si>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</si>
  <si>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</si>
  <si>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</si>
  <si>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</si>
  <si>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</si>
  <si>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</si>
  <si>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</si>
  <si>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</si>
  <si>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</si>
  <si>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</si>
  <si>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</si>
  <si>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</si>
  <si>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</si>
  <si>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</si>
  <si>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</si>
  <si>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</si>
  <si>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</si>
  <si>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</si>
  <si>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</si>
  <si>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</si>
  <si>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</si>
  <si>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</si>
  <si>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</si>
  <si>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</si>
  <si>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</si>
  <si>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</si>
  <si>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</si>
  <si>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</si>
  <si>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</si>
  <si>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</si>
  <si>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</si>
  <si>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</si>
  <si>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</si>
  <si>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</si>
  <si>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</si>
  <si>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</si>
  <si>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</si>
  <si>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</si>
  <si>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</si>
  <si>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</si>
  <si>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</si>
  <si>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</si>
  <si>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</si>
  <si>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</si>
  <si>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</si>
  <si>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</si>
  <si>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</si>
  <si>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</si>
  <si>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</si>
  <si>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</si>
  <si>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</si>
  <si>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</si>
  <si>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</si>
  <si>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</si>
  <si>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</si>
  <si>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</si>
  <si>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</si>
  <si>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</si>
  <si>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</si>
  <si>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</si>
  <si>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</si>
  <si>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</si>
  <si>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</si>
  <si>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</si>
  <si>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</si>
  <si>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</si>
  <si>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</si>
  <si>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</si>
  <si>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</si>
  <si>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</si>
  <si>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</si>
  <si>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</si>
  <si>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</si>
  <si>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</si>
  <si>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</si>
  <si>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</si>
  <si>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</si>
  <si>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</si>
  <si>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</si>
  <si>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</si>
  <si>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</si>
  <si>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</si>
  <si>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</si>
  <si>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</si>
  <si>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</si>
  <si>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</si>
  <si>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</si>
  <si>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</si>
  <si>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</si>
  <si>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</si>
  <si>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</si>
  <si>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</si>
  <si>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</si>
  <si>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</si>
  <si>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</si>
  <si>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</si>
  <si>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</si>
  <si>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</si>
  <si>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</si>
  <si>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</si>
  <si>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</si>
  <si>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</si>
  <si>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</si>
  <si>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</si>
  <si>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</si>
  <si>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</si>
  <si>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</si>
  <si>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</si>
  <si>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</si>
  <si>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</si>
  <si>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</si>
  <si>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</si>
  <si>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</si>
  <si>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</si>
  <si>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</si>
  <si>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</si>
  <si>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</si>
  <si>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</si>
  <si>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</si>
  <si>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</si>
  <si>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</si>
  <si>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</si>
  <si>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</si>
  <si>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</si>
  <si>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</si>
  <si>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</si>
  <si>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</si>
  <si>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</si>
  <si>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</si>
  <si>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</si>
  <si>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</si>
  <si>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</si>
  <si>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</si>
  <si>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</si>
  <si>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</si>
  <si>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</si>
  <si>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</si>
  <si>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</si>
  <si>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</si>
  <si>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</si>
  <si>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</si>
  <si>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</si>
  <si>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</si>
  <si>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</si>
  <si>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</si>
  <si>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</si>
  <si>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</si>
  <si>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</si>
  <si>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</si>
  <si>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</si>
  <si>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</si>
  <si>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</si>
  <si>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</si>
  <si>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</si>
  <si>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</si>
  <si>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</si>
  <si>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</si>
  <si>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</si>
  <si>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</si>
  <si>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</si>
  <si>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</si>
  <si>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</si>
  <si>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</si>
  <si>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</si>
  <si>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</si>
  <si>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</si>
  <si>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</si>
  <si>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</si>
  <si>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</si>
  <si>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</si>
  <si>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</si>
  <si>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</si>
  <si>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</si>
  <si>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</si>
  <si>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</si>
  <si>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</si>
  <si>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</si>
  <si>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</si>
  <si>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</si>
  <si>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</si>
  <si>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</si>
  <si>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</si>
  <si>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</si>
  <si>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</si>
  <si>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</si>
  <si>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</si>
  <si>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</si>
  <si>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</si>
  <si>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</si>
  <si>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</si>
  <si>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</si>
  <si>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</si>
  <si>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</si>
  <si>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</si>
  <si>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</si>
  <si>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</si>
  <si>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</si>
  <si>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</si>
  <si>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</si>
  <si>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</si>
  <si>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</si>
  <si>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</si>
  <si>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</si>
  <si>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</si>
  <si>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</si>
  <si>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</si>
  <si>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</si>
  <si>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</si>
  <si>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</si>
  <si>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</si>
  <si>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</si>
  <si>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</si>
  <si>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</si>
  <si>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</si>
  <si>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</si>
  <si>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</si>
  <si>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</si>
  <si>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</si>
  <si>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</si>
  <si>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</si>
  <si>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</si>
  <si>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</si>
  <si>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</si>
  <si>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</si>
  <si>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</si>
  <si>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</si>
  <si>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</si>
  <si>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</si>
  <si>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</si>
  <si>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</si>
  <si>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</si>
  <si>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</si>
  <si>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</si>
  <si>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</si>
  <si>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</si>
  <si>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</si>
  <si>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</si>
  <si>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</si>
  <si>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</si>
  <si>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</si>
  <si>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</si>
  <si>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</si>
  <si>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</si>
  <si>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</si>
  <si>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</si>
  <si>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</si>
  <si>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</si>
  <si>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</si>
  <si>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</si>
  <si>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</si>
  <si>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</si>
  <si>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</si>
  <si>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</si>
  <si>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</si>
  <si>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</si>
  <si>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</si>
  <si>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</si>
  <si>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</si>
  <si>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</si>
  <si>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</si>
  <si>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</si>
  <si>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</si>
  <si>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</si>
  <si>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</si>
  <si>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</si>
  <si>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</si>
  <si>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</si>
  <si>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</si>
  <si>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</si>
  <si>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</si>
  <si>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</si>
  <si>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</si>
  <si>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</si>
  <si>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</si>
  <si>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</si>
  <si>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</si>
  <si>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</si>
  <si>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</si>
  <si>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</si>
  <si>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</si>
  <si>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</si>
  <si>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</si>
  <si>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</si>
  <si>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</si>
  <si>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</si>
  <si>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</si>
  <si>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</si>
  <si>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</si>
  <si>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</si>
  <si>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</si>
  <si>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</si>
  <si>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</si>
  <si>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</si>
  <si>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</si>
  <si>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</si>
  <si>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</si>
  <si>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</si>
  <si>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</si>
  <si>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</si>
  <si>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</si>
  <si>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</si>
  <si>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</si>
  <si>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</si>
  <si>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</si>
  <si>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</si>
  <si>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</si>
  <si>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</si>
  <si>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</si>
  <si>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</si>
  <si>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</si>
  <si>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</si>
  <si>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</si>
  <si>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</si>
  <si>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</si>
  <si>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</si>
  <si>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</si>
  <si>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</si>
  <si>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</si>
  <si>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</si>
  <si>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</si>
  <si>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</si>
  <si>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</si>
  <si>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</si>
  <si>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</si>
  <si>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</si>
  <si>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</si>
  <si>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</si>
  <si>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</si>
  <si>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</si>
  <si>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</si>
  <si>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</si>
  <si>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</si>
  <si>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</si>
  <si>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</si>
  <si>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</si>
  <si>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</si>
  <si>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</si>
  <si>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</si>
  <si>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</si>
  <si>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</si>
  <si>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</si>
  <si>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</si>
  <si>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</si>
  <si>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</si>
  <si>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</si>
  <si>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</si>
  <si>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</si>
  <si>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</si>
  <si>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</si>
  <si>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</si>
  <si>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</si>
  <si>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</si>
  <si>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</si>
  <si>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</si>
  <si>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</si>
  <si>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</si>
  <si>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</si>
  <si>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</si>
  <si>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</si>
  <si>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</si>
  <si>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</si>
  <si>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</si>
  <si>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</si>
  <si>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</si>
  <si>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</si>
  <si>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</si>
  <si>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</si>
  <si>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</si>
  <si>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</si>
  <si>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</si>
  <si>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</si>
  <si>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</si>
  <si>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</si>
  <si>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</si>
  <si>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</si>
  <si>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</si>
  <si>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</si>
  <si>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</si>
  <si>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</si>
  <si>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</si>
  <si>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</si>
  <si>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</si>
  <si>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</si>
  <si>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</si>
  <si>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</si>
  <si>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</si>
  <si>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</si>
  <si>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</si>
  <si>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</si>
  <si>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</si>
  <si>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</si>
  <si>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</si>
  <si>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</si>
  <si>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</si>
  <si>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</si>
  <si>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</si>
  <si>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</si>
  <si>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</si>
  <si>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</si>
  <si>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</si>
  <si>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</si>
  <si>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</si>
  <si>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</si>
  <si>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</si>
  <si>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</si>
  <si>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</si>
  <si>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</si>
  <si>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</si>
  <si>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</si>
  <si>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</si>
  <si>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</si>
  <si>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</si>
  <si>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</si>
  <si>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</si>
  <si>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</si>
  <si>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</si>
  <si>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</si>
  <si>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</si>
  <si>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</si>
  <si>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</si>
  <si>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</si>
  <si>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</si>
  <si>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</si>
  <si>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</si>
  <si>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</si>
  <si>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</si>
  <si>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</si>
  <si>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</si>
  <si>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</si>
  <si>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</si>
  <si>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</si>
  <si>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</si>
  <si>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</si>
  <si>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</si>
  <si>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</si>
  <si>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</si>
  <si>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</si>
  <si>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</si>
  <si>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</si>
  <si>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</si>
  <si>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</si>
  <si>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</si>
  <si>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</si>
  <si>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</si>
  <si>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</si>
  <si>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</si>
  <si>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</si>
  <si>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</si>
  <si>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</si>
  <si>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</si>
  <si>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</si>
  <si>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</si>
  <si>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</si>
  <si>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</si>
  <si>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</si>
  <si>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</si>
  <si>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</si>
  <si>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</si>
  <si>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</si>
  <si>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</si>
  <si>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</si>
  <si>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</si>
  <si>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</si>
  <si>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</si>
  <si>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</si>
  <si>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</si>
  <si>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</si>
  <si>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</si>
  <si>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</si>
  <si>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</si>
  <si>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</si>
  <si>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</si>
  <si>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</si>
  <si>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</si>
  <si>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</si>
  <si>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</si>
  <si>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</si>
  <si>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</si>
  <si>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</si>
  <si>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</si>
  <si>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</si>
  <si>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</si>
  <si>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</si>
  <si>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</si>
  <si>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</si>
  <si>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</si>
  <si>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</si>
  <si>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</si>
  <si>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</si>
  <si>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</si>
  <si>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</si>
  <si>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</si>
  <si>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</si>
  <si>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</si>
  <si>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</si>
  <si>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</si>
  <si>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</si>
  <si>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</si>
  <si>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</si>
  <si>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</si>
  <si>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</si>
  <si>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</si>
  <si>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</si>
  <si>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</si>
  <si>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</si>
  <si>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</si>
  <si>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</si>
  <si>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</si>
  <si>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</si>
  <si>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</si>
  <si>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</si>
  <si>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</si>
  <si>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</si>
  <si>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</si>
  <si>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</si>
  <si>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</si>
  <si>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</si>
  <si>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</si>
  <si>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</si>
  <si>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</si>
  <si>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</si>
  <si>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</si>
  <si>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</si>
  <si>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</si>
  <si>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</si>
  <si>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</si>
  <si>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</si>
  <si>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</si>
  <si>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</si>
  <si>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</si>
  <si>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</si>
  <si>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</si>
  <si>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</si>
  <si>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</si>
  <si>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</si>
  <si>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</si>
  <si>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</si>
  <si>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</si>
  <si>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</si>
  <si>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</si>
  <si>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</si>
  <si>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</si>
  <si>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</si>
  <si>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</si>
  <si>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</si>
  <si>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</si>
  <si>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</si>
  <si>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</si>
  <si>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</si>
  <si>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</si>
  <si>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</si>
  <si>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</si>
  <si>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</si>
  <si>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</si>
  <si>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</si>
  <si>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</si>
  <si>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</si>
  <si>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</si>
  <si>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</si>
  <si>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</si>
  <si>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</si>
  <si>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</si>
  <si>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</si>
  <si>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</si>
  <si>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</si>
  <si>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</si>
  <si>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</si>
  <si>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</si>
  <si>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</si>
  <si>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</si>
  <si>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</si>
  <si>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</si>
  <si>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</si>
  <si>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</si>
  <si>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</si>
  <si>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</si>
  <si>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</si>
  <si>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</si>
  <si>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</si>
  <si>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</si>
  <si>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</si>
  <si>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</si>
  <si>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</si>
  <si>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</si>
  <si>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</si>
  <si>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</si>
  <si>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</si>
  <si>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</si>
  <si>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</si>
  <si>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</si>
  <si>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</si>
  <si>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</si>
  <si>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</si>
  <si>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</si>
  <si>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</si>
  <si>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</si>
  <si>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</si>
  <si>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</si>
  <si>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</si>
  <si>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</si>
  <si>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</si>
  <si>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</si>
  <si>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</si>
  <si>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</si>
  <si>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</si>
  <si>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</si>
  <si>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</si>
  <si>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</si>
  <si>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</si>
  <si>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</si>
  <si>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</si>
  <si>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</si>
  <si>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</si>
  <si>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</si>
  <si>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</si>
  <si>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</si>
  <si>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</si>
  <si>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</si>
  <si>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</si>
  <si>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</si>
  <si>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</si>
  <si>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</si>
  <si>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</si>
  <si>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</si>
  <si>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</si>
  <si>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</si>
  <si>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</si>
  <si>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</si>
  <si>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</si>
  <si>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</si>
  <si>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</si>
  <si>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</si>
  <si>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</si>
  <si>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</si>
  <si>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</si>
  <si>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</si>
  <si>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</si>
  <si>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</si>
  <si>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</si>
  <si>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</si>
  <si>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</si>
  <si>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</si>
  <si>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</si>
  <si>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</si>
  <si>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</si>
  <si>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</si>
  <si>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</si>
  <si>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</si>
  <si>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</si>
  <si>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</si>
  <si>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</si>
  <si>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</si>
  <si>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</si>
  <si>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</si>
  <si>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</si>
  <si>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</si>
  <si>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</si>
  <si>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</si>
  <si>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</si>
  <si>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</si>
  <si>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</si>
  <si>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</si>
  <si>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</si>
  <si>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</si>
  <si>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</si>
  <si>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</si>
  <si>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</si>
  <si>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</si>
  <si>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</si>
  <si>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</si>
  <si>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</si>
  <si>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</si>
  <si>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</si>
  <si>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</si>
  <si>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</si>
  <si>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</si>
  <si>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</si>
  <si>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</si>
  <si>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</si>
  <si>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</si>
  <si>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</si>
  <si>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</si>
  <si>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</si>
  <si>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</si>
  <si>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</si>
  <si>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</si>
  <si>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</si>
  <si>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</si>
  <si>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</si>
  <si>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</si>
  <si>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</si>
  <si>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</si>
  <si>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</si>
  <si>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</si>
  <si>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</si>
  <si>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</si>
  <si>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</si>
  <si>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</si>
  <si>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</si>
  <si>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</si>
  <si>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</si>
  <si>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</si>
  <si>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</si>
  <si>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</si>
  <si>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</si>
  <si>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</si>
  <si>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</si>
  <si>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</si>
  <si>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</si>
  <si>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</si>
  <si>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</si>
  <si>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</si>
  <si>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</si>
  <si>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</si>
  <si>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</si>
  <si>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</si>
  <si>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</si>
  <si>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</si>
  <si>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</si>
  <si>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</si>
  <si>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</si>
  <si>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</si>
  <si>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</si>
  <si>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</si>
  <si>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</si>
  <si>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</si>
  <si>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</si>
  <si>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</si>
  <si>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</si>
  <si>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</si>
  <si>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</si>
  <si>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</si>
  <si>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</si>
  <si>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</si>
  <si>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</si>
  <si>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</si>
  <si>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</si>
  <si>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</si>
  <si>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</si>
  <si>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</si>
  <si>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</si>
  <si>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</si>
  <si>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</si>
  <si>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</si>
  <si>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</si>
  <si>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</si>
  <si>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</si>
  <si>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</si>
  <si>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</si>
  <si>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</si>
  <si>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</si>
  <si>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</si>
  <si>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</si>
  <si>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</si>
  <si>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</si>
  <si>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</si>
  <si>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</si>
  <si>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</si>
  <si>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</si>
  <si>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</si>
  <si>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</si>
  <si>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</si>
  <si>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</si>
  <si>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</si>
  <si>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</si>
  <si>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</si>
  <si>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</si>
  <si>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</si>
  <si>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</si>
  <si>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</si>
  <si>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</si>
  <si>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</si>
  <si>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</si>
  <si>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</si>
  <si>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</si>
  <si>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</si>
  <si>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</si>
  <si>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</si>
  <si>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</si>
  <si>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</si>
  <si>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</si>
  <si>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</si>
  <si>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</si>
  <si>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</si>
  <si>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</si>
  <si>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</si>
  <si>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</si>
  <si>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</si>
  <si>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</si>
  <si>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</si>
  <si>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</si>
  <si>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</si>
  <si>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</si>
  <si>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</si>
  <si>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</si>
  <si>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</si>
  <si>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</si>
  <si>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</si>
  <si>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</si>
  <si>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</si>
  <si>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</si>
  <si>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</si>
  <si>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</si>
  <si>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</si>
  <si>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</si>
  <si>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</si>
  <si>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</si>
  <si>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</si>
  <si>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</si>
  <si>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</si>
  <si>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</si>
  <si>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</si>
  <si>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</si>
  <si>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</si>
  <si>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</si>
  <si>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</si>
  <si>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</si>
  <si>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</si>
  <si>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</si>
  <si>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</si>
  <si>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</si>
  <si>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</si>
  <si>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</si>
  <si>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</si>
  <si>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</si>
  <si>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</si>
  <si>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</si>
  <si>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</si>
  <si>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</si>
  <si>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</si>
  <si>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</si>
  <si>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</si>
  <si>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</si>
  <si>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</si>
  <si>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</si>
  <si>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</si>
  <si>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</si>
  <si>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</si>
  <si>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</si>
  <si>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</si>
  <si>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</si>
  <si>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</si>
  <si>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</si>
  <si>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</si>
  <si>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</si>
  <si>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</si>
  <si>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</si>
  <si>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</si>
  <si>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</si>
  <si>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</si>
  <si>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</si>
  <si>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</si>
  <si>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</si>
  <si>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</si>
  <si>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</si>
  <si>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</si>
  <si>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</si>
  <si>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</si>
  <si>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</si>
  <si>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</si>
  <si>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</si>
  <si>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</si>
  <si>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</si>
  <si>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</si>
  <si>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</si>
  <si>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</si>
  <si>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</si>
  <si>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</si>
  <si>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</si>
  <si>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</si>
  <si>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</si>
  <si>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</si>
  <si>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</si>
  <si>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</si>
  <si>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</si>
  <si>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</si>
  <si>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</si>
  <si>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</si>
  <si>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</si>
  <si>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</si>
  <si>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</si>
  <si>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</si>
  <si>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</si>
  <si>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</si>
  <si>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</si>
  <si>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</si>
  <si>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</si>
  <si>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</si>
  <si>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</si>
  <si>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</si>
  <si>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</si>
  <si>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</si>
  <si>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</si>
  <si>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</si>
  <si>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</si>
  <si>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</si>
  <si>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</si>
  <si>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</si>
  <si>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</si>
  <si>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</si>
  <si>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</si>
  <si>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</si>
  <si>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</si>
  <si>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</si>
  <si>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</si>
  <si>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</si>
  <si>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</si>
  <si>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</si>
  <si>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</si>
  <si>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</si>
  <si>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</si>
  <si>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</si>
  <si>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</si>
  <si>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</si>
  <si>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</si>
  <si>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</si>
  <si>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</si>
  <si>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</si>
  <si>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</si>
  <si>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</si>
  <si>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</si>
  <si>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</si>
  <si>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</si>
  <si>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</si>
  <si>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</si>
  <si>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</si>
  <si>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</si>
  <si>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</si>
  <si>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</si>
  <si>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</si>
  <si>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</si>
  <si>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</si>
  <si>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</si>
  <si>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</si>
  <si>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</si>
  <si>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</si>
  <si>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</si>
  <si>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</si>
  <si>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</si>
  <si>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</si>
  <si>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</si>
  <si>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</si>
  <si>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</si>
  <si>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</si>
  <si>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</si>
  <si>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</si>
  <si>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</si>
  <si>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</si>
  <si>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</si>
  <si>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</si>
  <si>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</si>
  <si>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</si>
  <si>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</si>
  <si>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</si>
  <si>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</si>
  <si>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</si>
  <si>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</si>
  <si>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</si>
  <si>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</si>
  <si>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</si>
  <si>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</si>
  <si>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</si>
  <si>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</si>
  <si>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</si>
  <si>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</si>
  <si>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</si>
  <si>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</si>
  <si>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</si>
  <si>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</si>
  <si>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</si>
  <si>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</si>
  <si>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</si>
  <si>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</si>
  <si>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</si>
  <si>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</si>
  <si>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</si>
  <si>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</si>
  <si>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</si>
  <si>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</si>
  <si>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</si>
  <si>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</si>
  <si>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</si>
  <si>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</si>
  <si>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</si>
  <si>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</si>
  <si>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</si>
  <si>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</si>
  <si>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</si>
  <si>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</si>
  <si>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</si>
  <si>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</si>
  <si>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</si>
  <si>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</si>
  <si>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</si>
  <si>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</si>
  <si>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</si>
  <si>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</si>
  <si>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</si>
  <si>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</si>
  <si>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</si>
  <si>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</si>
  <si>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</si>
  <si>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</si>
  <si>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</si>
  <si>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</si>
  <si>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</si>
  <si>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</si>
  <si>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</si>
  <si>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</si>
  <si>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</si>
  <si>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</si>
  <si>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</si>
  <si>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</si>
  <si>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</si>
  <si>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</si>
  <si>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</si>
  <si>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</si>
  <si>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</si>
  <si>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</si>
  <si>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</si>
  <si>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</si>
  <si>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</si>
  <si>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</si>
  <si>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</si>
  <si>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</si>
  <si>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</si>
  <si>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</si>
  <si>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</si>
  <si>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</si>
  <si>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</si>
  <si>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</si>
  <si>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</si>
  <si>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</si>
  <si>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</si>
  <si>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</si>
  <si>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</si>
  <si>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</si>
  <si>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</si>
  <si>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</si>
  <si>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</si>
  <si>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</si>
  <si>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</si>
  <si>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</si>
  <si>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</si>
  <si>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</si>
  <si>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</si>
  <si>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</si>
  <si>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</si>
  <si>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</si>
  <si>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</si>
  <si>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</si>
  <si>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</si>
  <si>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</si>
  <si>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</si>
  <si>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</si>
  <si>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</si>
  <si>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</si>
  <si>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</si>
  <si>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</si>
  <si>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</si>
  <si>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</si>
  <si>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</si>
  <si>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</si>
  <si>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</si>
  <si>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</si>
  <si>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</si>
  <si>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</si>
  <si>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</si>
  <si>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</si>
  <si>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</si>
  <si>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</si>
  <si>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</si>
  <si>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</si>
  <si>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</si>
  <si>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</si>
  <si>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</si>
  <si>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</si>
  <si>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</si>
  <si>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</si>
  <si>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</si>
  <si>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</si>
  <si>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</si>
  <si>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</si>
  <si>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</si>
  <si>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</si>
  <si>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</si>
  <si>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</si>
  <si>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</si>
  <si>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</si>
  <si>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</si>
  <si>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</si>
  <si>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</si>
  <si>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</si>
  <si>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</si>
  <si>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</si>
  <si>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</si>
  <si>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</si>
  <si>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</si>
  <si>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</si>
  <si>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</si>
  <si>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</si>
  <si>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</si>
  <si>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</si>
  <si>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</si>
  <si>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</si>
  <si>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</si>
  <si>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</si>
  <si>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</si>
  <si>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</si>
  <si>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</si>
  <si>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</si>
  <si>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</si>
  <si>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</si>
  <si>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</si>
  <si>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</si>
  <si>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</si>
  <si>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</si>
  <si>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</si>
  <si>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</si>
  <si>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</si>
  <si>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</si>
  <si>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</si>
  <si>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</si>
  <si>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</si>
  <si>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</si>
  <si>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</si>
  <si>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</si>
  <si>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</si>
  <si>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</si>
  <si>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</si>
  <si>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</si>
  <si>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</si>
  <si>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</si>
  <si>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</si>
  <si>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</si>
  <si>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</si>
  <si>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</si>
  <si>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</si>
  <si>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</si>
  <si>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</si>
  <si>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</si>
  <si>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</si>
  <si>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</si>
  <si>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</si>
  <si>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</si>
  <si>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</si>
  <si>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</si>
  <si>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</si>
  <si>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</si>
  <si>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</si>
  <si>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</si>
  <si>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</si>
  <si>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</si>
  <si>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</si>
  <si>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</si>
  <si>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</si>
  <si>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</si>
  <si>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</si>
  <si>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</si>
  <si>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</si>
  <si>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</si>
  <si>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</si>
  <si>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</si>
  <si>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</si>
  <si>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</si>
  <si>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</si>
  <si>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</si>
  <si>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</si>
  <si>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</si>
  <si>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</si>
  <si>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</si>
  <si>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</si>
  <si>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</si>
  <si>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</si>
  <si>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</si>
  <si>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</si>
  <si>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</si>
  <si>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</si>
  <si>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</si>
  <si>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</si>
  <si>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</si>
  <si>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</si>
  <si>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</si>
  <si>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</si>
  <si>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</si>
  <si>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</si>
  <si>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</si>
  <si>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</si>
  <si>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</si>
  <si>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</si>
  <si>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</si>
  <si>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</si>
  <si>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</si>
  <si>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</si>
  <si>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</si>
  <si>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</si>
  <si>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</si>
  <si>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</si>
  <si>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</si>
  <si>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</si>
  <si>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</si>
  <si>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</si>
  <si>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</si>
  <si>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</si>
  <si>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</si>
  <si>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</si>
  <si>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</si>
  <si>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</si>
  <si>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</si>
  <si>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</si>
  <si>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</si>
  <si>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</si>
  <si>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</si>
  <si>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</si>
  <si>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</si>
  <si>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</si>
  <si>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</si>
  <si>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</si>
  <si>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</si>
  <si>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</si>
  <si>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</si>
  <si>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</si>
  <si>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</si>
  <si>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</si>
  <si>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</si>
  <si>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</si>
  <si>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</si>
  <si>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</si>
  <si>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</si>
  <si>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</si>
  <si>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</si>
  <si>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</si>
  <si>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</si>
  <si>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</si>
  <si>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</si>
  <si>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</si>
  <si>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</si>
  <si>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</si>
  <si>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</si>
  <si>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</si>
  <si>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</si>
  <si>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</si>
  <si>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</si>
  <si>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</si>
  <si>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</si>
  <si>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</si>
  <si>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</si>
  <si>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</si>
  <si>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</si>
  <si>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</si>
  <si>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</si>
  <si>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</si>
  <si>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</si>
  <si>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</si>
  <si>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</si>
  <si>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</si>
  <si>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</si>
  <si>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</si>
  <si>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</si>
  <si>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</si>
  <si>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</si>
  <si>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</si>
  <si>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</si>
  <si>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</si>
  <si>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</si>
  <si>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</si>
  <si>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</si>
  <si>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</si>
  <si>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</si>
  <si>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</si>
  <si>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</si>
  <si>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</si>
  <si>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</si>
  <si>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</si>
  <si>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</si>
  <si>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</si>
  <si>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</si>
  <si>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</si>
  <si>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</si>
  <si>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</si>
  <si>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</si>
  <si>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</si>
  <si>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</si>
  <si>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</si>
  <si>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</si>
  <si>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</si>
  <si>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</si>
  <si>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</si>
  <si>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</si>
  <si>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</si>
  <si>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</si>
  <si>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</si>
  <si>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</si>
  <si>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</si>
  <si>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</si>
  <si>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</si>
  <si>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</si>
  <si>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</si>
  <si>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</si>
  <si>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</si>
  <si>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</si>
  <si>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</si>
  <si>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</si>
  <si>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</si>
  <si>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</si>
  <si>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</si>
  <si>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</si>
  <si>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</si>
  <si>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</si>
  <si>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</si>
  <si>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</si>
  <si>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</si>
  <si>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</si>
  <si>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</si>
  <si>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</si>
  <si>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</si>
  <si>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</si>
  <si>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</si>
  <si>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</si>
  <si>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</si>
  <si>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</si>
  <si>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</si>
  <si>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</si>
  <si>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</si>
  <si>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</si>
  <si>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</si>
  <si>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</si>
  <si>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</si>
  <si>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</si>
  <si>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</si>
  <si>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</si>
  <si>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</si>
  <si>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</si>
  <si>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</si>
  <si>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</si>
  <si>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</si>
  <si>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</si>
  <si>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</si>
  <si>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</si>
  <si>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</si>
  <si>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</si>
  <si>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</si>
  <si>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</si>
  <si>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</si>
  <si>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</si>
  <si>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</si>
  <si>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</si>
  <si>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</si>
  <si>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</si>
  <si>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</si>
  <si>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</si>
  <si>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</si>
  <si>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</si>
  <si>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</si>
  <si>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</si>
  <si>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</si>
  <si>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</si>
  <si>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</si>
  <si>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</si>
  <si>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</si>
  <si>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</si>
  <si>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</si>
  <si>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</si>
  <si>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</si>
  <si>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</si>
  <si>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</si>
  <si>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</si>
  <si>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</si>
  <si>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</si>
  <si>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</si>
  <si>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</si>
  <si>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</si>
  <si>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</si>
  <si>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</si>
  <si>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</si>
  <si>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</si>
  <si>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</si>
  <si>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</si>
  <si>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</si>
  <si>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</si>
  <si>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</si>
  <si>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</si>
  <si>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</si>
  <si>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</si>
  <si>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</si>
  <si>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</si>
  <si>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</si>
  <si>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</si>
  <si>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</si>
  <si>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</si>
  <si>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</si>
  <si>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</si>
  <si>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</si>
  <si>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</si>
  <si>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</si>
  <si>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</si>
  <si>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</si>
  <si>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</si>
  <si>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</si>
  <si>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</si>
  <si>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</si>
  <si>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</si>
  <si>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</si>
  <si>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</si>
  <si>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</si>
  <si>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</si>
  <si>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</si>
  <si>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</si>
  <si>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</si>
  <si>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</si>
  <si>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</si>
  <si>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</si>
  <si>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</si>
  <si>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</si>
  <si>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</si>
  <si>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</si>
  <si>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</si>
  <si>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</si>
  <si>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</si>
  <si>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</si>
  <si>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</si>
  <si>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</si>
  <si>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</si>
  <si>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</si>
  <si>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</si>
  <si>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</si>
  <si>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</si>
  <si>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</si>
  <si>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</si>
  <si>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</si>
  <si>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</si>
  <si>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</si>
  <si>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</si>
  <si>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</si>
  <si>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</si>
  <si>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</si>
  <si>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</si>
  <si>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</si>
  <si>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</si>
  <si>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</si>
  <si>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</si>
  <si>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</si>
  <si>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</si>
  <si>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</si>
  <si>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</si>
  <si>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</si>
  <si>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</si>
  <si>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</si>
  <si>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</si>
  <si>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</si>
  <si>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</si>
  <si>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</si>
  <si>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</si>
  <si>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</si>
  <si>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</si>
  <si>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</si>
  <si>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</si>
  <si>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</si>
  <si>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</si>
  <si>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</si>
  <si>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</si>
  <si>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</si>
  <si>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</si>
  <si>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</si>
  <si>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</si>
  <si>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</si>
  <si>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</si>
  <si>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</si>
  <si>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</si>
  <si>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</si>
  <si>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</si>
  <si>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</si>
  <si>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</si>
  <si>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</si>
  <si>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</si>
  <si>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</si>
  <si>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</si>
  <si>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</si>
  <si>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</si>
  <si>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</si>
  <si>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</si>
  <si>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</si>
  <si>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</si>
  <si>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</si>
  <si>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</si>
  <si>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</si>
  <si>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</si>
  <si>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</si>
  <si>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</si>
  <si>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</si>
  <si>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</si>
  <si>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</si>
  <si>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</si>
  <si>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</si>
  <si>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</si>
  <si>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</si>
  <si>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</si>
  <si>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</si>
  <si>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</si>
  <si>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</si>
  <si>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</si>
  <si>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</si>
  <si>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</si>
  <si>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</si>
  <si>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</si>
  <si>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</si>
  <si>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</si>
  <si>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</si>
  <si>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</si>
  <si>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</si>
  <si>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</si>
  <si>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</si>
  <si>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</si>
  <si>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</si>
  <si>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</si>
  <si>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</si>
  <si>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</si>
  <si>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</si>
  <si>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</si>
  <si>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</si>
  <si>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</si>
  <si>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</si>
  <si>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</si>
  <si>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</si>
  <si>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</si>
  <si>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</si>
  <si>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</si>
  <si>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</si>
  <si>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</si>
  <si>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</si>
  <si>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</si>
  <si>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</si>
  <si>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</si>
  <si>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</si>
  <si>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</si>
  <si>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</si>
  <si>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</si>
  <si>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</si>
  <si>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</si>
  <si>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</si>
  <si>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</si>
  <si>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</si>
  <si>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</si>
  <si>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</si>
  <si>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</si>
  <si>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</si>
  <si>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</si>
  <si>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</si>
  <si>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</si>
  <si>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</si>
  <si>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</si>
  <si>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</si>
  <si>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</si>
  <si>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</si>
  <si>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</si>
  <si>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</si>
  <si>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</si>
  <si>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</si>
  <si>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</si>
  <si>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</si>
  <si>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</si>
  <si>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</si>
  <si>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</si>
  <si>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</si>
  <si>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</si>
  <si>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</si>
  <si>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</si>
  <si>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</si>
  <si>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</si>
  <si>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</si>
  <si>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</si>
  <si>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</si>
  <si>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</si>
  <si>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</si>
  <si>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</si>
  <si>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</si>
  <si>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</si>
  <si>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</si>
  <si>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</si>
  <si>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</si>
  <si>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</si>
  <si>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</si>
  <si>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</si>
  <si>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</si>
  <si>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</si>
  <si>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</si>
  <si>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</si>
  <si>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</si>
  <si>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</si>
  <si>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</si>
  <si>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</si>
  <si>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</si>
  <si>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</si>
  <si>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</si>
  <si>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</si>
  <si>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</si>
  <si>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</si>
  <si>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</si>
  <si>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</si>
  <si>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</si>
  <si>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</si>
  <si>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</si>
  <si>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</si>
  <si>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</si>
  <si>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</si>
  <si>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</si>
  <si>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</si>
  <si>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</si>
  <si>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</si>
  <si>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</si>
  <si>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</si>
  <si>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</si>
  <si>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</si>
  <si>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</si>
  <si>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</si>
  <si>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</si>
  <si>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</si>
  <si>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</si>
  <si>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</si>
  <si>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</si>
  <si>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</si>
  <si>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</si>
  <si>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</si>
  <si>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</si>
  <si>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</si>
  <si>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</si>
  <si>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</si>
  <si>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</si>
  <si>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</si>
  <si>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</si>
  <si>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</si>
  <si>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</si>
  <si>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</si>
  <si>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</si>
  <si>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</si>
  <si>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</si>
  <si>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</si>
  <si>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</si>
  <si>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</si>
  <si>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</si>
  <si>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</si>
  <si>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</si>
  <si>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</si>
  <si>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</si>
  <si>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</si>
  <si>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</si>
  <si>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</si>
  <si>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</si>
  <si>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</si>
  <si>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</si>
  <si>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</si>
  <si>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</si>
  <si>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</si>
  <si>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</si>
  <si>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</si>
  <si>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</si>
  <si>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</si>
  <si>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</si>
  <si>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</si>
  <si>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</si>
  <si>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</si>
  <si>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</si>
  <si>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</si>
  <si>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</si>
  <si>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</si>
  <si>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</si>
  <si>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</si>
  <si>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</si>
  <si>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</si>
  <si>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</si>
  <si>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</si>
  <si>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</si>
  <si>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</si>
  <si>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</si>
  <si>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</si>
  <si>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</si>
  <si>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</si>
  <si>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</si>
  <si>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</si>
  <si>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</si>
  <si>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</si>
  <si>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</si>
  <si>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</si>
  <si>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</si>
  <si>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</si>
  <si>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</si>
  <si>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</si>
  <si>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</si>
  <si>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</si>
  <si>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</si>
  <si>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</si>
  <si>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</si>
  <si>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</si>
  <si>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</si>
  <si>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</si>
  <si>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</si>
  <si>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</si>
  <si>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</si>
  <si>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</si>
  <si>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</si>
  <si>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</si>
  <si>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</si>
  <si>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</si>
  <si>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</si>
  <si>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</si>
  <si>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</si>
  <si>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</si>
  <si>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</si>
  <si>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</si>
  <si>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</si>
  <si>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</si>
  <si>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</si>
  <si>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</si>
  <si>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</si>
  <si>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</si>
  <si>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</si>
  <si>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</si>
  <si>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</si>
  <si>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</si>
  <si>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</si>
  <si>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</si>
  <si>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</si>
  <si>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</si>
  <si>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</si>
  <si>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</si>
  <si>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</si>
  <si>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</si>
  <si>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</si>
  <si>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</si>
  <si>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</si>
  <si>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</si>
  <si>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</si>
  <si>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</si>
  <si>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</si>
  <si>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</si>
  <si>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</si>
  <si>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</si>
  <si>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</si>
  <si>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</si>
  <si>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</si>
  <si>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</si>
  <si>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</si>
  <si>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</si>
  <si>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</si>
  <si>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</si>
  <si>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</si>
  <si>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</si>
  <si>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</si>
  <si>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</si>
  <si>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</si>
  <si>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</si>
  <si>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</si>
  <si>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</si>
  <si>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</si>
  <si>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</si>
  <si>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</si>
  <si>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</si>
  <si>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</si>
  <si>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</si>
  <si>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</si>
  <si>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</si>
  <si>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</si>
  <si>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</si>
  <si>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</si>
  <si>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</si>
  <si>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Column Labels</t>
  </si>
  <si>
    <t>Grand Total</t>
  </si>
  <si>
    <t>(All)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</si>
  <si>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</si>
  <si>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</si>
  <si>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</si>
  <si>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</si>
  <si>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</si>
  <si>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</si>
  <si>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</si>
  <si>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</si>
  <si>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</si>
  <si>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</si>
  <si>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</si>
  <si>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</si>
  <si>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</si>
  <si>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</si>
  <si>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</si>
  <si>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</si>
  <si>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</si>
  <si>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</si>
  <si>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</si>
  <si>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</si>
  <si>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</si>
  <si>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</si>
  <si>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</si>
  <si>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</si>
  <si>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</si>
  <si>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</si>
  <si>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</si>
  <si>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</si>
  <si>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</si>
  <si>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</si>
  <si>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</si>
  <si>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</si>
  <si>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</si>
  <si>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</si>
  <si>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</si>
  <si>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</si>
  <si>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</si>
  <si>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</si>
  <si>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</si>
  <si>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</si>
  <si>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</si>
  <si>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Successful</t>
  </si>
  <si>
    <t>Failed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</si>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</sst>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7" fontId="16" fillId="0" borderId="0" xfId="0" applyNumberFormat="1" applyFont="1" applyAlignment="1">
      <alignment horizontal="center"/>
    </xf>
    <xf numFmtId="37" fontId="0" fillId="0" borderId="0" xfId="0" applyNumberFormat="1"/>
    <xf numFmtId="3" fontId="16" fillId="0" borderId="0" xfId="43" applyNumberFormat="1" applyFont="1" applyAlignment="1">
      <alignment horizontal="center"/>
    </xf>
    <xf numFmtId="3" fontId="0" fillId="0" borderId="0" xfId="43" applyNumberFormat="1" applyFon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3" applyFont="1"/>
    <xf numFmtId="164" fontId="0" fillId="0" borderId="0" xfId="42" applyNumberFormat="1" applyFont="1"/>
    <xf numFmtId="0" fontId="0" fillId="0" borderId="10" xfId="0" applyBorder="1"/>
    <xf numFmtId="1" fontId="0" fillId="0" borderId="10" xfId="0" applyNumberFormat="1" applyBorder="1"/>
    <xf numFmtId="164" fontId="0" fillId="0" borderId="10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'Outcome by Country'!$B$5:$B$13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8-438D-8DA4-B78CDB30ADB6}"/>
            </c:ext>
          </c:extLst>
        </c:ser>
        <c:ser>
          <c:idx val="1"/>
          <c:order val="1"/>
          <c:tx>
            <c:strRef>
              <c:f>'Outcome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'Outcome by Country'!$C$5:$C$13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8-438D-8DA4-B78CDB30ADB6}"/>
            </c:ext>
          </c:extLst>
        </c:ser>
        <c:ser>
          <c:idx val="2"/>
          <c:order val="2"/>
          <c:tx>
            <c:strRef>
              <c:f>'Outcome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'Outcome by Country'!$D$5:$D$13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8-438D-8DA4-B78CDB30ADB6}"/>
            </c:ext>
          </c:extLst>
        </c:ser>
        <c:ser>
          <c:idx val="3"/>
          <c:order val="3"/>
          <c:tx>
            <c:strRef>
              <c:f>'Outcome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'Outcome by Country'!$E$5:$E$13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8-438D-8DA4-B78CDB30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028752"/>
        <c:axId val="1027034160"/>
      </c:barChart>
      <c:catAx>
        <c:axId val="10270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4160"/>
        <c:crosses val="autoZero"/>
        <c:auto val="1"/>
        <c:lblAlgn val="ctr"/>
        <c:lblOffset val="100"/>
        <c:noMultiLvlLbl val="0"/>
      </c:catAx>
      <c:valAx>
        <c:axId val="10270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2CD-B126-995876CF9D4D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9-42CD-B126-995876CF9D4D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9-42CD-B126-995876CF9D4D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9-42CD-B126-995876CF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057872"/>
        <c:axId val="1027074512"/>
      </c:barChart>
      <c:catAx>
        <c:axId val="10270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74512"/>
        <c:crosses val="autoZero"/>
        <c:auto val="1"/>
        <c:lblAlgn val="ctr"/>
        <c:lblOffset val="100"/>
        <c:noMultiLvlLbl val="0"/>
      </c:catAx>
      <c:valAx>
        <c:axId val="1027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Created!PivotTable6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8-4F9C-99A4-F0928D47C2B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8-4F9C-99A4-F0928D47C2B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8-4F9C-99A4-F0928D47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22672"/>
        <c:axId val="1026923504"/>
      </c:lineChart>
      <c:catAx>
        <c:axId val="10269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23504"/>
        <c:crosses val="autoZero"/>
        <c:auto val="1"/>
        <c:lblAlgn val="ctr"/>
        <c:lblOffset val="100"/>
        <c:noMultiLvlLbl val="0"/>
      </c:catAx>
      <c:valAx>
        <c:axId val="10269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Bonus!$B$3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Bonus!$C$3:$I$3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1</c:v>
                </c:pt>
                <c:pt idx="3">
                  <c:v>51</c:v>
                </c:pt>
                <c:pt idx="4" formatCode="0%">
                  <c:v>0.58823529411764708</c:v>
                </c:pt>
                <c:pt idx="5" formatCode="0%">
                  <c:v>0.39215686274509803</c:v>
                </c:pt>
                <c:pt idx="6" formatCode="0%">
                  <c:v>1.9607843137254902E-2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652-ABD2-A0FEA27D1915}"/>
            </c:ext>
          </c:extLst>
        </c:ser>
        <c:ser>
          <c:idx val="1"/>
          <c:order val="1"/>
          <c:tx>
            <c:strRef>
              <c:f>Bonus!$B$4</c:f>
              <c:strCache>
                <c:ptCount val="1"/>
                <c:pt idx="0">
                  <c:v>1000 to 4999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Bonus!$C$4:$I$4</c:f>
              <c:numCache>
                <c:formatCode>General</c:formatCode>
                <c:ptCount val="7"/>
                <c:pt idx="0">
                  <c:v>191</c:v>
                </c:pt>
                <c:pt idx="1">
                  <c:v>38</c:v>
                </c:pt>
                <c:pt idx="2">
                  <c:v>2</c:v>
                </c:pt>
                <c:pt idx="3">
                  <c:v>231</c:v>
                </c:pt>
                <c:pt idx="4" formatCode="0%">
                  <c:v>0.82683982683982682</c:v>
                </c:pt>
                <c:pt idx="5" formatCode="0%">
                  <c:v>0.16450216450216451</c:v>
                </c:pt>
                <c:pt idx="6" formatCode="0%">
                  <c:v>8.658008658008658E-3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C-4652-ABD2-A0FEA27D1915}"/>
            </c:ext>
          </c:extLst>
        </c:ser>
        <c:ser>
          <c:idx val="2"/>
          <c:order val="2"/>
          <c:tx>
            <c:strRef>
              <c:f>Bonus!$B$5</c:f>
              <c:strCache>
                <c:ptCount val="1"/>
                <c:pt idx="0">
                  <c:v>5000 to 9999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Bonus!$C$5:$I$5</c:f>
              <c:numCache>
                <c:formatCode>General</c:formatCode>
                <c:ptCount val="7"/>
                <c:pt idx="0">
                  <c:v>164</c:v>
                </c:pt>
                <c:pt idx="1">
                  <c:v>126</c:v>
                </c:pt>
                <c:pt idx="2">
                  <c:v>25</c:v>
                </c:pt>
                <c:pt idx="3">
                  <c:v>315</c:v>
                </c:pt>
                <c:pt idx="4" formatCode="0%">
                  <c:v>0.52063492063492067</c:v>
                </c:pt>
                <c:pt idx="5" formatCode="0%">
                  <c:v>0.4</c:v>
                </c:pt>
                <c:pt idx="6" formatCode="0%">
                  <c:v>7.9365079365079361E-2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C-4652-ABD2-A0FEA27D1915}"/>
            </c:ext>
          </c:extLst>
        </c:ser>
        <c:ser>
          <c:idx val="3"/>
          <c:order val="3"/>
          <c:tx>
            <c:strRef>
              <c:f>Bonus!$B$6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Bonus!$C$6:$I$6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9</c:v>
                </c:pt>
                <c:pt idx="4" formatCode="0%">
                  <c:v>0.44444444444444442</c:v>
                </c:pt>
                <c:pt idx="5" formatCode="0%">
                  <c:v>0.55555555555555558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C-4652-ABD2-A0FEA27D1915}"/>
            </c:ext>
          </c:extLst>
        </c:ser>
        <c:ser>
          <c:idx val="4"/>
          <c:order val="4"/>
          <c:tx>
            <c:strRef>
              <c:f>Bonus!$B$7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Bonus!$C$7:$I$7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C-4652-ABD2-A0FEA27D1915}"/>
            </c:ext>
          </c:extLst>
        </c:ser>
        <c:ser>
          <c:idx val="5"/>
          <c:order val="5"/>
          <c:tx>
            <c:strRef>
              <c:f>Bonus!$B$8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Bonus!$C$8:$I$8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BC-4652-ABD2-A0FEA27D1915}"/>
            </c:ext>
          </c:extLst>
        </c:ser>
        <c:ser>
          <c:idx val="6"/>
          <c:order val="6"/>
          <c:tx>
            <c:strRef>
              <c:f>Bonus!$B$9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Bonus!$C$9:$I$9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 formatCode="0%">
                  <c:v>0.7857142857142857</c:v>
                </c:pt>
                <c:pt idx="5" formatCode="0%">
                  <c:v>0.21428571428571427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BC-4652-ABD2-A0FEA27D1915}"/>
            </c:ext>
          </c:extLst>
        </c:ser>
        <c:ser>
          <c:idx val="7"/>
          <c:order val="7"/>
          <c:tx>
            <c:strRef>
              <c:f>Bonus!$B$10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Bonus!$C$10:$I$10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 formatCode="0%">
                  <c:v>1</c:v>
                </c:pt>
                <c:pt idx="5" formatCode="0%">
                  <c:v>0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BC-4652-ABD2-A0FEA27D1915}"/>
            </c:ext>
          </c:extLst>
        </c:ser>
        <c:ser>
          <c:idx val="8"/>
          <c:order val="8"/>
          <c:tx>
            <c:strRef>
              <c:f>Bonus!$B$11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Bonus!$C$11:$I$11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 formatCode="0%">
                  <c:v>0.66666666666666663</c:v>
                </c:pt>
                <c:pt idx="5" formatCode="0%">
                  <c:v>0.25</c:v>
                </c:pt>
                <c:pt idx="6" formatCode="0%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BC-4652-ABD2-A0FEA27D1915}"/>
            </c:ext>
          </c:extLst>
        </c:ser>
        <c:ser>
          <c:idx val="9"/>
          <c:order val="9"/>
          <c:tx>
            <c:strRef>
              <c:f>Bonus!$B$12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Bonus!$C$12:$I$12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 formatCode="0%">
                  <c:v>0.7857142857142857</c:v>
                </c:pt>
                <c:pt idx="5" formatCode="0%">
                  <c:v>0.21428571428571427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BC-4652-ABD2-A0FEA27D1915}"/>
            </c:ext>
          </c:extLst>
        </c:ser>
        <c:ser>
          <c:idx val="10"/>
          <c:order val="10"/>
          <c:tx>
            <c:strRef>
              <c:f>Bonus!$B$13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Bonus!$C$13:$I$13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11</c:v>
                </c:pt>
                <c:pt idx="4" formatCode="0%">
                  <c:v>0.72727272727272729</c:v>
                </c:pt>
                <c:pt idx="5" formatCode="0%">
                  <c:v>0.27272727272727271</c:v>
                </c:pt>
                <c:pt idx="6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BC-4652-ABD2-A0FEA27D1915}"/>
            </c:ext>
          </c:extLst>
        </c:ser>
        <c:ser>
          <c:idx val="11"/>
          <c:order val="11"/>
          <c:tx>
            <c:strRef>
              <c:f>Bonus!$B$14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Bonus!$C$2:$I$2</c:f>
              <c:strCache>
                <c:ptCount val="7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  <c:pt idx="3">
                  <c:v>Total Projects</c:v>
                </c:pt>
                <c:pt idx="4">
                  <c:v>Percentage Successful</c:v>
                </c:pt>
                <c:pt idx="5">
                  <c:v>Percentage Failed</c:v>
                </c:pt>
                <c:pt idx="6">
                  <c:v>Percentage Canceled</c:v>
                </c:pt>
              </c:strCache>
            </c:strRef>
          </c:xVal>
          <c:yVal>
            <c:numRef>
              <c:f>Bonus!$C$14:$I$14</c:f>
              <c:numCache>
                <c:formatCode>General</c:formatCode>
                <c:ptCount val="7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  <c:pt idx="3">
                  <c:v>305</c:v>
                </c:pt>
                <c:pt idx="4" formatCode="0%">
                  <c:v>0.3737704918032787</c:v>
                </c:pt>
                <c:pt idx="5" formatCode="0%">
                  <c:v>0.53442622950819674</c:v>
                </c:pt>
                <c:pt idx="6" formatCode="0%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BC-4652-ABD2-A0FEA27D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10064"/>
        <c:axId val="1407188016"/>
      </c:scatterChart>
      <c:valAx>
        <c:axId val="14072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88016"/>
        <c:crosses val="autoZero"/>
        <c:crossBetween val="midCat"/>
      </c:valAx>
      <c:valAx>
        <c:axId val="14071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0</xdr:row>
      <xdr:rowOff>64770</xdr:rowOff>
    </xdr:from>
    <xdr:to>
      <xdr:col>14</xdr:col>
      <xdr:colOff>518160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67061-C481-BCD1-CD7C-E034A572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2</xdr:row>
      <xdr:rowOff>3810</xdr:rowOff>
    </xdr:from>
    <xdr:to>
      <xdr:col>17</xdr:col>
      <xdr:colOff>441960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BE99-42AF-6E0E-9B5F-A74A9F752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</xdr:row>
      <xdr:rowOff>110490</xdr:rowOff>
    </xdr:from>
    <xdr:to>
      <xdr:col>15</xdr:col>
      <xdr:colOff>342900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2A837-E553-550C-7044-3BC1A20A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1158240</xdr:colOff>
      <xdr:row>15</xdr:row>
      <xdr:rowOff>68580</xdr:rowOff>
    </xdr:from>
    <xdr:to>
      <xdr:col>9</xdr:col>
      <xdr:colOff>365760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19A13-AA9C-2E77-BB6A-77CDC9F8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ieu Barrie" refreshedDate="44849.38095914352" createdVersion="8" refreshedVersion="8" minRefreshableVersion="3" recordCount="1000" xr:uid="{87C8F62D-A51F-406A-8B86-52E07276D8B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7">
      <sharedItems containsSemiMixedTypes="0" containsString="0" containsNumber="1" containsInteger="1" minValue="100" maxValue="199200"/>
    </cacheField>
    <cacheField name="pledged" numFmtId="37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04CC2-6F28-4551-BD2D-7D8FF190137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 rowPageCount="1" colPageCount="1"/>
  <pivotFields count="23">
    <pivotField showAll="0"/>
    <pivotField showAll="0"/>
    <pivotField showAll="0"/>
    <pivotField numFmtId="37" showAll="0"/>
    <pivotField numFmtId="37"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3E09C-523D-4C0F-B15D-D1DC2B5A7A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numFmtId="37" showAll="0"/>
    <pivotField numFmtId="37"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F9070-9BB9-4CFD-9FA6-43F8B28717C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37" showAll="0"/>
    <pivotField numFmtId="37" showAll="0"/>
    <pivotField numFmtId="3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BE6F-1818-4E0D-A7D3-F91424820C22}">
  <sheetPr codeName="Sheet1"/>
  <dimension ref="A1:F13"/>
  <sheetViews>
    <sheetView workbookViewId="0">
      <selection activeCell="B5" sqref="B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26</v>
      </c>
    </row>
    <row r="3" spans="1:6" x14ac:dyDescent="0.3">
      <c r="A3" s="9" t="s">
        <v>2069</v>
      </c>
      <c r="B3" s="9" t="s">
        <v>2065</v>
      </c>
    </row>
    <row r="4" spans="1:6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0" t="s">
        <v>2041</v>
      </c>
      <c r="C5">
        <v>3</v>
      </c>
      <c r="D5">
        <v>1</v>
      </c>
      <c r="E5">
        <v>6</v>
      </c>
      <c r="F5">
        <v>10</v>
      </c>
    </row>
    <row r="6" spans="1:6" x14ac:dyDescent="0.3">
      <c r="A6" s="10" t="s">
        <v>2033</v>
      </c>
      <c r="B6">
        <v>1</v>
      </c>
      <c r="C6">
        <v>1</v>
      </c>
      <c r="E6">
        <v>1</v>
      </c>
      <c r="F6">
        <v>3</v>
      </c>
    </row>
    <row r="7" spans="1:6" x14ac:dyDescent="0.3">
      <c r="A7" s="10" t="s">
        <v>2050</v>
      </c>
      <c r="C7">
        <v>1</v>
      </c>
      <c r="E7">
        <v>2</v>
      </c>
      <c r="F7">
        <v>3</v>
      </c>
    </row>
    <row r="8" spans="1:6" x14ac:dyDescent="0.3">
      <c r="A8" s="10" t="s">
        <v>2035</v>
      </c>
      <c r="B8">
        <v>1</v>
      </c>
      <c r="C8">
        <v>2</v>
      </c>
      <c r="E8">
        <v>2</v>
      </c>
      <c r="F8">
        <v>5</v>
      </c>
    </row>
    <row r="9" spans="1:6" x14ac:dyDescent="0.3">
      <c r="A9" s="10" t="s">
        <v>2054</v>
      </c>
      <c r="C9">
        <v>2</v>
      </c>
      <c r="E9">
        <v>1</v>
      </c>
      <c r="F9">
        <v>3</v>
      </c>
    </row>
    <row r="10" spans="1:6" x14ac:dyDescent="0.3">
      <c r="A10" s="10" t="s">
        <v>2047</v>
      </c>
      <c r="C10">
        <v>1</v>
      </c>
      <c r="E10">
        <v>1</v>
      </c>
      <c r="F10">
        <v>2</v>
      </c>
    </row>
    <row r="11" spans="1:6" x14ac:dyDescent="0.3">
      <c r="A11" s="10" t="s">
        <v>2037</v>
      </c>
      <c r="C11">
        <v>1</v>
      </c>
      <c r="E11">
        <v>5</v>
      </c>
      <c r="F11">
        <v>6</v>
      </c>
    </row>
    <row r="12" spans="1:6" x14ac:dyDescent="0.3">
      <c r="A12" s="10" t="s">
        <v>2039</v>
      </c>
      <c r="C12">
        <v>5</v>
      </c>
      <c r="E12">
        <v>6</v>
      </c>
      <c r="F12">
        <v>11</v>
      </c>
    </row>
    <row r="13" spans="1:6" x14ac:dyDescent="0.3">
      <c r="A13" s="10" t="s">
        <v>2066</v>
      </c>
      <c r="B13">
        <v>2</v>
      </c>
      <c r="C13">
        <v>16</v>
      </c>
      <c r="D13">
        <v>1</v>
      </c>
      <c r="E13">
        <v>24</v>
      </c>
      <c r="F13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203D-3434-4250-B5BB-D75A5FD1C0FD}">
  <sheetPr codeName="Sheet2"/>
  <dimension ref="A1:F30"/>
  <sheetViews>
    <sheetView topLeftCell="A4" workbookViewId="0">
      <selection activeCell="E7" sqref="E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2067</v>
      </c>
    </row>
    <row r="2" spans="1:6" x14ac:dyDescent="0.3">
      <c r="A2" s="9" t="s">
        <v>2031</v>
      </c>
      <c r="B2" t="s">
        <v>2067</v>
      </c>
    </row>
    <row r="4" spans="1:6" x14ac:dyDescent="0.3">
      <c r="A4" s="9" t="s">
        <v>2069</v>
      </c>
      <c r="B4" s="9" t="s">
        <v>2065</v>
      </c>
    </row>
    <row r="5" spans="1:6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2064</v>
      </c>
      <c r="E7">
        <v>4</v>
      </c>
      <c r="F7">
        <v>4</v>
      </c>
    </row>
    <row r="8" spans="1:6" x14ac:dyDescent="0.3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2043</v>
      </c>
      <c r="C10">
        <v>8</v>
      </c>
      <c r="E10">
        <v>10</v>
      </c>
      <c r="F10">
        <v>18</v>
      </c>
    </row>
    <row r="11" spans="1:6" x14ac:dyDescent="0.3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2057</v>
      </c>
      <c r="C15">
        <v>3</v>
      </c>
      <c r="E15">
        <v>4</v>
      </c>
      <c r="F15">
        <v>7</v>
      </c>
    </row>
    <row r="16" spans="1:6" x14ac:dyDescent="0.3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2056</v>
      </c>
      <c r="C20">
        <v>4</v>
      </c>
      <c r="E20">
        <v>4</v>
      </c>
      <c r="F20">
        <v>8</v>
      </c>
    </row>
    <row r="21" spans="1:6" x14ac:dyDescent="0.3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2063</v>
      </c>
      <c r="C22">
        <v>9</v>
      </c>
      <c r="E22">
        <v>5</v>
      </c>
      <c r="F22">
        <v>14</v>
      </c>
    </row>
    <row r="23" spans="1:6" x14ac:dyDescent="0.3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2059</v>
      </c>
      <c r="C25">
        <v>7</v>
      </c>
      <c r="E25">
        <v>14</v>
      </c>
      <c r="F25">
        <v>21</v>
      </c>
    </row>
    <row r="26" spans="1:6" x14ac:dyDescent="0.3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2062</v>
      </c>
      <c r="E29">
        <v>3</v>
      </c>
      <c r="F29">
        <v>3</v>
      </c>
    </row>
    <row r="30" spans="1:6" x14ac:dyDescent="0.3">
      <c r="A30" s="10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AB63-704F-4812-8BD7-4DC6963DADFC}">
  <sheetPr codeName="Sheet3"/>
  <dimension ref="A1:E18"/>
  <sheetViews>
    <sheetView workbookViewId="0">
      <selection activeCell="Q9" sqref="Q9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2031</v>
      </c>
      <c r="B1" t="s">
        <v>2067</v>
      </c>
    </row>
    <row r="2" spans="1:5" x14ac:dyDescent="0.3">
      <c r="A2" s="9" t="s">
        <v>2084</v>
      </c>
      <c r="B2" t="s">
        <v>2067</v>
      </c>
    </row>
    <row r="4" spans="1:5" x14ac:dyDescent="0.3">
      <c r="A4" s="9" t="s">
        <v>2069</v>
      </c>
      <c r="B4" s="9" t="s">
        <v>2065</v>
      </c>
    </row>
    <row r="5" spans="1:5" x14ac:dyDescent="0.3">
      <c r="A5" s="9" t="s">
        <v>2068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10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2D02-4F2B-47A9-9B36-BE5D3FC546DC}">
  <sheetPr codeName="Sheet4"/>
  <dimension ref="B2:I14"/>
  <sheetViews>
    <sheetView workbookViewId="0">
      <selection activeCell="C4" sqref="C4:C14"/>
    </sheetView>
  </sheetViews>
  <sheetFormatPr defaultRowHeight="15.6" x14ac:dyDescent="0.3"/>
  <cols>
    <col min="2" max="2" width="27.3984375" bestFit="1" customWidth="1"/>
    <col min="3" max="3" width="16.69921875" bestFit="1" customWidth="1"/>
    <col min="4" max="4" width="13.296875" bestFit="1" customWidth="1"/>
    <col min="5" max="5" width="15.8984375" bestFit="1" customWidth="1"/>
    <col min="6" max="6" width="12.296875" bestFit="1" customWidth="1"/>
    <col min="7" max="7" width="19.19921875" bestFit="1" customWidth="1"/>
    <col min="8" max="8" width="15.69921875" bestFit="1" customWidth="1"/>
    <col min="9" max="9" width="18.3984375" bestFit="1" customWidth="1"/>
  </cols>
  <sheetData>
    <row r="2" spans="2:9" x14ac:dyDescent="0.3">
      <c r="B2" t="s">
        <v>2085</v>
      </c>
      <c r="C2" t="s">
        <v>2086</v>
      </c>
      <c r="D2" t="s">
        <v>2087</v>
      </c>
      <c r="E2" t="s">
        <v>2088</v>
      </c>
      <c r="F2" t="s">
        <v>2089</v>
      </c>
      <c r="G2" t="s">
        <v>2090</v>
      </c>
      <c r="H2" t="s">
        <v>2091</v>
      </c>
      <c r="I2" t="s">
        <v>2092</v>
      </c>
    </row>
    <row r="3" spans="2:9" x14ac:dyDescent="0.3">
      <c r="B3" t="s">
        <v>2093</v>
      </c>
      <c r="C3">
        <f>COUNTIFS(Crowdfunding!$G$2:$G$1001,Crowdfunding!$G$957,Crowdfunding!$D$2:$D$1001,"&lt;"&amp;1000)</f>
        <v>30</v>
      </c>
      <c r="D3">
        <f>COUNTIFS(Crowdfunding!$G$2:$G$1001,Crowdfunding!$G$948,Crowdfunding!$D$2:$D$1001,"&lt;"&amp;1000)</f>
        <v>20</v>
      </c>
      <c r="E3">
        <f>COUNTIFS(Crowdfunding!$G$2:$G$1001,Crowdfunding!$G$954,Crowdfunding!$D$2:$D$1001,"&lt;"&amp;1000)</f>
        <v>1</v>
      </c>
      <c r="F3">
        <f>SUM(C3:E3)</f>
        <v>51</v>
      </c>
      <c r="G3" s="12">
        <f>C3/$F3</f>
        <v>0.58823529411764708</v>
      </c>
      <c r="H3" s="12">
        <f t="shared" ref="H3:I3" si="0">D3/$F3</f>
        <v>0.39215686274509803</v>
      </c>
      <c r="I3" s="12">
        <f t="shared" si="0"/>
        <v>1.9607843137254902E-2</v>
      </c>
    </row>
    <row r="4" spans="2:9" x14ac:dyDescent="0.3">
      <c r="B4" t="s">
        <v>2094</v>
      </c>
      <c r="C4">
        <f>COUNTIFS(Crowdfunding!$G$2:$G$1001,Crowdfunding!$G$957,Crowdfunding!$D$2:$D$1001,"&gt;=1000",Crowdfunding!$D$2:$D$1001,"&lt;=4999")</f>
        <v>191</v>
      </c>
      <c r="D4">
        <f>COUNTIFS(Crowdfunding!$G$2:$G$1001,Crowdfunding!$G$948,Crowdfunding!$D$2:$D$1001,"&gt;=1000",Crowdfunding!$D$2:$D$1001,"&lt;=4999")</f>
        <v>38</v>
      </c>
      <c r="E4">
        <f>COUNTIFS(Crowdfunding!$G$2:$G$1001,Crowdfunding!$G$954,Crowdfunding!$D$2:$D$1001,"&gt;=1000",Crowdfunding!$D$2:$D$1001,"&lt;=4999")</f>
        <v>2</v>
      </c>
      <c r="F4">
        <f t="shared" ref="F4:F14" si="1">SUM(C4:E4)</f>
        <v>231</v>
      </c>
      <c r="G4" s="12">
        <f t="shared" ref="G4:G14" si="2">C4/$F4</f>
        <v>0.82683982683982682</v>
      </c>
      <c r="H4" s="12">
        <f t="shared" ref="H4:H14" si="3">D4/$F4</f>
        <v>0.16450216450216451</v>
      </c>
      <c r="I4" s="12">
        <f t="shared" ref="I4:I14" si="4">E4/$F4</f>
        <v>8.658008658008658E-3</v>
      </c>
    </row>
    <row r="5" spans="2:9" x14ac:dyDescent="0.3">
      <c r="B5" t="s">
        <v>2095</v>
      </c>
      <c r="C5">
        <f>COUNTIFS(Crowdfunding!$G$2:$G$1001,Crowdfunding!$G$957,Crowdfunding!$D$2:$D$1001,"&gt;=5000",Crowdfunding!$D$2:$D$1001,"&lt;=9999")</f>
        <v>164</v>
      </c>
      <c r="D5">
        <f>COUNTIFS(Crowdfunding!$G$2:$G$1001,Crowdfunding!$G$948,Crowdfunding!$D$2:$D$1001,"&gt;=5000",Crowdfunding!$D$2:$D$1001,"&lt;=9999")</f>
        <v>126</v>
      </c>
      <c r="E5">
        <f>COUNTIFS(Crowdfunding!$G$2:$G$1001,Crowdfunding!$G$954,Crowdfunding!$D$2:$D$1001,"&gt;=5000",Crowdfunding!$D$2:$D$1001,"&lt;=9999")</f>
        <v>25</v>
      </c>
      <c r="F5">
        <f t="shared" si="1"/>
        <v>315</v>
      </c>
      <c r="G5" s="12">
        <f t="shared" si="2"/>
        <v>0.52063492063492067</v>
      </c>
      <c r="H5" s="12">
        <f t="shared" si="3"/>
        <v>0.4</v>
      </c>
      <c r="I5" s="12">
        <f t="shared" si="4"/>
        <v>7.9365079365079361E-2</v>
      </c>
    </row>
    <row r="6" spans="2:9" x14ac:dyDescent="0.3">
      <c r="B6" t="s">
        <v>2096</v>
      </c>
      <c r="C6">
        <f>COUNTIFS(Crowdfunding!$G$2:$G$1001,Crowdfunding!$G$957,Crowdfunding!$D$2:$D$1001,"&gt;=10000",Crowdfunding!$D$2:$D$1001,"&lt;=14999")</f>
        <v>4</v>
      </c>
      <c r="D6">
        <f>COUNTIFS(Crowdfunding!$G$2:$G$1001,Crowdfunding!$G$948,Crowdfunding!$D$2:$D$1001,"&gt;=10000",Crowdfunding!$D$2:$D$1001,"&lt;=14999")</f>
        <v>5</v>
      </c>
      <c r="E6">
        <f>COUNTIFS(Crowdfunding!$G$2:$G$1001,Crowdfunding!$G$954,Crowdfunding!$D$2:$D$1001,"&gt;=10000",Crowdfunding!$D$2:$D$1001,"&lt;=14999")</f>
        <v>0</v>
      </c>
      <c r="F6">
        <f t="shared" si="1"/>
        <v>9</v>
      </c>
      <c r="G6" s="12">
        <f t="shared" si="2"/>
        <v>0.44444444444444442</v>
      </c>
      <c r="H6" s="12">
        <f t="shared" si="3"/>
        <v>0.55555555555555558</v>
      </c>
      <c r="I6" s="12">
        <f t="shared" si="4"/>
        <v>0</v>
      </c>
    </row>
    <row r="7" spans="2:9" x14ac:dyDescent="0.3">
      <c r="B7" t="s">
        <v>2097</v>
      </c>
      <c r="C7">
        <f>COUNTIFS(Crowdfunding!$G$2:$G$1001,Crowdfunding!$G$957,Crowdfunding!$D$2:$D$1001,"&gt;=15000",Crowdfunding!$D$2:$D$1001,"&lt;=19999")</f>
        <v>10</v>
      </c>
      <c r="D7">
        <f>COUNTIFS(Crowdfunding!$G$2:$G$1001,Crowdfunding!$G$948,Crowdfunding!$D$2:$D$1001,"&gt;=15000",Crowdfunding!$D$2:$D$1001,"&lt;=19999")</f>
        <v>0</v>
      </c>
      <c r="E7">
        <f>COUNTIFS(Crowdfunding!$G$2:$G$1001,Crowdfunding!$G$954,Crowdfunding!$D$2:$D$1001,"&gt;=15000",Crowdfunding!$D$2:$D$1001,"&lt;=19999")</f>
        <v>0</v>
      </c>
      <c r="F7">
        <f t="shared" si="1"/>
        <v>10</v>
      </c>
      <c r="G7" s="12">
        <f t="shared" si="2"/>
        <v>1</v>
      </c>
      <c r="H7" s="12">
        <f t="shared" si="3"/>
        <v>0</v>
      </c>
      <c r="I7" s="12">
        <f t="shared" si="4"/>
        <v>0</v>
      </c>
    </row>
    <row r="8" spans="2:9" x14ac:dyDescent="0.3">
      <c r="B8" t="s">
        <v>2098</v>
      </c>
      <c r="C8">
        <f>COUNTIFS(Crowdfunding!$G$2:$G$1001,Crowdfunding!$G$957,Crowdfunding!$D$2:$D$1001,"&gt;=20000",Crowdfunding!$D$2:$D$1001,"&lt;=24999")</f>
        <v>7</v>
      </c>
      <c r="D8">
        <f>COUNTIFS(Crowdfunding!$G$2:$G$1001,Crowdfunding!$G$948,Crowdfunding!$D$2:$D$1001,"&gt;=20000",Crowdfunding!$D$2:$D$1001,"&lt;=24999")</f>
        <v>0</v>
      </c>
      <c r="E8">
        <f>COUNTIFS(Crowdfunding!$G$2:$G$1001,Crowdfunding!$G$954,Crowdfunding!$D$2:$D$1001,"&gt;=20000",Crowdfunding!$D$2:$D$1001,"&lt;=24999")</f>
        <v>0</v>
      </c>
      <c r="F8">
        <f t="shared" si="1"/>
        <v>7</v>
      </c>
      <c r="G8" s="12">
        <f t="shared" si="2"/>
        <v>1</v>
      </c>
      <c r="H8" s="12">
        <f t="shared" si="3"/>
        <v>0</v>
      </c>
      <c r="I8" s="12">
        <f t="shared" si="4"/>
        <v>0</v>
      </c>
    </row>
    <row r="9" spans="2:9" x14ac:dyDescent="0.3">
      <c r="B9" t="s">
        <v>2099</v>
      </c>
      <c r="C9">
        <f>COUNTIFS(Crowdfunding!$G$2:$G$1001,Crowdfunding!$G$957,Crowdfunding!$D$2:$D$1001,"&gt;=25000",Crowdfunding!$D$2:$D$1001,"&lt;=29999")</f>
        <v>11</v>
      </c>
      <c r="D9">
        <f>COUNTIFS(Crowdfunding!$G$2:$G$1001,Crowdfunding!$G$948,Crowdfunding!$D$2:$D$1001,"&gt;=25000",Crowdfunding!$D$2:$D$1001,"&lt;=29999")</f>
        <v>3</v>
      </c>
      <c r="E9">
        <f>COUNTIFS(Crowdfunding!$G$2:$G$1001,Crowdfunding!$G$954,Crowdfunding!$D$2:$D$1001,"&gt;=25000",Crowdfunding!$D$2:$D$1001,"&lt;=29999")</f>
        <v>0</v>
      </c>
      <c r="F9">
        <f t="shared" si="1"/>
        <v>14</v>
      </c>
      <c r="G9" s="12">
        <f t="shared" si="2"/>
        <v>0.7857142857142857</v>
      </c>
      <c r="H9" s="12">
        <f t="shared" si="3"/>
        <v>0.21428571428571427</v>
      </c>
      <c r="I9" s="12">
        <f t="shared" si="4"/>
        <v>0</v>
      </c>
    </row>
    <row r="10" spans="2:9" x14ac:dyDescent="0.3">
      <c r="B10" t="s">
        <v>2100</v>
      </c>
      <c r="C10">
        <f>COUNTIFS(Crowdfunding!$G$2:$G$1001,Crowdfunding!$G$957,Crowdfunding!$D$2:$D$1001,"&gt;=30000",Crowdfunding!$D$2:$D$1001,"&lt;=34999")</f>
        <v>7</v>
      </c>
      <c r="D10">
        <f>COUNTIFS(Crowdfunding!$G$2:$G$1001,Crowdfunding!$G$948,Crowdfunding!$D$2:$D$1001,"&gt;=30000",Crowdfunding!$D$2:$D$1001,"&lt;=34999")</f>
        <v>0</v>
      </c>
      <c r="E10">
        <f>COUNTIFS(Crowdfunding!$G$2:$G$1001,Crowdfunding!$G$954,Crowdfunding!$D$2:$D$1001,"&gt;=30000",Crowdfunding!$D$2:$D$1001,"&lt;=34999")</f>
        <v>0</v>
      </c>
      <c r="F10">
        <f t="shared" si="1"/>
        <v>7</v>
      </c>
      <c r="G10" s="12">
        <f t="shared" si="2"/>
        <v>1</v>
      </c>
      <c r="H10" s="12">
        <f t="shared" si="3"/>
        <v>0</v>
      </c>
      <c r="I10" s="12">
        <f t="shared" si="4"/>
        <v>0</v>
      </c>
    </row>
    <row r="11" spans="2:9" x14ac:dyDescent="0.3">
      <c r="B11" t="s">
        <v>2101</v>
      </c>
      <c r="C11">
        <f>COUNTIFS(Crowdfunding!$G$2:$G$1001,Crowdfunding!$G$957,Crowdfunding!$D$2:$D$1001,"&gt;=35000",Crowdfunding!$D$2:$D$1001,"&lt;=39999")</f>
        <v>8</v>
      </c>
      <c r="D11">
        <f>COUNTIFS(Crowdfunding!$G$2:$G$1001,Crowdfunding!$G$948,Crowdfunding!$D$2:$D$1001,"&gt;=35000",Crowdfunding!$D$2:$D$1001,"&lt;=39999")</f>
        <v>3</v>
      </c>
      <c r="E11">
        <f>COUNTIFS(Crowdfunding!$G$2:$G$1001,Crowdfunding!$G$954,Crowdfunding!$D$2:$D$1001,"&gt;=35000",Crowdfunding!$D$2:$D$1001,"&lt;=39999")</f>
        <v>1</v>
      </c>
      <c r="F11">
        <f t="shared" si="1"/>
        <v>12</v>
      </c>
      <c r="G11" s="12">
        <f t="shared" si="2"/>
        <v>0.66666666666666663</v>
      </c>
      <c r="H11" s="12">
        <f t="shared" si="3"/>
        <v>0.25</v>
      </c>
      <c r="I11" s="12">
        <f t="shared" si="4"/>
        <v>8.3333333333333329E-2</v>
      </c>
    </row>
    <row r="12" spans="2:9" x14ac:dyDescent="0.3">
      <c r="B12" t="s">
        <v>2102</v>
      </c>
      <c r="C12">
        <f>COUNTIFS(Crowdfunding!$G$2:$G$1001,Crowdfunding!$G$957,Crowdfunding!$D$2:$D$1001,"&gt;=40000",Crowdfunding!$D$2:$D$1001,"&lt;=44999")</f>
        <v>11</v>
      </c>
      <c r="D12">
        <f>COUNTIFS(Crowdfunding!$G$2:$G$1001,Crowdfunding!$G$948,Crowdfunding!$D$2:$D$1001,"&gt;=40000",Crowdfunding!$D$2:$D$1001,"&lt;=44999")</f>
        <v>3</v>
      </c>
      <c r="E12">
        <f>COUNTIFS(Crowdfunding!$G$2:$G$1001,Crowdfunding!$G$954,Crowdfunding!$D$2:$D$1001,"&gt;=40000",Crowdfunding!$D$2:$D$1001,"&lt;=44999")</f>
        <v>0</v>
      </c>
      <c r="F12">
        <f t="shared" si="1"/>
        <v>14</v>
      </c>
      <c r="G12" s="12">
        <f t="shared" si="2"/>
        <v>0.7857142857142857</v>
      </c>
      <c r="H12" s="12">
        <f t="shared" si="3"/>
        <v>0.21428571428571427</v>
      </c>
      <c r="I12" s="12">
        <f t="shared" si="4"/>
        <v>0</v>
      </c>
    </row>
    <row r="13" spans="2:9" x14ac:dyDescent="0.3">
      <c r="B13" t="s">
        <v>2103</v>
      </c>
      <c r="C13">
        <f>COUNTIFS(Crowdfunding!$G$2:$G$1001,Crowdfunding!$G$957,Crowdfunding!$D$2:$D$1001,"&gt;=45000",Crowdfunding!$D$2:$D$1001,"&lt;=49999")</f>
        <v>8</v>
      </c>
      <c r="D13">
        <f>COUNTIFS(Crowdfunding!$G$2:$G$1001,Crowdfunding!$G$948,Crowdfunding!$D$2:$D$1001,"&gt;=45000",Crowdfunding!$D$2:$D$1001,"&lt;=49999")</f>
        <v>3</v>
      </c>
      <c r="E13">
        <f>COUNTIFS(Crowdfunding!$G$2:$G$1001,Crowdfunding!$G$954,Crowdfunding!$D$2:$D$1001,"&gt;=45000",Crowdfunding!$D$2:$D$1001,"&lt;=49999")</f>
        <v>0</v>
      </c>
      <c r="F13">
        <f t="shared" si="1"/>
        <v>11</v>
      </c>
      <c r="G13" s="12">
        <f t="shared" si="2"/>
        <v>0.72727272727272729</v>
      </c>
      <c r="H13" s="12">
        <f t="shared" si="3"/>
        <v>0.27272727272727271</v>
      </c>
      <c r="I13" s="12">
        <f t="shared" si="4"/>
        <v>0</v>
      </c>
    </row>
    <row r="14" spans="2:9" x14ac:dyDescent="0.3">
      <c r="B14" t="s">
        <v>2104</v>
      </c>
      <c r="C14">
        <f>COUNTIFS(Crowdfunding!$G$2:$G$1001,Crowdfunding!$G$957,Crowdfunding!$D$2:$D$1001,"&gt;=50000")</f>
        <v>114</v>
      </c>
      <c r="D14">
        <f>COUNTIFS(Crowdfunding!$G$2:$G$1001,Crowdfunding!$G$947,Crowdfunding!$D$2:$D$1001,"&gt;=50000")</f>
        <v>163</v>
      </c>
      <c r="E14">
        <f>COUNTIFS(Crowdfunding!$G$2:$G$1001,Crowdfunding!$G$954,Crowdfunding!$D$2:$D$1001,"&gt;=50000")</f>
        <v>28</v>
      </c>
      <c r="F14">
        <f t="shared" si="1"/>
        <v>305</v>
      </c>
      <c r="G14" s="12">
        <f t="shared" si="2"/>
        <v>0.3737704918032787</v>
      </c>
      <c r="H14" s="12">
        <f t="shared" si="3"/>
        <v>0.53442622950819674</v>
      </c>
      <c r="I14" s="12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B1D-E84C-4E8E-BFB0-890945FCCEF0}">
  <sheetPr codeName="Sheet5"/>
  <dimension ref="B2:J568"/>
  <sheetViews>
    <sheetView tabSelected="1" workbookViewId="0">
      <selection activeCell="I9" sqref="I9"/>
    </sheetView>
  </sheetViews>
  <sheetFormatPr defaultRowHeight="15.6" x14ac:dyDescent="0.3"/>
  <cols>
    <col min="2" max="2" width="14.09765625" customWidth="1"/>
    <col min="3" max="3" width="16" customWidth="1"/>
    <col min="6" max="6" width="13.19921875" bestFit="1" customWidth="1"/>
    <col min="8" max="8" width="31.8984375" customWidth="1"/>
    <col min="9" max="9" width="11.796875" customWidth="1"/>
    <col min="10" max="10" width="10" customWidth="1"/>
  </cols>
  <sheetData>
    <row r="2" spans="2:10" x14ac:dyDescent="0.3">
      <c r="H2" s="14"/>
      <c r="I2" s="14" t="s">
        <v>2109</v>
      </c>
      <c r="J2" s="14" t="s">
        <v>2110</v>
      </c>
    </row>
    <row r="3" spans="2:10" x14ac:dyDescent="0.3">
      <c r="B3" s="1" t="s">
        <v>4</v>
      </c>
      <c r="C3" s="1" t="s">
        <v>5</v>
      </c>
      <c r="E3" s="1" t="s">
        <v>4</v>
      </c>
      <c r="F3" s="1" t="s">
        <v>5</v>
      </c>
      <c r="H3" s="14" t="s">
        <v>2105</v>
      </c>
      <c r="I3" s="15">
        <f>AVERAGE(C4:C568)</f>
        <v>851.14690265486729</v>
      </c>
      <c r="J3" s="15">
        <f>AVERAGE(F4:F367)</f>
        <v>585.61538461538464</v>
      </c>
    </row>
    <row r="4" spans="2:10" x14ac:dyDescent="0.3">
      <c r="B4" t="s">
        <v>20</v>
      </c>
      <c r="C4">
        <v>158</v>
      </c>
      <c r="E4" t="s">
        <v>14</v>
      </c>
      <c r="F4">
        <v>0</v>
      </c>
      <c r="H4" s="14" t="s">
        <v>2106</v>
      </c>
      <c r="I4" s="14">
        <f>MEDIAN(C4:C568)</f>
        <v>201</v>
      </c>
      <c r="J4" s="15">
        <f>MEDIAN(F4:F367)</f>
        <v>114.5</v>
      </c>
    </row>
    <row r="5" spans="2:10" x14ac:dyDescent="0.3">
      <c r="B5" t="s">
        <v>20</v>
      </c>
      <c r="C5">
        <v>1425</v>
      </c>
      <c r="E5" t="s">
        <v>14</v>
      </c>
      <c r="F5">
        <v>24</v>
      </c>
      <c r="H5" s="14" t="s">
        <v>2107</v>
      </c>
      <c r="I5" s="14">
        <f>MIN(C4:C568)</f>
        <v>16</v>
      </c>
      <c r="J5" s="14">
        <f>MIN(F4:F367)</f>
        <v>0</v>
      </c>
    </row>
    <row r="6" spans="2:10" x14ac:dyDescent="0.3">
      <c r="B6" t="s">
        <v>20</v>
      </c>
      <c r="C6">
        <v>174</v>
      </c>
      <c r="E6" t="s">
        <v>14</v>
      </c>
      <c r="F6">
        <v>53</v>
      </c>
      <c r="H6" s="14" t="s">
        <v>2108</v>
      </c>
      <c r="I6" s="16">
        <f>MAX(C4:C568)</f>
        <v>7295</v>
      </c>
      <c r="J6" s="16">
        <f>MAX(F4:F367)</f>
        <v>6080</v>
      </c>
    </row>
    <row r="7" spans="2:10" x14ac:dyDescent="0.3">
      <c r="B7" t="s">
        <v>20</v>
      </c>
      <c r="C7">
        <v>227</v>
      </c>
      <c r="E7" t="s">
        <v>14</v>
      </c>
      <c r="F7">
        <v>18</v>
      </c>
    </row>
    <row r="8" spans="2:10" x14ac:dyDescent="0.3">
      <c r="B8" t="s">
        <v>20</v>
      </c>
      <c r="C8">
        <v>220</v>
      </c>
      <c r="E8" t="s">
        <v>14</v>
      </c>
      <c r="F8">
        <v>44</v>
      </c>
      <c r="H8" t="s">
        <v>2111</v>
      </c>
      <c r="I8" s="13">
        <f>_xlfn.VAR.P(C4:C568)</f>
        <v>1603373.7324019109</v>
      </c>
      <c r="J8" s="13">
        <f>_xlfn.VAR.P(F4:F367)</f>
        <v>921574.68174133555</v>
      </c>
    </row>
    <row r="9" spans="2:10" x14ac:dyDescent="0.3">
      <c r="B9" t="s">
        <v>20</v>
      </c>
      <c r="C9">
        <v>98</v>
      </c>
      <c r="E9" t="s">
        <v>14</v>
      </c>
      <c r="F9">
        <v>27</v>
      </c>
      <c r="H9" t="s">
        <v>2112</v>
      </c>
      <c r="I9" s="13">
        <f>_xlfn.STDEV.P(C4:C568)</f>
        <v>1266.2439466397898</v>
      </c>
      <c r="J9" s="13">
        <f>_xlfn.STDEV.P(F4:F367)</f>
        <v>959.98681331637863</v>
      </c>
    </row>
    <row r="10" spans="2:10" x14ac:dyDescent="0.3">
      <c r="B10" t="s">
        <v>20</v>
      </c>
      <c r="C10">
        <v>100</v>
      </c>
      <c r="E10" t="s">
        <v>14</v>
      </c>
      <c r="F10">
        <v>55</v>
      </c>
    </row>
    <row r="11" spans="2:10" x14ac:dyDescent="0.3">
      <c r="B11" t="s">
        <v>20</v>
      </c>
      <c r="C11">
        <v>1249</v>
      </c>
      <c r="E11" t="s">
        <v>14</v>
      </c>
      <c r="F11">
        <v>200</v>
      </c>
    </row>
    <row r="12" spans="2:10" x14ac:dyDescent="0.3">
      <c r="B12" t="s">
        <v>20</v>
      </c>
      <c r="C12">
        <v>1396</v>
      </c>
      <c r="E12" t="s">
        <v>14</v>
      </c>
      <c r="F12">
        <v>452</v>
      </c>
    </row>
    <row r="13" spans="2:10" x14ac:dyDescent="0.3">
      <c r="B13" t="s">
        <v>20</v>
      </c>
      <c r="C13">
        <v>890</v>
      </c>
      <c r="E13" t="s">
        <v>14</v>
      </c>
      <c r="F13">
        <v>674</v>
      </c>
    </row>
    <row r="14" spans="2:10" x14ac:dyDescent="0.3">
      <c r="B14" t="s">
        <v>20</v>
      </c>
      <c r="C14">
        <v>142</v>
      </c>
      <c r="E14" t="s">
        <v>14</v>
      </c>
      <c r="F14">
        <v>558</v>
      </c>
    </row>
    <row r="15" spans="2:10" x14ac:dyDescent="0.3">
      <c r="B15" t="s">
        <v>20</v>
      </c>
      <c r="C15">
        <v>2673</v>
      </c>
      <c r="E15" t="s">
        <v>14</v>
      </c>
      <c r="F15">
        <v>15</v>
      </c>
    </row>
    <row r="16" spans="2:10" x14ac:dyDescent="0.3">
      <c r="B16" t="s">
        <v>20</v>
      </c>
      <c r="C16">
        <v>163</v>
      </c>
      <c r="E16" t="s">
        <v>14</v>
      </c>
      <c r="F16">
        <v>2307</v>
      </c>
    </row>
    <row r="17" spans="2:6" x14ac:dyDescent="0.3">
      <c r="B17" t="s">
        <v>20</v>
      </c>
      <c r="C17">
        <v>2220</v>
      </c>
      <c r="E17" t="s">
        <v>14</v>
      </c>
      <c r="F17">
        <v>88</v>
      </c>
    </row>
    <row r="18" spans="2:6" x14ac:dyDescent="0.3">
      <c r="B18" t="s">
        <v>20</v>
      </c>
      <c r="C18">
        <v>1606</v>
      </c>
      <c r="E18" t="s">
        <v>14</v>
      </c>
      <c r="F18">
        <v>48</v>
      </c>
    </row>
    <row r="19" spans="2:6" x14ac:dyDescent="0.3">
      <c r="B19" t="s">
        <v>20</v>
      </c>
      <c r="C19">
        <v>129</v>
      </c>
      <c r="E19" t="s">
        <v>14</v>
      </c>
      <c r="F19">
        <v>1</v>
      </c>
    </row>
    <row r="20" spans="2:6" x14ac:dyDescent="0.3">
      <c r="B20" t="s">
        <v>20</v>
      </c>
      <c r="C20">
        <v>226</v>
      </c>
      <c r="E20" t="s">
        <v>14</v>
      </c>
      <c r="F20">
        <v>1467</v>
      </c>
    </row>
    <row r="21" spans="2:6" x14ac:dyDescent="0.3">
      <c r="B21" t="s">
        <v>20</v>
      </c>
      <c r="C21">
        <v>5419</v>
      </c>
      <c r="E21" t="s">
        <v>14</v>
      </c>
      <c r="F21">
        <v>75</v>
      </c>
    </row>
    <row r="22" spans="2:6" x14ac:dyDescent="0.3">
      <c r="B22" t="s">
        <v>20</v>
      </c>
      <c r="C22">
        <v>165</v>
      </c>
      <c r="E22" t="s">
        <v>14</v>
      </c>
      <c r="F22">
        <v>120</v>
      </c>
    </row>
    <row r="23" spans="2:6" x14ac:dyDescent="0.3">
      <c r="B23" t="s">
        <v>20</v>
      </c>
      <c r="C23">
        <v>1965</v>
      </c>
      <c r="E23" t="s">
        <v>14</v>
      </c>
      <c r="F23">
        <v>2253</v>
      </c>
    </row>
    <row r="24" spans="2:6" x14ac:dyDescent="0.3">
      <c r="B24" t="s">
        <v>20</v>
      </c>
      <c r="C24">
        <v>16</v>
      </c>
      <c r="E24" t="s">
        <v>14</v>
      </c>
      <c r="F24">
        <v>5</v>
      </c>
    </row>
    <row r="25" spans="2:6" x14ac:dyDescent="0.3">
      <c r="B25" t="s">
        <v>20</v>
      </c>
      <c r="C25">
        <v>107</v>
      </c>
      <c r="E25" t="s">
        <v>14</v>
      </c>
      <c r="F25">
        <v>38</v>
      </c>
    </row>
    <row r="26" spans="2:6" x14ac:dyDescent="0.3">
      <c r="B26" t="s">
        <v>20</v>
      </c>
      <c r="C26">
        <v>134</v>
      </c>
      <c r="E26" t="s">
        <v>14</v>
      </c>
      <c r="F26">
        <v>12</v>
      </c>
    </row>
    <row r="27" spans="2:6" x14ac:dyDescent="0.3">
      <c r="B27" t="s">
        <v>20</v>
      </c>
      <c r="C27">
        <v>198</v>
      </c>
      <c r="E27" t="s">
        <v>14</v>
      </c>
      <c r="F27">
        <v>1684</v>
      </c>
    </row>
    <row r="28" spans="2:6" x14ac:dyDescent="0.3">
      <c r="B28" t="s">
        <v>20</v>
      </c>
      <c r="C28">
        <v>111</v>
      </c>
      <c r="E28" t="s">
        <v>14</v>
      </c>
      <c r="F28">
        <v>56</v>
      </c>
    </row>
    <row r="29" spans="2:6" x14ac:dyDescent="0.3">
      <c r="B29" t="s">
        <v>20</v>
      </c>
      <c r="C29">
        <v>222</v>
      </c>
      <c r="E29" t="s">
        <v>14</v>
      </c>
      <c r="F29">
        <v>838</v>
      </c>
    </row>
    <row r="30" spans="2:6" x14ac:dyDescent="0.3">
      <c r="B30" t="s">
        <v>20</v>
      </c>
      <c r="C30">
        <v>6212</v>
      </c>
      <c r="E30" t="s">
        <v>14</v>
      </c>
      <c r="F30">
        <v>1000</v>
      </c>
    </row>
    <row r="31" spans="2:6" x14ac:dyDescent="0.3">
      <c r="B31" t="s">
        <v>20</v>
      </c>
      <c r="C31">
        <v>98</v>
      </c>
      <c r="E31" t="s">
        <v>14</v>
      </c>
      <c r="F31">
        <v>1482</v>
      </c>
    </row>
    <row r="32" spans="2:6" x14ac:dyDescent="0.3">
      <c r="B32" t="s">
        <v>20</v>
      </c>
      <c r="C32">
        <v>92</v>
      </c>
      <c r="E32" t="s">
        <v>14</v>
      </c>
      <c r="F32">
        <v>106</v>
      </c>
    </row>
    <row r="33" spans="2:6" x14ac:dyDescent="0.3">
      <c r="B33" t="s">
        <v>20</v>
      </c>
      <c r="C33">
        <v>149</v>
      </c>
      <c r="E33" t="s">
        <v>14</v>
      </c>
      <c r="F33">
        <v>679</v>
      </c>
    </row>
    <row r="34" spans="2:6" x14ac:dyDescent="0.3">
      <c r="B34" t="s">
        <v>20</v>
      </c>
      <c r="C34">
        <v>2431</v>
      </c>
      <c r="E34" t="s">
        <v>14</v>
      </c>
      <c r="F34">
        <v>1220</v>
      </c>
    </row>
    <row r="35" spans="2:6" x14ac:dyDescent="0.3">
      <c r="B35" t="s">
        <v>20</v>
      </c>
      <c r="C35">
        <v>303</v>
      </c>
      <c r="E35" t="s">
        <v>14</v>
      </c>
      <c r="F35">
        <v>1</v>
      </c>
    </row>
    <row r="36" spans="2:6" x14ac:dyDescent="0.3">
      <c r="B36" t="s">
        <v>20</v>
      </c>
      <c r="C36">
        <v>209</v>
      </c>
      <c r="E36" t="s">
        <v>14</v>
      </c>
      <c r="F36">
        <v>37</v>
      </c>
    </row>
    <row r="37" spans="2:6" x14ac:dyDescent="0.3">
      <c r="B37" t="s">
        <v>20</v>
      </c>
      <c r="C37">
        <v>131</v>
      </c>
      <c r="E37" t="s">
        <v>14</v>
      </c>
      <c r="F37">
        <v>60</v>
      </c>
    </row>
    <row r="38" spans="2:6" x14ac:dyDescent="0.3">
      <c r="B38" t="s">
        <v>20</v>
      </c>
      <c r="C38">
        <v>164</v>
      </c>
      <c r="E38" t="s">
        <v>14</v>
      </c>
      <c r="F38">
        <v>296</v>
      </c>
    </row>
    <row r="39" spans="2:6" x14ac:dyDescent="0.3">
      <c r="B39" t="s">
        <v>20</v>
      </c>
      <c r="C39">
        <v>201</v>
      </c>
      <c r="E39" t="s">
        <v>14</v>
      </c>
      <c r="F39">
        <v>3304</v>
      </c>
    </row>
    <row r="40" spans="2:6" x14ac:dyDescent="0.3">
      <c r="B40" t="s">
        <v>20</v>
      </c>
      <c r="C40">
        <v>211</v>
      </c>
      <c r="E40" t="s">
        <v>14</v>
      </c>
      <c r="F40">
        <v>73</v>
      </c>
    </row>
    <row r="41" spans="2:6" x14ac:dyDescent="0.3">
      <c r="B41" t="s">
        <v>20</v>
      </c>
      <c r="C41">
        <v>128</v>
      </c>
      <c r="E41" t="s">
        <v>14</v>
      </c>
      <c r="F41">
        <v>3387</v>
      </c>
    </row>
    <row r="42" spans="2:6" x14ac:dyDescent="0.3">
      <c r="B42" t="s">
        <v>20</v>
      </c>
      <c r="C42">
        <v>1600</v>
      </c>
      <c r="E42" t="s">
        <v>14</v>
      </c>
      <c r="F42">
        <v>662</v>
      </c>
    </row>
    <row r="43" spans="2:6" x14ac:dyDescent="0.3">
      <c r="B43" t="s">
        <v>20</v>
      </c>
      <c r="C43">
        <v>249</v>
      </c>
      <c r="E43" t="s">
        <v>14</v>
      </c>
      <c r="F43">
        <v>774</v>
      </c>
    </row>
    <row r="44" spans="2:6" x14ac:dyDescent="0.3">
      <c r="B44" t="s">
        <v>20</v>
      </c>
      <c r="C44">
        <v>236</v>
      </c>
      <c r="E44" t="s">
        <v>14</v>
      </c>
      <c r="F44">
        <v>672</v>
      </c>
    </row>
    <row r="45" spans="2:6" x14ac:dyDescent="0.3">
      <c r="B45" t="s">
        <v>20</v>
      </c>
      <c r="C45">
        <v>4065</v>
      </c>
      <c r="E45" t="s">
        <v>14</v>
      </c>
      <c r="F45">
        <v>940</v>
      </c>
    </row>
    <row r="46" spans="2:6" x14ac:dyDescent="0.3">
      <c r="B46" t="s">
        <v>20</v>
      </c>
      <c r="C46">
        <v>246</v>
      </c>
      <c r="E46" t="s">
        <v>14</v>
      </c>
      <c r="F46">
        <v>117</v>
      </c>
    </row>
    <row r="47" spans="2:6" x14ac:dyDescent="0.3">
      <c r="B47" t="s">
        <v>20</v>
      </c>
      <c r="C47">
        <v>2475</v>
      </c>
      <c r="E47" t="s">
        <v>14</v>
      </c>
      <c r="F47">
        <v>115</v>
      </c>
    </row>
    <row r="48" spans="2:6" x14ac:dyDescent="0.3">
      <c r="B48" t="s">
        <v>20</v>
      </c>
      <c r="C48">
        <v>76</v>
      </c>
      <c r="E48" t="s">
        <v>14</v>
      </c>
      <c r="F48">
        <v>326</v>
      </c>
    </row>
    <row r="49" spans="2:6" x14ac:dyDescent="0.3">
      <c r="B49" t="s">
        <v>20</v>
      </c>
      <c r="C49">
        <v>54</v>
      </c>
      <c r="E49" t="s">
        <v>14</v>
      </c>
      <c r="F49">
        <v>1</v>
      </c>
    </row>
    <row r="50" spans="2:6" x14ac:dyDescent="0.3">
      <c r="B50" t="s">
        <v>20</v>
      </c>
      <c r="C50">
        <v>88</v>
      </c>
      <c r="E50" t="s">
        <v>14</v>
      </c>
      <c r="F50">
        <v>1467</v>
      </c>
    </row>
    <row r="51" spans="2:6" x14ac:dyDescent="0.3">
      <c r="B51" t="s">
        <v>20</v>
      </c>
      <c r="C51">
        <v>85</v>
      </c>
      <c r="E51" t="s">
        <v>14</v>
      </c>
      <c r="F51">
        <v>5681</v>
      </c>
    </row>
    <row r="52" spans="2:6" x14ac:dyDescent="0.3">
      <c r="B52" t="s">
        <v>20</v>
      </c>
      <c r="C52">
        <v>170</v>
      </c>
      <c r="E52" t="s">
        <v>14</v>
      </c>
      <c r="F52">
        <v>1059</v>
      </c>
    </row>
    <row r="53" spans="2:6" x14ac:dyDescent="0.3">
      <c r="B53" t="s">
        <v>20</v>
      </c>
      <c r="C53">
        <v>330</v>
      </c>
      <c r="E53" t="s">
        <v>14</v>
      </c>
      <c r="F53">
        <v>1194</v>
      </c>
    </row>
    <row r="54" spans="2:6" x14ac:dyDescent="0.3">
      <c r="B54" t="s">
        <v>20</v>
      </c>
      <c r="C54">
        <v>127</v>
      </c>
      <c r="E54" t="s">
        <v>14</v>
      </c>
      <c r="F54">
        <v>30</v>
      </c>
    </row>
    <row r="55" spans="2:6" x14ac:dyDescent="0.3">
      <c r="B55" t="s">
        <v>20</v>
      </c>
      <c r="C55">
        <v>411</v>
      </c>
      <c r="E55" t="s">
        <v>14</v>
      </c>
      <c r="F55">
        <v>75</v>
      </c>
    </row>
    <row r="56" spans="2:6" x14ac:dyDescent="0.3">
      <c r="B56" t="s">
        <v>20</v>
      </c>
      <c r="C56">
        <v>180</v>
      </c>
      <c r="E56" t="s">
        <v>14</v>
      </c>
      <c r="F56">
        <v>955</v>
      </c>
    </row>
    <row r="57" spans="2:6" x14ac:dyDescent="0.3">
      <c r="B57" t="s">
        <v>20</v>
      </c>
      <c r="C57">
        <v>374</v>
      </c>
      <c r="E57" t="s">
        <v>14</v>
      </c>
      <c r="F57">
        <v>67</v>
      </c>
    </row>
    <row r="58" spans="2:6" x14ac:dyDescent="0.3">
      <c r="B58" t="s">
        <v>20</v>
      </c>
      <c r="C58">
        <v>71</v>
      </c>
      <c r="E58" t="s">
        <v>14</v>
      </c>
      <c r="F58">
        <v>5</v>
      </c>
    </row>
    <row r="59" spans="2:6" x14ac:dyDescent="0.3">
      <c r="B59" t="s">
        <v>20</v>
      </c>
      <c r="C59">
        <v>203</v>
      </c>
      <c r="E59" t="s">
        <v>14</v>
      </c>
      <c r="F59">
        <v>26</v>
      </c>
    </row>
    <row r="60" spans="2:6" x14ac:dyDescent="0.3">
      <c r="B60" t="s">
        <v>20</v>
      </c>
      <c r="C60">
        <v>113</v>
      </c>
      <c r="E60" t="s">
        <v>14</v>
      </c>
      <c r="F60">
        <v>1130</v>
      </c>
    </row>
    <row r="61" spans="2:6" x14ac:dyDescent="0.3">
      <c r="B61" t="s">
        <v>20</v>
      </c>
      <c r="C61">
        <v>96</v>
      </c>
      <c r="E61" t="s">
        <v>14</v>
      </c>
      <c r="F61">
        <v>782</v>
      </c>
    </row>
    <row r="62" spans="2:6" x14ac:dyDescent="0.3">
      <c r="B62" t="s">
        <v>20</v>
      </c>
      <c r="C62">
        <v>498</v>
      </c>
      <c r="E62" t="s">
        <v>14</v>
      </c>
      <c r="F62">
        <v>210</v>
      </c>
    </row>
    <row r="63" spans="2:6" x14ac:dyDescent="0.3">
      <c r="B63" t="s">
        <v>20</v>
      </c>
      <c r="C63">
        <v>180</v>
      </c>
      <c r="E63" t="s">
        <v>14</v>
      </c>
      <c r="F63">
        <v>136</v>
      </c>
    </row>
    <row r="64" spans="2:6" x14ac:dyDescent="0.3">
      <c r="B64" t="s">
        <v>20</v>
      </c>
      <c r="C64">
        <v>27</v>
      </c>
      <c r="E64" t="s">
        <v>14</v>
      </c>
      <c r="F64">
        <v>86</v>
      </c>
    </row>
    <row r="65" spans="2:6" x14ac:dyDescent="0.3">
      <c r="B65" t="s">
        <v>20</v>
      </c>
      <c r="C65">
        <v>2331</v>
      </c>
      <c r="E65" t="s">
        <v>14</v>
      </c>
      <c r="F65">
        <v>19</v>
      </c>
    </row>
    <row r="66" spans="2:6" x14ac:dyDescent="0.3">
      <c r="B66" t="s">
        <v>20</v>
      </c>
      <c r="C66">
        <v>113</v>
      </c>
      <c r="E66" t="s">
        <v>14</v>
      </c>
      <c r="F66">
        <v>886</v>
      </c>
    </row>
    <row r="67" spans="2:6" x14ac:dyDescent="0.3">
      <c r="B67" t="s">
        <v>20</v>
      </c>
      <c r="C67">
        <v>164</v>
      </c>
      <c r="E67" t="s">
        <v>14</v>
      </c>
      <c r="F67">
        <v>35</v>
      </c>
    </row>
    <row r="68" spans="2:6" x14ac:dyDescent="0.3">
      <c r="B68" t="s">
        <v>20</v>
      </c>
      <c r="C68">
        <v>164</v>
      </c>
      <c r="E68" t="s">
        <v>14</v>
      </c>
      <c r="F68">
        <v>24</v>
      </c>
    </row>
    <row r="69" spans="2:6" x14ac:dyDescent="0.3">
      <c r="B69" t="s">
        <v>20</v>
      </c>
      <c r="C69">
        <v>336</v>
      </c>
      <c r="E69" t="s">
        <v>14</v>
      </c>
      <c r="F69">
        <v>86</v>
      </c>
    </row>
    <row r="70" spans="2:6" x14ac:dyDescent="0.3">
      <c r="B70" t="s">
        <v>20</v>
      </c>
      <c r="C70">
        <v>1917</v>
      </c>
      <c r="E70" t="s">
        <v>14</v>
      </c>
      <c r="F70">
        <v>243</v>
      </c>
    </row>
    <row r="71" spans="2:6" x14ac:dyDescent="0.3">
      <c r="B71" t="s">
        <v>20</v>
      </c>
      <c r="C71">
        <v>95</v>
      </c>
      <c r="E71" t="s">
        <v>14</v>
      </c>
      <c r="F71">
        <v>65</v>
      </c>
    </row>
    <row r="72" spans="2:6" x14ac:dyDescent="0.3">
      <c r="B72" t="s">
        <v>20</v>
      </c>
      <c r="C72">
        <v>147</v>
      </c>
      <c r="E72" t="s">
        <v>14</v>
      </c>
      <c r="F72">
        <v>100</v>
      </c>
    </row>
    <row r="73" spans="2:6" x14ac:dyDescent="0.3">
      <c r="B73" t="s">
        <v>20</v>
      </c>
      <c r="C73">
        <v>86</v>
      </c>
      <c r="E73" t="s">
        <v>14</v>
      </c>
      <c r="F73">
        <v>168</v>
      </c>
    </row>
    <row r="74" spans="2:6" x14ac:dyDescent="0.3">
      <c r="B74" t="s">
        <v>20</v>
      </c>
      <c r="C74">
        <v>83</v>
      </c>
      <c r="E74" t="s">
        <v>14</v>
      </c>
      <c r="F74">
        <v>13</v>
      </c>
    </row>
    <row r="75" spans="2:6" x14ac:dyDescent="0.3">
      <c r="B75" t="s">
        <v>20</v>
      </c>
      <c r="C75">
        <v>676</v>
      </c>
      <c r="E75" t="s">
        <v>14</v>
      </c>
      <c r="F75">
        <v>1</v>
      </c>
    </row>
    <row r="76" spans="2:6" x14ac:dyDescent="0.3">
      <c r="B76" t="s">
        <v>20</v>
      </c>
      <c r="C76">
        <v>361</v>
      </c>
      <c r="E76" t="s">
        <v>14</v>
      </c>
      <c r="F76">
        <v>40</v>
      </c>
    </row>
    <row r="77" spans="2:6" x14ac:dyDescent="0.3">
      <c r="B77" t="s">
        <v>20</v>
      </c>
      <c r="C77">
        <v>131</v>
      </c>
      <c r="E77" t="s">
        <v>14</v>
      </c>
      <c r="F77">
        <v>226</v>
      </c>
    </row>
    <row r="78" spans="2:6" x14ac:dyDescent="0.3">
      <c r="B78" t="s">
        <v>20</v>
      </c>
      <c r="C78">
        <v>126</v>
      </c>
      <c r="E78" t="s">
        <v>14</v>
      </c>
      <c r="F78">
        <v>1625</v>
      </c>
    </row>
    <row r="79" spans="2:6" x14ac:dyDescent="0.3">
      <c r="B79" t="s">
        <v>20</v>
      </c>
      <c r="C79">
        <v>275</v>
      </c>
      <c r="E79" t="s">
        <v>14</v>
      </c>
      <c r="F79">
        <v>143</v>
      </c>
    </row>
    <row r="80" spans="2:6" x14ac:dyDescent="0.3">
      <c r="B80" t="s">
        <v>20</v>
      </c>
      <c r="C80">
        <v>67</v>
      </c>
      <c r="E80" t="s">
        <v>14</v>
      </c>
      <c r="F80">
        <v>934</v>
      </c>
    </row>
    <row r="81" spans="2:6" x14ac:dyDescent="0.3">
      <c r="B81" t="s">
        <v>20</v>
      </c>
      <c r="C81">
        <v>154</v>
      </c>
      <c r="E81" t="s">
        <v>14</v>
      </c>
      <c r="F81">
        <v>17</v>
      </c>
    </row>
    <row r="82" spans="2:6" x14ac:dyDescent="0.3">
      <c r="B82" t="s">
        <v>20</v>
      </c>
      <c r="C82">
        <v>1782</v>
      </c>
      <c r="E82" t="s">
        <v>14</v>
      </c>
      <c r="F82">
        <v>2179</v>
      </c>
    </row>
    <row r="83" spans="2:6" x14ac:dyDescent="0.3">
      <c r="B83" t="s">
        <v>20</v>
      </c>
      <c r="C83">
        <v>903</v>
      </c>
      <c r="E83" t="s">
        <v>14</v>
      </c>
      <c r="F83">
        <v>931</v>
      </c>
    </row>
    <row r="84" spans="2:6" x14ac:dyDescent="0.3">
      <c r="B84" t="s">
        <v>20</v>
      </c>
      <c r="C84">
        <v>94</v>
      </c>
      <c r="E84" t="s">
        <v>14</v>
      </c>
      <c r="F84">
        <v>92</v>
      </c>
    </row>
    <row r="85" spans="2:6" x14ac:dyDescent="0.3">
      <c r="B85" t="s">
        <v>20</v>
      </c>
      <c r="C85">
        <v>180</v>
      </c>
      <c r="E85" t="s">
        <v>14</v>
      </c>
      <c r="F85">
        <v>57</v>
      </c>
    </row>
    <row r="86" spans="2:6" x14ac:dyDescent="0.3">
      <c r="B86" t="s">
        <v>20</v>
      </c>
      <c r="C86">
        <v>533</v>
      </c>
      <c r="E86" t="s">
        <v>14</v>
      </c>
      <c r="F86">
        <v>41</v>
      </c>
    </row>
    <row r="87" spans="2:6" x14ac:dyDescent="0.3">
      <c r="B87" t="s">
        <v>20</v>
      </c>
      <c r="C87">
        <v>2443</v>
      </c>
      <c r="E87" t="s">
        <v>14</v>
      </c>
      <c r="F87">
        <v>1</v>
      </c>
    </row>
    <row r="88" spans="2:6" x14ac:dyDescent="0.3">
      <c r="B88" t="s">
        <v>20</v>
      </c>
      <c r="C88">
        <v>89</v>
      </c>
      <c r="E88" t="s">
        <v>14</v>
      </c>
      <c r="F88">
        <v>101</v>
      </c>
    </row>
    <row r="89" spans="2:6" x14ac:dyDescent="0.3">
      <c r="B89" t="s">
        <v>20</v>
      </c>
      <c r="C89">
        <v>159</v>
      </c>
      <c r="E89" t="s">
        <v>14</v>
      </c>
      <c r="F89">
        <v>1335</v>
      </c>
    </row>
    <row r="90" spans="2:6" x14ac:dyDescent="0.3">
      <c r="B90" t="s">
        <v>20</v>
      </c>
      <c r="C90">
        <v>50</v>
      </c>
      <c r="E90" t="s">
        <v>14</v>
      </c>
      <c r="F90">
        <v>15</v>
      </c>
    </row>
    <row r="91" spans="2:6" x14ac:dyDescent="0.3">
      <c r="B91" t="s">
        <v>20</v>
      </c>
      <c r="C91">
        <v>186</v>
      </c>
      <c r="E91" t="s">
        <v>14</v>
      </c>
      <c r="F91">
        <v>454</v>
      </c>
    </row>
    <row r="92" spans="2:6" x14ac:dyDescent="0.3">
      <c r="B92" t="s">
        <v>20</v>
      </c>
      <c r="C92">
        <v>1071</v>
      </c>
      <c r="E92" t="s">
        <v>14</v>
      </c>
      <c r="F92">
        <v>3182</v>
      </c>
    </row>
    <row r="93" spans="2:6" x14ac:dyDescent="0.3">
      <c r="B93" t="s">
        <v>20</v>
      </c>
      <c r="C93">
        <v>117</v>
      </c>
      <c r="E93" t="s">
        <v>14</v>
      </c>
      <c r="F93">
        <v>15</v>
      </c>
    </row>
    <row r="94" spans="2:6" x14ac:dyDescent="0.3">
      <c r="B94" t="s">
        <v>20</v>
      </c>
      <c r="C94">
        <v>70</v>
      </c>
      <c r="E94" t="s">
        <v>14</v>
      </c>
      <c r="F94">
        <v>133</v>
      </c>
    </row>
    <row r="95" spans="2:6" x14ac:dyDescent="0.3">
      <c r="B95" t="s">
        <v>20</v>
      </c>
      <c r="C95">
        <v>135</v>
      </c>
      <c r="E95" t="s">
        <v>14</v>
      </c>
      <c r="F95">
        <v>2062</v>
      </c>
    </row>
    <row r="96" spans="2:6" x14ac:dyDescent="0.3">
      <c r="B96" t="s">
        <v>20</v>
      </c>
      <c r="C96">
        <v>768</v>
      </c>
      <c r="E96" t="s">
        <v>14</v>
      </c>
      <c r="F96">
        <v>29</v>
      </c>
    </row>
    <row r="97" spans="2:6" x14ac:dyDescent="0.3">
      <c r="B97" t="s">
        <v>20</v>
      </c>
      <c r="C97">
        <v>199</v>
      </c>
      <c r="E97" t="s">
        <v>14</v>
      </c>
      <c r="F97">
        <v>132</v>
      </c>
    </row>
    <row r="98" spans="2:6" x14ac:dyDescent="0.3">
      <c r="B98" t="s">
        <v>20</v>
      </c>
      <c r="C98">
        <v>107</v>
      </c>
      <c r="E98" t="s">
        <v>14</v>
      </c>
      <c r="F98">
        <v>137</v>
      </c>
    </row>
    <row r="99" spans="2:6" x14ac:dyDescent="0.3">
      <c r="B99" t="s">
        <v>20</v>
      </c>
      <c r="C99">
        <v>195</v>
      </c>
      <c r="E99" t="s">
        <v>14</v>
      </c>
      <c r="F99">
        <v>908</v>
      </c>
    </row>
    <row r="100" spans="2:6" x14ac:dyDescent="0.3">
      <c r="B100" t="s">
        <v>20</v>
      </c>
      <c r="C100">
        <v>3376</v>
      </c>
      <c r="E100" t="s">
        <v>14</v>
      </c>
      <c r="F100">
        <v>10</v>
      </c>
    </row>
    <row r="101" spans="2:6" x14ac:dyDescent="0.3">
      <c r="B101" t="s">
        <v>20</v>
      </c>
      <c r="C101">
        <v>41</v>
      </c>
      <c r="E101" t="s">
        <v>14</v>
      </c>
      <c r="F101">
        <v>1910</v>
      </c>
    </row>
    <row r="102" spans="2:6" x14ac:dyDescent="0.3">
      <c r="B102" t="s">
        <v>20</v>
      </c>
      <c r="C102">
        <v>1821</v>
      </c>
      <c r="E102" t="s">
        <v>14</v>
      </c>
      <c r="F102">
        <v>38</v>
      </c>
    </row>
    <row r="103" spans="2:6" x14ac:dyDescent="0.3">
      <c r="B103" t="s">
        <v>20</v>
      </c>
      <c r="C103">
        <v>164</v>
      </c>
      <c r="E103" t="s">
        <v>14</v>
      </c>
      <c r="F103">
        <v>104</v>
      </c>
    </row>
    <row r="104" spans="2:6" x14ac:dyDescent="0.3">
      <c r="B104" t="s">
        <v>20</v>
      </c>
      <c r="C104">
        <v>157</v>
      </c>
      <c r="E104" t="s">
        <v>14</v>
      </c>
      <c r="F104">
        <v>49</v>
      </c>
    </row>
    <row r="105" spans="2:6" x14ac:dyDescent="0.3">
      <c r="B105" t="s">
        <v>20</v>
      </c>
      <c r="C105">
        <v>246</v>
      </c>
      <c r="E105" t="s">
        <v>14</v>
      </c>
      <c r="F105">
        <v>1</v>
      </c>
    </row>
    <row r="106" spans="2:6" x14ac:dyDescent="0.3">
      <c r="B106" t="s">
        <v>20</v>
      </c>
      <c r="C106">
        <v>1396</v>
      </c>
      <c r="E106" t="s">
        <v>14</v>
      </c>
      <c r="F106">
        <v>245</v>
      </c>
    </row>
    <row r="107" spans="2:6" x14ac:dyDescent="0.3">
      <c r="B107" t="s">
        <v>20</v>
      </c>
      <c r="C107">
        <v>2506</v>
      </c>
      <c r="E107" t="s">
        <v>14</v>
      </c>
      <c r="F107">
        <v>32</v>
      </c>
    </row>
    <row r="108" spans="2:6" x14ac:dyDescent="0.3">
      <c r="B108" t="s">
        <v>20</v>
      </c>
      <c r="C108">
        <v>244</v>
      </c>
      <c r="E108" t="s">
        <v>14</v>
      </c>
      <c r="F108">
        <v>7</v>
      </c>
    </row>
    <row r="109" spans="2:6" x14ac:dyDescent="0.3">
      <c r="B109" t="s">
        <v>20</v>
      </c>
      <c r="C109">
        <v>146</v>
      </c>
      <c r="E109" t="s">
        <v>14</v>
      </c>
      <c r="F109">
        <v>803</v>
      </c>
    </row>
    <row r="110" spans="2:6" x14ac:dyDescent="0.3">
      <c r="B110" t="s">
        <v>20</v>
      </c>
      <c r="C110">
        <v>1267</v>
      </c>
      <c r="E110" t="s">
        <v>14</v>
      </c>
      <c r="F110">
        <v>16</v>
      </c>
    </row>
    <row r="111" spans="2:6" x14ac:dyDescent="0.3">
      <c r="B111" t="s">
        <v>20</v>
      </c>
      <c r="C111">
        <v>1561</v>
      </c>
      <c r="E111" t="s">
        <v>14</v>
      </c>
      <c r="F111">
        <v>31</v>
      </c>
    </row>
    <row r="112" spans="2:6" x14ac:dyDescent="0.3">
      <c r="B112" t="s">
        <v>20</v>
      </c>
      <c r="C112">
        <v>48</v>
      </c>
      <c r="E112" t="s">
        <v>14</v>
      </c>
      <c r="F112">
        <v>108</v>
      </c>
    </row>
    <row r="113" spans="2:6" x14ac:dyDescent="0.3">
      <c r="B113" t="s">
        <v>20</v>
      </c>
      <c r="C113">
        <v>2739</v>
      </c>
      <c r="E113" t="s">
        <v>14</v>
      </c>
      <c r="F113">
        <v>30</v>
      </c>
    </row>
    <row r="114" spans="2:6" x14ac:dyDescent="0.3">
      <c r="B114" t="s">
        <v>20</v>
      </c>
      <c r="C114">
        <v>3537</v>
      </c>
      <c r="E114" t="s">
        <v>14</v>
      </c>
      <c r="F114">
        <v>17</v>
      </c>
    </row>
    <row r="115" spans="2:6" x14ac:dyDescent="0.3">
      <c r="B115" t="s">
        <v>20</v>
      </c>
      <c r="C115">
        <v>2107</v>
      </c>
      <c r="E115" t="s">
        <v>14</v>
      </c>
      <c r="F115">
        <v>80</v>
      </c>
    </row>
    <row r="116" spans="2:6" x14ac:dyDescent="0.3">
      <c r="B116" t="s">
        <v>20</v>
      </c>
      <c r="C116">
        <v>3318</v>
      </c>
      <c r="E116" t="s">
        <v>14</v>
      </c>
      <c r="F116">
        <v>2468</v>
      </c>
    </row>
    <row r="117" spans="2:6" x14ac:dyDescent="0.3">
      <c r="B117" t="s">
        <v>20</v>
      </c>
      <c r="C117">
        <v>340</v>
      </c>
      <c r="E117" t="s">
        <v>14</v>
      </c>
      <c r="F117">
        <v>26</v>
      </c>
    </row>
    <row r="118" spans="2:6" x14ac:dyDescent="0.3">
      <c r="B118" t="s">
        <v>20</v>
      </c>
      <c r="C118">
        <v>1442</v>
      </c>
      <c r="E118" t="s">
        <v>14</v>
      </c>
      <c r="F118">
        <v>73</v>
      </c>
    </row>
    <row r="119" spans="2:6" x14ac:dyDescent="0.3">
      <c r="B119" t="s">
        <v>20</v>
      </c>
      <c r="C119">
        <v>126</v>
      </c>
      <c r="E119" t="s">
        <v>14</v>
      </c>
      <c r="F119">
        <v>128</v>
      </c>
    </row>
    <row r="120" spans="2:6" x14ac:dyDescent="0.3">
      <c r="B120" t="s">
        <v>20</v>
      </c>
      <c r="C120">
        <v>524</v>
      </c>
      <c r="E120" t="s">
        <v>14</v>
      </c>
      <c r="F120">
        <v>33</v>
      </c>
    </row>
    <row r="121" spans="2:6" x14ac:dyDescent="0.3">
      <c r="B121" t="s">
        <v>20</v>
      </c>
      <c r="C121">
        <v>1989</v>
      </c>
      <c r="E121" t="s">
        <v>14</v>
      </c>
      <c r="F121">
        <v>1072</v>
      </c>
    </row>
    <row r="122" spans="2:6" x14ac:dyDescent="0.3">
      <c r="B122" t="s">
        <v>20</v>
      </c>
      <c r="C122">
        <v>157</v>
      </c>
      <c r="E122" t="s">
        <v>14</v>
      </c>
      <c r="F122">
        <v>393</v>
      </c>
    </row>
    <row r="123" spans="2:6" x14ac:dyDescent="0.3">
      <c r="B123" t="s">
        <v>20</v>
      </c>
      <c r="C123">
        <v>4498</v>
      </c>
      <c r="E123" t="s">
        <v>14</v>
      </c>
      <c r="F123">
        <v>1257</v>
      </c>
    </row>
    <row r="124" spans="2:6" x14ac:dyDescent="0.3">
      <c r="B124" t="s">
        <v>20</v>
      </c>
      <c r="C124">
        <v>80</v>
      </c>
      <c r="E124" t="s">
        <v>14</v>
      </c>
      <c r="F124">
        <v>328</v>
      </c>
    </row>
    <row r="125" spans="2:6" x14ac:dyDescent="0.3">
      <c r="B125" t="s">
        <v>20</v>
      </c>
      <c r="C125">
        <v>43</v>
      </c>
      <c r="E125" t="s">
        <v>14</v>
      </c>
      <c r="F125">
        <v>147</v>
      </c>
    </row>
    <row r="126" spans="2:6" x14ac:dyDescent="0.3">
      <c r="B126" t="s">
        <v>20</v>
      </c>
      <c r="C126">
        <v>2053</v>
      </c>
      <c r="E126" t="s">
        <v>14</v>
      </c>
      <c r="F126">
        <v>830</v>
      </c>
    </row>
    <row r="127" spans="2:6" x14ac:dyDescent="0.3">
      <c r="B127" t="s">
        <v>20</v>
      </c>
      <c r="C127">
        <v>168</v>
      </c>
      <c r="E127" t="s">
        <v>14</v>
      </c>
      <c r="F127">
        <v>331</v>
      </c>
    </row>
    <row r="128" spans="2:6" x14ac:dyDescent="0.3">
      <c r="B128" t="s">
        <v>20</v>
      </c>
      <c r="C128">
        <v>4289</v>
      </c>
      <c r="E128" t="s">
        <v>14</v>
      </c>
      <c r="F128">
        <v>25</v>
      </c>
    </row>
    <row r="129" spans="2:6" x14ac:dyDescent="0.3">
      <c r="B129" t="s">
        <v>20</v>
      </c>
      <c r="C129">
        <v>165</v>
      </c>
      <c r="E129" t="s">
        <v>14</v>
      </c>
      <c r="F129">
        <v>3483</v>
      </c>
    </row>
    <row r="130" spans="2:6" x14ac:dyDescent="0.3">
      <c r="B130" t="s">
        <v>20</v>
      </c>
      <c r="C130">
        <v>1815</v>
      </c>
      <c r="E130" t="s">
        <v>14</v>
      </c>
      <c r="F130">
        <v>923</v>
      </c>
    </row>
    <row r="131" spans="2:6" x14ac:dyDescent="0.3">
      <c r="B131" t="s">
        <v>20</v>
      </c>
      <c r="C131">
        <v>397</v>
      </c>
      <c r="E131" t="s">
        <v>14</v>
      </c>
      <c r="F131">
        <v>1</v>
      </c>
    </row>
    <row r="132" spans="2:6" x14ac:dyDescent="0.3">
      <c r="B132" t="s">
        <v>20</v>
      </c>
      <c r="C132">
        <v>1539</v>
      </c>
      <c r="E132" t="s">
        <v>14</v>
      </c>
      <c r="F132">
        <v>33</v>
      </c>
    </row>
    <row r="133" spans="2:6" x14ac:dyDescent="0.3">
      <c r="B133" t="s">
        <v>20</v>
      </c>
      <c r="C133">
        <v>138</v>
      </c>
      <c r="E133" t="s">
        <v>14</v>
      </c>
      <c r="F133">
        <v>40</v>
      </c>
    </row>
    <row r="134" spans="2:6" x14ac:dyDescent="0.3">
      <c r="B134" t="s">
        <v>20</v>
      </c>
      <c r="C134">
        <v>3594</v>
      </c>
      <c r="E134" t="s">
        <v>14</v>
      </c>
      <c r="F134">
        <v>23</v>
      </c>
    </row>
    <row r="135" spans="2:6" x14ac:dyDescent="0.3">
      <c r="B135" t="s">
        <v>20</v>
      </c>
      <c r="C135">
        <v>5880</v>
      </c>
      <c r="E135" t="s">
        <v>14</v>
      </c>
      <c r="F135">
        <v>75</v>
      </c>
    </row>
    <row r="136" spans="2:6" x14ac:dyDescent="0.3">
      <c r="B136" t="s">
        <v>20</v>
      </c>
      <c r="C136">
        <v>112</v>
      </c>
      <c r="E136" t="s">
        <v>14</v>
      </c>
      <c r="F136">
        <v>2176</v>
      </c>
    </row>
    <row r="137" spans="2:6" x14ac:dyDescent="0.3">
      <c r="B137" t="s">
        <v>20</v>
      </c>
      <c r="C137">
        <v>943</v>
      </c>
      <c r="E137" t="s">
        <v>14</v>
      </c>
      <c r="F137">
        <v>441</v>
      </c>
    </row>
    <row r="138" spans="2:6" x14ac:dyDescent="0.3">
      <c r="B138" t="s">
        <v>20</v>
      </c>
      <c r="C138">
        <v>2468</v>
      </c>
      <c r="E138" t="s">
        <v>14</v>
      </c>
      <c r="F138">
        <v>25</v>
      </c>
    </row>
    <row r="139" spans="2:6" x14ac:dyDescent="0.3">
      <c r="B139" t="s">
        <v>20</v>
      </c>
      <c r="C139">
        <v>2551</v>
      </c>
      <c r="E139" t="s">
        <v>14</v>
      </c>
      <c r="F139">
        <v>127</v>
      </c>
    </row>
    <row r="140" spans="2:6" x14ac:dyDescent="0.3">
      <c r="B140" t="s">
        <v>20</v>
      </c>
      <c r="C140">
        <v>101</v>
      </c>
      <c r="E140" t="s">
        <v>14</v>
      </c>
      <c r="F140">
        <v>355</v>
      </c>
    </row>
    <row r="141" spans="2:6" x14ac:dyDescent="0.3">
      <c r="B141" t="s">
        <v>20</v>
      </c>
      <c r="C141">
        <v>92</v>
      </c>
      <c r="E141" t="s">
        <v>14</v>
      </c>
      <c r="F141">
        <v>44</v>
      </c>
    </row>
    <row r="142" spans="2:6" x14ac:dyDescent="0.3">
      <c r="B142" t="s">
        <v>20</v>
      </c>
      <c r="C142">
        <v>62</v>
      </c>
      <c r="E142" t="s">
        <v>14</v>
      </c>
      <c r="F142">
        <v>67</v>
      </c>
    </row>
    <row r="143" spans="2:6" x14ac:dyDescent="0.3">
      <c r="B143" t="s">
        <v>20</v>
      </c>
      <c r="C143">
        <v>149</v>
      </c>
      <c r="E143" t="s">
        <v>14</v>
      </c>
      <c r="F143">
        <v>1068</v>
      </c>
    </row>
    <row r="144" spans="2:6" x14ac:dyDescent="0.3">
      <c r="B144" t="s">
        <v>20</v>
      </c>
      <c r="C144">
        <v>329</v>
      </c>
      <c r="E144" t="s">
        <v>14</v>
      </c>
      <c r="F144">
        <v>424</v>
      </c>
    </row>
    <row r="145" spans="2:6" x14ac:dyDescent="0.3">
      <c r="B145" t="s">
        <v>20</v>
      </c>
      <c r="C145">
        <v>97</v>
      </c>
      <c r="E145" t="s">
        <v>14</v>
      </c>
      <c r="F145">
        <v>151</v>
      </c>
    </row>
    <row r="146" spans="2:6" x14ac:dyDescent="0.3">
      <c r="B146" t="s">
        <v>20</v>
      </c>
      <c r="C146">
        <v>1784</v>
      </c>
      <c r="E146" t="s">
        <v>14</v>
      </c>
      <c r="F146">
        <v>1608</v>
      </c>
    </row>
    <row r="147" spans="2:6" x14ac:dyDescent="0.3">
      <c r="B147" t="s">
        <v>20</v>
      </c>
      <c r="C147">
        <v>1684</v>
      </c>
      <c r="E147" t="s">
        <v>14</v>
      </c>
      <c r="F147">
        <v>941</v>
      </c>
    </row>
    <row r="148" spans="2:6" x14ac:dyDescent="0.3">
      <c r="B148" t="s">
        <v>20</v>
      </c>
      <c r="C148">
        <v>250</v>
      </c>
      <c r="E148" t="s">
        <v>14</v>
      </c>
      <c r="F148">
        <v>1</v>
      </c>
    </row>
    <row r="149" spans="2:6" x14ac:dyDescent="0.3">
      <c r="B149" t="s">
        <v>20</v>
      </c>
      <c r="C149">
        <v>238</v>
      </c>
      <c r="E149" t="s">
        <v>14</v>
      </c>
      <c r="F149">
        <v>40</v>
      </c>
    </row>
    <row r="150" spans="2:6" x14ac:dyDescent="0.3">
      <c r="B150" t="s">
        <v>20</v>
      </c>
      <c r="C150">
        <v>53</v>
      </c>
      <c r="E150" t="s">
        <v>14</v>
      </c>
      <c r="F150">
        <v>3015</v>
      </c>
    </row>
    <row r="151" spans="2:6" x14ac:dyDescent="0.3">
      <c r="B151" t="s">
        <v>20</v>
      </c>
      <c r="C151">
        <v>214</v>
      </c>
      <c r="E151" t="s">
        <v>14</v>
      </c>
      <c r="F151">
        <v>435</v>
      </c>
    </row>
    <row r="152" spans="2:6" x14ac:dyDescent="0.3">
      <c r="B152" t="s">
        <v>20</v>
      </c>
      <c r="C152">
        <v>222</v>
      </c>
      <c r="E152" t="s">
        <v>14</v>
      </c>
      <c r="F152">
        <v>714</v>
      </c>
    </row>
    <row r="153" spans="2:6" x14ac:dyDescent="0.3">
      <c r="B153" t="s">
        <v>20</v>
      </c>
      <c r="C153">
        <v>1884</v>
      </c>
      <c r="E153" t="s">
        <v>14</v>
      </c>
      <c r="F153">
        <v>5497</v>
      </c>
    </row>
    <row r="154" spans="2:6" x14ac:dyDescent="0.3">
      <c r="B154" t="s">
        <v>20</v>
      </c>
      <c r="C154">
        <v>218</v>
      </c>
      <c r="E154" t="s">
        <v>14</v>
      </c>
      <c r="F154">
        <v>418</v>
      </c>
    </row>
    <row r="155" spans="2:6" x14ac:dyDescent="0.3">
      <c r="B155" t="s">
        <v>20</v>
      </c>
      <c r="C155">
        <v>6465</v>
      </c>
      <c r="E155" t="s">
        <v>14</v>
      </c>
      <c r="F155">
        <v>1439</v>
      </c>
    </row>
    <row r="156" spans="2:6" x14ac:dyDescent="0.3">
      <c r="B156" t="s">
        <v>20</v>
      </c>
      <c r="C156">
        <v>59</v>
      </c>
      <c r="E156" t="s">
        <v>14</v>
      </c>
      <c r="F156">
        <v>15</v>
      </c>
    </row>
    <row r="157" spans="2:6" x14ac:dyDescent="0.3">
      <c r="B157" t="s">
        <v>20</v>
      </c>
      <c r="C157">
        <v>88</v>
      </c>
      <c r="E157" t="s">
        <v>14</v>
      </c>
      <c r="F157">
        <v>1999</v>
      </c>
    </row>
    <row r="158" spans="2:6" x14ac:dyDescent="0.3">
      <c r="B158" t="s">
        <v>20</v>
      </c>
      <c r="C158">
        <v>1697</v>
      </c>
      <c r="E158" t="s">
        <v>14</v>
      </c>
      <c r="F158">
        <v>118</v>
      </c>
    </row>
    <row r="159" spans="2:6" x14ac:dyDescent="0.3">
      <c r="B159" t="s">
        <v>20</v>
      </c>
      <c r="C159">
        <v>92</v>
      </c>
      <c r="E159" t="s">
        <v>14</v>
      </c>
      <c r="F159">
        <v>162</v>
      </c>
    </row>
    <row r="160" spans="2:6" x14ac:dyDescent="0.3">
      <c r="B160" t="s">
        <v>20</v>
      </c>
      <c r="C160">
        <v>186</v>
      </c>
      <c r="E160" t="s">
        <v>14</v>
      </c>
      <c r="F160">
        <v>83</v>
      </c>
    </row>
    <row r="161" spans="2:6" x14ac:dyDescent="0.3">
      <c r="B161" t="s">
        <v>20</v>
      </c>
      <c r="C161">
        <v>138</v>
      </c>
      <c r="E161" t="s">
        <v>14</v>
      </c>
      <c r="F161">
        <v>747</v>
      </c>
    </row>
    <row r="162" spans="2:6" x14ac:dyDescent="0.3">
      <c r="B162" t="s">
        <v>20</v>
      </c>
      <c r="C162">
        <v>261</v>
      </c>
      <c r="E162" t="s">
        <v>14</v>
      </c>
      <c r="F162">
        <v>84</v>
      </c>
    </row>
    <row r="163" spans="2:6" x14ac:dyDescent="0.3">
      <c r="B163" t="s">
        <v>20</v>
      </c>
      <c r="C163">
        <v>107</v>
      </c>
      <c r="E163" t="s">
        <v>14</v>
      </c>
      <c r="F163">
        <v>91</v>
      </c>
    </row>
    <row r="164" spans="2:6" x14ac:dyDescent="0.3">
      <c r="B164" t="s">
        <v>20</v>
      </c>
      <c r="C164">
        <v>199</v>
      </c>
      <c r="E164" t="s">
        <v>14</v>
      </c>
      <c r="F164">
        <v>792</v>
      </c>
    </row>
    <row r="165" spans="2:6" x14ac:dyDescent="0.3">
      <c r="B165" t="s">
        <v>20</v>
      </c>
      <c r="C165">
        <v>5512</v>
      </c>
      <c r="E165" t="s">
        <v>14</v>
      </c>
      <c r="F165">
        <v>32</v>
      </c>
    </row>
    <row r="166" spans="2:6" x14ac:dyDescent="0.3">
      <c r="B166" t="s">
        <v>20</v>
      </c>
      <c r="C166">
        <v>86</v>
      </c>
      <c r="E166" t="s">
        <v>14</v>
      </c>
      <c r="F166">
        <v>186</v>
      </c>
    </row>
    <row r="167" spans="2:6" x14ac:dyDescent="0.3">
      <c r="B167" t="s">
        <v>20</v>
      </c>
      <c r="C167">
        <v>2768</v>
      </c>
      <c r="E167" t="s">
        <v>14</v>
      </c>
      <c r="F167">
        <v>605</v>
      </c>
    </row>
    <row r="168" spans="2:6" x14ac:dyDescent="0.3">
      <c r="B168" t="s">
        <v>20</v>
      </c>
      <c r="C168">
        <v>48</v>
      </c>
      <c r="E168" t="s">
        <v>14</v>
      </c>
      <c r="F168">
        <v>1</v>
      </c>
    </row>
    <row r="169" spans="2:6" x14ac:dyDescent="0.3">
      <c r="B169" t="s">
        <v>20</v>
      </c>
      <c r="C169">
        <v>87</v>
      </c>
      <c r="E169" t="s">
        <v>14</v>
      </c>
      <c r="F169">
        <v>31</v>
      </c>
    </row>
    <row r="170" spans="2:6" x14ac:dyDescent="0.3">
      <c r="B170" t="s">
        <v>20</v>
      </c>
      <c r="C170">
        <v>1894</v>
      </c>
      <c r="E170" t="s">
        <v>14</v>
      </c>
      <c r="F170">
        <v>1181</v>
      </c>
    </row>
    <row r="171" spans="2:6" x14ac:dyDescent="0.3">
      <c r="B171" t="s">
        <v>20</v>
      </c>
      <c r="C171">
        <v>282</v>
      </c>
      <c r="E171" t="s">
        <v>14</v>
      </c>
      <c r="F171">
        <v>39</v>
      </c>
    </row>
    <row r="172" spans="2:6" x14ac:dyDescent="0.3">
      <c r="B172" t="s">
        <v>20</v>
      </c>
      <c r="C172">
        <v>116</v>
      </c>
      <c r="E172" t="s">
        <v>14</v>
      </c>
      <c r="F172">
        <v>46</v>
      </c>
    </row>
    <row r="173" spans="2:6" x14ac:dyDescent="0.3">
      <c r="B173" t="s">
        <v>20</v>
      </c>
      <c r="C173">
        <v>83</v>
      </c>
      <c r="E173" t="s">
        <v>14</v>
      </c>
      <c r="F173">
        <v>105</v>
      </c>
    </row>
    <row r="174" spans="2:6" x14ac:dyDescent="0.3">
      <c r="B174" t="s">
        <v>20</v>
      </c>
      <c r="C174">
        <v>91</v>
      </c>
      <c r="E174" t="s">
        <v>14</v>
      </c>
      <c r="F174">
        <v>535</v>
      </c>
    </row>
    <row r="175" spans="2:6" x14ac:dyDescent="0.3">
      <c r="B175" t="s">
        <v>20</v>
      </c>
      <c r="C175">
        <v>546</v>
      </c>
      <c r="E175" t="s">
        <v>14</v>
      </c>
      <c r="F175">
        <v>16</v>
      </c>
    </row>
    <row r="176" spans="2:6" x14ac:dyDescent="0.3">
      <c r="B176" t="s">
        <v>20</v>
      </c>
      <c r="C176">
        <v>393</v>
      </c>
      <c r="E176" t="s">
        <v>14</v>
      </c>
      <c r="F176">
        <v>575</v>
      </c>
    </row>
    <row r="177" spans="2:6" x14ac:dyDescent="0.3">
      <c r="B177" t="s">
        <v>20</v>
      </c>
      <c r="C177">
        <v>133</v>
      </c>
      <c r="E177" t="s">
        <v>14</v>
      </c>
      <c r="F177">
        <v>1120</v>
      </c>
    </row>
    <row r="178" spans="2:6" x14ac:dyDescent="0.3">
      <c r="B178" t="s">
        <v>20</v>
      </c>
      <c r="C178">
        <v>254</v>
      </c>
      <c r="E178" t="s">
        <v>14</v>
      </c>
      <c r="F178">
        <v>113</v>
      </c>
    </row>
    <row r="179" spans="2:6" x14ac:dyDescent="0.3">
      <c r="B179" t="s">
        <v>20</v>
      </c>
      <c r="C179">
        <v>176</v>
      </c>
      <c r="E179" t="s">
        <v>14</v>
      </c>
      <c r="F179">
        <v>1538</v>
      </c>
    </row>
    <row r="180" spans="2:6" x14ac:dyDescent="0.3">
      <c r="B180" t="s">
        <v>20</v>
      </c>
      <c r="C180">
        <v>337</v>
      </c>
      <c r="E180" t="s">
        <v>14</v>
      </c>
      <c r="F180">
        <v>9</v>
      </c>
    </row>
    <row r="181" spans="2:6" x14ac:dyDescent="0.3">
      <c r="B181" t="s">
        <v>20</v>
      </c>
      <c r="C181">
        <v>107</v>
      </c>
      <c r="E181" t="s">
        <v>14</v>
      </c>
      <c r="F181">
        <v>554</v>
      </c>
    </row>
    <row r="182" spans="2:6" x14ac:dyDescent="0.3">
      <c r="B182" t="s">
        <v>20</v>
      </c>
      <c r="C182">
        <v>183</v>
      </c>
      <c r="E182" t="s">
        <v>14</v>
      </c>
      <c r="F182">
        <v>648</v>
      </c>
    </row>
    <row r="183" spans="2:6" x14ac:dyDescent="0.3">
      <c r="B183" t="s">
        <v>20</v>
      </c>
      <c r="C183">
        <v>72</v>
      </c>
      <c r="E183" t="s">
        <v>14</v>
      </c>
      <c r="F183">
        <v>21</v>
      </c>
    </row>
    <row r="184" spans="2:6" x14ac:dyDescent="0.3">
      <c r="B184" t="s">
        <v>20</v>
      </c>
      <c r="C184">
        <v>295</v>
      </c>
      <c r="E184" t="s">
        <v>14</v>
      </c>
      <c r="F184">
        <v>54</v>
      </c>
    </row>
    <row r="185" spans="2:6" x14ac:dyDescent="0.3">
      <c r="B185" t="s">
        <v>20</v>
      </c>
      <c r="C185">
        <v>142</v>
      </c>
      <c r="E185" t="s">
        <v>14</v>
      </c>
      <c r="F185">
        <v>120</v>
      </c>
    </row>
    <row r="186" spans="2:6" x14ac:dyDescent="0.3">
      <c r="B186" t="s">
        <v>20</v>
      </c>
      <c r="C186">
        <v>85</v>
      </c>
      <c r="E186" t="s">
        <v>14</v>
      </c>
      <c r="F186">
        <v>579</v>
      </c>
    </row>
    <row r="187" spans="2:6" x14ac:dyDescent="0.3">
      <c r="B187" t="s">
        <v>20</v>
      </c>
      <c r="C187">
        <v>659</v>
      </c>
      <c r="E187" t="s">
        <v>14</v>
      </c>
      <c r="F187">
        <v>2072</v>
      </c>
    </row>
    <row r="188" spans="2:6" x14ac:dyDescent="0.3">
      <c r="B188" t="s">
        <v>20</v>
      </c>
      <c r="C188">
        <v>121</v>
      </c>
      <c r="E188" t="s">
        <v>14</v>
      </c>
      <c r="F188">
        <v>0</v>
      </c>
    </row>
    <row r="189" spans="2:6" x14ac:dyDescent="0.3">
      <c r="B189" t="s">
        <v>20</v>
      </c>
      <c r="C189">
        <v>3742</v>
      </c>
      <c r="E189" t="s">
        <v>14</v>
      </c>
      <c r="F189">
        <v>1796</v>
      </c>
    </row>
    <row r="190" spans="2:6" x14ac:dyDescent="0.3">
      <c r="B190" t="s">
        <v>20</v>
      </c>
      <c r="C190">
        <v>223</v>
      </c>
      <c r="E190" t="s">
        <v>14</v>
      </c>
      <c r="F190">
        <v>62</v>
      </c>
    </row>
    <row r="191" spans="2:6" x14ac:dyDescent="0.3">
      <c r="B191" t="s">
        <v>20</v>
      </c>
      <c r="C191">
        <v>133</v>
      </c>
      <c r="E191" t="s">
        <v>14</v>
      </c>
      <c r="F191">
        <v>347</v>
      </c>
    </row>
    <row r="192" spans="2:6" x14ac:dyDescent="0.3">
      <c r="B192" t="s">
        <v>20</v>
      </c>
      <c r="C192">
        <v>5168</v>
      </c>
      <c r="E192" t="s">
        <v>14</v>
      </c>
      <c r="F192">
        <v>19</v>
      </c>
    </row>
    <row r="193" spans="2:6" x14ac:dyDescent="0.3">
      <c r="B193" t="s">
        <v>20</v>
      </c>
      <c r="C193">
        <v>307</v>
      </c>
      <c r="E193" t="s">
        <v>14</v>
      </c>
      <c r="F193">
        <v>1258</v>
      </c>
    </row>
    <row r="194" spans="2:6" x14ac:dyDescent="0.3">
      <c r="B194" t="s">
        <v>20</v>
      </c>
      <c r="C194">
        <v>2441</v>
      </c>
      <c r="E194" t="s">
        <v>14</v>
      </c>
      <c r="F194">
        <v>362</v>
      </c>
    </row>
    <row r="195" spans="2:6" x14ac:dyDescent="0.3">
      <c r="B195" t="s">
        <v>20</v>
      </c>
      <c r="C195">
        <v>1385</v>
      </c>
      <c r="E195" t="s">
        <v>14</v>
      </c>
      <c r="F195">
        <v>133</v>
      </c>
    </row>
    <row r="196" spans="2:6" x14ac:dyDescent="0.3">
      <c r="B196" t="s">
        <v>20</v>
      </c>
      <c r="C196">
        <v>190</v>
      </c>
      <c r="E196" t="s">
        <v>14</v>
      </c>
      <c r="F196">
        <v>846</v>
      </c>
    </row>
    <row r="197" spans="2:6" x14ac:dyDescent="0.3">
      <c r="B197" t="s">
        <v>20</v>
      </c>
      <c r="C197">
        <v>470</v>
      </c>
      <c r="E197" t="s">
        <v>14</v>
      </c>
      <c r="F197">
        <v>10</v>
      </c>
    </row>
    <row r="198" spans="2:6" x14ac:dyDescent="0.3">
      <c r="B198" t="s">
        <v>20</v>
      </c>
      <c r="C198">
        <v>253</v>
      </c>
      <c r="E198" t="s">
        <v>14</v>
      </c>
      <c r="F198">
        <v>191</v>
      </c>
    </row>
    <row r="199" spans="2:6" x14ac:dyDescent="0.3">
      <c r="B199" t="s">
        <v>20</v>
      </c>
      <c r="C199">
        <v>1113</v>
      </c>
      <c r="E199" t="s">
        <v>14</v>
      </c>
      <c r="F199">
        <v>1979</v>
      </c>
    </row>
    <row r="200" spans="2:6" x14ac:dyDescent="0.3">
      <c r="B200" t="s">
        <v>20</v>
      </c>
      <c r="C200">
        <v>2283</v>
      </c>
      <c r="E200" t="s">
        <v>14</v>
      </c>
      <c r="F200">
        <v>63</v>
      </c>
    </row>
    <row r="201" spans="2:6" x14ac:dyDescent="0.3">
      <c r="B201" t="s">
        <v>20</v>
      </c>
      <c r="C201">
        <v>1095</v>
      </c>
      <c r="E201" t="s">
        <v>14</v>
      </c>
      <c r="F201">
        <v>6080</v>
      </c>
    </row>
    <row r="202" spans="2:6" x14ac:dyDescent="0.3">
      <c r="B202" t="s">
        <v>20</v>
      </c>
      <c r="C202">
        <v>1690</v>
      </c>
      <c r="E202" t="s">
        <v>14</v>
      </c>
      <c r="F202">
        <v>80</v>
      </c>
    </row>
    <row r="203" spans="2:6" x14ac:dyDescent="0.3">
      <c r="B203" t="s">
        <v>20</v>
      </c>
      <c r="C203">
        <v>191</v>
      </c>
      <c r="E203" t="s">
        <v>14</v>
      </c>
      <c r="F203">
        <v>9</v>
      </c>
    </row>
    <row r="204" spans="2:6" x14ac:dyDescent="0.3">
      <c r="B204" t="s">
        <v>20</v>
      </c>
      <c r="C204">
        <v>2013</v>
      </c>
      <c r="E204" t="s">
        <v>14</v>
      </c>
      <c r="F204">
        <v>1784</v>
      </c>
    </row>
    <row r="205" spans="2:6" x14ac:dyDescent="0.3">
      <c r="B205" t="s">
        <v>20</v>
      </c>
      <c r="C205">
        <v>1703</v>
      </c>
      <c r="E205" t="s">
        <v>14</v>
      </c>
      <c r="F205">
        <v>243</v>
      </c>
    </row>
    <row r="206" spans="2:6" x14ac:dyDescent="0.3">
      <c r="B206" t="s">
        <v>20</v>
      </c>
      <c r="C206">
        <v>80</v>
      </c>
      <c r="E206" t="s">
        <v>14</v>
      </c>
      <c r="F206">
        <v>1296</v>
      </c>
    </row>
    <row r="207" spans="2:6" x14ac:dyDescent="0.3">
      <c r="B207" t="s">
        <v>20</v>
      </c>
      <c r="C207">
        <v>41</v>
      </c>
      <c r="E207" t="s">
        <v>14</v>
      </c>
      <c r="F207">
        <v>77</v>
      </c>
    </row>
    <row r="208" spans="2:6" x14ac:dyDescent="0.3">
      <c r="B208" t="s">
        <v>20</v>
      </c>
      <c r="C208">
        <v>187</v>
      </c>
      <c r="E208" t="s">
        <v>14</v>
      </c>
      <c r="F208">
        <v>395</v>
      </c>
    </row>
    <row r="209" spans="2:6" x14ac:dyDescent="0.3">
      <c r="B209" t="s">
        <v>20</v>
      </c>
      <c r="C209">
        <v>2875</v>
      </c>
      <c r="E209" t="s">
        <v>14</v>
      </c>
      <c r="F209">
        <v>49</v>
      </c>
    </row>
    <row r="210" spans="2:6" x14ac:dyDescent="0.3">
      <c r="B210" t="s">
        <v>20</v>
      </c>
      <c r="C210">
        <v>88</v>
      </c>
      <c r="E210" t="s">
        <v>14</v>
      </c>
      <c r="F210">
        <v>180</v>
      </c>
    </row>
    <row r="211" spans="2:6" x14ac:dyDescent="0.3">
      <c r="B211" t="s">
        <v>20</v>
      </c>
      <c r="C211">
        <v>191</v>
      </c>
      <c r="E211" t="s">
        <v>14</v>
      </c>
      <c r="F211">
        <v>2690</v>
      </c>
    </row>
    <row r="212" spans="2:6" x14ac:dyDescent="0.3">
      <c r="B212" t="s">
        <v>20</v>
      </c>
      <c r="C212">
        <v>139</v>
      </c>
      <c r="E212" t="s">
        <v>14</v>
      </c>
      <c r="F212">
        <v>2779</v>
      </c>
    </row>
    <row r="213" spans="2:6" x14ac:dyDescent="0.3">
      <c r="B213" t="s">
        <v>20</v>
      </c>
      <c r="C213">
        <v>186</v>
      </c>
      <c r="E213" t="s">
        <v>14</v>
      </c>
      <c r="F213">
        <v>92</v>
      </c>
    </row>
    <row r="214" spans="2:6" x14ac:dyDescent="0.3">
      <c r="B214" t="s">
        <v>20</v>
      </c>
      <c r="C214">
        <v>112</v>
      </c>
      <c r="E214" t="s">
        <v>14</v>
      </c>
      <c r="F214">
        <v>1028</v>
      </c>
    </row>
    <row r="215" spans="2:6" x14ac:dyDescent="0.3">
      <c r="B215" t="s">
        <v>20</v>
      </c>
      <c r="C215">
        <v>101</v>
      </c>
      <c r="E215" t="s">
        <v>14</v>
      </c>
      <c r="F215">
        <v>26</v>
      </c>
    </row>
    <row r="216" spans="2:6" x14ac:dyDescent="0.3">
      <c r="B216" t="s">
        <v>20</v>
      </c>
      <c r="C216">
        <v>206</v>
      </c>
      <c r="E216" t="s">
        <v>14</v>
      </c>
      <c r="F216">
        <v>1790</v>
      </c>
    </row>
    <row r="217" spans="2:6" x14ac:dyDescent="0.3">
      <c r="B217" t="s">
        <v>20</v>
      </c>
      <c r="C217">
        <v>154</v>
      </c>
      <c r="E217" t="s">
        <v>14</v>
      </c>
      <c r="F217">
        <v>37</v>
      </c>
    </row>
    <row r="218" spans="2:6" x14ac:dyDescent="0.3">
      <c r="B218" t="s">
        <v>20</v>
      </c>
      <c r="C218">
        <v>5966</v>
      </c>
      <c r="E218" t="s">
        <v>14</v>
      </c>
      <c r="F218">
        <v>35</v>
      </c>
    </row>
    <row r="219" spans="2:6" x14ac:dyDescent="0.3">
      <c r="B219" t="s">
        <v>20</v>
      </c>
      <c r="C219">
        <v>169</v>
      </c>
      <c r="E219" t="s">
        <v>14</v>
      </c>
      <c r="F219">
        <v>558</v>
      </c>
    </row>
    <row r="220" spans="2:6" x14ac:dyDescent="0.3">
      <c r="B220" t="s">
        <v>20</v>
      </c>
      <c r="C220">
        <v>2106</v>
      </c>
      <c r="E220" t="s">
        <v>14</v>
      </c>
      <c r="F220">
        <v>64</v>
      </c>
    </row>
    <row r="221" spans="2:6" x14ac:dyDescent="0.3">
      <c r="B221" t="s">
        <v>20</v>
      </c>
      <c r="C221">
        <v>131</v>
      </c>
      <c r="E221" t="s">
        <v>14</v>
      </c>
      <c r="F221">
        <v>245</v>
      </c>
    </row>
    <row r="222" spans="2:6" x14ac:dyDescent="0.3">
      <c r="B222" t="s">
        <v>20</v>
      </c>
      <c r="C222">
        <v>84</v>
      </c>
      <c r="E222" t="s">
        <v>14</v>
      </c>
      <c r="F222">
        <v>71</v>
      </c>
    </row>
    <row r="223" spans="2:6" x14ac:dyDescent="0.3">
      <c r="B223" t="s">
        <v>20</v>
      </c>
      <c r="C223">
        <v>155</v>
      </c>
      <c r="E223" t="s">
        <v>14</v>
      </c>
      <c r="F223">
        <v>42</v>
      </c>
    </row>
    <row r="224" spans="2:6" x14ac:dyDescent="0.3">
      <c r="B224" t="s">
        <v>20</v>
      </c>
      <c r="C224">
        <v>189</v>
      </c>
      <c r="E224" t="s">
        <v>14</v>
      </c>
      <c r="F224">
        <v>156</v>
      </c>
    </row>
    <row r="225" spans="2:6" x14ac:dyDescent="0.3">
      <c r="B225" t="s">
        <v>20</v>
      </c>
      <c r="C225">
        <v>4799</v>
      </c>
      <c r="E225" t="s">
        <v>14</v>
      </c>
      <c r="F225">
        <v>1368</v>
      </c>
    </row>
    <row r="226" spans="2:6" x14ac:dyDescent="0.3">
      <c r="B226" t="s">
        <v>20</v>
      </c>
      <c r="C226">
        <v>1137</v>
      </c>
      <c r="E226" t="s">
        <v>14</v>
      </c>
      <c r="F226">
        <v>102</v>
      </c>
    </row>
    <row r="227" spans="2:6" x14ac:dyDescent="0.3">
      <c r="B227" t="s">
        <v>20</v>
      </c>
      <c r="C227">
        <v>1152</v>
      </c>
      <c r="E227" t="s">
        <v>14</v>
      </c>
      <c r="F227">
        <v>86</v>
      </c>
    </row>
    <row r="228" spans="2:6" x14ac:dyDescent="0.3">
      <c r="B228" t="s">
        <v>20</v>
      </c>
      <c r="C228">
        <v>50</v>
      </c>
      <c r="E228" t="s">
        <v>14</v>
      </c>
      <c r="F228">
        <v>253</v>
      </c>
    </row>
    <row r="229" spans="2:6" x14ac:dyDescent="0.3">
      <c r="B229" t="s">
        <v>20</v>
      </c>
      <c r="C229">
        <v>3059</v>
      </c>
      <c r="E229" t="s">
        <v>14</v>
      </c>
      <c r="F229">
        <v>157</v>
      </c>
    </row>
    <row r="230" spans="2:6" x14ac:dyDescent="0.3">
      <c r="B230" t="s">
        <v>20</v>
      </c>
      <c r="C230">
        <v>34</v>
      </c>
      <c r="E230" t="s">
        <v>14</v>
      </c>
      <c r="F230">
        <v>183</v>
      </c>
    </row>
    <row r="231" spans="2:6" x14ac:dyDescent="0.3">
      <c r="B231" t="s">
        <v>20</v>
      </c>
      <c r="C231">
        <v>220</v>
      </c>
      <c r="E231" t="s">
        <v>14</v>
      </c>
      <c r="F231">
        <v>82</v>
      </c>
    </row>
    <row r="232" spans="2:6" x14ac:dyDescent="0.3">
      <c r="B232" t="s">
        <v>20</v>
      </c>
      <c r="C232">
        <v>1604</v>
      </c>
      <c r="E232" t="s">
        <v>14</v>
      </c>
      <c r="F232">
        <v>1</v>
      </c>
    </row>
    <row r="233" spans="2:6" x14ac:dyDescent="0.3">
      <c r="B233" t="s">
        <v>20</v>
      </c>
      <c r="C233">
        <v>454</v>
      </c>
      <c r="E233" t="s">
        <v>14</v>
      </c>
      <c r="F233">
        <v>1198</v>
      </c>
    </row>
    <row r="234" spans="2:6" x14ac:dyDescent="0.3">
      <c r="B234" t="s">
        <v>20</v>
      </c>
      <c r="C234">
        <v>123</v>
      </c>
      <c r="E234" t="s">
        <v>14</v>
      </c>
      <c r="F234">
        <v>648</v>
      </c>
    </row>
    <row r="235" spans="2:6" x14ac:dyDescent="0.3">
      <c r="B235" t="s">
        <v>20</v>
      </c>
      <c r="C235">
        <v>299</v>
      </c>
      <c r="E235" t="s">
        <v>14</v>
      </c>
      <c r="F235">
        <v>64</v>
      </c>
    </row>
    <row r="236" spans="2:6" x14ac:dyDescent="0.3">
      <c r="B236" t="s">
        <v>20</v>
      </c>
      <c r="C236">
        <v>2237</v>
      </c>
      <c r="E236" t="s">
        <v>14</v>
      </c>
      <c r="F236">
        <v>62</v>
      </c>
    </row>
    <row r="237" spans="2:6" x14ac:dyDescent="0.3">
      <c r="B237" t="s">
        <v>20</v>
      </c>
      <c r="C237">
        <v>645</v>
      </c>
      <c r="E237" t="s">
        <v>14</v>
      </c>
      <c r="F237">
        <v>750</v>
      </c>
    </row>
    <row r="238" spans="2:6" x14ac:dyDescent="0.3">
      <c r="B238" t="s">
        <v>20</v>
      </c>
      <c r="C238">
        <v>484</v>
      </c>
      <c r="E238" t="s">
        <v>14</v>
      </c>
      <c r="F238">
        <v>105</v>
      </c>
    </row>
    <row r="239" spans="2:6" x14ac:dyDescent="0.3">
      <c r="B239" t="s">
        <v>20</v>
      </c>
      <c r="C239">
        <v>154</v>
      </c>
      <c r="E239" t="s">
        <v>14</v>
      </c>
      <c r="F239">
        <v>2604</v>
      </c>
    </row>
    <row r="240" spans="2:6" x14ac:dyDescent="0.3">
      <c r="B240" t="s">
        <v>20</v>
      </c>
      <c r="C240">
        <v>82</v>
      </c>
      <c r="E240" t="s">
        <v>14</v>
      </c>
      <c r="F240">
        <v>65</v>
      </c>
    </row>
    <row r="241" spans="2:6" x14ac:dyDescent="0.3">
      <c r="B241" t="s">
        <v>20</v>
      </c>
      <c r="C241">
        <v>134</v>
      </c>
      <c r="E241" t="s">
        <v>14</v>
      </c>
      <c r="F241">
        <v>94</v>
      </c>
    </row>
    <row r="242" spans="2:6" x14ac:dyDescent="0.3">
      <c r="B242" t="s">
        <v>20</v>
      </c>
      <c r="C242">
        <v>5203</v>
      </c>
      <c r="E242" t="s">
        <v>14</v>
      </c>
      <c r="F242">
        <v>257</v>
      </c>
    </row>
    <row r="243" spans="2:6" x14ac:dyDescent="0.3">
      <c r="B243" t="s">
        <v>20</v>
      </c>
      <c r="C243">
        <v>94</v>
      </c>
      <c r="E243" t="s">
        <v>14</v>
      </c>
      <c r="F243">
        <v>2928</v>
      </c>
    </row>
    <row r="244" spans="2:6" x14ac:dyDescent="0.3">
      <c r="B244" t="s">
        <v>20</v>
      </c>
      <c r="C244">
        <v>205</v>
      </c>
      <c r="E244" t="s">
        <v>14</v>
      </c>
      <c r="F244">
        <v>4697</v>
      </c>
    </row>
    <row r="245" spans="2:6" x14ac:dyDescent="0.3">
      <c r="B245" t="s">
        <v>20</v>
      </c>
      <c r="C245">
        <v>92</v>
      </c>
      <c r="E245" t="s">
        <v>14</v>
      </c>
      <c r="F245">
        <v>2915</v>
      </c>
    </row>
    <row r="246" spans="2:6" x14ac:dyDescent="0.3">
      <c r="B246" t="s">
        <v>20</v>
      </c>
      <c r="C246">
        <v>219</v>
      </c>
      <c r="E246" t="s">
        <v>14</v>
      </c>
      <c r="F246">
        <v>18</v>
      </c>
    </row>
    <row r="247" spans="2:6" x14ac:dyDescent="0.3">
      <c r="B247" t="s">
        <v>20</v>
      </c>
      <c r="C247">
        <v>2526</v>
      </c>
      <c r="E247" t="s">
        <v>14</v>
      </c>
      <c r="F247">
        <v>602</v>
      </c>
    </row>
    <row r="248" spans="2:6" x14ac:dyDescent="0.3">
      <c r="B248" t="s">
        <v>20</v>
      </c>
      <c r="C248">
        <v>94</v>
      </c>
      <c r="E248" t="s">
        <v>14</v>
      </c>
      <c r="F248">
        <v>1</v>
      </c>
    </row>
    <row r="249" spans="2:6" x14ac:dyDescent="0.3">
      <c r="B249" t="s">
        <v>20</v>
      </c>
      <c r="C249">
        <v>1713</v>
      </c>
      <c r="E249" t="s">
        <v>14</v>
      </c>
      <c r="F249">
        <v>3868</v>
      </c>
    </row>
    <row r="250" spans="2:6" x14ac:dyDescent="0.3">
      <c r="B250" t="s">
        <v>20</v>
      </c>
      <c r="C250">
        <v>249</v>
      </c>
      <c r="E250" t="s">
        <v>14</v>
      </c>
      <c r="F250">
        <v>504</v>
      </c>
    </row>
    <row r="251" spans="2:6" x14ac:dyDescent="0.3">
      <c r="B251" t="s">
        <v>20</v>
      </c>
      <c r="C251">
        <v>192</v>
      </c>
      <c r="E251" t="s">
        <v>14</v>
      </c>
      <c r="F251">
        <v>14</v>
      </c>
    </row>
    <row r="252" spans="2:6" x14ac:dyDescent="0.3">
      <c r="B252" t="s">
        <v>20</v>
      </c>
      <c r="C252">
        <v>247</v>
      </c>
      <c r="E252" t="s">
        <v>14</v>
      </c>
      <c r="F252">
        <v>750</v>
      </c>
    </row>
    <row r="253" spans="2:6" x14ac:dyDescent="0.3">
      <c r="B253" t="s">
        <v>20</v>
      </c>
      <c r="C253">
        <v>2293</v>
      </c>
      <c r="E253" t="s">
        <v>14</v>
      </c>
      <c r="F253">
        <v>77</v>
      </c>
    </row>
    <row r="254" spans="2:6" x14ac:dyDescent="0.3">
      <c r="B254" t="s">
        <v>20</v>
      </c>
      <c r="C254">
        <v>3131</v>
      </c>
      <c r="E254" t="s">
        <v>14</v>
      </c>
      <c r="F254">
        <v>752</v>
      </c>
    </row>
    <row r="255" spans="2:6" x14ac:dyDescent="0.3">
      <c r="B255" t="s">
        <v>20</v>
      </c>
      <c r="C255">
        <v>143</v>
      </c>
      <c r="E255" t="s">
        <v>14</v>
      </c>
      <c r="F255">
        <v>131</v>
      </c>
    </row>
    <row r="256" spans="2:6" x14ac:dyDescent="0.3">
      <c r="B256" t="s">
        <v>20</v>
      </c>
      <c r="C256">
        <v>296</v>
      </c>
      <c r="E256" t="s">
        <v>14</v>
      </c>
      <c r="F256">
        <v>87</v>
      </c>
    </row>
    <row r="257" spans="2:6" x14ac:dyDescent="0.3">
      <c r="B257" t="s">
        <v>20</v>
      </c>
      <c r="C257">
        <v>170</v>
      </c>
      <c r="E257" t="s">
        <v>14</v>
      </c>
      <c r="F257">
        <v>1063</v>
      </c>
    </row>
    <row r="258" spans="2:6" x14ac:dyDescent="0.3">
      <c r="B258" t="s">
        <v>20</v>
      </c>
      <c r="C258">
        <v>86</v>
      </c>
      <c r="E258" t="s">
        <v>14</v>
      </c>
      <c r="F258">
        <v>76</v>
      </c>
    </row>
    <row r="259" spans="2:6" x14ac:dyDescent="0.3">
      <c r="B259" t="s">
        <v>20</v>
      </c>
      <c r="C259">
        <v>6286</v>
      </c>
      <c r="E259" t="s">
        <v>14</v>
      </c>
      <c r="F259">
        <v>4428</v>
      </c>
    </row>
    <row r="260" spans="2:6" x14ac:dyDescent="0.3">
      <c r="B260" t="s">
        <v>20</v>
      </c>
      <c r="C260">
        <v>3727</v>
      </c>
      <c r="E260" t="s">
        <v>14</v>
      </c>
      <c r="F260">
        <v>58</v>
      </c>
    </row>
    <row r="261" spans="2:6" x14ac:dyDescent="0.3">
      <c r="B261" t="s">
        <v>20</v>
      </c>
      <c r="C261">
        <v>1605</v>
      </c>
      <c r="E261" t="s">
        <v>14</v>
      </c>
      <c r="F261">
        <v>111</v>
      </c>
    </row>
    <row r="262" spans="2:6" x14ac:dyDescent="0.3">
      <c r="B262" t="s">
        <v>20</v>
      </c>
      <c r="C262">
        <v>2120</v>
      </c>
      <c r="E262" t="s">
        <v>14</v>
      </c>
      <c r="F262">
        <v>2955</v>
      </c>
    </row>
    <row r="263" spans="2:6" x14ac:dyDescent="0.3">
      <c r="B263" t="s">
        <v>20</v>
      </c>
      <c r="C263">
        <v>50</v>
      </c>
      <c r="E263" t="s">
        <v>14</v>
      </c>
      <c r="F263">
        <v>1657</v>
      </c>
    </row>
    <row r="264" spans="2:6" x14ac:dyDescent="0.3">
      <c r="B264" t="s">
        <v>20</v>
      </c>
      <c r="C264">
        <v>2080</v>
      </c>
      <c r="E264" t="s">
        <v>14</v>
      </c>
      <c r="F264">
        <v>926</v>
      </c>
    </row>
    <row r="265" spans="2:6" x14ac:dyDescent="0.3">
      <c r="B265" t="s">
        <v>20</v>
      </c>
      <c r="C265">
        <v>2105</v>
      </c>
      <c r="E265" t="s">
        <v>14</v>
      </c>
      <c r="F265">
        <v>77</v>
      </c>
    </row>
    <row r="266" spans="2:6" x14ac:dyDescent="0.3">
      <c r="B266" t="s">
        <v>20</v>
      </c>
      <c r="C266">
        <v>2436</v>
      </c>
      <c r="E266" t="s">
        <v>14</v>
      </c>
      <c r="F266">
        <v>1748</v>
      </c>
    </row>
    <row r="267" spans="2:6" x14ac:dyDescent="0.3">
      <c r="B267" t="s">
        <v>20</v>
      </c>
      <c r="C267">
        <v>80</v>
      </c>
      <c r="E267" t="s">
        <v>14</v>
      </c>
      <c r="F267">
        <v>79</v>
      </c>
    </row>
    <row r="268" spans="2:6" x14ac:dyDescent="0.3">
      <c r="B268" t="s">
        <v>20</v>
      </c>
      <c r="C268">
        <v>42</v>
      </c>
      <c r="E268" t="s">
        <v>14</v>
      </c>
      <c r="F268">
        <v>889</v>
      </c>
    </row>
    <row r="269" spans="2:6" x14ac:dyDescent="0.3">
      <c r="B269" t="s">
        <v>20</v>
      </c>
      <c r="C269">
        <v>139</v>
      </c>
      <c r="E269" t="s">
        <v>14</v>
      </c>
      <c r="F269">
        <v>56</v>
      </c>
    </row>
    <row r="270" spans="2:6" x14ac:dyDescent="0.3">
      <c r="B270" t="s">
        <v>20</v>
      </c>
      <c r="C270">
        <v>159</v>
      </c>
      <c r="E270" t="s">
        <v>14</v>
      </c>
      <c r="F270">
        <v>1</v>
      </c>
    </row>
    <row r="271" spans="2:6" x14ac:dyDescent="0.3">
      <c r="B271" t="s">
        <v>20</v>
      </c>
      <c r="C271">
        <v>381</v>
      </c>
      <c r="E271" t="s">
        <v>14</v>
      </c>
      <c r="F271">
        <v>83</v>
      </c>
    </row>
    <row r="272" spans="2:6" x14ac:dyDescent="0.3">
      <c r="B272" t="s">
        <v>20</v>
      </c>
      <c r="C272">
        <v>194</v>
      </c>
      <c r="E272" t="s">
        <v>14</v>
      </c>
      <c r="F272">
        <v>2025</v>
      </c>
    </row>
    <row r="273" spans="2:6" x14ac:dyDescent="0.3">
      <c r="B273" t="s">
        <v>20</v>
      </c>
      <c r="C273">
        <v>106</v>
      </c>
      <c r="E273" t="s">
        <v>14</v>
      </c>
      <c r="F273">
        <v>14</v>
      </c>
    </row>
    <row r="274" spans="2:6" x14ac:dyDescent="0.3">
      <c r="B274" t="s">
        <v>20</v>
      </c>
      <c r="C274">
        <v>142</v>
      </c>
      <c r="E274" t="s">
        <v>14</v>
      </c>
      <c r="F274">
        <v>656</v>
      </c>
    </row>
    <row r="275" spans="2:6" x14ac:dyDescent="0.3">
      <c r="B275" t="s">
        <v>20</v>
      </c>
      <c r="C275">
        <v>211</v>
      </c>
      <c r="E275" t="s">
        <v>14</v>
      </c>
      <c r="F275">
        <v>1596</v>
      </c>
    </row>
    <row r="276" spans="2:6" x14ac:dyDescent="0.3">
      <c r="B276" t="s">
        <v>20</v>
      </c>
      <c r="C276">
        <v>2756</v>
      </c>
      <c r="E276" t="s">
        <v>14</v>
      </c>
      <c r="F276">
        <v>10</v>
      </c>
    </row>
    <row r="277" spans="2:6" x14ac:dyDescent="0.3">
      <c r="B277" t="s">
        <v>20</v>
      </c>
      <c r="C277">
        <v>173</v>
      </c>
      <c r="E277" t="s">
        <v>14</v>
      </c>
      <c r="F277">
        <v>1121</v>
      </c>
    </row>
    <row r="278" spans="2:6" x14ac:dyDescent="0.3">
      <c r="B278" t="s">
        <v>20</v>
      </c>
      <c r="C278">
        <v>87</v>
      </c>
      <c r="E278" t="s">
        <v>14</v>
      </c>
      <c r="F278">
        <v>15</v>
      </c>
    </row>
    <row r="279" spans="2:6" x14ac:dyDescent="0.3">
      <c r="B279" t="s">
        <v>20</v>
      </c>
      <c r="C279">
        <v>1572</v>
      </c>
      <c r="E279" t="s">
        <v>14</v>
      </c>
      <c r="F279">
        <v>191</v>
      </c>
    </row>
    <row r="280" spans="2:6" x14ac:dyDescent="0.3">
      <c r="B280" t="s">
        <v>20</v>
      </c>
      <c r="C280">
        <v>2346</v>
      </c>
      <c r="E280" t="s">
        <v>14</v>
      </c>
      <c r="F280">
        <v>16</v>
      </c>
    </row>
    <row r="281" spans="2:6" x14ac:dyDescent="0.3">
      <c r="B281" t="s">
        <v>20</v>
      </c>
      <c r="C281">
        <v>115</v>
      </c>
      <c r="E281" t="s">
        <v>14</v>
      </c>
      <c r="F281">
        <v>17</v>
      </c>
    </row>
    <row r="282" spans="2:6" x14ac:dyDescent="0.3">
      <c r="B282" t="s">
        <v>20</v>
      </c>
      <c r="C282">
        <v>85</v>
      </c>
      <c r="E282" t="s">
        <v>14</v>
      </c>
      <c r="F282">
        <v>34</v>
      </c>
    </row>
    <row r="283" spans="2:6" x14ac:dyDescent="0.3">
      <c r="B283" t="s">
        <v>20</v>
      </c>
      <c r="C283">
        <v>144</v>
      </c>
      <c r="E283" t="s">
        <v>14</v>
      </c>
      <c r="F283">
        <v>1</v>
      </c>
    </row>
    <row r="284" spans="2:6" x14ac:dyDescent="0.3">
      <c r="B284" t="s">
        <v>20</v>
      </c>
      <c r="C284">
        <v>2443</v>
      </c>
      <c r="E284" t="s">
        <v>14</v>
      </c>
      <c r="F284">
        <v>1274</v>
      </c>
    </row>
    <row r="285" spans="2:6" x14ac:dyDescent="0.3">
      <c r="B285" t="s">
        <v>20</v>
      </c>
      <c r="C285">
        <v>64</v>
      </c>
      <c r="E285" t="s">
        <v>14</v>
      </c>
      <c r="F285">
        <v>210</v>
      </c>
    </row>
    <row r="286" spans="2:6" x14ac:dyDescent="0.3">
      <c r="B286" t="s">
        <v>20</v>
      </c>
      <c r="C286">
        <v>268</v>
      </c>
      <c r="E286" t="s">
        <v>14</v>
      </c>
      <c r="F286">
        <v>248</v>
      </c>
    </row>
    <row r="287" spans="2:6" x14ac:dyDescent="0.3">
      <c r="B287" t="s">
        <v>20</v>
      </c>
      <c r="C287">
        <v>195</v>
      </c>
      <c r="E287" t="s">
        <v>14</v>
      </c>
      <c r="F287">
        <v>513</v>
      </c>
    </row>
    <row r="288" spans="2:6" x14ac:dyDescent="0.3">
      <c r="B288" t="s">
        <v>20</v>
      </c>
      <c r="C288">
        <v>186</v>
      </c>
      <c r="E288" t="s">
        <v>14</v>
      </c>
      <c r="F288">
        <v>3410</v>
      </c>
    </row>
    <row r="289" spans="2:6" x14ac:dyDescent="0.3">
      <c r="B289" t="s">
        <v>20</v>
      </c>
      <c r="C289">
        <v>460</v>
      </c>
      <c r="E289" t="s">
        <v>14</v>
      </c>
      <c r="F289">
        <v>10</v>
      </c>
    </row>
    <row r="290" spans="2:6" x14ac:dyDescent="0.3">
      <c r="B290" t="s">
        <v>20</v>
      </c>
      <c r="C290">
        <v>2528</v>
      </c>
      <c r="E290" t="s">
        <v>14</v>
      </c>
      <c r="F290">
        <v>2201</v>
      </c>
    </row>
    <row r="291" spans="2:6" x14ac:dyDescent="0.3">
      <c r="B291" t="s">
        <v>20</v>
      </c>
      <c r="C291">
        <v>3657</v>
      </c>
      <c r="E291" t="s">
        <v>14</v>
      </c>
      <c r="F291">
        <v>676</v>
      </c>
    </row>
    <row r="292" spans="2:6" x14ac:dyDescent="0.3">
      <c r="B292" t="s">
        <v>20</v>
      </c>
      <c r="C292">
        <v>131</v>
      </c>
      <c r="E292" t="s">
        <v>14</v>
      </c>
      <c r="F292">
        <v>831</v>
      </c>
    </row>
    <row r="293" spans="2:6" x14ac:dyDescent="0.3">
      <c r="B293" t="s">
        <v>20</v>
      </c>
      <c r="C293">
        <v>239</v>
      </c>
      <c r="E293" t="s">
        <v>14</v>
      </c>
      <c r="F293">
        <v>859</v>
      </c>
    </row>
    <row r="294" spans="2:6" x14ac:dyDescent="0.3">
      <c r="B294" t="s">
        <v>20</v>
      </c>
      <c r="C294">
        <v>78</v>
      </c>
      <c r="E294" t="s">
        <v>14</v>
      </c>
      <c r="F294">
        <v>45</v>
      </c>
    </row>
    <row r="295" spans="2:6" x14ac:dyDescent="0.3">
      <c r="B295" t="s">
        <v>20</v>
      </c>
      <c r="C295">
        <v>1773</v>
      </c>
      <c r="E295" t="s">
        <v>14</v>
      </c>
      <c r="F295">
        <v>6</v>
      </c>
    </row>
    <row r="296" spans="2:6" x14ac:dyDescent="0.3">
      <c r="B296" t="s">
        <v>20</v>
      </c>
      <c r="C296">
        <v>32</v>
      </c>
      <c r="E296" t="s">
        <v>14</v>
      </c>
      <c r="F296">
        <v>7</v>
      </c>
    </row>
    <row r="297" spans="2:6" x14ac:dyDescent="0.3">
      <c r="B297" t="s">
        <v>20</v>
      </c>
      <c r="C297">
        <v>369</v>
      </c>
      <c r="E297" t="s">
        <v>14</v>
      </c>
      <c r="F297">
        <v>31</v>
      </c>
    </row>
    <row r="298" spans="2:6" x14ac:dyDescent="0.3">
      <c r="B298" t="s">
        <v>20</v>
      </c>
      <c r="C298">
        <v>89</v>
      </c>
      <c r="E298" t="s">
        <v>14</v>
      </c>
      <c r="F298">
        <v>78</v>
      </c>
    </row>
    <row r="299" spans="2:6" x14ac:dyDescent="0.3">
      <c r="B299" t="s">
        <v>20</v>
      </c>
      <c r="C299">
        <v>147</v>
      </c>
      <c r="E299" t="s">
        <v>14</v>
      </c>
      <c r="F299">
        <v>1225</v>
      </c>
    </row>
    <row r="300" spans="2:6" x14ac:dyDescent="0.3">
      <c r="B300" t="s">
        <v>20</v>
      </c>
      <c r="C300">
        <v>126</v>
      </c>
      <c r="E300" t="s">
        <v>14</v>
      </c>
      <c r="F300">
        <v>1</v>
      </c>
    </row>
    <row r="301" spans="2:6" x14ac:dyDescent="0.3">
      <c r="B301" t="s">
        <v>20</v>
      </c>
      <c r="C301">
        <v>2218</v>
      </c>
      <c r="E301" t="s">
        <v>14</v>
      </c>
      <c r="F301">
        <v>67</v>
      </c>
    </row>
    <row r="302" spans="2:6" x14ac:dyDescent="0.3">
      <c r="B302" t="s">
        <v>20</v>
      </c>
      <c r="C302">
        <v>202</v>
      </c>
      <c r="E302" t="s">
        <v>14</v>
      </c>
      <c r="F302">
        <v>19</v>
      </c>
    </row>
    <row r="303" spans="2:6" x14ac:dyDescent="0.3">
      <c r="B303" t="s">
        <v>20</v>
      </c>
      <c r="C303">
        <v>140</v>
      </c>
      <c r="E303" t="s">
        <v>14</v>
      </c>
      <c r="F303">
        <v>2108</v>
      </c>
    </row>
    <row r="304" spans="2:6" x14ac:dyDescent="0.3">
      <c r="B304" t="s">
        <v>20</v>
      </c>
      <c r="C304">
        <v>1052</v>
      </c>
      <c r="E304" t="s">
        <v>14</v>
      </c>
      <c r="F304">
        <v>679</v>
      </c>
    </row>
    <row r="305" spans="2:6" x14ac:dyDescent="0.3">
      <c r="B305" t="s">
        <v>20</v>
      </c>
      <c r="C305">
        <v>247</v>
      </c>
      <c r="E305" t="s">
        <v>14</v>
      </c>
      <c r="F305">
        <v>36</v>
      </c>
    </row>
    <row r="306" spans="2:6" x14ac:dyDescent="0.3">
      <c r="B306" t="s">
        <v>20</v>
      </c>
      <c r="C306">
        <v>84</v>
      </c>
      <c r="E306" t="s">
        <v>14</v>
      </c>
      <c r="F306">
        <v>47</v>
      </c>
    </row>
    <row r="307" spans="2:6" x14ac:dyDescent="0.3">
      <c r="B307" t="s">
        <v>20</v>
      </c>
      <c r="C307">
        <v>88</v>
      </c>
      <c r="E307" t="s">
        <v>14</v>
      </c>
      <c r="F307">
        <v>70</v>
      </c>
    </row>
    <row r="308" spans="2:6" x14ac:dyDescent="0.3">
      <c r="B308" t="s">
        <v>20</v>
      </c>
      <c r="C308">
        <v>156</v>
      </c>
      <c r="E308" t="s">
        <v>14</v>
      </c>
      <c r="F308">
        <v>154</v>
      </c>
    </row>
    <row r="309" spans="2:6" x14ac:dyDescent="0.3">
      <c r="B309" t="s">
        <v>20</v>
      </c>
      <c r="C309">
        <v>2985</v>
      </c>
      <c r="E309" t="s">
        <v>14</v>
      </c>
      <c r="F309">
        <v>22</v>
      </c>
    </row>
    <row r="310" spans="2:6" x14ac:dyDescent="0.3">
      <c r="B310" t="s">
        <v>20</v>
      </c>
      <c r="C310">
        <v>762</v>
      </c>
      <c r="E310" t="s">
        <v>14</v>
      </c>
      <c r="F310">
        <v>1758</v>
      </c>
    </row>
    <row r="311" spans="2:6" x14ac:dyDescent="0.3">
      <c r="B311" t="s">
        <v>20</v>
      </c>
      <c r="C311">
        <v>554</v>
      </c>
      <c r="E311" t="s">
        <v>14</v>
      </c>
      <c r="F311">
        <v>94</v>
      </c>
    </row>
    <row r="312" spans="2:6" x14ac:dyDescent="0.3">
      <c r="B312" t="s">
        <v>20</v>
      </c>
      <c r="C312">
        <v>135</v>
      </c>
      <c r="E312" t="s">
        <v>14</v>
      </c>
      <c r="F312">
        <v>33</v>
      </c>
    </row>
    <row r="313" spans="2:6" x14ac:dyDescent="0.3">
      <c r="B313" t="s">
        <v>20</v>
      </c>
      <c r="C313">
        <v>122</v>
      </c>
      <c r="E313" t="s">
        <v>14</v>
      </c>
      <c r="F313">
        <v>1</v>
      </c>
    </row>
    <row r="314" spans="2:6" x14ac:dyDescent="0.3">
      <c r="B314" t="s">
        <v>20</v>
      </c>
      <c r="C314">
        <v>221</v>
      </c>
      <c r="E314" t="s">
        <v>14</v>
      </c>
      <c r="F314">
        <v>31</v>
      </c>
    </row>
    <row r="315" spans="2:6" x14ac:dyDescent="0.3">
      <c r="B315" t="s">
        <v>20</v>
      </c>
      <c r="C315">
        <v>126</v>
      </c>
      <c r="E315" t="s">
        <v>14</v>
      </c>
      <c r="F315">
        <v>35</v>
      </c>
    </row>
    <row r="316" spans="2:6" x14ac:dyDescent="0.3">
      <c r="B316" t="s">
        <v>20</v>
      </c>
      <c r="C316">
        <v>1022</v>
      </c>
      <c r="E316" t="s">
        <v>14</v>
      </c>
      <c r="F316">
        <v>63</v>
      </c>
    </row>
    <row r="317" spans="2:6" x14ac:dyDescent="0.3">
      <c r="B317" t="s">
        <v>20</v>
      </c>
      <c r="C317">
        <v>3177</v>
      </c>
      <c r="E317" t="s">
        <v>14</v>
      </c>
      <c r="F317">
        <v>526</v>
      </c>
    </row>
    <row r="318" spans="2:6" x14ac:dyDescent="0.3">
      <c r="B318" t="s">
        <v>20</v>
      </c>
      <c r="C318">
        <v>198</v>
      </c>
      <c r="E318" t="s">
        <v>14</v>
      </c>
      <c r="F318">
        <v>121</v>
      </c>
    </row>
    <row r="319" spans="2:6" x14ac:dyDescent="0.3">
      <c r="B319" t="s">
        <v>20</v>
      </c>
      <c r="C319">
        <v>85</v>
      </c>
      <c r="E319" t="s">
        <v>14</v>
      </c>
      <c r="F319">
        <v>67</v>
      </c>
    </row>
    <row r="320" spans="2:6" x14ac:dyDescent="0.3">
      <c r="B320" t="s">
        <v>20</v>
      </c>
      <c r="C320">
        <v>3596</v>
      </c>
      <c r="E320" t="s">
        <v>14</v>
      </c>
      <c r="F320">
        <v>57</v>
      </c>
    </row>
    <row r="321" spans="2:6" x14ac:dyDescent="0.3">
      <c r="B321" t="s">
        <v>20</v>
      </c>
      <c r="C321">
        <v>244</v>
      </c>
      <c r="E321" t="s">
        <v>14</v>
      </c>
      <c r="F321">
        <v>1229</v>
      </c>
    </row>
    <row r="322" spans="2:6" x14ac:dyDescent="0.3">
      <c r="B322" t="s">
        <v>20</v>
      </c>
      <c r="C322">
        <v>5180</v>
      </c>
      <c r="E322" t="s">
        <v>14</v>
      </c>
      <c r="F322">
        <v>12</v>
      </c>
    </row>
    <row r="323" spans="2:6" x14ac:dyDescent="0.3">
      <c r="B323" t="s">
        <v>20</v>
      </c>
      <c r="C323">
        <v>589</v>
      </c>
      <c r="E323" t="s">
        <v>14</v>
      </c>
      <c r="F323">
        <v>452</v>
      </c>
    </row>
    <row r="324" spans="2:6" x14ac:dyDescent="0.3">
      <c r="B324" t="s">
        <v>20</v>
      </c>
      <c r="C324">
        <v>2725</v>
      </c>
      <c r="E324" t="s">
        <v>14</v>
      </c>
      <c r="F324">
        <v>1886</v>
      </c>
    </row>
    <row r="325" spans="2:6" x14ac:dyDescent="0.3">
      <c r="B325" t="s">
        <v>20</v>
      </c>
      <c r="C325">
        <v>300</v>
      </c>
      <c r="E325" t="s">
        <v>14</v>
      </c>
      <c r="F325">
        <v>1825</v>
      </c>
    </row>
    <row r="326" spans="2:6" x14ac:dyDescent="0.3">
      <c r="B326" t="s">
        <v>20</v>
      </c>
      <c r="C326">
        <v>144</v>
      </c>
      <c r="E326" t="s">
        <v>14</v>
      </c>
      <c r="F326">
        <v>31</v>
      </c>
    </row>
    <row r="327" spans="2:6" x14ac:dyDescent="0.3">
      <c r="B327" t="s">
        <v>20</v>
      </c>
      <c r="C327">
        <v>87</v>
      </c>
      <c r="E327" t="s">
        <v>14</v>
      </c>
      <c r="F327">
        <v>107</v>
      </c>
    </row>
    <row r="328" spans="2:6" x14ac:dyDescent="0.3">
      <c r="B328" t="s">
        <v>20</v>
      </c>
      <c r="C328">
        <v>3116</v>
      </c>
      <c r="E328" t="s">
        <v>14</v>
      </c>
      <c r="F328">
        <v>27</v>
      </c>
    </row>
    <row r="329" spans="2:6" x14ac:dyDescent="0.3">
      <c r="B329" t="s">
        <v>20</v>
      </c>
      <c r="C329">
        <v>909</v>
      </c>
      <c r="E329" t="s">
        <v>14</v>
      </c>
      <c r="F329">
        <v>1221</v>
      </c>
    </row>
    <row r="330" spans="2:6" x14ac:dyDescent="0.3">
      <c r="B330" t="s">
        <v>20</v>
      </c>
      <c r="C330">
        <v>1613</v>
      </c>
      <c r="E330" t="s">
        <v>14</v>
      </c>
      <c r="F330">
        <v>1</v>
      </c>
    </row>
    <row r="331" spans="2:6" x14ac:dyDescent="0.3">
      <c r="B331" t="s">
        <v>20</v>
      </c>
      <c r="C331">
        <v>136</v>
      </c>
      <c r="E331" t="s">
        <v>14</v>
      </c>
      <c r="F331">
        <v>16</v>
      </c>
    </row>
    <row r="332" spans="2:6" x14ac:dyDescent="0.3">
      <c r="B332" t="s">
        <v>20</v>
      </c>
      <c r="C332">
        <v>130</v>
      </c>
      <c r="E332" t="s">
        <v>14</v>
      </c>
      <c r="F332">
        <v>41</v>
      </c>
    </row>
    <row r="333" spans="2:6" x14ac:dyDescent="0.3">
      <c r="B333" t="s">
        <v>20</v>
      </c>
      <c r="C333">
        <v>102</v>
      </c>
      <c r="E333" t="s">
        <v>14</v>
      </c>
      <c r="F333">
        <v>523</v>
      </c>
    </row>
    <row r="334" spans="2:6" x14ac:dyDescent="0.3">
      <c r="B334" t="s">
        <v>20</v>
      </c>
      <c r="C334">
        <v>4006</v>
      </c>
      <c r="E334" t="s">
        <v>14</v>
      </c>
      <c r="F334">
        <v>141</v>
      </c>
    </row>
    <row r="335" spans="2:6" x14ac:dyDescent="0.3">
      <c r="B335" t="s">
        <v>20</v>
      </c>
      <c r="C335">
        <v>1629</v>
      </c>
      <c r="E335" t="s">
        <v>14</v>
      </c>
      <c r="F335">
        <v>52</v>
      </c>
    </row>
    <row r="336" spans="2:6" x14ac:dyDescent="0.3">
      <c r="B336" t="s">
        <v>20</v>
      </c>
      <c r="C336">
        <v>2188</v>
      </c>
      <c r="E336" t="s">
        <v>14</v>
      </c>
      <c r="F336">
        <v>225</v>
      </c>
    </row>
    <row r="337" spans="2:6" x14ac:dyDescent="0.3">
      <c r="B337" t="s">
        <v>20</v>
      </c>
      <c r="C337">
        <v>2409</v>
      </c>
      <c r="E337" t="s">
        <v>14</v>
      </c>
      <c r="F337">
        <v>38</v>
      </c>
    </row>
    <row r="338" spans="2:6" x14ac:dyDescent="0.3">
      <c r="B338" t="s">
        <v>20</v>
      </c>
      <c r="C338">
        <v>194</v>
      </c>
      <c r="E338" t="s">
        <v>14</v>
      </c>
      <c r="F338">
        <v>15</v>
      </c>
    </row>
    <row r="339" spans="2:6" x14ac:dyDescent="0.3">
      <c r="B339" t="s">
        <v>20</v>
      </c>
      <c r="C339">
        <v>1140</v>
      </c>
      <c r="E339" t="s">
        <v>14</v>
      </c>
      <c r="F339">
        <v>37</v>
      </c>
    </row>
    <row r="340" spans="2:6" x14ac:dyDescent="0.3">
      <c r="B340" t="s">
        <v>20</v>
      </c>
      <c r="C340">
        <v>102</v>
      </c>
      <c r="E340" t="s">
        <v>14</v>
      </c>
      <c r="F340">
        <v>112</v>
      </c>
    </row>
    <row r="341" spans="2:6" x14ac:dyDescent="0.3">
      <c r="B341" t="s">
        <v>20</v>
      </c>
      <c r="C341">
        <v>2857</v>
      </c>
      <c r="E341" t="s">
        <v>14</v>
      </c>
      <c r="F341">
        <v>21</v>
      </c>
    </row>
    <row r="342" spans="2:6" x14ac:dyDescent="0.3">
      <c r="B342" t="s">
        <v>20</v>
      </c>
      <c r="C342">
        <v>107</v>
      </c>
      <c r="E342" t="s">
        <v>14</v>
      </c>
      <c r="F342">
        <v>67</v>
      </c>
    </row>
    <row r="343" spans="2:6" x14ac:dyDescent="0.3">
      <c r="B343" t="s">
        <v>20</v>
      </c>
      <c r="C343">
        <v>160</v>
      </c>
      <c r="E343" t="s">
        <v>14</v>
      </c>
      <c r="F343">
        <v>78</v>
      </c>
    </row>
    <row r="344" spans="2:6" x14ac:dyDescent="0.3">
      <c r="B344" t="s">
        <v>20</v>
      </c>
      <c r="C344">
        <v>2230</v>
      </c>
      <c r="E344" t="s">
        <v>14</v>
      </c>
      <c r="F344">
        <v>67</v>
      </c>
    </row>
    <row r="345" spans="2:6" x14ac:dyDescent="0.3">
      <c r="B345" t="s">
        <v>20</v>
      </c>
      <c r="C345">
        <v>316</v>
      </c>
      <c r="E345" t="s">
        <v>14</v>
      </c>
      <c r="F345">
        <v>263</v>
      </c>
    </row>
    <row r="346" spans="2:6" x14ac:dyDescent="0.3">
      <c r="B346" t="s">
        <v>20</v>
      </c>
      <c r="C346">
        <v>117</v>
      </c>
      <c r="E346" t="s">
        <v>14</v>
      </c>
      <c r="F346">
        <v>1691</v>
      </c>
    </row>
    <row r="347" spans="2:6" x14ac:dyDescent="0.3">
      <c r="B347" t="s">
        <v>20</v>
      </c>
      <c r="C347">
        <v>6406</v>
      </c>
      <c r="E347" t="s">
        <v>14</v>
      </c>
      <c r="F347">
        <v>181</v>
      </c>
    </row>
    <row r="348" spans="2:6" x14ac:dyDescent="0.3">
      <c r="B348" t="s">
        <v>20</v>
      </c>
      <c r="C348">
        <v>192</v>
      </c>
      <c r="E348" t="s">
        <v>14</v>
      </c>
      <c r="F348">
        <v>13</v>
      </c>
    </row>
    <row r="349" spans="2:6" x14ac:dyDescent="0.3">
      <c r="B349" t="s">
        <v>20</v>
      </c>
      <c r="C349">
        <v>26</v>
      </c>
      <c r="E349" t="s">
        <v>14</v>
      </c>
      <c r="F349">
        <v>1</v>
      </c>
    </row>
    <row r="350" spans="2:6" x14ac:dyDescent="0.3">
      <c r="B350" t="s">
        <v>20</v>
      </c>
      <c r="C350">
        <v>723</v>
      </c>
      <c r="E350" t="s">
        <v>14</v>
      </c>
      <c r="F350">
        <v>21</v>
      </c>
    </row>
    <row r="351" spans="2:6" x14ac:dyDescent="0.3">
      <c r="B351" t="s">
        <v>20</v>
      </c>
      <c r="C351">
        <v>170</v>
      </c>
      <c r="E351" t="s">
        <v>14</v>
      </c>
      <c r="F351">
        <v>830</v>
      </c>
    </row>
    <row r="352" spans="2:6" x14ac:dyDescent="0.3">
      <c r="B352" t="s">
        <v>20</v>
      </c>
      <c r="C352">
        <v>238</v>
      </c>
      <c r="E352" t="s">
        <v>14</v>
      </c>
      <c r="F352">
        <v>130</v>
      </c>
    </row>
    <row r="353" spans="2:6" x14ac:dyDescent="0.3">
      <c r="B353" t="s">
        <v>20</v>
      </c>
      <c r="C353">
        <v>55</v>
      </c>
      <c r="E353" t="s">
        <v>14</v>
      </c>
      <c r="F353">
        <v>55</v>
      </c>
    </row>
    <row r="354" spans="2:6" x14ac:dyDescent="0.3">
      <c r="B354" t="s">
        <v>20</v>
      </c>
      <c r="C354">
        <v>128</v>
      </c>
      <c r="E354" t="s">
        <v>14</v>
      </c>
      <c r="F354">
        <v>114</v>
      </c>
    </row>
    <row r="355" spans="2:6" x14ac:dyDescent="0.3">
      <c r="B355" t="s">
        <v>20</v>
      </c>
      <c r="C355">
        <v>2144</v>
      </c>
      <c r="E355" t="s">
        <v>14</v>
      </c>
      <c r="F355">
        <v>594</v>
      </c>
    </row>
    <row r="356" spans="2:6" x14ac:dyDescent="0.3">
      <c r="B356" t="s">
        <v>20</v>
      </c>
      <c r="C356">
        <v>2693</v>
      </c>
      <c r="E356" t="s">
        <v>14</v>
      </c>
      <c r="F356">
        <v>24</v>
      </c>
    </row>
    <row r="357" spans="2:6" x14ac:dyDescent="0.3">
      <c r="B357" t="s">
        <v>20</v>
      </c>
      <c r="C357">
        <v>432</v>
      </c>
      <c r="E357" t="s">
        <v>14</v>
      </c>
      <c r="F357">
        <v>252</v>
      </c>
    </row>
    <row r="358" spans="2:6" x14ac:dyDescent="0.3">
      <c r="B358" t="s">
        <v>20</v>
      </c>
      <c r="C358">
        <v>189</v>
      </c>
      <c r="E358" t="s">
        <v>14</v>
      </c>
      <c r="F358">
        <v>67</v>
      </c>
    </row>
    <row r="359" spans="2:6" x14ac:dyDescent="0.3">
      <c r="B359" t="s">
        <v>20</v>
      </c>
      <c r="C359">
        <v>154</v>
      </c>
      <c r="E359" t="s">
        <v>14</v>
      </c>
      <c r="F359">
        <v>742</v>
      </c>
    </row>
    <row r="360" spans="2:6" x14ac:dyDescent="0.3">
      <c r="B360" t="s">
        <v>20</v>
      </c>
      <c r="C360">
        <v>96</v>
      </c>
      <c r="E360" t="s">
        <v>14</v>
      </c>
      <c r="F360">
        <v>75</v>
      </c>
    </row>
    <row r="361" spans="2:6" x14ac:dyDescent="0.3">
      <c r="B361" t="s">
        <v>20</v>
      </c>
      <c r="C361">
        <v>3063</v>
      </c>
      <c r="E361" t="s">
        <v>14</v>
      </c>
      <c r="F361">
        <v>4405</v>
      </c>
    </row>
    <row r="362" spans="2:6" x14ac:dyDescent="0.3">
      <c r="B362" t="s">
        <v>20</v>
      </c>
      <c r="C362">
        <v>2266</v>
      </c>
      <c r="E362" t="s">
        <v>14</v>
      </c>
      <c r="F362">
        <v>92</v>
      </c>
    </row>
    <row r="363" spans="2:6" x14ac:dyDescent="0.3">
      <c r="B363" t="s">
        <v>20</v>
      </c>
      <c r="C363">
        <v>194</v>
      </c>
      <c r="E363" t="s">
        <v>14</v>
      </c>
      <c r="F363">
        <v>64</v>
      </c>
    </row>
    <row r="364" spans="2:6" x14ac:dyDescent="0.3">
      <c r="B364" t="s">
        <v>20</v>
      </c>
      <c r="C364">
        <v>129</v>
      </c>
      <c r="E364" t="s">
        <v>14</v>
      </c>
      <c r="F364">
        <v>64</v>
      </c>
    </row>
    <row r="365" spans="2:6" x14ac:dyDescent="0.3">
      <c r="B365" t="s">
        <v>20</v>
      </c>
      <c r="C365">
        <v>375</v>
      </c>
      <c r="E365" t="s">
        <v>14</v>
      </c>
      <c r="F365">
        <v>842</v>
      </c>
    </row>
    <row r="366" spans="2:6" x14ac:dyDescent="0.3">
      <c r="B366" t="s">
        <v>20</v>
      </c>
      <c r="C366">
        <v>409</v>
      </c>
      <c r="E366" t="s">
        <v>14</v>
      </c>
      <c r="F366">
        <v>112</v>
      </c>
    </row>
    <row r="367" spans="2:6" x14ac:dyDescent="0.3">
      <c r="B367" t="s">
        <v>20</v>
      </c>
      <c r="C367">
        <v>234</v>
      </c>
      <c r="E367" t="s">
        <v>14</v>
      </c>
      <c r="F367">
        <v>374</v>
      </c>
    </row>
    <row r="368" spans="2:6" x14ac:dyDescent="0.3">
      <c r="B368" t="s">
        <v>20</v>
      </c>
      <c r="C368">
        <v>3016</v>
      </c>
    </row>
    <row r="369" spans="2:3" x14ac:dyDescent="0.3">
      <c r="B369" t="s">
        <v>20</v>
      </c>
      <c r="C369">
        <v>264</v>
      </c>
    </row>
    <row r="370" spans="2:3" x14ac:dyDescent="0.3">
      <c r="B370" t="s">
        <v>20</v>
      </c>
      <c r="C370">
        <v>272</v>
      </c>
    </row>
    <row r="371" spans="2:3" x14ac:dyDescent="0.3">
      <c r="B371" t="s">
        <v>20</v>
      </c>
      <c r="C371">
        <v>419</v>
      </c>
    </row>
    <row r="372" spans="2:3" x14ac:dyDescent="0.3">
      <c r="B372" t="s">
        <v>20</v>
      </c>
      <c r="C372">
        <v>1621</v>
      </c>
    </row>
    <row r="373" spans="2:3" x14ac:dyDescent="0.3">
      <c r="B373" t="s">
        <v>20</v>
      </c>
      <c r="C373">
        <v>1101</v>
      </c>
    </row>
    <row r="374" spans="2:3" x14ac:dyDescent="0.3">
      <c r="B374" t="s">
        <v>20</v>
      </c>
      <c r="C374">
        <v>1073</v>
      </c>
    </row>
    <row r="375" spans="2:3" x14ac:dyDescent="0.3">
      <c r="B375" t="s">
        <v>20</v>
      </c>
      <c r="C375">
        <v>331</v>
      </c>
    </row>
    <row r="376" spans="2:3" x14ac:dyDescent="0.3">
      <c r="B376" t="s">
        <v>20</v>
      </c>
      <c r="C376">
        <v>1170</v>
      </c>
    </row>
    <row r="377" spans="2:3" x14ac:dyDescent="0.3">
      <c r="B377" t="s">
        <v>20</v>
      </c>
      <c r="C377">
        <v>363</v>
      </c>
    </row>
    <row r="378" spans="2:3" x14ac:dyDescent="0.3">
      <c r="B378" t="s">
        <v>20</v>
      </c>
      <c r="C378">
        <v>103</v>
      </c>
    </row>
    <row r="379" spans="2:3" x14ac:dyDescent="0.3">
      <c r="B379" t="s">
        <v>20</v>
      </c>
      <c r="C379">
        <v>147</v>
      </c>
    </row>
    <row r="380" spans="2:3" x14ac:dyDescent="0.3">
      <c r="B380" t="s">
        <v>20</v>
      </c>
      <c r="C380">
        <v>110</v>
      </c>
    </row>
    <row r="381" spans="2:3" x14ac:dyDescent="0.3">
      <c r="B381" t="s">
        <v>20</v>
      </c>
      <c r="C381">
        <v>134</v>
      </c>
    </row>
    <row r="382" spans="2:3" x14ac:dyDescent="0.3">
      <c r="B382" t="s">
        <v>20</v>
      </c>
      <c r="C382">
        <v>269</v>
      </c>
    </row>
    <row r="383" spans="2:3" x14ac:dyDescent="0.3">
      <c r="B383" t="s">
        <v>20</v>
      </c>
      <c r="C383">
        <v>175</v>
      </c>
    </row>
    <row r="384" spans="2:3" x14ac:dyDescent="0.3">
      <c r="B384" t="s">
        <v>20</v>
      </c>
      <c r="C384">
        <v>69</v>
      </c>
    </row>
    <row r="385" spans="2:3" x14ac:dyDescent="0.3">
      <c r="B385" t="s">
        <v>20</v>
      </c>
      <c r="C385">
        <v>190</v>
      </c>
    </row>
    <row r="386" spans="2:3" x14ac:dyDescent="0.3">
      <c r="B386" t="s">
        <v>20</v>
      </c>
      <c r="C386">
        <v>237</v>
      </c>
    </row>
    <row r="387" spans="2:3" x14ac:dyDescent="0.3">
      <c r="B387" t="s">
        <v>20</v>
      </c>
      <c r="C387">
        <v>196</v>
      </c>
    </row>
    <row r="388" spans="2:3" x14ac:dyDescent="0.3">
      <c r="B388" t="s">
        <v>20</v>
      </c>
      <c r="C388">
        <v>7295</v>
      </c>
    </row>
    <row r="389" spans="2:3" x14ac:dyDescent="0.3">
      <c r="B389" t="s">
        <v>20</v>
      </c>
      <c r="C389">
        <v>2893</v>
      </c>
    </row>
    <row r="390" spans="2:3" x14ac:dyDescent="0.3">
      <c r="B390" t="s">
        <v>20</v>
      </c>
      <c r="C390">
        <v>820</v>
      </c>
    </row>
    <row r="391" spans="2:3" x14ac:dyDescent="0.3">
      <c r="B391" t="s">
        <v>20</v>
      </c>
      <c r="C391">
        <v>2038</v>
      </c>
    </row>
    <row r="392" spans="2:3" x14ac:dyDescent="0.3">
      <c r="B392" t="s">
        <v>20</v>
      </c>
      <c r="C392">
        <v>116</v>
      </c>
    </row>
    <row r="393" spans="2:3" x14ac:dyDescent="0.3">
      <c r="B393" t="s">
        <v>20</v>
      </c>
      <c r="C393">
        <v>1345</v>
      </c>
    </row>
    <row r="394" spans="2:3" x14ac:dyDescent="0.3">
      <c r="B394" t="s">
        <v>20</v>
      </c>
      <c r="C394">
        <v>168</v>
      </c>
    </row>
    <row r="395" spans="2:3" x14ac:dyDescent="0.3">
      <c r="B395" t="s">
        <v>20</v>
      </c>
      <c r="C395">
        <v>137</v>
      </c>
    </row>
    <row r="396" spans="2:3" x14ac:dyDescent="0.3">
      <c r="B396" t="s">
        <v>20</v>
      </c>
      <c r="C396">
        <v>186</v>
      </c>
    </row>
    <row r="397" spans="2:3" x14ac:dyDescent="0.3">
      <c r="B397" t="s">
        <v>20</v>
      </c>
      <c r="C397">
        <v>125</v>
      </c>
    </row>
    <row r="398" spans="2:3" x14ac:dyDescent="0.3">
      <c r="B398" t="s">
        <v>20</v>
      </c>
      <c r="C398">
        <v>202</v>
      </c>
    </row>
    <row r="399" spans="2:3" x14ac:dyDescent="0.3">
      <c r="B399" t="s">
        <v>20</v>
      </c>
      <c r="C399">
        <v>103</v>
      </c>
    </row>
    <row r="400" spans="2:3" x14ac:dyDescent="0.3">
      <c r="B400" t="s">
        <v>20</v>
      </c>
      <c r="C400">
        <v>1785</v>
      </c>
    </row>
    <row r="401" spans="2:3" x14ac:dyDescent="0.3">
      <c r="B401" t="s">
        <v>20</v>
      </c>
      <c r="C401">
        <v>157</v>
      </c>
    </row>
    <row r="402" spans="2:3" x14ac:dyDescent="0.3">
      <c r="B402" t="s">
        <v>20</v>
      </c>
      <c r="C402">
        <v>555</v>
      </c>
    </row>
    <row r="403" spans="2:3" x14ac:dyDescent="0.3">
      <c r="B403" t="s">
        <v>20</v>
      </c>
      <c r="C403">
        <v>297</v>
      </c>
    </row>
    <row r="404" spans="2:3" x14ac:dyDescent="0.3">
      <c r="B404" t="s">
        <v>20</v>
      </c>
      <c r="C404">
        <v>123</v>
      </c>
    </row>
    <row r="405" spans="2:3" x14ac:dyDescent="0.3">
      <c r="B405" t="s">
        <v>20</v>
      </c>
      <c r="C405">
        <v>3036</v>
      </c>
    </row>
    <row r="406" spans="2:3" x14ac:dyDescent="0.3">
      <c r="B406" t="s">
        <v>20</v>
      </c>
      <c r="C406">
        <v>144</v>
      </c>
    </row>
    <row r="407" spans="2:3" x14ac:dyDescent="0.3">
      <c r="B407" t="s">
        <v>20</v>
      </c>
      <c r="C407">
        <v>121</v>
      </c>
    </row>
    <row r="408" spans="2:3" x14ac:dyDescent="0.3">
      <c r="B408" t="s">
        <v>20</v>
      </c>
      <c r="C408">
        <v>181</v>
      </c>
    </row>
    <row r="409" spans="2:3" x14ac:dyDescent="0.3">
      <c r="B409" t="s">
        <v>20</v>
      </c>
      <c r="C409">
        <v>122</v>
      </c>
    </row>
    <row r="410" spans="2:3" x14ac:dyDescent="0.3">
      <c r="B410" t="s">
        <v>20</v>
      </c>
      <c r="C410">
        <v>1071</v>
      </c>
    </row>
    <row r="411" spans="2:3" x14ac:dyDescent="0.3">
      <c r="B411" t="s">
        <v>20</v>
      </c>
      <c r="C411">
        <v>980</v>
      </c>
    </row>
    <row r="412" spans="2:3" x14ac:dyDescent="0.3">
      <c r="B412" t="s">
        <v>20</v>
      </c>
      <c r="C412">
        <v>536</v>
      </c>
    </row>
    <row r="413" spans="2:3" x14ac:dyDescent="0.3">
      <c r="B413" t="s">
        <v>20</v>
      </c>
      <c r="C413">
        <v>1991</v>
      </c>
    </row>
    <row r="414" spans="2:3" x14ac:dyDescent="0.3">
      <c r="B414" t="s">
        <v>20</v>
      </c>
      <c r="C414">
        <v>180</v>
      </c>
    </row>
    <row r="415" spans="2:3" x14ac:dyDescent="0.3">
      <c r="B415" t="s">
        <v>20</v>
      </c>
      <c r="C415">
        <v>130</v>
      </c>
    </row>
    <row r="416" spans="2:3" x14ac:dyDescent="0.3">
      <c r="B416" t="s">
        <v>20</v>
      </c>
      <c r="C416">
        <v>122</v>
      </c>
    </row>
    <row r="417" spans="2:3" x14ac:dyDescent="0.3">
      <c r="B417" t="s">
        <v>20</v>
      </c>
      <c r="C417">
        <v>140</v>
      </c>
    </row>
    <row r="418" spans="2:3" x14ac:dyDescent="0.3">
      <c r="B418" t="s">
        <v>20</v>
      </c>
      <c r="C418">
        <v>3388</v>
      </c>
    </row>
    <row r="419" spans="2:3" x14ac:dyDescent="0.3">
      <c r="B419" t="s">
        <v>20</v>
      </c>
      <c r="C419">
        <v>280</v>
      </c>
    </row>
    <row r="420" spans="2:3" x14ac:dyDescent="0.3">
      <c r="B420" t="s">
        <v>20</v>
      </c>
      <c r="C420">
        <v>366</v>
      </c>
    </row>
    <row r="421" spans="2:3" x14ac:dyDescent="0.3">
      <c r="B421" t="s">
        <v>20</v>
      </c>
      <c r="C421">
        <v>270</v>
      </c>
    </row>
    <row r="422" spans="2:3" x14ac:dyDescent="0.3">
      <c r="B422" t="s">
        <v>20</v>
      </c>
      <c r="C422">
        <v>137</v>
      </c>
    </row>
    <row r="423" spans="2:3" x14ac:dyDescent="0.3">
      <c r="B423" t="s">
        <v>20</v>
      </c>
      <c r="C423">
        <v>3205</v>
      </c>
    </row>
    <row r="424" spans="2:3" x14ac:dyDescent="0.3">
      <c r="B424" t="s">
        <v>20</v>
      </c>
      <c r="C424">
        <v>288</v>
      </c>
    </row>
    <row r="425" spans="2:3" x14ac:dyDescent="0.3">
      <c r="B425" t="s">
        <v>20</v>
      </c>
      <c r="C425">
        <v>148</v>
      </c>
    </row>
    <row r="426" spans="2:3" x14ac:dyDescent="0.3">
      <c r="B426" t="s">
        <v>20</v>
      </c>
      <c r="C426">
        <v>114</v>
      </c>
    </row>
    <row r="427" spans="2:3" x14ac:dyDescent="0.3">
      <c r="B427" t="s">
        <v>20</v>
      </c>
      <c r="C427">
        <v>1518</v>
      </c>
    </row>
    <row r="428" spans="2:3" x14ac:dyDescent="0.3">
      <c r="B428" t="s">
        <v>20</v>
      </c>
      <c r="C428">
        <v>166</v>
      </c>
    </row>
    <row r="429" spans="2:3" x14ac:dyDescent="0.3">
      <c r="B429" t="s">
        <v>20</v>
      </c>
      <c r="C429">
        <v>100</v>
      </c>
    </row>
    <row r="430" spans="2:3" x14ac:dyDescent="0.3">
      <c r="B430" t="s">
        <v>20</v>
      </c>
      <c r="C430">
        <v>235</v>
      </c>
    </row>
    <row r="431" spans="2:3" x14ac:dyDescent="0.3">
      <c r="B431" t="s">
        <v>20</v>
      </c>
      <c r="C431">
        <v>148</v>
      </c>
    </row>
    <row r="432" spans="2:3" x14ac:dyDescent="0.3">
      <c r="B432" t="s">
        <v>20</v>
      </c>
      <c r="C432">
        <v>198</v>
      </c>
    </row>
    <row r="433" spans="2:3" x14ac:dyDescent="0.3">
      <c r="B433" t="s">
        <v>20</v>
      </c>
      <c r="C433">
        <v>150</v>
      </c>
    </row>
    <row r="434" spans="2:3" x14ac:dyDescent="0.3">
      <c r="B434" t="s">
        <v>20</v>
      </c>
      <c r="C434">
        <v>216</v>
      </c>
    </row>
    <row r="435" spans="2:3" x14ac:dyDescent="0.3">
      <c r="B435" t="s">
        <v>20</v>
      </c>
      <c r="C435">
        <v>5139</v>
      </c>
    </row>
    <row r="436" spans="2:3" x14ac:dyDescent="0.3">
      <c r="B436" t="s">
        <v>20</v>
      </c>
      <c r="C436">
        <v>2353</v>
      </c>
    </row>
    <row r="437" spans="2:3" x14ac:dyDescent="0.3">
      <c r="B437" t="s">
        <v>20</v>
      </c>
      <c r="C437">
        <v>78</v>
      </c>
    </row>
    <row r="438" spans="2:3" x14ac:dyDescent="0.3">
      <c r="B438" t="s">
        <v>20</v>
      </c>
      <c r="C438">
        <v>174</v>
      </c>
    </row>
    <row r="439" spans="2:3" x14ac:dyDescent="0.3">
      <c r="B439" t="s">
        <v>20</v>
      </c>
      <c r="C439">
        <v>164</v>
      </c>
    </row>
    <row r="440" spans="2:3" x14ac:dyDescent="0.3">
      <c r="B440" t="s">
        <v>20</v>
      </c>
      <c r="C440">
        <v>161</v>
      </c>
    </row>
    <row r="441" spans="2:3" x14ac:dyDescent="0.3">
      <c r="B441" t="s">
        <v>20</v>
      </c>
      <c r="C441">
        <v>138</v>
      </c>
    </row>
    <row r="442" spans="2:3" x14ac:dyDescent="0.3">
      <c r="B442" t="s">
        <v>20</v>
      </c>
      <c r="C442">
        <v>3308</v>
      </c>
    </row>
    <row r="443" spans="2:3" x14ac:dyDescent="0.3">
      <c r="B443" t="s">
        <v>20</v>
      </c>
      <c r="C443">
        <v>127</v>
      </c>
    </row>
    <row r="444" spans="2:3" x14ac:dyDescent="0.3">
      <c r="B444" t="s">
        <v>20</v>
      </c>
      <c r="C444">
        <v>207</v>
      </c>
    </row>
    <row r="445" spans="2:3" x14ac:dyDescent="0.3">
      <c r="B445" t="s">
        <v>20</v>
      </c>
      <c r="C445">
        <v>181</v>
      </c>
    </row>
    <row r="446" spans="2:3" x14ac:dyDescent="0.3">
      <c r="B446" t="s">
        <v>20</v>
      </c>
      <c r="C446">
        <v>110</v>
      </c>
    </row>
    <row r="447" spans="2:3" x14ac:dyDescent="0.3">
      <c r="B447" t="s">
        <v>20</v>
      </c>
      <c r="C447">
        <v>185</v>
      </c>
    </row>
    <row r="448" spans="2:3" x14ac:dyDescent="0.3">
      <c r="B448" t="s">
        <v>20</v>
      </c>
      <c r="C448">
        <v>121</v>
      </c>
    </row>
    <row r="449" spans="2:3" x14ac:dyDescent="0.3">
      <c r="B449" t="s">
        <v>20</v>
      </c>
      <c r="C449">
        <v>106</v>
      </c>
    </row>
    <row r="450" spans="2:3" x14ac:dyDescent="0.3">
      <c r="B450" t="s">
        <v>20</v>
      </c>
      <c r="C450">
        <v>142</v>
      </c>
    </row>
    <row r="451" spans="2:3" x14ac:dyDescent="0.3">
      <c r="B451" t="s">
        <v>20</v>
      </c>
      <c r="C451">
        <v>233</v>
      </c>
    </row>
    <row r="452" spans="2:3" x14ac:dyDescent="0.3">
      <c r="B452" t="s">
        <v>20</v>
      </c>
      <c r="C452">
        <v>218</v>
      </c>
    </row>
    <row r="453" spans="2:3" x14ac:dyDescent="0.3">
      <c r="B453" t="s">
        <v>20</v>
      </c>
      <c r="C453">
        <v>76</v>
      </c>
    </row>
    <row r="454" spans="2:3" x14ac:dyDescent="0.3">
      <c r="B454" t="s">
        <v>20</v>
      </c>
      <c r="C454">
        <v>43</v>
      </c>
    </row>
    <row r="455" spans="2:3" x14ac:dyDescent="0.3">
      <c r="B455" t="s">
        <v>20</v>
      </c>
      <c r="C455">
        <v>221</v>
      </c>
    </row>
    <row r="456" spans="2:3" x14ac:dyDescent="0.3">
      <c r="B456" t="s">
        <v>20</v>
      </c>
      <c r="C456">
        <v>2805</v>
      </c>
    </row>
    <row r="457" spans="2:3" x14ac:dyDescent="0.3">
      <c r="B457" t="s">
        <v>20</v>
      </c>
      <c r="C457">
        <v>68</v>
      </c>
    </row>
    <row r="458" spans="2:3" x14ac:dyDescent="0.3">
      <c r="B458" t="s">
        <v>20</v>
      </c>
      <c r="C458">
        <v>183</v>
      </c>
    </row>
    <row r="459" spans="2:3" x14ac:dyDescent="0.3">
      <c r="B459" t="s">
        <v>20</v>
      </c>
      <c r="C459">
        <v>133</v>
      </c>
    </row>
    <row r="460" spans="2:3" x14ac:dyDescent="0.3">
      <c r="B460" t="s">
        <v>20</v>
      </c>
      <c r="C460">
        <v>2489</v>
      </c>
    </row>
    <row r="461" spans="2:3" x14ac:dyDescent="0.3">
      <c r="B461" t="s">
        <v>20</v>
      </c>
      <c r="C461">
        <v>69</v>
      </c>
    </row>
    <row r="462" spans="2:3" x14ac:dyDescent="0.3">
      <c r="B462" t="s">
        <v>20</v>
      </c>
      <c r="C462">
        <v>279</v>
      </c>
    </row>
    <row r="463" spans="2:3" x14ac:dyDescent="0.3">
      <c r="B463" t="s">
        <v>20</v>
      </c>
      <c r="C463">
        <v>210</v>
      </c>
    </row>
    <row r="464" spans="2:3" x14ac:dyDescent="0.3">
      <c r="B464" t="s">
        <v>20</v>
      </c>
      <c r="C464">
        <v>2100</v>
      </c>
    </row>
    <row r="465" spans="2:3" x14ac:dyDescent="0.3">
      <c r="B465" t="s">
        <v>20</v>
      </c>
      <c r="C465">
        <v>252</v>
      </c>
    </row>
    <row r="466" spans="2:3" x14ac:dyDescent="0.3">
      <c r="B466" t="s">
        <v>20</v>
      </c>
      <c r="C466">
        <v>1280</v>
      </c>
    </row>
    <row r="467" spans="2:3" x14ac:dyDescent="0.3">
      <c r="B467" t="s">
        <v>20</v>
      </c>
      <c r="C467">
        <v>157</v>
      </c>
    </row>
    <row r="468" spans="2:3" x14ac:dyDescent="0.3">
      <c r="B468" t="s">
        <v>20</v>
      </c>
      <c r="C468">
        <v>194</v>
      </c>
    </row>
    <row r="469" spans="2:3" x14ac:dyDescent="0.3">
      <c r="B469" t="s">
        <v>20</v>
      </c>
      <c r="C469">
        <v>82</v>
      </c>
    </row>
    <row r="470" spans="2:3" x14ac:dyDescent="0.3">
      <c r="B470" t="s">
        <v>20</v>
      </c>
      <c r="C470">
        <v>4233</v>
      </c>
    </row>
    <row r="471" spans="2:3" x14ac:dyDescent="0.3">
      <c r="B471" t="s">
        <v>20</v>
      </c>
      <c r="C471">
        <v>1297</v>
      </c>
    </row>
    <row r="472" spans="2:3" x14ac:dyDescent="0.3">
      <c r="B472" t="s">
        <v>20</v>
      </c>
      <c r="C472">
        <v>165</v>
      </c>
    </row>
    <row r="473" spans="2:3" x14ac:dyDescent="0.3">
      <c r="B473" t="s">
        <v>20</v>
      </c>
      <c r="C473">
        <v>119</v>
      </c>
    </row>
    <row r="474" spans="2:3" x14ac:dyDescent="0.3">
      <c r="B474" t="s">
        <v>20</v>
      </c>
      <c r="C474">
        <v>1797</v>
      </c>
    </row>
    <row r="475" spans="2:3" x14ac:dyDescent="0.3">
      <c r="B475" t="s">
        <v>20</v>
      </c>
      <c r="C475">
        <v>261</v>
      </c>
    </row>
    <row r="476" spans="2:3" x14ac:dyDescent="0.3">
      <c r="B476" t="s">
        <v>20</v>
      </c>
      <c r="C476">
        <v>157</v>
      </c>
    </row>
    <row r="477" spans="2:3" x14ac:dyDescent="0.3">
      <c r="B477" t="s">
        <v>20</v>
      </c>
      <c r="C477">
        <v>3533</v>
      </c>
    </row>
    <row r="478" spans="2:3" x14ac:dyDescent="0.3">
      <c r="B478" t="s">
        <v>20</v>
      </c>
      <c r="C478">
        <v>155</v>
      </c>
    </row>
    <row r="479" spans="2:3" x14ac:dyDescent="0.3">
      <c r="B479" t="s">
        <v>20</v>
      </c>
      <c r="C479">
        <v>132</v>
      </c>
    </row>
    <row r="480" spans="2:3" x14ac:dyDescent="0.3">
      <c r="B480" t="s">
        <v>20</v>
      </c>
      <c r="C480">
        <v>1354</v>
      </c>
    </row>
    <row r="481" spans="2:3" x14ac:dyDescent="0.3">
      <c r="B481" t="s">
        <v>20</v>
      </c>
      <c r="C481">
        <v>48</v>
      </c>
    </row>
    <row r="482" spans="2:3" x14ac:dyDescent="0.3">
      <c r="B482" t="s">
        <v>20</v>
      </c>
      <c r="C482">
        <v>110</v>
      </c>
    </row>
    <row r="483" spans="2:3" x14ac:dyDescent="0.3">
      <c r="B483" t="s">
        <v>20</v>
      </c>
      <c r="C483">
        <v>172</v>
      </c>
    </row>
    <row r="484" spans="2:3" x14ac:dyDescent="0.3">
      <c r="B484" t="s">
        <v>20</v>
      </c>
      <c r="C484">
        <v>307</v>
      </c>
    </row>
    <row r="485" spans="2:3" x14ac:dyDescent="0.3">
      <c r="B485" t="s">
        <v>20</v>
      </c>
      <c r="C485">
        <v>160</v>
      </c>
    </row>
    <row r="486" spans="2:3" x14ac:dyDescent="0.3">
      <c r="B486" t="s">
        <v>20</v>
      </c>
      <c r="C486">
        <v>1467</v>
      </c>
    </row>
    <row r="487" spans="2:3" x14ac:dyDescent="0.3">
      <c r="B487" t="s">
        <v>20</v>
      </c>
      <c r="C487">
        <v>2662</v>
      </c>
    </row>
    <row r="488" spans="2:3" x14ac:dyDescent="0.3">
      <c r="B488" t="s">
        <v>20</v>
      </c>
      <c r="C488">
        <v>452</v>
      </c>
    </row>
    <row r="489" spans="2:3" x14ac:dyDescent="0.3">
      <c r="B489" t="s">
        <v>20</v>
      </c>
      <c r="C489">
        <v>158</v>
      </c>
    </row>
    <row r="490" spans="2:3" x14ac:dyDescent="0.3">
      <c r="B490" t="s">
        <v>20</v>
      </c>
      <c r="C490">
        <v>225</v>
      </c>
    </row>
    <row r="491" spans="2:3" x14ac:dyDescent="0.3">
      <c r="B491" t="s">
        <v>20</v>
      </c>
      <c r="C491">
        <v>65</v>
      </c>
    </row>
    <row r="492" spans="2:3" x14ac:dyDescent="0.3">
      <c r="B492" t="s">
        <v>20</v>
      </c>
      <c r="C492">
        <v>163</v>
      </c>
    </row>
    <row r="493" spans="2:3" x14ac:dyDescent="0.3">
      <c r="B493" t="s">
        <v>20</v>
      </c>
      <c r="C493">
        <v>85</v>
      </c>
    </row>
    <row r="494" spans="2:3" x14ac:dyDescent="0.3">
      <c r="B494" t="s">
        <v>20</v>
      </c>
      <c r="C494">
        <v>217</v>
      </c>
    </row>
    <row r="495" spans="2:3" x14ac:dyDescent="0.3">
      <c r="B495" t="s">
        <v>20</v>
      </c>
      <c r="C495">
        <v>150</v>
      </c>
    </row>
    <row r="496" spans="2:3" x14ac:dyDescent="0.3">
      <c r="B496" t="s">
        <v>20</v>
      </c>
      <c r="C496">
        <v>3272</v>
      </c>
    </row>
    <row r="497" spans="2:3" x14ac:dyDescent="0.3">
      <c r="B497" t="s">
        <v>20</v>
      </c>
      <c r="C497">
        <v>300</v>
      </c>
    </row>
    <row r="498" spans="2:3" x14ac:dyDescent="0.3">
      <c r="B498" t="s">
        <v>20</v>
      </c>
      <c r="C498">
        <v>126</v>
      </c>
    </row>
    <row r="499" spans="2:3" x14ac:dyDescent="0.3">
      <c r="B499" t="s">
        <v>20</v>
      </c>
      <c r="C499">
        <v>2320</v>
      </c>
    </row>
    <row r="500" spans="2:3" x14ac:dyDescent="0.3">
      <c r="B500" t="s">
        <v>20</v>
      </c>
      <c r="C500">
        <v>81</v>
      </c>
    </row>
    <row r="501" spans="2:3" x14ac:dyDescent="0.3">
      <c r="B501" t="s">
        <v>20</v>
      </c>
      <c r="C501">
        <v>1887</v>
      </c>
    </row>
    <row r="502" spans="2:3" x14ac:dyDescent="0.3">
      <c r="B502" t="s">
        <v>20</v>
      </c>
      <c r="C502">
        <v>4358</v>
      </c>
    </row>
    <row r="503" spans="2:3" x14ac:dyDescent="0.3">
      <c r="B503" t="s">
        <v>20</v>
      </c>
      <c r="C503">
        <v>53</v>
      </c>
    </row>
    <row r="504" spans="2:3" x14ac:dyDescent="0.3">
      <c r="B504" t="s">
        <v>20</v>
      </c>
      <c r="C504">
        <v>2414</v>
      </c>
    </row>
    <row r="505" spans="2:3" x14ac:dyDescent="0.3">
      <c r="B505" t="s">
        <v>20</v>
      </c>
      <c r="C505">
        <v>80</v>
      </c>
    </row>
    <row r="506" spans="2:3" x14ac:dyDescent="0.3">
      <c r="B506" t="s">
        <v>20</v>
      </c>
      <c r="C506">
        <v>193</v>
      </c>
    </row>
    <row r="507" spans="2:3" x14ac:dyDescent="0.3">
      <c r="B507" t="s">
        <v>20</v>
      </c>
      <c r="C507">
        <v>52</v>
      </c>
    </row>
    <row r="508" spans="2:3" x14ac:dyDescent="0.3">
      <c r="B508" t="s">
        <v>20</v>
      </c>
      <c r="C508">
        <v>290</v>
      </c>
    </row>
    <row r="509" spans="2:3" x14ac:dyDescent="0.3">
      <c r="B509" t="s">
        <v>20</v>
      </c>
      <c r="C509">
        <v>122</v>
      </c>
    </row>
    <row r="510" spans="2:3" x14ac:dyDescent="0.3">
      <c r="B510" t="s">
        <v>20</v>
      </c>
      <c r="C510">
        <v>1470</v>
      </c>
    </row>
    <row r="511" spans="2:3" x14ac:dyDescent="0.3">
      <c r="B511" t="s">
        <v>20</v>
      </c>
      <c r="C511">
        <v>165</v>
      </c>
    </row>
    <row r="512" spans="2:3" x14ac:dyDescent="0.3">
      <c r="B512" t="s">
        <v>20</v>
      </c>
      <c r="C512">
        <v>182</v>
      </c>
    </row>
    <row r="513" spans="2:3" x14ac:dyDescent="0.3">
      <c r="B513" t="s">
        <v>20</v>
      </c>
      <c r="C513">
        <v>199</v>
      </c>
    </row>
    <row r="514" spans="2:3" x14ac:dyDescent="0.3">
      <c r="B514" t="s">
        <v>20</v>
      </c>
      <c r="C514">
        <v>56</v>
      </c>
    </row>
    <row r="515" spans="2:3" x14ac:dyDescent="0.3">
      <c r="B515" t="s">
        <v>20</v>
      </c>
      <c r="C515">
        <v>1460</v>
      </c>
    </row>
    <row r="516" spans="2:3" x14ac:dyDescent="0.3">
      <c r="B516" t="s">
        <v>20</v>
      </c>
      <c r="C516">
        <v>123</v>
      </c>
    </row>
    <row r="517" spans="2:3" x14ac:dyDescent="0.3">
      <c r="B517" t="s">
        <v>20</v>
      </c>
      <c r="C517">
        <v>159</v>
      </c>
    </row>
    <row r="518" spans="2:3" x14ac:dyDescent="0.3">
      <c r="B518" t="s">
        <v>20</v>
      </c>
      <c r="C518">
        <v>110</v>
      </c>
    </row>
    <row r="519" spans="2:3" x14ac:dyDescent="0.3">
      <c r="B519" t="s">
        <v>20</v>
      </c>
      <c r="C519">
        <v>236</v>
      </c>
    </row>
    <row r="520" spans="2:3" x14ac:dyDescent="0.3">
      <c r="B520" t="s">
        <v>20</v>
      </c>
      <c r="C520">
        <v>191</v>
      </c>
    </row>
    <row r="521" spans="2:3" x14ac:dyDescent="0.3">
      <c r="B521" t="s">
        <v>20</v>
      </c>
      <c r="C521">
        <v>3934</v>
      </c>
    </row>
    <row r="522" spans="2:3" x14ac:dyDescent="0.3">
      <c r="B522" t="s">
        <v>20</v>
      </c>
      <c r="C522">
        <v>80</v>
      </c>
    </row>
    <row r="523" spans="2:3" x14ac:dyDescent="0.3">
      <c r="B523" t="s">
        <v>20</v>
      </c>
      <c r="C523">
        <v>462</v>
      </c>
    </row>
    <row r="524" spans="2:3" x14ac:dyDescent="0.3">
      <c r="B524" t="s">
        <v>20</v>
      </c>
      <c r="C524">
        <v>179</v>
      </c>
    </row>
    <row r="525" spans="2:3" x14ac:dyDescent="0.3">
      <c r="B525" t="s">
        <v>20</v>
      </c>
      <c r="C525">
        <v>1866</v>
      </c>
    </row>
    <row r="526" spans="2:3" x14ac:dyDescent="0.3">
      <c r="B526" t="s">
        <v>20</v>
      </c>
      <c r="C526">
        <v>156</v>
      </c>
    </row>
    <row r="527" spans="2:3" x14ac:dyDescent="0.3">
      <c r="B527" t="s">
        <v>20</v>
      </c>
      <c r="C527">
        <v>255</v>
      </c>
    </row>
    <row r="528" spans="2:3" x14ac:dyDescent="0.3">
      <c r="B528" t="s">
        <v>20</v>
      </c>
      <c r="C528">
        <v>2261</v>
      </c>
    </row>
    <row r="529" spans="2:3" x14ac:dyDescent="0.3">
      <c r="B529" t="s">
        <v>20</v>
      </c>
      <c r="C529">
        <v>40</v>
      </c>
    </row>
    <row r="530" spans="2:3" x14ac:dyDescent="0.3">
      <c r="B530" t="s">
        <v>20</v>
      </c>
      <c r="C530">
        <v>2289</v>
      </c>
    </row>
    <row r="531" spans="2:3" x14ac:dyDescent="0.3">
      <c r="B531" t="s">
        <v>20</v>
      </c>
      <c r="C531">
        <v>65</v>
      </c>
    </row>
    <row r="532" spans="2:3" x14ac:dyDescent="0.3">
      <c r="B532" t="s">
        <v>20</v>
      </c>
      <c r="C532">
        <v>3777</v>
      </c>
    </row>
    <row r="533" spans="2:3" x14ac:dyDescent="0.3">
      <c r="B533" t="s">
        <v>20</v>
      </c>
      <c r="C533">
        <v>184</v>
      </c>
    </row>
    <row r="534" spans="2:3" x14ac:dyDescent="0.3">
      <c r="B534" t="s">
        <v>20</v>
      </c>
      <c r="C534">
        <v>85</v>
      </c>
    </row>
    <row r="535" spans="2:3" x14ac:dyDescent="0.3">
      <c r="B535" t="s">
        <v>20</v>
      </c>
      <c r="C535">
        <v>144</v>
      </c>
    </row>
    <row r="536" spans="2:3" x14ac:dyDescent="0.3">
      <c r="B536" t="s">
        <v>20</v>
      </c>
      <c r="C536">
        <v>1902</v>
      </c>
    </row>
    <row r="537" spans="2:3" x14ac:dyDescent="0.3">
      <c r="B537" t="s">
        <v>20</v>
      </c>
      <c r="C537">
        <v>105</v>
      </c>
    </row>
    <row r="538" spans="2:3" x14ac:dyDescent="0.3">
      <c r="B538" t="s">
        <v>20</v>
      </c>
      <c r="C538">
        <v>132</v>
      </c>
    </row>
    <row r="539" spans="2:3" x14ac:dyDescent="0.3">
      <c r="B539" t="s">
        <v>20</v>
      </c>
      <c r="C539">
        <v>96</v>
      </c>
    </row>
    <row r="540" spans="2:3" x14ac:dyDescent="0.3">
      <c r="B540" t="s">
        <v>20</v>
      </c>
      <c r="C540">
        <v>114</v>
      </c>
    </row>
    <row r="541" spans="2:3" x14ac:dyDescent="0.3">
      <c r="B541" t="s">
        <v>20</v>
      </c>
      <c r="C541">
        <v>203</v>
      </c>
    </row>
    <row r="542" spans="2:3" x14ac:dyDescent="0.3">
      <c r="B542" t="s">
        <v>20</v>
      </c>
      <c r="C542">
        <v>1559</v>
      </c>
    </row>
    <row r="543" spans="2:3" x14ac:dyDescent="0.3">
      <c r="B543" t="s">
        <v>20</v>
      </c>
      <c r="C543">
        <v>1548</v>
      </c>
    </row>
    <row r="544" spans="2:3" x14ac:dyDescent="0.3">
      <c r="B544" t="s">
        <v>20</v>
      </c>
      <c r="C544">
        <v>80</v>
      </c>
    </row>
    <row r="545" spans="2:3" x14ac:dyDescent="0.3">
      <c r="B545" t="s">
        <v>20</v>
      </c>
      <c r="C545">
        <v>131</v>
      </c>
    </row>
    <row r="546" spans="2:3" x14ac:dyDescent="0.3">
      <c r="B546" t="s">
        <v>20</v>
      </c>
      <c r="C546">
        <v>112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266</v>
      </c>
    </row>
    <row r="549" spans="2:3" x14ac:dyDescent="0.3">
      <c r="B549" t="s">
        <v>20</v>
      </c>
      <c r="C549">
        <v>155</v>
      </c>
    </row>
    <row r="550" spans="2:3" x14ac:dyDescent="0.3">
      <c r="B550" t="s">
        <v>20</v>
      </c>
      <c r="C550">
        <v>207</v>
      </c>
    </row>
    <row r="551" spans="2:3" x14ac:dyDescent="0.3">
      <c r="B551" t="s">
        <v>20</v>
      </c>
      <c r="C551">
        <v>245</v>
      </c>
    </row>
    <row r="552" spans="2:3" x14ac:dyDescent="0.3">
      <c r="B552" t="s">
        <v>20</v>
      </c>
      <c r="C552">
        <v>1573</v>
      </c>
    </row>
    <row r="553" spans="2:3" x14ac:dyDescent="0.3">
      <c r="B553" t="s">
        <v>20</v>
      </c>
      <c r="C553">
        <v>114</v>
      </c>
    </row>
    <row r="554" spans="2:3" x14ac:dyDescent="0.3">
      <c r="B554" t="s">
        <v>20</v>
      </c>
      <c r="C554">
        <v>93</v>
      </c>
    </row>
    <row r="555" spans="2:3" x14ac:dyDescent="0.3">
      <c r="B555" t="s">
        <v>20</v>
      </c>
      <c r="C555">
        <v>1681</v>
      </c>
    </row>
    <row r="556" spans="2:3" x14ac:dyDescent="0.3">
      <c r="B556" t="s">
        <v>20</v>
      </c>
      <c r="C556">
        <v>32</v>
      </c>
    </row>
    <row r="557" spans="2:3" x14ac:dyDescent="0.3">
      <c r="B557" t="s">
        <v>20</v>
      </c>
      <c r="C557">
        <v>135</v>
      </c>
    </row>
    <row r="558" spans="2:3" x14ac:dyDescent="0.3">
      <c r="B558" t="s">
        <v>20</v>
      </c>
      <c r="C558">
        <v>140</v>
      </c>
    </row>
    <row r="559" spans="2:3" x14ac:dyDescent="0.3">
      <c r="B559" t="s">
        <v>20</v>
      </c>
      <c r="C559">
        <v>92</v>
      </c>
    </row>
    <row r="560" spans="2:3" x14ac:dyDescent="0.3">
      <c r="B560" t="s">
        <v>20</v>
      </c>
      <c r="C560">
        <v>1015</v>
      </c>
    </row>
    <row r="561" spans="2:3" x14ac:dyDescent="0.3">
      <c r="B561" t="s">
        <v>20</v>
      </c>
      <c r="C561">
        <v>323</v>
      </c>
    </row>
    <row r="562" spans="2:3" x14ac:dyDescent="0.3">
      <c r="B562" t="s">
        <v>20</v>
      </c>
      <c r="C562">
        <v>2326</v>
      </c>
    </row>
    <row r="563" spans="2:3" x14ac:dyDescent="0.3">
      <c r="B563" t="s">
        <v>20</v>
      </c>
      <c r="C563">
        <v>381</v>
      </c>
    </row>
    <row r="564" spans="2:3" x14ac:dyDescent="0.3">
      <c r="B564" t="s">
        <v>20</v>
      </c>
      <c r="C564">
        <v>480</v>
      </c>
    </row>
    <row r="565" spans="2:3" x14ac:dyDescent="0.3">
      <c r="B565" t="s">
        <v>20</v>
      </c>
      <c r="C565">
        <v>226</v>
      </c>
    </row>
    <row r="566" spans="2:3" x14ac:dyDescent="0.3">
      <c r="B566" t="s">
        <v>20</v>
      </c>
      <c r="C566">
        <v>241</v>
      </c>
    </row>
    <row r="567" spans="2:3" x14ac:dyDescent="0.3">
      <c r="B567" t="s">
        <v>20</v>
      </c>
      <c r="C567">
        <v>132</v>
      </c>
    </row>
    <row r="568" spans="2:3" x14ac:dyDescent="0.3">
      <c r="B568" t="s">
        <v>20</v>
      </c>
      <c r="C568">
        <v>2043</v>
      </c>
    </row>
  </sheetData>
  <conditionalFormatting sqref="B3:B568">
    <cfRule type="containsText" dxfId="15" priority="9" operator="containsText" text="canceled">
      <formula>NOT(ISERROR(SEARCH("canceled",B3)))</formula>
    </cfRule>
    <cfRule type="containsText" dxfId="14" priority="10" operator="containsText" text="successful">
      <formula>NOT(ISERROR(SEARCH("successful",B3)))</formula>
    </cfRule>
    <cfRule type="containsText" dxfId="13" priority="11" operator="containsText" text="live">
      <formula>NOT(ISERROR(SEARCH("live",B3)))</formula>
    </cfRule>
    <cfRule type="containsText" dxfId="12" priority="12" operator="containsText" text="failed">
      <formula>NOT(ISERROR(SEARCH("failed",B3)))</formula>
    </cfRule>
  </conditionalFormatting>
  <conditionalFormatting sqref="E4:E367">
    <cfRule type="containsText" dxfId="11" priority="5" operator="containsText" text="canceled">
      <formula>NOT(ISERROR(SEARCH("canceled",E4)))</formula>
    </cfRule>
    <cfRule type="containsText" dxfId="10" priority="6" operator="containsText" text="successful">
      <formula>NOT(ISERROR(SEARCH("successful",E4)))</formula>
    </cfRule>
    <cfRule type="containsText" dxfId="9" priority="7" operator="containsText" text="live">
      <formula>NOT(ISERROR(SEARCH("live",E4)))</formula>
    </cfRule>
    <cfRule type="containsText" dxfId="8" priority="8" operator="containsText" text="failed">
      <formula>NOT(ISERROR(SEARCH("failed",E4)))</formula>
    </cfRule>
  </conditionalFormatting>
  <conditionalFormatting sqref="E3">
    <cfRule type="containsText" dxfId="7" priority="1" operator="containsText" text="canceled">
      <formula>NOT(ISERROR(SEARCH("canceled",E3)))</formula>
    </cfRule>
    <cfRule type="containsText" dxfId="6" priority="2" operator="containsText" text="successful">
      <formula>NOT(ISERROR(SEARCH("successful",E3)))</formula>
    </cfRule>
    <cfRule type="containsText" dxfId="5" priority="3" operator="containsText" text="live">
      <formula>NOT(ISERROR(SEARCH("live",E3)))</formula>
    </cfRule>
    <cfRule type="containsText" dxfId="4" priority="4" operator="containsText" text="failed">
      <formula>NOT(ISERROR(SEARCH("failed",E3)))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workbookViewId="0">
      <selection activeCell="C16" sqref="C1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1.19921875" style="5"/>
    <col min="6" max="6" width="15.19921875" style="7" customWidth="1"/>
    <col min="8" max="8" width="13" bestFit="1" customWidth="1"/>
    <col min="9" max="9" width="16.19921875" customWidth="1"/>
    <col min="12" max="13" width="11.19921875" bestFit="1" customWidth="1"/>
    <col min="14" max="15" width="22.19921875" bestFit="1" customWidth="1"/>
    <col min="18" max="18" width="28" bestFit="1" customWidth="1"/>
    <col min="19" max="19" width="13.796875" customWidth="1"/>
    <col min="20" max="20" width="12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f>(E2/D2)*100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(((L2/60)/60)/24)+DATE(1970,1,1)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 t="shared" ref="F3:F66" si="2">(E3/D3)*100</f>
        <v>1040</v>
      </c>
      <c r="G3" t="s">
        <v>20</v>
      </c>
      <c r="H3">
        <v>158</v>
      </c>
      <c r="I3" s="8">
        <f t="shared" ref="I3:I66" si="3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7">
        <f t="shared" si="2"/>
        <v>131.4787822878229</v>
      </c>
      <c r="G4" t="s">
        <v>20</v>
      </c>
      <c r="H4">
        <v>1425</v>
      </c>
      <c r="I4" s="8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7">
        <f t="shared" si="2"/>
        <v>58.976190476190467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7">
        <f t="shared" si="2"/>
        <v>69.276315789473685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7">
        <f t="shared" si="2"/>
        <v>173.61842105263159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7">
        <f t="shared" si="2"/>
        <v>20.961538461538463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7">
        <f t="shared" si="2"/>
        <v>327.57777777777778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7">
        <f t="shared" si="2"/>
        <v>19.932788374205266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7">
        <f t="shared" si="2"/>
        <v>51.741935483870968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7">
        <f t="shared" si="2"/>
        <v>266.11538461538464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7">
        <f t="shared" si="2"/>
        <v>48.095238095238095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7">
        <f t="shared" si="2"/>
        <v>89.349206349206341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7">
        <f t="shared" si="2"/>
        <v>245.11904761904765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7">
        <f t="shared" si="2"/>
        <v>66.769503546099301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7">
        <f t="shared" si="2"/>
        <v>47.307881773399011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7">
        <f t="shared" si="2"/>
        <v>649.47058823529414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7">
        <f t="shared" si="2"/>
        <v>159.39125295508273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7">
        <f t="shared" si="2"/>
        <v>66.912087912087912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7">
        <f t="shared" si="2"/>
        <v>48.529600000000002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7">
        <f t="shared" si="2"/>
        <v>112.24279210925646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7">
        <f t="shared" si="2"/>
        <v>40.992553191489364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7">
        <f t="shared" si="2"/>
        <v>128.07106598984771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7">
        <f t="shared" si="2"/>
        <v>332.04444444444448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7">
        <f t="shared" si="2"/>
        <v>112.83225108225108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7">
        <f t="shared" si="2"/>
        <v>216.43636363636364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7">
        <f t="shared" si="2"/>
        <v>48.199069767441863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7">
        <f t="shared" si="2"/>
        <v>79.95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7">
        <f t="shared" si="2"/>
        <v>105.22553516819573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7">
        <f t="shared" si="2"/>
        <v>328.89978213507629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7">
        <f t="shared" si="2"/>
        <v>160.61111111111111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7">
        <f t="shared" si="2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7">
        <f t="shared" si="2"/>
        <v>86.807920792079202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7">
        <f t="shared" si="2"/>
        <v>377.82071713147411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7">
        <f t="shared" si="2"/>
        <v>150.80645161290323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7">
        <f t="shared" si="2"/>
        <v>150.30119521912351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7">
        <f t="shared" si="2"/>
        <v>157.28571428571431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7">
        <f t="shared" si="2"/>
        <v>139.98765432098764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7">
        <f t="shared" si="2"/>
        <v>325.32258064516128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7">
        <f t="shared" si="2"/>
        <v>50.777777777777779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7">
        <f t="shared" si="2"/>
        <v>169.06818181818181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7">
        <f t="shared" si="2"/>
        <v>212.92857142857144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7">
        <f t="shared" si="2"/>
        <v>443.94444444444446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7">
        <f t="shared" si="2"/>
        <v>185.9390243902439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7">
        <f t="shared" si="2"/>
        <v>658.8125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7">
        <f t="shared" si="2"/>
        <v>47.684210526315788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7">
        <f t="shared" si="2"/>
        <v>114.78378378378378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7">
        <f t="shared" si="2"/>
        <v>475.26666666666665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7">
        <f t="shared" si="2"/>
        <v>386.97297297297297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7">
        <f t="shared" si="2"/>
        <v>189.625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7">
        <f t="shared" si="2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7">
        <f t="shared" si="2"/>
        <v>91.867805186590772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7">
        <f t="shared" si="2"/>
        <v>34.152777777777779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7">
        <f t="shared" si="2"/>
        <v>140.40909090909091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7">
        <f t="shared" si="2"/>
        <v>89.86666666666666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7">
        <f t="shared" si="2"/>
        <v>177.96969696969697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7">
        <f t="shared" si="2"/>
        <v>143.66249999999999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7">
        <f t="shared" si="2"/>
        <v>215.27586206896552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7">
        <f t="shared" si="2"/>
        <v>227.11111111111114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7">
        <f t="shared" si="2"/>
        <v>275.07142857142861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7">
        <f t="shared" si="2"/>
        <v>144.37048832271762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7">
        <f t="shared" si="2"/>
        <v>92.74598393574297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7">
        <f t="shared" si="2"/>
        <v>722.6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7">
        <f t="shared" si="2"/>
        <v>11.851063829787234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7">
        <f t="shared" si="2"/>
        <v>97.642857142857139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7">
        <f t="shared" ref="F67:F130" si="8">(E67/D67)*100</f>
        <v>236.14754098360655</v>
      </c>
      <c r="G67" t="s">
        <v>20</v>
      </c>
      <c r="H67">
        <v>236</v>
      </c>
      <c r="I67" s="8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7">
        <f t="shared" si="8"/>
        <v>45.068965517241381</v>
      </c>
      <c r="G68" t="s">
        <v>14</v>
      </c>
      <c r="H68">
        <v>12</v>
      </c>
      <c r="I68" s="8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7">
        <f t="shared" si="8"/>
        <v>162.38567493112947</v>
      </c>
      <c r="G69" t="s">
        <v>20</v>
      </c>
      <c r="H69">
        <v>4065</v>
      </c>
      <c r="I69" s="8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7">
        <f t="shared" si="8"/>
        <v>254.52631578947367</v>
      </c>
      <c r="G70" t="s">
        <v>20</v>
      </c>
      <c r="H70">
        <v>246</v>
      </c>
      <c r="I70" s="8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7">
        <f t="shared" si="8"/>
        <v>24.063291139240505</v>
      </c>
      <c r="G71" t="s">
        <v>74</v>
      </c>
      <c r="H71">
        <v>17</v>
      </c>
      <c r="I71" s="8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7">
        <f t="shared" si="8"/>
        <v>123.74140625000001</v>
      </c>
      <c r="G72" t="s">
        <v>20</v>
      </c>
      <c r="H72">
        <v>2475</v>
      </c>
      <c r="I72" s="8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7">
        <f t="shared" si="8"/>
        <v>108.06666666666666</v>
      </c>
      <c r="G73" t="s">
        <v>20</v>
      </c>
      <c r="H73">
        <v>76</v>
      </c>
      <c r="I73" s="8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7">
        <f t="shared" si="8"/>
        <v>670.33333333333326</v>
      </c>
      <c r="G74" t="s">
        <v>20</v>
      </c>
      <c r="H74">
        <v>54</v>
      </c>
      <c r="I74" s="8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7">
        <f t="shared" si="8"/>
        <v>660.92857142857144</v>
      </c>
      <c r="G75" t="s">
        <v>20</v>
      </c>
      <c r="H75">
        <v>88</v>
      </c>
      <c r="I75" s="8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7">
        <f t="shared" si="8"/>
        <v>122.46153846153847</v>
      </c>
      <c r="G76" t="s">
        <v>20</v>
      </c>
      <c r="H76">
        <v>85</v>
      </c>
      <c r="I76" s="8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7">
        <f t="shared" si="8"/>
        <v>150.57731958762886</v>
      </c>
      <c r="G77" t="s">
        <v>20</v>
      </c>
      <c r="H77">
        <v>170</v>
      </c>
      <c r="I77" s="8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7">
        <f t="shared" si="8"/>
        <v>78.106590724165997</v>
      </c>
      <c r="G78" t="s">
        <v>14</v>
      </c>
      <c r="H78">
        <v>1684</v>
      </c>
      <c r="I78" s="8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7">
        <f t="shared" si="8"/>
        <v>46.94736842105263</v>
      </c>
      <c r="G79" t="s">
        <v>14</v>
      </c>
      <c r="H79">
        <v>56</v>
      </c>
      <c r="I79" s="8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7">
        <f t="shared" si="8"/>
        <v>300.8</v>
      </c>
      <c r="G80" t="s">
        <v>20</v>
      </c>
      <c r="H80">
        <v>330</v>
      </c>
      <c r="I80" s="8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7">
        <f t="shared" si="8"/>
        <v>69.598615916955026</v>
      </c>
      <c r="G81" t="s">
        <v>14</v>
      </c>
      <c r="H81">
        <v>838</v>
      </c>
      <c r="I81" s="8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7">
        <f t="shared" si="8"/>
        <v>637.4545454545455</v>
      </c>
      <c r="G82" t="s">
        <v>20</v>
      </c>
      <c r="H82">
        <v>127</v>
      </c>
      <c r="I82" s="8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7">
        <f t="shared" si="8"/>
        <v>225.33928571428569</v>
      </c>
      <c r="G83" t="s">
        <v>20</v>
      </c>
      <c r="H83">
        <v>411</v>
      </c>
      <c r="I83" s="8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7">
        <f t="shared" si="8"/>
        <v>1497.3000000000002</v>
      </c>
      <c r="G84" t="s">
        <v>20</v>
      </c>
      <c r="H84">
        <v>180</v>
      </c>
      <c r="I84" s="8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7">
        <f t="shared" si="8"/>
        <v>37.590225563909776</v>
      </c>
      <c r="G85" t="s">
        <v>14</v>
      </c>
      <c r="H85">
        <v>1000</v>
      </c>
      <c r="I85" s="8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7">
        <f t="shared" si="8"/>
        <v>132.36942675159236</v>
      </c>
      <c r="G86" t="s">
        <v>20</v>
      </c>
      <c r="H86">
        <v>374</v>
      </c>
      <c r="I86" s="8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7">
        <f t="shared" si="8"/>
        <v>131.22448979591837</v>
      </c>
      <c r="G87" t="s">
        <v>20</v>
      </c>
      <c r="H87">
        <v>71</v>
      </c>
      <c r="I87" s="8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7">
        <f t="shared" si="8"/>
        <v>167.63513513513513</v>
      </c>
      <c r="G88" t="s">
        <v>20</v>
      </c>
      <c r="H88">
        <v>203</v>
      </c>
      <c r="I88" s="8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7">
        <f t="shared" si="8"/>
        <v>61.984886649874063</v>
      </c>
      <c r="G89" t="s">
        <v>14</v>
      </c>
      <c r="H89">
        <v>1482</v>
      </c>
      <c r="I89" s="8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7">
        <f t="shared" si="8"/>
        <v>260.75</v>
      </c>
      <c r="G90" t="s">
        <v>20</v>
      </c>
      <c r="H90">
        <v>113</v>
      </c>
      <c r="I90" s="8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7">
        <f t="shared" si="8"/>
        <v>252.58823529411765</v>
      </c>
      <c r="G91" t="s">
        <v>20</v>
      </c>
      <c r="H91">
        <v>96</v>
      </c>
      <c r="I91" s="8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7">
        <f t="shared" si="8"/>
        <v>78.615384615384613</v>
      </c>
      <c r="G92" t="s">
        <v>14</v>
      </c>
      <c r="H92">
        <v>106</v>
      </c>
      <c r="I92" s="8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7">
        <f t="shared" si="8"/>
        <v>48.404406999351913</v>
      </c>
      <c r="G93" t="s">
        <v>14</v>
      </c>
      <c r="H93">
        <v>679</v>
      </c>
      <c r="I93" s="8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7">
        <f t="shared" si="8"/>
        <v>258.875</v>
      </c>
      <c r="G94" t="s">
        <v>20</v>
      </c>
      <c r="H94">
        <v>498</v>
      </c>
      <c r="I94" s="8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7">
        <f t="shared" si="8"/>
        <v>60.548713235294116</v>
      </c>
      <c r="G95" t="s">
        <v>74</v>
      </c>
      <c r="H95">
        <v>610</v>
      </c>
      <c r="I95" s="8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7">
        <f t="shared" si="8"/>
        <v>303.68965517241378</v>
      </c>
      <c r="G96" t="s">
        <v>20</v>
      </c>
      <c r="H96">
        <v>180</v>
      </c>
      <c r="I96" s="8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7">
        <f t="shared" si="8"/>
        <v>112.99999999999999</v>
      </c>
      <c r="G97" t="s">
        <v>20</v>
      </c>
      <c r="H97">
        <v>27</v>
      </c>
      <c r="I97" s="8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7">
        <f t="shared" si="8"/>
        <v>217.37876614060258</v>
      </c>
      <c r="G98" t="s">
        <v>20</v>
      </c>
      <c r="H98">
        <v>2331</v>
      </c>
      <c r="I98" s="8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7">
        <f t="shared" si="8"/>
        <v>926.69230769230762</v>
      </c>
      <c r="G99" t="s">
        <v>20</v>
      </c>
      <c r="H99">
        <v>113</v>
      </c>
      <c r="I99" s="8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7">
        <f t="shared" si="8"/>
        <v>33.692229038854805</v>
      </c>
      <c r="G100" t="s">
        <v>14</v>
      </c>
      <c r="H100">
        <v>1220</v>
      </c>
      <c r="I100" s="8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7">
        <f t="shared" si="8"/>
        <v>196.7236842105263</v>
      </c>
      <c r="G101" t="s">
        <v>20</v>
      </c>
      <c r="H101">
        <v>164</v>
      </c>
      <c r="I101" s="8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7">
        <f t="shared" si="8"/>
        <v>1</v>
      </c>
      <c r="G102" t="s">
        <v>14</v>
      </c>
      <c r="H102">
        <v>1</v>
      </c>
      <c r="I102" s="8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7">
        <f t="shared" si="8"/>
        <v>1021.4444444444445</v>
      </c>
      <c r="G103" t="s">
        <v>20</v>
      </c>
      <c r="H103">
        <v>164</v>
      </c>
      <c r="I103" s="8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7">
        <f t="shared" si="8"/>
        <v>281.67567567567568</v>
      </c>
      <c r="G104" t="s">
        <v>20</v>
      </c>
      <c r="H104">
        <v>336</v>
      </c>
      <c r="I104" s="8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7">
        <f t="shared" si="8"/>
        <v>24.610000000000003</v>
      </c>
      <c r="G105" t="s">
        <v>14</v>
      </c>
      <c r="H105">
        <v>37</v>
      </c>
      <c r="I105" s="8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7">
        <f t="shared" si="8"/>
        <v>143.14010067114094</v>
      </c>
      <c r="G106" t="s">
        <v>20</v>
      </c>
      <c r="H106">
        <v>1917</v>
      </c>
      <c r="I106" s="8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7">
        <f t="shared" si="8"/>
        <v>144.54411764705884</v>
      </c>
      <c r="G107" t="s">
        <v>20</v>
      </c>
      <c r="H107">
        <v>95</v>
      </c>
      <c r="I107" s="8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7">
        <f t="shared" si="8"/>
        <v>359.12820512820514</v>
      </c>
      <c r="G108" t="s">
        <v>20</v>
      </c>
      <c r="H108">
        <v>147</v>
      </c>
      <c r="I108" s="8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7">
        <f t="shared" si="8"/>
        <v>186.48571428571427</v>
      </c>
      <c r="G109" t="s">
        <v>20</v>
      </c>
      <c r="H109">
        <v>86</v>
      </c>
      <c r="I109" s="8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7">
        <f t="shared" si="8"/>
        <v>595.26666666666665</v>
      </c>
      <c r="G110" t="s">
        <v>20</v>
      </c>
      <c r="H110">
        <v>83</v>
      </c>
      <c r="I110" s="8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7">
        <f t="shared" si="8"/>
        <v>59.21153846153846</v>
      </c>
      <c r="G111" t="s">
        <v>14</v>
      </c>
      <c r="H111">
        <v>60</v>
      </c>
      <c r="I111" s="8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7">
        <f t="shared" si="8"/>
        <v>14.962780898876405</v>
      </c>
      <c r="G112" t="s">
        <v>14</v>
      </c>
      <c r="H112">
        <v>296</v>
      </c>
      <c r="I112" s="8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7">
        <f t="shared" si="8"/>
        <v>119.95602605863192</v>
      </c>
      <c r="G113" t="s">
        <v>20</v>
      </c>
      <c r="H113">
        <v>676</v>
      </c>
      <c r="I113" s="8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7">
        <f t="shared" si="8"/>
        <v>268.82978723404256</v>
      </c>
      <c r="G114" t="s">
        <v>20</v>
      </c>
      <c r="H114">
        <v>361</v>
      </c>
      <c r="I114" s="8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7">
        <f t="shared" si="8"/>
        <v>376.87878787878788</v>
      </c>
      <c r="G115" t="s">
        <v>20</v>
      </c>
      <c r="H115">
        <v>131</v>
      </c>
      <c r="I115" s="8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7">
        <f t="shared" si="8"/>
        <v>727.15789473684208</v>
      </c>
      <c r="G116" t="s">
        <v>20</v>
      </c>
      <c r="H116">
        <v>126</v>
      </c>
      <c r="I116" s="8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7">
        <f t="shared" si="8"/>
        <v>87.211757648470297</v>
      </c>
      <c r="G117" t="s">
        <v>14</v>
      </c>
      <c r="H117">
        <v>3304</v>
      </c>
      <c r="I117" s="8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7">
        <f t="shared" si="8"/>
        <v>88</v>
      </c>
      <c r="G118" t="s">
        <v>14</v>
      </c>
      <c r="H118">
        <v>73</v>
      </c>
      <c r="I118" s="8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7">
        <f t="shared" si="8"/>
        <v>173.9387755102041</v>
      </c>
      <c r="G119" t="s">
        <v>20</v>
      </c>
      <c r="H119">
        <v>275</v>
      </c>
      <c r="I119" s="8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7">
        <f t="shared" si="8"/>
        <v>117.61111111111111</v>
      </c>
      <c r="G120" t="s">
        <v>20</v>
      </c>
      <c r="H120">
        <v>67</v>
      </c>
      <c r="I120" s="8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7">
        <f t="shared" si="8"/>
        <v>214.96</v>
      </c>
      <c r="G121" t="s">
        <v>20</v>
      </c>
      <c r="H121">
        <v>154</v>
      </c>
      <c r="I121" s="8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7">
        <f t="shared" si="8"/>
        <v>149.49667110519306</v>
      </c>
      <c r="G122" t="s">
        <v>20</v>
      </c>
      <c r="H122">
        <v>1782</v>
      </c>
      <c r="I122" s="8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7">
        <f t="shared" si="8"/>
        <v>219.33995584988963</v>
      </c>
      <c r="G123" t="s">
        <v>20</v>
      </c>
      <c r="H123">
        <v>903</v>
      </c>
      <c r="I123" s="8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7">
        <f t="shared" si="8"/>
        <v>64.367690058479525</v>
      </c>
      <c r="G124" t="s">
        <v>14</v>
      </c>
      <c r="H124">
        <v>3387</v>
      </c>
      <c r="I124" s="8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7">
        <f t="shared" si="8"/>
        <v>18.622397298818232</v>
      </c>
      <c r="G125" t="s">
        <v>14</v>
      </c>
      <c r="H125">
        <v>662</v>
      </c>
      <c r="I125" s="8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7">
        <f t="shared" si="8"/>
        <v>367.76923076923077</v>
      </c>
      <c r="G126" t="s">
        <v>20</v>
      </c>
      <c r="H126">
        <v>94</v>
      </c>
      <c r="I126" s="8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7">
        <f t="shared" si="8"/>
        <v>159.90566037735849</v>
      </c>
      <c r="G127" t="s">
        <v>20</v>
      </c>
      <c r="H127">
        <v>180</v>
      </c>
      <c r="I127" s="8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7">
        <f t="shared" si="8"/>
        <v>38.633185349611544</v>
      </c>
      <c r="G128" t="s">
        <v>14</v>
      </c>
      <c r="H128">
        <v>774</v>
      </c>
      <c r="I128" s="8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7">
        <f t="shared" si="8"/>
        <v>51.42151162790698</v>
      </c>
      <c r="G129" t="s">
        <v>14</v>
      </c>
      <c r="H129">
        <v>672</v>
      </c>
      <c r="I129" s="8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7">
        <f t="shared" si="8"/>
        <v>60.334277620396605</v>
      </c>
      <c r="G130" t="s">
        <v>74</v>
      </c>
      <c r="H130">
        <v>532</v>
      </c>
      <c r="I130" s="8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7">
        <f t="shared" ref="F131:F194" si="14">(E131/D131)*100</f>
        <v>3.202693602693603</v>
      </c>
      <c r="G131" t="s">
        <v>74</v>
      </c>
      <c r="H131">
        <v>55</v>
      </c>
      <c r="I131" s="8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7">
        <f t="shared" si="14"/>
        <v>155.46875</v>
      </c>
      <c r="G132" t="s">
        <v>20</v>
      </c>
      <c r="H132">
        <v>533</v>
      </c>
      <c r="I132" s="8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7">
        <f t="shared" si="14"/>
        <v>100.85974499089254</v>
      </c>
      <c r="G133" t="s">
        <v>20</v>
      </c>
      <c r="H133">
        <v>2443</v>
      </c>
      <c r="I133" s="8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7">
        <f t="shared" si="14"/>
        <v>116.18181818181819</v>
      </c>
      <c r="G134" t="s">
        <v>20</v>
      </c>
      <c r="H134">
        <v>89</v>
      </c>
      <c r="I134" s="8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7">
        <f t="shared" si="14"/>
        <v>310.77777777777777</v>
      </c>
      <c r="G135" t="s">
        <v>20</v>
      </c>
      <c r="H135">
        <v>159</v>
      </c>
      <c r="I135" s="8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7">
        <f t="shared" si="14"/>
        <v>89.73668341708543</v>
      </c>
      <c r="G136" t="s">
        <v>14</v>
      </c>
      <c r="H136">
        <v>940</v>
      </c>
      <c r="I136" s="8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7">
        <f t="shared" si="14"/>
        <v>71.27272727272728</v>
      </c>
      <c r="G137" t="s">
        <v>14</v>
      </c>
      <c r="H137">
        <v>117</v>
      </c>
      <c r="I137" s="8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7">
        <f t="shared" si="14"/>
        <v>3.2862318840579712</v>
      </c>
      <c r="G138" t="s">
        <v>74</v>
      </c>
      <c r="H138">
        <v>58</v>
      </c>
      <c r="I138" s="8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7">
        <f t="shared" si="14"/>
        <v>261.77777777777777</v>
      </c>
      <c r="G139" t="s">
        <v>20</v>
      </c>
      <c r="H139">
        <v>50</v>
      </c>
      <c r="I139" s="8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7">
        <f t="shared" si="14"/>
        <v>96</v>
      </c>
      <c r="G140" t="s">
        <v>14</v>
      </c>
      <c r="H140">
        <v>115</v>
      </c>
      <c r="I140" s="8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7">
        <f t="shared" si="14"/>
        <v>20.896851248642779</v>
      </c>
      <c r="G141" t="s">
        <v>14</v>
      </c>
      <c r="H141">
        <v>326</v>
      </c>
      <c r="I141" s="8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7">
        <f t="shared" si="14"/>
        <v>223.16363636363636</v>
      </c>
      <c r="G142" t="s">
        <v>20</v>
      </c>
      <c r="H142">
        <v>186</v>
      </c>
      <c r="I142" s="8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7">
        <f t="shared" si="14"/>
        <v>101.59097978227061</v>
      </c>
      <c r="G143" t="s">
        <v>20</v>
      </c>
      <c r="H143">
        <v>1071</v>
      </c>
      <c r="I143" s="8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7">
        <f t="shared" si="14"/>
        <v>230.03999999999996</v>
      </c>
      <c r="G144" t="s">
        <v>20</v>
      </c>
      <c r="H144">
        <v>117</v>
      </c>
      <c r="I144" s="8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7">
        <f t="shared" si="14"/>
        <v>135.59259259259261</v>
      </c>
      <c r="G145" t="s">
        <v>20</v>
      </c>
      <c r="H145">
        <v>70</v>
      </c>
      <c r="I145" s="8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7">
        <f t="shared" si="14"/>
        <v>129.1</v>
      </c>
      <c r="G146" t="s">
        <v>20</v>
      </c>
      <c r="H146">
        <v>135</v>
      </c>
      <c r="I146" s="8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7">
        <f t="shared" si="14"/>
        <v>236.512</v>
      </c>
      <c r="G147" t="s">
        <v>20</v>
      </c>
      <c r="H147">
        <v>768</v>
      </c>
      <c r="I147" s="8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7">
        <f t="shared" si="14"/>
        <v>17.25</v>
      </c>
      <c r="G148" t="s">
        <v>74</v>
      </c>
      <c r="H148">
        <v>51</v>
      </c>
      <c r="I148" s="8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7">
        <f t="shared" si="14"/>
        <v>112.49397590361446</v>
      </c>
      <c r="G149" t="s">
        <v>20</v>
      </c>
      <c r="H149">
        <v>199</v>
      </c>
      <c r="I149" s="8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7">
        <f t="shared" si="14"/>
        <v>121.02150537634408</v>
      </c>
      <c r="G150" t="s">
        <v>20</v>
      </c>
      <c r="H150">
        <v>107</v>
      </c>
      <c r="I150" s="8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7">
        <f t="shared" si="14"/>
        <v>219.87096774193549</v>
      </c>
      <c r="G151" t="s">
        <v>20</v>
      </c>
      <c r="H151">
        <v>195</v>
      </c>
      <c r="I151" s="8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7">
        <f t="shared" si="14"/>
        <v>1</v>
      </c>
      <c r="G152" t="s">
        <v>14</v>
      </c>
      <c r="H152">
        <v>1</v>
      </c>
      <c r="I152" s="8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7">
        <f t="shared" si="14"/>
        <v>64.166909620991248</v>
      </c>
      <c r="G153" t="s">
        <v>14</v>
      </c>
      <c r="H153">
        <v>1467</v>
      </c>
      <c r="I153" s="8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7">
        <f t="shared" si="14"/>
        <v>423.06746987951806</v>
      </c>
      <c r="G154" t="s">
        <v>20</v>
      </c>
      <c r="H154">
        <v>3376</v>
      </c>
      <c r="I154" s="8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7">
        <f t="shared" si="14"/>
        <v>92.984160506863773</v>
      </c>
      <c r="G155" t="s">
        <v>14</v>
      </c>
      <c r="H155">
        <v>5681</v>
      </c>
      <c r="I155" s="8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7">
        <f t="shared" si="14"/>
        <v>58.756567425569173</v>
      </c>
      <c r="G156" t="s">
        <v>14</v>
      </c>
      <c r="H156">
        <v>1059</v>
      </c>
      <c r="I156" s="8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7">
        <f t="shared" si="14"/>
        <v>65.022222222222226</v>
      </c>
      <c r="G157" t="s">
        <v>14</v>
      </c>
      <c r="H157">
        <v>1194</v>
      </c>
      <c r="I157" s="8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7">
        <f t="shared" si="14"/>
        <v>73.939560439560438</v>
      </c>
      <c r="G158" t="s">
        <v>74</v>
      </c>
      <c r="H158">
        <v>379</v>
      </c>
      <c r="I158" s="8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7">
        <f t="shared" si="14"/>
        <v>52.666666666666664</v>
      </c>
      <c r="G159" t="s">
        <v>14</v>
      </c>
      <c r="H159">
        <v>30</v>
      </c>
      <c r="I159" s="8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7">
        <f t="shared" si="14"/>
        <v>220.95238095238096</v>
      </c>
      <c r="G160" t="s">
        <v>20</v>
      </c>
      <c r="H160">
        <v>41</v>
      </c>
      <c r="I160" s="8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7">
        <f t="shared" si="14"/>
        <v>100.01150627615063</v>
      </c>
      <c r="G161" t="s">
        <v>20</v>
      </c>
      <c r="H161">
        <v>1821</v>
      </c>
      <c r="I161" s="8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7">
        <f t="shared" si="14"/>
        <v>162.3125</v>
      </c>
      <c r="G162" t="s">
        <v>20</v>
      </c>
      <c r="H162">
        <v>164</v>
      </c>
      <c r="I162" s="8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7">
        <f t="shared" si="14"/>
        <v>78.181818181818187</v>
      </c>
      <c r="G163" t="s">
        <v>14</v>
      </c>
      <c r="H163">
        <v>75</v>
      </c>
      <c r="I163" s="8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7">
        <f t="shared" si="14"/>
        <v>149.73770491803279</v>
      </c>
      <c r="G164" t="s">
        <v>20</v>
      </c>
      <c r="H164">
        <v>157</v>
      </c>
      <c r="I164" s="8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7">
        <f t="shared" si="14"/>
        <v>253.25714285714284</v>
      </c>
      <c r="G165" t="s">
        <v>20</v>
      </c>
      <c r="H165">
        <v>246</v>
      </c>
      <c r="I165" s="8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7">
        <f t="shared" si="14"/>
        <v>100.16943521594683</v>
      </c>
      <c r="G166" t="s">
        <v>20</v>
      </c>
      <c r="H166">
        <v>1396</v>
      </c>
      <c r="I166" s="8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7">
        <f t="shared" si="14"/>
        <v>121.99004424778761</v>
      </c>
      <c r="G167" t="s">
        <v>20</v>
      </c>
      <c r="H167">
        <v>2506</v>
      </c>
      <c r="I167" s="8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7">
        <f t="shared" si="14"/>
        <v>137.13265306122449</v>
      </c>
      <c r="G168" t="s">
        <v>20</v>
      </c>
      <c r="H168">
        <v>244</v>
      </c>
      <c r="I168" s="8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7">
        <f t="shared" si="14"/>
        <v>415.53846153846149</v>
      </c>
      <c r="G169" t="s">
        <v>20</v>
      </c>
      <c r="H169">
        <v>146</v>
      </c>
      <c r="I169" s="8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7">
        <f t="shared" si="14"/>
        <v>31.30913348946136</v>
      </c>
      <c r="G170" t="s">
        <v>14</v>
      </c>
      <c r="H170">
        <v>955</v>
      </c>
      <c r="I170" s="8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7">
        <f t="shared" si="14"/>
        <v>424.08154506437768</v>
      </c>
      <c r="G171" t="s">
        <v>20</v>
      </c>
      <c r="H171">
        <v>1267</v>
      </c>
      <c r="I171" s="8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7">
        <f t="shared" si="14"/>
        <v>2.93886230728336</v>
      </c>
      <c r="G172" t="s">
        <v>14</v>
      </c>
      <c r="H172">
        <v>67</v>
      </c>
      <c r="I172" s="8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7">
        <f t="shared" si="14"/>
        <v>10.63265306122449</v>
      </c>
      <c r="G173" t="s">
        <v>14</v>
      </c>
      <c r="H173">
        <v>5</v>
      </c>
      <c r="I173" s="8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7">
        <f t="shared" si="14"/>
        <v>82.875</v>
      </c>
      <c r="G174" t="s">
        <v>14</v>
      </c>
      <c r="H174">
        <v>26</v>
      </c>
      <c r="I174" s="8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7">
        <f t="shared" si="14"/>
        <v>163.01447776628748</v>
      </c>
      <c r="G175" t="s">
        <v>20</v>
      </c>
      <c r="H175">
        <v>1561</v>
      </c>
      <c r="I175" s="8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7">
        <f t="shared" si="14"/>
        <v>894.66666666666674</v>
      </c>
      <c r="G176" t="s">
        <v>20</v>
      </c>
      <c r="H176">
        <v>48</v>
      </c>
      <c r="I176" s="8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7">
        <f t="shared" si="14"/>
        <v>26.191501103752756</v>
      </c>
      <c r="G177" t="s">
        <v>14</v>
      </c>
      <c r="H177">
        <v>1130</v>
      </c>
      <c r="I177" s="8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7">
        <f t="shared" si="14"/>
        <v>74.834782608695647</v>
      </c>
      <c r="G178" t="s">
        <v>14</v>
      </c>
      <c r="H178">
        <v>782</v>
      </c>
      <c r="I178" s="8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7">
        <f t="shared" si="14"/>
        <v>416.47680412371136</v>
      </c>
      <c r="G179" t="s">
        <v>20</v>
      </c>
      <c r="H179">
        <v>2739</v>
      </c>
      <c r="I179" s="8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7">
        <f t="shared" si="14"/>
        <v>96.208333333333329</v>
      </c>
      <c r="G180" t="s">
        <v>14</v>
      </c>
      <c r="H180">
        <v>210</v>
      </c>
      <c r="I180" s="8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7">
        <f t="shared" si="14"/>
        <v>357.71910112359546</v>
      </c>
      <c r="G181" t="s">
        <v>20</v>
      </c>
      <c r="H181">
        <v>3537</v>
      </c>
      <c r="I181" s="8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7">
        <f t="shared" si="14"/>
        <v>308.45714285714286</v>
      </c>
      <c r="G182" t="s">
        <v>20</v>
      </c>
      <c r="H182">
        <v>2107</v>
      </c>
      <c r="I182" s="8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7">
        <f t="shared" si="14"/>
        <v>61.802325581395344</v>
      </c>
      <c r="G183" t="s">
        <v>14</v>
      </c>
      <c r="H183">
        <v>136</v>
      </c>
      <c r="I183" s="8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7">
        <f t="shared" si="14"/>
        <v>722.32472324723244</v>
      </c>
      <c r="G184" t="s">
        <v>20</v>
      </c>
      <c r="H184">
        <v>3318</v>
      </c>
      <c r="I184" s="8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7">
        <f t="shared" si="14"/>
        <v>69.117647058823522</v>
      </c>
      <c r="G185" t="s">
        <v>14</v>
      </c>
      <c r="H185">
        <v>86</v>
      </c>
      <c r="I185" s="8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7">
        <f t="shared" si="14"/>
        <v>293.05555555555554</v>
      </c>
      <c r="G186" t="s">
        <v>20</v>
      </c>
      <c r="H186">
        <v>340</v>
      </c>
      <c r="I186" s="8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7">
        <f t="shared" si="14"/>
        <v>71.8</v>
      </c>
      <c r="G187" t="s">
        <v>14</v>
      </c>
      <c r="H187">
        <v>19</v>
      </c>
      <c r="I187" s="8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7">
        <f t="shared" si="14"/>
        <v>31.934684684684683</v>
      </c>
      <c r="G188" t="s">
        <v>14</v>
      </c>
      <c r="H188">
        <v>886</v>
      </c>
      <c r="I188" s="8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7">
        <f t="shared" si="14"/>
        <v>229.87375415282392</v>
      </c>
      <c r="G189" t="s">
        <v>20</v>
      </c>
      <c r="H189">
        <v>1442</v>
      </c>
      <c r="I189" s="8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7">
        <f t="shared" si="14"/>
        <v>32.012195121951223</v>
      </c>
      <c r="G190" t="s">
        <v>14</v>
      </c>
      <c r="H190">
        <v>35</v>
      </c>
      <c r="I190" s="8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7">
        <f t="shared" si="14"/>
        <v>23.525352848928385</v>
      </c>
      <c r="G191" t="s">
        <v>74</v>
      </c>
      <c r="H191">
        <v>441</v>
      </c>
      <c r="I191" s="8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7">
        <f t="shared" si="14"/>
        <v>68.594594594594597</v>
      </c>
      <c r="G192" t="s">
        <v>14</v>
      </c>
      <c r="H192">
        <v>24</v>
      </c>
      <c r="I192" s="8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7">
        <f t="shared" si="14"/>
        <v>37.952380952380956</v>
      </c>
      <c r="G193" t="s">
        <v>14</v>
      </c>
      <c r="H193">
        <v>86</v>
      </c>
      <c r="I193" s="8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7">
        <f t="shared" si="14"/>
        <v>19.992957746478872</v>
      </c>
      <c r="G194" t="s">
        <v>14</v>
      </c>
      <c r="H194">
        <v>243</v>
      </c>
      <c r="I194" s="8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7">
        <f t="shared" ref="F195:F258" si="20">(E195/D195)*100</f>
        <v>45.636363636363633</v>
      </c>
      <c r="G195" t="s">
        <v>14</v>
      </c>
      <c r="H195">
        <v>65</v>
      </c>
      <c r="I195" s="8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7">
        <f t="shared" si="20"/>
        <v>122.7605633802817</v>
      </c>
      <c r="G196" t="s">
        <v>20</v>
      </c>
      <c r="H196">
        <v>126</v>
      </c>
      <c r="I196" s="8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7">
        <f t="shared" si="20"/>
        <v>361.75316455696202</v>
      </c>
      <c r="G197" t="s">
        <v>20</v>
      </c>
      <c r="H197">
        <v>524</v>
      </c>
      <c r="I197" s="8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7">
        <f t="shared" si="20"/>
        <v>63.146341463414636</v>
      </c>
      <c r="G198" t="s">
        <v>14</v>
      </c>
      <c r="H198">
        <v>100</v>
      </c>
      <c r="I198" s="8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7">
        <f t="shared" si="20"/>
        <v>298.20475319926874</v>
      </c>
      <c r="G199" t="s">
        <v>20</v>
      </c>
      <c r="H199">
        <v>1989</v>
      </c>
      <c r="I199" s="8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7">
        <f t="shared" si="20"/>
        <v>9.5585443037974684</v>
      </c>
      <c r="G200" t="s">
        <v>14</v>
      </c>
      <c r="H200">
        <v>168</v>
      </c>
      <c r="I200" s="8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7">
        <f t="shared" si="20"/>
        <v>53.777777777777779</v>
      </c>
      <c r="G201" t="s">
        <v>14</v>
      </c>
      <c r="H201">
        <v>13</v>
      </c>
      <c r="I201" s="8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7">
        <f t="shared" si="20"/>
        <v>2</v>
      </c>
      <c r="G202" t="s">
        <v>14</v>
      </c>
      <c r="H202">
        <v>1</v>
      </c>
      <c r="I202" s="8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7">
        <f t="shared" si="20"/>
        <v>681.19047619047615</v>
      </c>
      <c r="G203" t="s">
        <v>20</v>
      </c>
      <c r="H203">
        <v>157</v>
      </c>
      <c r="I203" s="8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7">
        <f t="shared" si="20"/>
        <v>78.831325301204828</v>
      </c>
      <c r="G204" t="s">
        <v>74</v>
      </c>
      <c r="H204">
        <v>82</v>
      </c>
      <c r="I204" s="8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7">
        <f t="shared" si="20"/>
        <v>134.40792216817235</v>
      </c>
      <c r="G205" t="s">
        <v>20</v>
      </c>
      <c r="H205">
        <v>4498</v>
      </c>
      <c r="I205" s="8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7">
        <f t="shared" si="20"/>
        <v>3.3719999999999999</v>
      </c>
      <c r="G206" t="s">
        <v>14</v>
      </c>
      <c r="H206">
        <v>40</v>
      </c>
      <c r="I206" s="8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7">
        <f t="shared" si="20"/>
        <v>431.84615384615387</v>
      </c>
      <c r="G207" t="s">
        <v>20</v>
      </c>
      <c r="H207">
        <v>80</v>
      </c>
      <c r="I207" s="8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7">
        <f t="shared" si="20"/>
        <v>38.844444444444441</v>
      </c>
      <c r="G208" t="s">
        <v>74</v>
      </c>
      <c r="H208">
        <v>57</v>
      </c>
      <c r="I208" s="8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7">
        <f t="shared" si="20"/>
        <v>425.7</v>
      </c>
      <c r="G209" t="s">
        <v>20</v>
      </c>
      <c r="H209">
        <v>43</v>
      </c>
      <c r="I209" s="8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7">
        <f t="shared" si="20"/>
        <v>101.12239715591672</v>
      </c>
      <c r="G210" t="s">
        <v>20</v>
      </c>
      <c r="H210">
        <v>2053</v>
      </c>
      <c r="I210" s="8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7">
        <f t="shared" si="20"/>
        <v>21.188688946015425</v>
      </c>
      <c r="G211" t="s">
        <v>47</v>
      </c>
      <c r="H211">
        <v>808</v>
      </c>
      <c r="I211" s="8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7">
        <f t="shared" si="20"/>
        <v>67.425531914893625</v>
      </c>
      <c r="G212" t="s">
        <v>14</v>
      </c>
      <c r="H212">
        <v>226</v>
      </c>
      <c r="I212" s="8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7">
        <f t="shared" si="20"/>
        <v>94.923371647509583</v>
      </c>
      <c r="G213" t="s">
        <v>14</v>
      </c>
      <c r="H213">
        <v>1625</v>
      </c>
      <c r="I213" s="8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7">
        <f t="shared" si="20"/>
        <v>151.85185185185185</v>
      </c>
      <c r="G214" t="s">
        <v>20</v>
      </c>
      <c r="H214">
        <v>168</v>
      </c>
      <c r="I214" s="8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7">
        <f t="shared" si="20"/>
        <v>195.16382252559728</v>
      </c>
      <c r="G215" t="s">
        <v>20</v>
      </c>
      <c r="H215">
        <v>4289</v>
      </c>
      <c r="I215" s="8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7">
        <f t="shared" si="20"/>
        <v>1023.1428571428571</v>
      </c>
      <c r="G216" t="s">
        <v>20</v>
      </c>
      <c r="H216">
        <v>165</v>
      </c>
      <c r="I216" s="8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7">
        <f t="shared" si="20"/>
        <v>3.841836734693878</v>
      </c>
      <c r="G217" t="s">
        <v>14</v>
      </c>
      <c r="H217">
        <v>143</v>
      </c>
      <c r="I217" s="8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7">
        <f t="shared" si="20"/>
        <v>155.07066557107643</v>
      </c>
      <c r="G218" t="s">
        <v>20</v>
      </c>
      <c r="H218">
        <v>1815</v>
      </c>
      <c r="I218" s="8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7">
        <f t="shared" si="20"/>
        <v>44.753477588871718</v>
      </c>
      <c r="G219" t="s">
        <v>14</v>
      </c>
      <c r="H219">
        <v>934</v>
      </c>
      <c r="I219" s="8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7">
        <f t="shared" si="20"/>
        <v>215.94736842105263</v>
      </c>
      <c r="G220" t="s">
        <v>20</v>
      </c>
      <c r="H220">
        <v>397</v>
      </c>
      <c r="I220" s="8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7">
        <f t="shared" si="20"/>
        <v>332.12709832134288</v>
      </c>
      <c r="G221" t="s">
        <v>20</v>
      </c>
      <c r="H221">
        <v>1539</v>
      </c>
      <c r="I221" s="8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7">
        <f t="shared" si="20"/>
        <v>8.4430379746835449</v>
      </c>
      <c r="G222" t="s">
        <v>14</v>
      </c>
      <c r="H222">
        <v>17</v>
      </c>
      <c r="I222" s="8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7">
        <f t="shared" si="20"/>
        <v>98.625514403292186</v>
      </c>
      <c r="G223" t="s">
        <v>14</v>
      </c>
      <c r="H223">
        <v>2179</v>
      </c>
      <c r="I223" s="8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7">
        <f t="shared" si="20"/>
        <v>137.97916666666669</v>
      </c>
      <c r="G224" t="s">
        <v>20</v>
      </c>
      <c r="H224">
        <v>138</v>
      </c>
      <c r="I224" s="8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7">
        <f t="shared" si="20"/>
        <v>93.81099656357388</v>
      </c>
      <c r="G225" t="s">
        <v>14</v>
      </c>
      <c r="H225">
        <v>931</v>
      </c>
      <c r="I225" s="8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7">
        <f t="shared" si="20"/>
        <v>403.63930885529157</v>
      </c>
      <c r="G226" t="s">
        <v>20</v>
      </c>
      <c r="H226">
        <v>3594</v>
      </c>
      <c r="I226" s="8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7">
        <f t="shared" si="20"/>
        <v>260.1740412979351</v>
      </c>
      <c r="G227" t="s">
        <v>20</v>
      </c>
      <c r="H227">
        <v>5880</v>
      </c>
      <c r="I227" s="8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7">
        <f t="shared" si="20"/>
        <v>366.63333333333333</v>
      </c>
      <c r="G228" t="s">
        <v>20</v>
      </c>
      <c r="H228">
        <v>112</v>
      </c>
      <c r="I228" s="8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7">
        <f t="shared" si="20"/>
        <v>168.72085385878489</v>
      </c>
      <c r="G229" t="s">
        <v>20</v>
      </c>
      <c r="H229">
        <v>943</v>
      </c>
      <c r="I229" s="8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7">
        <f t="shared" si="20"/>
        <v>119.90717911530093</v>
      </c>
      <c r="G230" t="s">
        <v>20</v>
      </c>
      <c r="H230">
        <v>2468</v>
      </c>
      <c r="I230" s="8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7">
        <f t="shared" si="20"/>
        <v>193.68925233644859</v>
      </c>
      <c r="G231" t="s">
        <v>20</v>
      </c>
      <c r="H231">
        <v>2551</v>
      </c>
      <c r="I231" s="8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7">
        <f t="shared" si="20"/>
        <v>420.16666666666669</v>
      </c>
      <c r="G232" t="s">
        <v>20</v>
      </c>
      <c r="H232">
        <v>101</v>
      </c>
      <c r="I232" s="8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7">
        <f t="shared" si="20"/>
        <v>76.708333333333329</v>
      </c>
      <c r="G233" t="s">
        <v>74</v>
      </c>
      <c r="H233">
        <v>67</v>
      </c>
      <c r="I233" s="8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7">
        <f t="shared" si="20"/>
        <v>171.26470588235293</v>
      </c>
      <c r="G234" t="s">
        <v>20</v>
      </c>
      <c r="H234">
        <v>92</v>
      </c>
      <c r="I234" s="8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7">
        <f t="shared" si="20"/>
        <v>157.89473684210526</v>
      </c>
      <c r="G235" t="s">
        <v>20</v>
      </c>
      <c r="H235">
        <v>62</v>
      </c>
      <c r="I235" s="8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7">
        <f t="shared" si="20"/>
        <v>109.08</v>
      </c>
      <c r="G236" t="s">
        <v>20</v>
      </c>
      <c r="H236">
        <v>149</v>
      </c>
      <c r="I236" s="8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7">
        <f t="shared" si="20"/>
        <v>41.732558139534881</v>
      </c>
      <c r="G237" t="s">
        <v>14</v>
      </c>
      <c r="H237">
        <v>92</v>
      </c>
      <c r="I237" s="8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7">
        <f t="shared" si="20"/>
        <v>10.944303797468354</v>
      </c>
      <c r="G238" t="s">
        <v>14</v>
      </c>
      <c r="H238">
        <v>57</v>
      </c>
      <c r="I238" s="8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7">
        <f t="shared" si="20"/>
        <v>159.3763440860215</v>
      </c>
      <c r="G239" t="s">
        <v>20</v>
      </c>
      <c r="H239">
        <v>329</v>
      </c>
      <c r="I239" s="8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7">
        <f t="shared" si="20"/>
        <v>422.41666666666669</v>
      </c>
      <c r="G240" t="s">
        <v>20</v>
      </c>
      <c r="H240">
        <v>97</v>
      </c>
      <c r="I240" s="8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7">
        <f t="shared" si="20"/>
        <v>97.71875</v>
      </c>
      <c r="G241" t="s">
        <v>14</v>
      </c>
      <c r="H241">
        <v>41</v>
      </c>
      <c r="I241" s="8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7">
        <f t="shared" si="20"/>
        <v>418.78911564625849</v>
      </c>
      <c r="G242" t="s">
        <v>20</v>
      </c>
      <c r="H242">
        <v>1784</v>
      </c>
      <c r="I242" s="8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7">
        <f t="shared" si="20"/>
        <v>101.91632047477745</v>
      </c>
      <c r="G243" t="s">
        <v>20</v>
      </c>
      <c r="H243">
        <v>1684</v>
      </c>
      <c r="I243" s="8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7">
        <f t="shared" si="20"/>
        <v>127.72619047619047</v>
      </c>
      <c r="G244" t="s">
        <v>20</v>
      </c>
      <c r="H244">
        <v>250</v>
      </c>
      <c r="I244" s="8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7">
        <f t="shared" si="20"/>
        <v>445.21739130434781</v>
      </c>
      <c r="G245" t="s">
        <v>20</v>
      </c>
      <c r="H245">
        <v>238</v>
      </c>
      <c r="I245" s="8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7">
        <f t="shared" si="20"/>
        <v>569.71428571428578</v>
      </c>
      <c r="G246" t="s">
        <v>20</v>
      </c>
      <c r="H246">
        <v>53</v>
      </c>
      <c r="I246" s="8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7">
        <f t="shared" si="20"/>
        <v>509.34482758620686</v>
      </c>
      <c r="G247" t="s">
        <v>20</v>
      </c>
      <c r="H247">
        <v>214</v>
      </c>
      <c r="I247" s="8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7">
        <f t="shared" si="20"/>
        <v>325.5333333333333</v>
      </c>
      <c r="G248" t="s">
        <v>20</v>
      </c>
      <c r="H248">
        <v>222</v>
      </c>
      <c r="I248" s="8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7">
        <f t="shared" si="20"/>
        <v>932.61616161616166</v>
      </c>
      <c r="G249" t="s">
        <v>20</v>
      </c>
      <c r="H249">
        <v>1884</v>
      </c>
      <c r="I249" s="8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7">
        <f t="shared" si="20"/>
        <v>211.33870967741933</v>
      </c>
      <c r="G250" t="s">
        <v>20</v>
      </c>
      <c r="H250">
        <v>218</v>
      </c>
      <c r="I250" s="8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7">
        <f t="shared" si="20"/>
        <v>273.32520325203251</v>
      </c>
      <c r="G251" t="s">
        <v>20</v>
      </c>
      <c r="H251">
        <v>6465</v>
      </c>
      <c r="I251" s="8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7">
        <f t="shared" si="20"/>
        <v>3</v>
      </c>
      <c r="G252" t="s">
        <v>14</v>
      </c>
      <c r="H252">
        <v>1</v>
      </c>
      <c r="I252" s="8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7">
        <f t="shared" si="20"/>
        <v>54.084507042253513</v>
      </c>
      <c r="G253" t="s">
        <v>14</v>
      </c>
      <c r="H253">
        <v>101</v>
      </c>
      <c r="I253" s="8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7">
        <f t="shared" si="20"/>
        <v>626.29999999999995</v>
      </c>
      <c r="G254" t="s">
        <v>20</v>
      </c>
      <c r="H254">
        <v>59</v>
      </c>
      <c r="I254" s="8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7">
        <f t="shared" si="20"/>
        <v>89.021399176954731</v>
      </c>
      <c r="G255" t="s">
        <v>14</v>
      </c>
      <c r="H255">
        <v>1335</v>
      </c>
      <c r="I255" s="8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7">
        <f t="shared" si="20"/>
        <v>184.89130434782609</v>
      </c>
      <c r="G256" t="s">
        <v>20</v>
      </c>
      <c r="H256">
        <v>88</v>
      </c>
      <c r="I256" s="8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7">
        <f t="shared" si="20"/>
        <v>120.16770186335404</v>
      </c>
      <c r="G257" t="s">
        <v>20</v>
      </c>
      <c r="H257">
        <v>1697</v>
      </c>
      <c r="I257" s="8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7">
        <f t="shared" si="20"/>
        <v>23.390243902439025</v>
      </c>
      <c r="G258" t="s">
        <v>14</v>
      </c>
      <c r="H258">
        <v>15</v>
      </c>
      <c r="I258" s="8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7">
        <f t="shared" ref="F259:F322" si="26">(E259/D259)*100</f>
        <v>146</v>
      </c>
      <c r="G259" t="s">
        <v>20</v>
      </c>
      <c r="H259">
        <v>92</v>
      </c>
      <c r="I259" s="8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7">
        <f t="shared" si="26"/>
        <v>268.48</v>
      </c>
      <c r="G260" t="s">
        <v>20</v>
      </c>
      <c r="H260">
        <v>186</v>
      </c>
      <c r="I260" s="8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7">
        <f t="shared" si="26"/>
        <v>597.5</v>
      </c>
      <c r="G261" t="s">
        <v>20</v>
      </c>
      <c r="H261">
        <v>138</v>
      </c>
      <c r="I261" s="8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7">
        <f t="shared" si="26"/>
        <v>157.69841269841268</v>
      </c>
      <c r="G262" t="s">
        <v>20</v>
      </c>
      <c r="H262">
        <v>261</v>
      </c>
      <c r="I262" s="8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7">
        <f t="shared" si="26"/>
        <v>31.201660735468568</v>
      </c>
      <c r="G263" t="s">
        <v>14</v>
      </c>
      <c r="H263">
        <v>454</v>
      </c>
      <c r="I263" s="8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7">
        <f t="shared" si="26"/>
        <v>313.41176470588238</v>
      </c>
      <c r="G264" t="s">
        <v>20</v>
      </c>
      <c r="H264">
        <v>107</v>
      </c>
      <c r="I264" s="8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7">
        <f t="shared" si="26"/>
        <v>370.89655172413791</v>
      </c>
      <c r="G265" t="s">
        <v>20</v>
      </c>
      <c r="H265">
        <v>199</v>
      </c>
      <c r="I265" s="8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7">
        <f t="shared" si="26"/>
        <v>362.66447368421052</v>
      </c>
      <c r="G266" t="s">
        <v>20</v>
      </c>
      <c r="H266">
        <v>5512</v>
      </c>
      <c r="I266" s="8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7">
        <f t="shared" si="26"/>
        <v>123.08163265306122</v>
      </c>
      <c r="G267" t="s">
        <v>20</v>
      </c>
      <c r="H267">
        <v>86</v>
      </c>
      <c r="I267" s="8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7">
        <f t="shared" si="26"/>
        <v>76.766756032171585</v>
      </c>
      <c r="G268" t="s">
        <v>14</v>
      </c>
      <c r="H268">
        <v>3182</v>
      </c>
      <c r="I268" s="8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7">
        <f t="shared" si="26"/>
        <v>233.62012987012989</v>
      </c>
      <c r="G269" t="s">
        <v>20</v>
      </c>
      <c r="H269">
        <v>2768</v>
      </c>
      <c r="I269" s="8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7">
        <f t="shared" si="26"/>
        <v>180.53333333333333</v>
      </c>
      <c r="G270" t="s">
        <v>20</v>
      </c>
      <c r="H270">
        <v>48</v>
      </c>
      <c r="I270" s="8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7">
        <f t="shared" si="26"/>
        <v>252.62857142857143</v>
      </c>
      <c r="G271" t="s">
        <v>20</v>
      </c>
      <c r="H271">
        <v>87</v>
      </c>
      <c r="I271" s="8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7">
        <f t="shared" si="26"/>
        <v>27.176538240368025</v>
      </c>
      <c r="G272" t="s">
        <v>74</v>
      </c>
      <c r="H272">
        <v>1890</v>
      </c>
      <c r="I272" s="8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7">
        <f t="shared" si="26"/>
        <v>1.2706571242680547</v>
      </c>
      <c r="G273" t="s">
        <v>47</v>
      </c>
      <c r="H273">
        <v>61</v>
      </c>
      <c r="I273" s="8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7">
        <f t="shared" si="26"/>
        <v>304.0097847358121</v>
      </c>
      <c r="G274" t="s">
        <v>20</v>
      </c>
      <c r="H274">
        <v>1894</v>
      </c>
      <c r="I274" s="8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7">
        <f t="shared" si="26"/>
        <v>137.23076923076923</v>
      </c>
      <c r="G275" t="s">
        <v>20</v>
      </c>
      <c r="H275">
        <v>282</v>
      </c>
      <c r="I275" s="8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7">
        <f t="shared" si="26"/>
        <v>32.208333333333336</v>
      </c>
      <c r="G276" t="s">
        <v>14</v>
      </c>
      <c r="H276">
        <v>15</v>
      </c>
      <c r="I276" s="8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7">
        <f t="shared" si="26"/>
        <v>241.51282051282053</v>
      </c>
      <c r="G277" t="s">
        <v>20</v>
      </c>
      <c r="H277">
        <v>116</v>
      </c>
      <c r="I277" s="8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7">
        <f t="shared" si="26"/>
        <v>96.8</v>
      </c>
      <c r="G278" t="s">
        <v>14</v>
      </c>
      <c r="H278">
        <v>133</v>
      </c>
      <c r="I278" s="8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7">
        <f t="shared" si="26"/>
        <v>1066.4285714285716</v>
      </c>
      <c r="G279" t="s">
        <v>20</v>
      </c>
      <c r="H279">
        <v>83</v>
      </c>
      <c r="I279" s="8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7">
        <f t="shared" si="26"/>
        <v>325.88888888888891</v>
      </c>
      <c r="G280" t="s">
        <v>20</v>
      </c>
      <c r="H280">
        <v>91</v>
      </c>
      <c r="I280" s="8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7">
        <f t="shared" si="26"/>
        <v>170.70000000000002</v>
      </c>
      <c r="G281" t="s">
        <v>20</v>
      </c>
      <c r="H281">
        <v>546</v>
      </c>
      <c r="I281" s="8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7">
        <f t="shared" si="26"/>
        <v>581.44000000000005</v>
      </c>
      <c r="G282" t="s">
        <v>20</v>
      </c>
      <c r="H282">
        <v>393</v>
      </c>
      <c r="I282" s="8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7">
        <f t="shared" si="26"/>
        <v>91.520972644376897</v>
      </c>
      <c r="G283" t="s">
        <v>14</v>
      </c>
      <c r="H283">
        <v>2062</v>
      </c>
      <c r="I283" s="8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7">
        <f t="shared" si="26"/>
        <v>108.04761904761904</v>
      </c>
      <c r="G284" t="s">
        <v>20</v>
      </c>
      <c r="H284">
        <v>133</v>
      </c>
      <c r="I284" s="8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7">
        <f t="shared" si="26"/>
        <v>18.728395061728396</v>
      </c>
      <c r="G285" t="s">
        <v>14</v>
      </c>
      <c r="H285">
        <v>29</v>
      </c>
      <c r="I285" s="8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7">
        <f t="shared" si="26"/>
        <v>83.193877551020407</v>
      </c>
      <c r="G286" t="s">
        <v>14</v>
      </c>
      <c r="H286">
        <v>132</v>
      </c>
      <c r="I286" s="8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7">
        <f t="shared" si="26"/>
        <v>706.33333333333337</v>
      </c>
      <c r="G287" t="s">
        <v>20</v>
      </c>
      <c r="H287">
        <v>254</v>
      </c>
      <c r="I287" s="8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7">
        <f t="shared" si="26"/>
        <v>17.446030330062445</v>
      </c>
      <c r="G288" t="s">
        <v>74</v>
      </c>
      <c r="H288">
        <v>184</v>
      </c>
      <c r="I288" s="8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7">
        <f t="shared" si="26"/>
        <v>209.73015873015873</v>
      </c>
      <c r="G289" t="s">
        <v>20</v>
      </c>
      <c r="H289">
        <v>176</v>
      </c>
      <c r="I289" s="8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7">
        <f t="shared" si="26"/>
        <v>97.785714285714292</v>
      </c>
      <c r="G290" t="s">
        <v>14</v>
      </c>
      <c r="H290">
        <v>137</v>
      </c>
      <c r="I290" s="8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7">
        <f t="shared" si="26"/>
        <v>1684.25</v>
      </c>
      <c r="G291" t="s">
        <v>20</v>
      </c>
      <c r="H291">
        <v>337</v>
      </c>
      <c r="I291" s="8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7">
        <f t="shared" si="26"/>
        <v>54.402135231316727</v>
      </c>
      <c r="G292" t="s">
        <v>14</v>
      </c>
      <c r="H292">
        <v>908</v>
      </c>
      <c r="I292" s="8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7">
        <f t="shared" si="26"/>
        <v>456.61111111111109</v>
      </c>
      <c r="G293" t="s">
        <v>20</v>
      </c>
      <c r="H293">
        <v>107</v>
      </c>
      <c r="I293" s="8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7">
        <f t="shared" si="26"/>
        <v>9.8219178082191778</v>
      </c>
      <c r="G294" t="s">
        <v>14</v>
      </c>
      <c r="H294">
        <v>10</v>
      </c>
      <c r="I294" s="8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7">
        <f t="shared" si="26"/>
        <v>16.384615384615383</v>
      </c>
      <c r="G295" t="s">
        <v>74</v>
      </c>
      <c r="H295">
        <v>32</v>
      </c>
      <c r="I295" s="8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7">
        <f t="shared" si="26"/>
        <v>1339.6666666666667</v>
      </c>
      <c r="G296" t="s">
        <v>20</v>
      </c>
      <c r="H296">
        <v>183</v>
      </c>
      <c r="I296" s="8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7">
        <f t="shared" si="26"/>
        <v>35.650077760497666</v>
      </c>
      <c r="G297" t="s">
        <v>14</v>
      </c>
      <c r="H297">
        <v>1910</v>
      </c>
      <c r="I297" s="8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7">
        <f t="shared" si="26"/>
        <v>54.950819672131146</v>
      </c>
      <c r="G298" t="s">
        <v>14</v>
      </c>
      <c r="H298">
        <v>38</v>
      </c>
      <c r="I298" s="8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7">
        <f t="shared" si="26"/>
        <v>94.236111111111114</v>
      </c>
      <c r="G299" t="s">
        <v>14</v>
      </c>
      <c r="H299">
        <v>104</v>
      </c>
      <c r="I299" s="8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7">
        <f t="shared" si="26"/>
        <v>143.91428571428571</v>
      </c>
      <c r="G300" t="s">
        <v>20</v>
      </c>
      <c r="H300">
        <v>72</v>
      </c>
      <c r="I300" s="8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7">
        <f t="shared" si="26"/>
        <v>51.421052631578945</v>
      </c>
      <c r="G301" t="s">
        <v>14</v>
      </c>
      <c r="H301">
        <v>49</v>
      </c>
      <c r="I301" s="8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7">
        <f t="shared" si="26"/>
        <v>5</v>
      </c>
      <c r="G302" t="s">
        <v>14</v>
      </c>
      <c r="H302">
        <v>1</v>
      </c>
      <c r="I302" s="8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7">
        <f t="shared" si="26"/>
        <v>1344.6666666666667</v>
      </c>
      <c r="G303" t="s">
        <v>20</v>
      </c>
      <c r="H303">
        <v>295</v>
      </c>
      <c r="I303" s="8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7">
        <f t="shared" si="26"/>
        <v>31.844940867279899</v>
      </c>
      <c r="G304" t="s">
        <v>14</v>
      </c>
      <c r="H304">
        <v>245</v>
      </c>
      <c r="I304" s="8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7">
        <f t="shared" si="26"/>
        <v>82.617647058823536</v>
      </c>
      <c r="G305" t="s">
        <v>14</v>
      </c>
      <c r="H305">
        <v>32</v>
      </c>
      <c r="I305" s="8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7">
        <f t="shared" si="26"/>
        <v>546.14285714285722</v>
      </c>
      <c r="G306" t="s">
        <v>20</v>
      </c>
      <c r="H306">
        <v>142</v>
      </c>
      <c r="I306" s="8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7">
        <f t="shared" si="26"/>
        <v>286.21428571428572</v>
      </c>
      <c r="G307" t="s">
        <v>20</v>
      </c>
      <c r="H307">
        <v>85</v>
      </c>
      <c r="I307" s="8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7">
        <f t="shared" si="26"/>
        <v>7.9076923076923071</v>
      </c>
      <c r="G308" t="s">
        <v>14</v>
      </c>
      <c r="H308">
        <v>7</v>
      </c>
      <c r="I308" s="8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7">
        <f t="shared" si="26"/>
        <v>132.13677811550153</v>
      </c>
      <c r="G309" t="s">
        <v>20</v>
      </c>
      <c r="H309">
        <v>659</v>
      </c>
      <c r="I309" s="8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7">
        <f t="shared" si="26"/>
        <v>74.077834179357026</v>
      </c>
      <c r="G310" t="s">
        <v>14</v>
      </c>
      <c r="H310">
        <v>803</v>
      </c>
      <c r="I310" s="8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7">
        <f t="shared" si="26"/>
        <v>75.292682926829272</v>
      </c>
      <c r="G311" t="s">
        <v>74</v>
      </c>
      <c r="H311">
        <v>75</v>
      </c>
      <c r="I311" s="8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7">
        <f t="shared" si="26"/>
        <v>20.333333333333332</v>
      </c>
      <c r="G312" t="s">
        <v>14</v>
      </c>
      <c r="H312">
        <v>16</v>
      </c>
      <c r="I312" s="8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7">
        <f t="shared" si="26"/>
        <v>203.36507936507937</v>
      </c>
      <c r="G313" t="s">
        <v>20</v>
      </c>
      <c r="H313">
        <v>121</v>
      </c>
      <c r="I313" s="8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7">
        <f t="shared" si="26"/>
        <v>310.2284263959391</v>
      </c>
      <c r="G314" t="s">
        <v>20</v>
      </c>
      <c r="H314">
        <v>3742</v>
      </c>
      <c r="I314" s="8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7">
        <f t="shared" si="26"/>
        <v>395.31818181818181</v>
      </c>
      <c r="G315" t="s">
        <v>20</v>
      </c>
      <c r="H315">
        <v>223</v>
      </c>
      <c r="I315" s="8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7">
        <f t="shared" si="26"/>
        <v>294.71428571428572</v>
      </c>
      <c r="G316" t="s">
        <v>20</v>
      </c>
      <c r="H316">
        <v>133</v>
      </c>
      <c r="I316" s="8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7">
        <f t="shared" si="26"/>
        <v>33.89473684210526</v>
      </c>
      <c r="G317" t="s">
        <v>14</v>
      </c>
      <c r="H317">
        <v>31</v>
      </c>
      <c r="I317" s="8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7">
        <f t="shared" si="26"/>
        <v>66.677083333333329</v>
      </c>
      <c r="G318" t="s">
        <v>14</v>
      </c>
      <c r="H318">
        <v>108</v>
      </c>
      <c r="I318" s="8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7">
        <f t="shared" si="26"/>
        <v>19.227272727272727</v>
      </c>
      <c r="G319" t="s">
        <v>14</v>
      </c>
      <c r="H319">
        <v>30</v>
      </c>
      <c r="I319" s="8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7">
        <f t="shared" si="26"/>
        <v>15.842105263157894</v>
      </c>
      <c r="G320" t="s">
        <v>14</v>
      </c>
      <c r="H320">
        <v>17</v>
      </c>
      <c r="I320" s="8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7">
        <f t="shared" si="26"/>
        <v>38.702380952380956</v>
      </c>
      <c r="G321" t="s">
        <v>74</v>
      </c>
      <c r="H321">
        <v>64</v>
      </c>
      <c r="I321" s="8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7">
        <f t="shared" si="26"/>
        <v>9.5876777251184837</v>
      </c>
      <c r="G322" t="s">
        <v>14</v>
      </c>
      <c r="H322">
        <v>80</v>
      </c>
      <c r="I322" s="8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7">
        <f t="shared" ref="F323:F386" si="32">(E323/D323)*100</f>
        <v>94.144366197183089</v>
      </c>
      <c r="G323" t="s">
        <v>14</v>
      </c>
      <c r="H323">
        <v>2468</v>
      </c>
      <c r="I323" s="8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7">
        <f t="shared" si="32"/>
        <v>166.56234096692114</v>
      </c>
      <c r="G324" t="s">
        <v>20</v>
      </c>
      <c r="H324">
        <v>5168</v>
      </c>
      <c r="I324" s="8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7">
        <f t="shared" si="32"/>
        <v>24.134831460674157</v>
      </c>
      <c r="G325" t="s">
        <v>14</v>
      </c>
      <c r="H325">
        <v>26</v>
      </c>
      <c r="I325" s="8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7">
        <f t="shared" si="32"/>
        <v>164.05633802816902</v>
      </c>
      <c r="G326" t="s">
        <v>20</v>
      </c>
      <c r="H326">
        <v>307</v>
      </c>
      <c r="I326" s="8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7">
        <f t="shared" si="32"/>
        <v>90.723076923076931</v>
      </c>
      <c r="G327" t="s">
        <v>14</v>
      </c>
      <c r="H327">
        <v>73</v>
      </c>
      <c r="I327" s="8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7">
        <f t="shared" si="32"/>
        <v>46.194444444444443</v>
      </c>
      <c r="G328" t="s">
        <v>14</v>
      </c>
      <c r="H328">
        <v>128</v>
      </c>
      <c r="I328" s="8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7">
        <f t="shared" si="32"/>
        <v>38.53846153846154</v>
      </c>
      <c r="G329" t="s">
        <v>14</v>
      </c>
      <c r="H329">
        <v>33</v>
      </c>
      <c r="I329" s="8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7">
        <f t="shared" si="32"/>
        <v>133.56231003039514</v>
      </c>
      <c r="G330" t="s">
        <v>20</v>
      </c>
      <c r="H330">
        <v>2441</v>
      </c>
      <c r="I330" s="8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7">
        <f t="shared" si="32"/>
        <v>22.896588486140725</v>
      </c>
      <c r="G331" t="s">
        <v>47</v>
      </c>
      <c r="H331">
        <v>211</v>
      </c>
      <c r="I331" s="8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7">
        <f t="shared" si="32"/>
        <v>184.95548961424333</v>
      </c>
      <c r="G332" t="s">
        <v>20</v>
      </c>
      <c r="H332">
        <v>1385</v>
      </c>
      <c r="I332" s="8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7">
        <f t="shared" si="32"/>
        <v>443.72727272727275</v>
      </c>
      <c r="G333" t="s">
        <v>20</v>
      </c>
      <c r="H333">
        <v>190</v>
      </c>
      <c r="I333" s="8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7">
        <f t="shared" si="32"/>
        <v>199.9806763285024</v>
      </c>
      <c r="G334" t="s">
        <v>20</v>
      </c>
      <c r="H334">
        <v>470</v>
      </c>
      <c r="I334" s="8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7">
        <f t="shared" si="32"/>
        <v>123.95833333333333</v>
      </c>
      <c r="G335" t="s">
        <v>20</v>
      </c>
      <c r="H335">
        <v>253</v>
      </c>
      <c r="I335" s="8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7">
        <f t="shared" si="32"/>
        <v>186.61329305135951</v>
      </c>
      <c r="G336" t="s">
        <v>20</v>
      </c>
      <c r="H336">
        <v>1113</v>
      </c>
      <c r="I336" s="8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7">
        <f t="shared" si="32"/>
        <v>114.28538550057536</v>
      </c>
      <c r="G337" t="s">
        <v>20</v>
      </c>
      <c r="H337">
        <v>2283</v>
      </c>
      <c r="I337" s="8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7">
        <f t="shared" si="32"/>
        <v>97.032531824611041</v>
      </c>
      <c r="G338" t="s">
        <v>14</v>
      </c>
      <c r="H338">
        <v>1072</v>
      </c>
      <c r="I338" s="8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7">
        <f t="shared" si="32"/>
        <v>122.81904761904762</v>
      </c>
      <c r="G339" t="s">
        <v>20</v>
      </c>
      <c r="H339">
        <v>1095</v>
      </c>
      <c r="I339" s="8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7">
        <f t="shared" si="32"/>
        <v>179.14326647564468</v>
      </c>
      <c r="G340" t="s">
        <v>20</v>
      </c>
      <c r="H340">
        <v>1690</v>
      </c>
      <c r="I340" s="8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7">
        <f t="shared" si="32"/>
        <v>79.951577402787962</v>
      </c>
      <c r="G341" t="s">
        <v>74</v>
      </c>
      <c r="H341">
        <v>1297</v>
      </c>
      <c r="I341" s="8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7">
        <f t="shared" si="32"/>
        <v>94.242587601078171</v>
      </c>
      <c r="G342" t="s">
        <v>14</v>
      </c>
      <c r="H342">
        <v>393</v>
      </c>
      <c r="I342" s="8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7">
        <f t="shared" si="32"/>
        <v>84.669291338582681</v>
      </c>
      <c r="G343" t="s">
        <v>14</v>
      </c>
      <c r="H343">
        <v>1257</v>
      </c>
      <c r="I343" s="8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7">
        <f t="shared" si="32"/>
        <v>66.521920668058456</v>
      </c>
      <c r="G344" t="s">
        <v>14</v>
      </c>
      <c r="H344">
        <v>328</v>
      </c>
      <c r="I344" s="8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7">
        <f t="shared" si="32"/>
        <v>53.922222222222224</v>
      </c>
      <c r="G345" t="s">
        <v>14</v>
      </c>
      <c r="H345">
        <v>147</v>
      </c>
      <c r="I345" s="8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7">
        <f t="shared" si="32"/>
        <v>41.983299595141702</v>
      </c>
      <c r="G346" t="s">
        <v>14</v>
      </c>
      <c r="H346">
        <v>830</v>
      </c>
      <c r="I346" s="8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7">
        <f t="shared" si="32"/>
        <v>14.69479695431472</v>
      </c>
      <c r="G347" t="s">
        <v>14</v>
      </c>
      <c r="H347">
        <v>331</v>
      </c>
      <c r="I347" s="8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7">
        <f t="shared" si="32"/>
        <v>34.475000000000001</v>
      </c>
      <c r="G348" t="s">
        <v>14</v>
      </c>
      <c r="H348">
        <v>25</v>
      </c>
      <c r="I348" s="8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7">
        <f t="shared" si="32"/>
        <v>1400.7777777777778</v>
      </c>
      <c r="G349" t="s">
        <v>20</v>
      </c>
      <c r="H349">
        <v>191</v>
      </c>
      <c r="I349" s="8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7">
        <f t="shared" si="32"/>
        <v>71.770351758793964</v>
      </c>
      <c r="G350" t="s">
        <v>14</v>
      </c>
      <c r="H350">
        <v>3483</v>
      </c>
      <c r="I350" s="8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7">
        <f t="shared" si="32"/>
        <v>53.074115044247783</v>
      </c>
      <c r="G351" t="s">
        <v>14</v>
      </c>
      <c r="H351">
        <v>923</v>
      </c>
      <c r="I351" s="8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7">
        <f t="shared" si="32"/>
        <v>5</v>
      </c>
      <c r="G352" t="s">
        <v>14</v>
      </c>
      <c r="H352">
        <v>1</v>
      </c>
      <c r="I352" s="8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7">
        <f t="shared" si="32"/>
        <v>127.70715249662618</v>
      </c>
      <c r="G353" t="s">
        <v>20</v>
      </c>
      <c r="H353">
        <v>2013</v>
      </c>
      <c r="I353" s="8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7">
        <f t="shared" si="32"/>
        <v>34.892857142857139</v>
      </c>
      <c r="G354" t="s">
        <v>14</v>
      </c>
      <c r="H354">
        <v>33</v>
      </c>
      <c r="I354" s="8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7">
        <f t="shared" si="32"/>
        <v>410.59821428571428</v>
      </c>
      <c r="G355" t="s">
        <v>20</v>
      </c>
      <c r="H355">
        <v>1703</v>
      </c>
      <c r="I355" s="8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7">
        <f t="shared" si="32"/>
        <v>123.73770491803278</v>
      </c>
      <c r="G356" t="s">
        <v>20</v>
      </c>
      <c r="H356">
        <v>80</v>
      </c>
      <c r="I356" s="8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7">
        <f t="shared" si="32"/>
        <v>58.973684210526315</v>
      </c>
      <c r="G357" t="s">
        <v>47</v>
      </c>
      <c r="H357">
        <v>86</v>
      </c>
      <c r="I357" s="8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7">
        <f t="shared" si="32"/>
        <v>36.892473118279568</v>
      </c>
      <c r="G358" t="s">
        <v>14</v>
      </c>
      <c r="H358">
        <v>40</v>
      </c>
      <c r="I358" s="8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7">
        <f t="shared" si="32"/>
        <v>184.91304347826087</v>
      </c>
      <c r="G359" t="s">
        <v>20</v>
      </c>
      <c r="H359">
        <v>41</v>
      </c>
      <c r="I359" s="8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7">
        <f t="shared" si="32"/>
        <v>11.814432989690722</v>
      </c>
      <c r="G360" t="s">
        <v>14</v>
      </c>
      <c r="H360">
        <v>23</v>
      </c>
      <c r="I360" s="8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7">
        <f t="shared" si="32"/>
        <v>298.7</v>
      </c>
      <c r="G361" t="s">
        <v>20</v>
      </c>
      <c r="H361">
        <v>187</v>
      </c>
      <c r="I361" s="8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7">
        <f t="shared" si="32"/>
        <v>226.35175879396985</v>
      </c>
      <c r="G362" t="s">
        <v>20</v>
      </c>
      <c r="H362">
        <v>2875</v>
      </c>
      <c r="I362" s="8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7">
        <f t="shared" si="32"/>
        <v>173.56363636363636</v>
      </c>
      <c r="G363" t="s">
        <v>20</v>
      </c>
      <c r="H363">
        <v>88</v>
      </c>
      <c r="I363" s="8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7">
        <f t="shared" si="32"/>
        <v>371.75675675675677</v>
      </c>
      <c r="G364" t="s">
        <v>20</v>
      </c>
      <c r="H364">
        <v>191</v>
      </c>
      <c r="I364" s="8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7">
        <f t="shared" si="32"/>
        <v>160.19230769230771</v>
      </c>
      <c r="G365" t="s">
        <v>20</v>
      </c>
      <c r="H365">
        <v>139</v>
      </c>
      <c r="I365" s="8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7">
        <f t="shared" si="32"/>
        <v>1616.3333333333335</v>
      </c>
      <c r="G366" t="s">
        <v>20</v>
      </c>
      <c r="H366">
        <v>186</v>
      </c>
      <c r="I366" s="8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7">
        <f t="shared" si="32"/>
        <v>733.4375</v>
      </c>
      <c r="G367" t="s">
        <v>20</v>
      </c>
      <c r="H367">
        <v>112</v>
      </c>
      <c r="I367" s="8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7">
        <f t="shared" si="32"/>
        <v>592.11111111111109</v>
      </c>
      <c r="G368" t="s">
        <v>20</v>
      </c>
      <c r="H368">
        <v>101</v>
      </c>
      <c r="I368" s="8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7">
        <f t="shared" si="32"/>
        <v>18.888888888888889</v>
      </c>
      <c r="G369" t="s">
        <v>14</v>
      </c>
      <c r="H369">
        <v>75</v>
      </c>
      <c r="I369" s="8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7">
        <f t="shared" si="32"/>
        <v>276.80769230769232</v>
      </c>
      <c r="G370" t="s">
        <v>20</v>
      </c>
      <c r="H370">
        <v>206</v>
      </c>
      <c r="I370" s="8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7">
        <f t="shared" si="32"/>
        <v>273.01851851851848</v>
      </c>
      <c r="G371" t="s">
        <v>20</v>
      </c>
      <c r="H371">
        <v>154</v>
      </c>
      <c r="I371" s="8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7">
        <f t="shared" si="32"/>
        <v>159.36331255565449</v>
      </c>
      <c r="G372" t="s">
        <v>20</v>
      </c>
      <c r="H372">
        <v>5966</v>
      </c>
      <c r="I372" s="8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7">
        <f t="shared" si="32"/>
        <v>67.869978858350947</v>
      </c>
      <c r="G373" t="s">
        <v>14</v>
      </c>
      <c r="H373">
        <v>2176</v>
      </c>
      <c r="I373" s="8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7">
        <f t="shared" si="32"/>
        <v>1591.5555555555554</v>
      </c>
      <c r="G374" t="s">
        <v>20</v>
      </c>
      <c r="H374">
        <v>169</v>
      </c>
      <c r="I374" s="8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7">
        <f t="shared" si="32"/>
        <v>730.18222222222221</v>
      </c>
      <c r="G375" t="s">
        <v>20</v>
      </c>
      <c r="H375">
        <v>2106</v>
      </c>
      <c r="I375" s="8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7">
        <f t="shared" si="32"/>
        <v>13.185782556750297</v>
      </c>
      <c r="G376" t="s">
        <v>14</v>
      </c>
      <c r="H376">
        <v>441</v>
      </c>
      <c r="I376" s="8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7">
        <f t="shared" si="32"/>
        <v>54.777777777777779</v>
      </c>
      <c r="G377" t="s">
        <v>14</v>
      </c>
      <c r="H377">
        <v>25</v>
      </c>
      <c r="I377" s="8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7">
        <f t="shared" si="32"/>
        <v>361.02941176470591</v>
      </c>
      <c r="G378" t="s">
        <v>20</v>
      </c>
      <c r="H378">
        <v>131</v>
      </c>
      <c r="I378" s="8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7">
        <f t="shared" si="32"/>
        <v>10.257545271629779</v>
      </c>
      <c r="G379" t="s">
        <v>14</v>
      </c>
      <c r="H379">
        <v>127</v>
      </c>
      <c r="I379" s="8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7">
        <f t="shared" si="32"/>
        <v>13.962962962962964</v>
      </c>
      <c r="G380" t="s">
        <v>14</v>
      </c>
      <c r="H380">
        <v>355</v>
      </c>
      <c r="I380" s="8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7">
        <f t="shared" si="32"/>
        <v>40.444444444444443</v>
      </c>
      <c r="G381" t="s">
        <v>14</v>
      </c>
      <c r="H381">
        <v>44</v>
      </c>
      <c r="I381" s="8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7">
        <f t="shared" si="32"/>
        <v>160.32</v>
      </c>
      <c r="G382" t="s">
        <v>20</v>
      </c>
      <c r="H382">
        <v>84</v>
      </c>
      <c r="I382" s="8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7">
        <f t="shared" si="32"/>
        <v>183.9433962264151</v>
      </c>
      <c r="G383" t="s">
        <v>20</v>
      </c>
      <c r="H383">
        <v>155</v>
      </c>
      <c r="I383" s="8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7">
        <f t="shared" si="32"/>
        <v>63.769230769230766</v>
      </c>
      <c r="G384" t="s">
        <v>14</v>
      </c>
      <c r="H384">
        <v>67</v>
      </c>
      <c r="I384" s="8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7">
        <f t="shared" si="32"/>
        <v>225.38095238095238</v>
      </c>
      <c r="G385" t="s">
        <v>20</v>
      </c>
      <c r="H385">
        <v>189</v>
      </c>
      <c r="I385" s="8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7">
        <f t="shared" si="32"/>
        <v>172.00961538461539</v>
      </c>
      <c r="G386" t="s">
        <v>20</v>
      </c>
      <c r="H386">
        <v>4799</v>
      </c>
      <c r="I386" s="8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7">
        <f t="shared" ref="F387:F450" si="38">(E387/D387)*100</f>
        <v>146.16709511568124</v>
      </c>
      <c r="G387" t="s">
        <v>20</v>
      </c>
      <c r="H387">
        <v>1137</v>
      </c>
      <c r="I387" s="8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7">
        <f t="shared" si="38"/>
        <v>76.42361623616236</v>
      </c>
      <c r="G388" t="s">
        <v>14</v>
      </c>
      <c r="H388">
        <v>1068</v>
      </c>
      <c r="I388" s="8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7">
        <f t="shared" si="38"/>
        <v>39.261467889908261</v>
      </c>
      <c r="G389" t="s">
        <v>14</v>
      </c>
      <c r="H389">
        <v>424</v>
      </c>
      <c r="I389" s="8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7">
        <f t="shared" si="38"/>
        <v>11.270034843205574</v>
      </c>
      <c r="G390" t="s">
        <v>74</v>
      </c>
      <c r="H390">
        <v>145</v>
      </c>
      <c r="I390" s="8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7">
        <f t="shared" si="38"/>
        <v>122.11084337349398</v>
      </c>
      <c r="G391" t="s">
        <v>20</v>
      </c>
      <c r="H391">
        <v>1152</v>
      </c>
      <c r="I391" s="8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7">
        <f t="shared" si="38"/>
        <v>186.54166666666669</v>
      </c>
      <c r="G392" t="s">
        <v>20</v>
      </c>
      <c r="H392">
        <v>50</v>
      </c>
      <c r="I392" s="8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7">
        <f t="shared" si="38"/>
        <v>7.2731788079470201</v>
      </c>
      <c r="G393" t="s">
        <v>14</v>
      </c>
      <c r="H393">
        <v>151</v>
      </c>
      <c r="I393" s="8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7">
        <f t="shared" si="38"/>
        <v>65.642371234207957</v>
      </c>
      <c r="G394" t="s">
        <v>14</v>
      </c>
      <c r="H394">
        <v>1608</v>
      </c>
      <c r="I394" s="8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7">
        <f t="shared" si="38"/>
        <v>228.96178343949046</v>
      </c>
      <c r="G395" t="s">
        <v>20</v>
      </c>
      <c r="H395">
        <v>3059</v>
      </c>
      <c r="I395" s="8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7">
        <f t="shared" si="38"/>
        <v>469.37499999999994</v>
      </c>
      <c r="G396" t="s">
        <v>20</v>
      </c>
      <c r="H396">
        <v>34</v>
      </c>
      <c r="I396" s="8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7">
        <f t="shared" si="38"/>
        <v>130.11267605633802</v>
      </c>
      <c r="G397" t="s">
        <v>20</v>
      </c>
      <c r="H397">
        <v>220</v>
      </c>
      <c r="I397" s="8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7">
        <f t="shared" si="38"/>
        <v>167.05422993492408</v>
      </c>
      <c r="G398" t="s">
        <v>20</v>
      </c>
      <c r="H398">
        <v>1604</v>
      </c>
      <c r="I398" s="8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7">
        <f t="shared" si="38"/>
        <v>173.8641975308642</v>
      </c>
      <c r="G399" t="s">
        <v>20</v>
      </c>
      <c r="H399">
        <v>454</v>
      </c>
      <c r="I399" s="8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7">
        <f t="shared" si="38"/>
        <v>717.76470588235293</v>
      </c>
      <c r="G400" t="s">
        <v>20</v>
      </c>
      <c r="H400">
        <v>123</v>
      </c>
      <c r="I400" s="8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7">
        <f t="shared" si="38"/>
        <v>63.850976361767728</v>
      </c>
      <c r="G401" t="s">
        <v>14</v>
      </c>
      <c r="H401">
        <v>941</v>
      </c>
      <c r="I401" s="8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7">
        <f t="shared" si="38"/>
        <v>2</v>
      </c>
      <c r="G402" t="s">
        <v>14</v>
      </c>
      <c r="H402">
        <v>1</v>
      </c>
      <c r="I402" s="8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7">
        <f t="shared" si="38"/>
        <v>1530.2222222222222</v>
      </c>
      <c r="G403" t="s">
        <v>20</v>
      </c>
      <c r="H403">
        <v>299</v>
      </c>
      <c r="I403" s="8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7">
        <f t="shared" si="38"/>
        <v>40.356164383561641</v>
      </c>
      <c r="G404" t="s">
        <v>14</v>
      </c>
      <c r="H404">
        <v>40</v>
      </c>
      <c r="I404" s="8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7">
        <f t="shared" si="38"/>
        <v>86.220633299284984</v>
      </c>
      <c r="G405" t="s">
        <v>14</v>
      </c>
      <c r="H405">
        <v>3015</v>
      </c>
      <c r="I405" s="8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7">
        <f t="shared" si="38"/>
        <v>315.58486707566465</v>
      </c>
      <c r="G406" t="s">
        <v>20</v>
      </c>
      <c r="H406">
        <v>2237</v>
      </c>
      <c r="I406" s="8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7">
        <f t="shared" si="38"/>
        <v>89.618243243243242</v>
      </c>
      <c r="G407" t="s">
        <v>14</v>
      </c>
      <c r="H407">
        <v>435</v>
      </c>
      <c r="I407" s="8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7">
        <f t="shared" si="38"/>
        <v>182.14503816793894</v>
      </c>
      <c r="G408" t="s">
        <v>20</v>
      </c>
      <c r="H408">
        <v>645</v>
      </c>
      <c r="I408" s="8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7">
        <f t="shared" si="38"/>
        <v>355.88235294117646</v>
      </c>
      <c r="G409" t="s">
        <v>20</v>
      </c>
      <c r="H409">
        <v>484</v>
      </c>
      <c r="I409" s="8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7">
        <f t="shared" si="38"/>
        <v>131.83695652173913</v>
      </c>
      <c r="G410" t="s">
        <v>20</v>
      </c>
      <c r="H410">
        <v>154</v>
      </c>
      <c r="I410" s="8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7">
        <f t="shared" si="38"/>
        <v>46.315634218289084</v>
      </c>
      <c r="G411" t="s">
        <v>14</v>
      </c>
      <c r="H411">
        <v>714</v>
      </c>
      <c r="I411" s="8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7">
        <f t="shared" si="38"/>
        <v>36.132726089785294</v>
      </c>
      <c r="G412" t="s">
        <v>47</v>
      </c>
      <c r="H412">
        <v>1111</v>
      </c>
      <c r="I412" s="8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7">
        <f t="shared" si="38"/>
        <v>104.62820512820512</v>
      </c>
      <c r="G413" t="s">
        <v>20</v>
      </c>
      <c r="H413">
        <v>82</v>
      </c>
      <c r="I413" s="8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7">
        <f t="shared" si="38"/>
        <v>668.85714285714289</v>
      </c>
      <c r="G414" t="s">
        <v>20</v>
      </c>
      <c r="H414">
        <v>134</v>
      </c>
      <c r="I414" s="8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7">
        <f t="shared" si="38"/>
        <v>62.072823218997364</v>
      </c>
      <c r="G415" t="s">
        <v>47</v>
      </c>
      <c r="H415">
        <v>1089</v>
      </c>
      <c r="I415" s="8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7">
        <f t="shared" si="38"/>
        <v>84.699787460148784</v>
      </c>
      <c r="G416" t="s">
        <v>14</v>
      </c>
      <c r="H416">
        <v>5497</v>
      </c>
      <c r="I416" s="8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7">
        <f t="shared" si="38"/>
        <v>11.059030837004405</v>
      </c>
      <c r="G417" t="s">
        <v>14</v>
      </c>
      <c r="H417">
        <v>418</v>
      </c>
      <c r="I417" s="8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7">
        <f t="shared" si="38"/>
        <v>43.838781575037146</v>
      </c>
      <c r="G418" t="s">
        <v>14</v>
      </c>
      <c r="H418">
        <v>1439</v>
      </c>
      <c r="I418" s="8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7">
        <f t="shared" si="38"/>
        <v>55.470588235294116</v>
      </c>
      <c r="G419" t="s">
        <v>14</v>
      </c>
      <c r="H419">
        <v>15</v>
      </c>
      <c r="I419" s="8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7">
        <f t="shared" si="38"/>
        <v>57.399511301160658</v>
      </c>
      <c r="G420" t="s">
        <v>14</v>
      </c>
      <c r="H420">
        <v>1999</v>
      </c>
      <c r="I420" s="8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7">
        <f t="shared" si="38"/>
        <v>123.43497363796135</v>
      </c>
      <c r="G421" t="s">
        <v>20</v>
      </c>
      <c r="H421">
        <v>5203</v>
      </c>
      <c r="I421" s="8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7">
        <f t="shared" si="38"/>
        <v>128.46</v>
      </c>
      <c r="G422" t="s">
        <v>20</v>
      </c>
      <c r="H422">
        <v>94</v>
      </c>
      <c r="I422" s="8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7">
        <f t="shared" si="38"/>
        <v>63.989361702127653</v>
      </c>
      <c r="G423" t="s">
        <v>14</v>
      </c>
      <c r="H423">
        <v>118</v>
      </c>
      <c r="I423" s="8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7">
        <f t="shared" si="38"/>
        <v>127.29885057471265</v>
      </c>
      <c r="G424" t="s">
        <v>20</v>
      </c>
      <c r="H424">
        <v>205</v>
      </c>
      <c r="I424" s="8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7">
        <f t="shared" si="38"/>
        <v>10.638024357239512</v>
      </c>
      <c r="G425" t="s">
        <v>14</v>
      </c>
      <c r="H425">
        <v>162</v>
      </c>
      <c r="I425" s="8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7">
        <f t="shared" si="38"/>
        <v>40.470588235294116</v>
      </c>
      <c r="G426" t="s">
        <v>14</v>
      </c>
      <c r="H426">
        <v>83</v>
      </c>
      <c r="I426" s="8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7">
        <f t="shared" si="38"/>
        <v>287.66666666666663</v>
      </c>
      <c r="G427" t="s">
        <v>20</v>
      </c>
      <c r="H427">
        <v>92</v>
      </c>
      <c r="I427" s="8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7">
        <f t="shared" si="38"/>
        <v>572.94444444444446</v>
      </c>
      <c r="G428" t="s">
        <v>20</v>
      </c>
      <c r="H428">
        <v>219</v>
      </c>
      <c r="I428" s="8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7">
        <f t="shared" si="38"/>
        <v>112.90429799426933</v>
      </c>
      <c r="G429" t="s">
        <v>20</v>
      </c>
      <c r="H429">
        <v>2526</v>
      </c>
      <c r="I429" s="8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7">
        <f t="shared" si="38"/>
        <v>46.387573964497044</v>
      </c>
      <c r="G430" t="s">
        <v>14</v>
      </c>
      <c r="H430">
        <v>747</v>
      </c>
      <c r="I430" s="8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7">
        <f t="shared" si="38"/>
        <v>90.675916230366497</v>
      </c>
      <c r="G431" t="s">
        <v>74</v>
      </c>
      <c r="H431">
        <v>2138</v>
      </c>
      <c r="I431" s="8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7">
        <f t="shared" si="38"/>
        <v>67.740740740740748</v>
      </c>
      <c r="G432" t="s">
        <v>14</v>
      </c>
      <c r="H432">
        <v>84</v>
      </c>
      <c r="I432" s="8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7">
        <f t="shared" si="38"/>
        <v>192.49019607843135</v>
      </c>
      <c r="G433" t="s">
        <v>20</v>
      </c>
      <c r="H433">
        <v>94</v>
      </c>
      <c r="I433" s="8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7">
        <f t="shared" si="38"/>
        <v>82.714285714285722</v>
      </c>
      <c r="G434" t="s">
        <v>14</v>
      </c>
      <c r="H434">
        <v>91</v>
      </c>
      <c r="I434" s="8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7">
        <f t="shared" si="38"/>
        <v>54.163920922570021</v>
      </c>
      <c r="G435" t="s">
        <v>14</v>
      </c>
      <c r="H435">
        <v>792</v>
      </c>
      <c r="I435" s="8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7">
        <f t="shared" si="38"/>
        <v>16.722222222222221</v>
      </c>
      <c r="G436" t="s">
        <v>74</v>
      </c>
      <c r="H436">
        <v>10</v>
      </c>
      <c r="I436" s="8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7">
        <f t="shared" si="38"/>
        <v>116.87664041994749</v>
      </c>
      <c r="G437" t="s">
        <v>20</v>
      </c>
      <c r="H437">
        <v>1713</v>
      </c>
      <c r="I437" s="8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7">
        <f t="shared" si="38"/>
        <v>1052.1538461538462</v>
      </c>
      <c r="G438" t="s">
        <v>20</v>
      </c>
      <c r="H438">
        <v>249</v>
      </c>
      <c r="I438" s="8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7">
        <f t="shared" si="38"/>
        <v>123.07407407407408</v>
      </c>
      <c r="G439" t="s">
        <v>20</v>
      </c>
      <c r="H439">
        <v>192</v>
      </c>
      <c r="I439" s="8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7">
        <f t="shared" si="38"/>
        <v>178.63855421686748</v>
      </c>
      <c r="G440" t="s">
        <v>20</v>
      </c>
      <c r="H440">
        <v>247</v>
      </c>
      <c r="I440" s="8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7">
        <f t="shared" si="38"/>
        <v>355.28169014084506</v>
      </c>
      <c r="G441" t="s">
        <v>20</v>
      </c>
      <c r="H441">
        <v>2293</v>
      </c>
      <c r="I441" s="8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7">
        <f t="shared" si="38"/>
        <v>161.90634146341463</v>
      </c>
      <c r="G442" t="s">
        <v>20</v>
      </c>
      <c r="H442">
        <v>3131</v>
      </c>
      <c r="I442" s="8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7">
        <f t="shared" si="38"/>
        <v>24.914285714285715</v>
      </c>
      <c r="G443" t="s">
        <v>14</v>
      </c>
      <c r="H443">
        <v>32</v>
      </c>
      <c r="I443" s="8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7">
        <f t="shared" si="38"/>
        <v>198.72222222222223</v>
      </c>
      <c r="G444" t="s">
        <v>20</v>
      </c>
      <c r="H444">
        <v>143</v>
      </c>
      <c r="I444" s="8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7">
        <f t="shared" si="38"/>
        <v>34.752688172043008</v>
      </c>
      <c r="G445" t="s">
        <v>74</v>
      </c>
      <c r="H445">
        <v>90</v>
      </c>
      <c r="I445" s="8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7">
        <f t="shared" si="38"/>
        <v>176.41935483870967</v>
      </c>
      <c r="G446" t="s">
        <v>20</v>
      </c>
      <c r="H446">
        <v>296</v>
      </c>
      <c r="I446" s="8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7">
        <f t="shared" si="38"/>
        <v>511.38095238095235</v>
      </c>
      <c r="G447" t="s">
        <v>20</v>
      </c>
      <c r="H447">
        <v>170</v>
      </c>
      <c r="I447" s="8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7">
        <f t="shared" si="38"/>
        <v>82.044117647058826</v>
      </c>
      <c r="G448" t="s">
        <v>14</v>
      </c>
      <c r="H448">
        <v>186</v>
      </c>
      <c r="I448" s="8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7">
        <f t="shared" si="38"/>
        <v>24.326030927835053</v>
      </c>
      <c r="G449" t="s">
        <v>74</v>
      </c>
      <c r="H449">
        <v>439</v>
      </c>
      <c r="I449" s="8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7">
        <f t="shared" si="38"/>
        <v>50.482758620689658</v>
      </c>
      <c r="G450" t="s">
        <v>14</v>
      </c>
      <c r="H450">
        <v>605</v>
      </c>
      <c r="I450" s="8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7">
        <f t="shared" ref="F451:F514" si="44">(E451/D451)*100</f>
        <v>967</v>
      </c>
      <c r="G451" t="s">
        <v>20</v>
      </c>
      <c r="H451">
        <v>86</v>
      </c>
      <c r="I451" s="8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7">
        <f t="shared" si="44"/>
        <v>4</v>
      </c>
      <c r="G452" t="s">
        <v>14</v>
      </c>
      <c r="H452">
        <v>1</v>
      </c>
      <c r="I452" s="8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7">
        <f t="shared" si="44"/>
        <v>122.84501347708894</v>
      </c>
      <c r="G453" t="s">
        <v>20</v>
      </c>
      <c r="H453">
        <v>6286</v>
      </c>
      <c r="I453" s="8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7">
        <f t="shared" si="44"/>
        <v>63.4375</v>
      </c>
      <c r="G454" t="s">
        <v>14</v>
      </c>
      <c r="H454">
        <v>31</v>
      </c>
      <c r="I454" s="8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7">
        <f t="shared" si="44"/>
        <v>56.331688596491226</v>
      </c>
      <c r="G455" t="s">
        <v>14</v>
      </c>
      <c r="H455">
        <v>1181</v>
      </c>
      <c r="I455" s="8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7">
        <f t="shared" si="44"/>
        <v>44.074999999999996</v>
      </c>
      <c r="G456" t="s">
        <v>14</v>
      </c>
      <c r="H456">
        <v>39</v>
      </c>
      <c r="I456" s="8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7">
        <f t="shared" si="44"/>
        <v>118.37253218884121</v>
      </c>
      <c r="G457" t="s">
        <v>20</v>
      </c>
      <c r="H457">
        <v>3727</v>
      </c>
      <c r="I457" s="8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7">
        <f t="shared" si="44"/>
        <v>104.1243169398907</v>
      </c>
      <c r="G458" t="s">
        <v>20</v>
      </c>
      <c r="H458">
        <v>1605</v>
      </c>
      <c r="I458" s="8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7">
        <f t="shared" si="44"/>
        <v>26.640000000000004</v>
      </c>
      <c r="G459" t="s">
        <v>14</v>
      </c>
      <c r="H459">
        <v>46</v>
      </c>
      <c r="I459" s="8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7">
        <f t="shared" si="44"/>
        <v>351.20118343195264</v>
      </c>
      <c r="G460" t="s">
        <v>20</v>
      </c>
      <c r="H460">
        <v>2120</v>
      </c>
      <c r="I460" s="8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7">
        <f t="shared" si="44"/>
        <v>90.063492063492063</v>
      </c>
      <c r="G461" t="s">
        <v>14</v>
      </c>
      <c r="H461">
        <v>105</v>
      </c>
      <c r="I461" s="8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7">
        <f t="shared" si="44"/>
        <v>171.625</v>
      </c>
      <c r="G462" t="s">
        <v>20</v>
      </c>
      <c r="H462">
        <v>50</v>
      </c>
      <c r="I462" s="8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7">
        <f t="shared" si="44"/>
        <v>141.04655870445345</v>
      </c>
      <c r="G463" t="s">
        <v>20</v>
      </c>
      <c r="H463">
        <v>2080</v>
      </c>
      <c r="I463" s="8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7">
        <f t="shared" si="44"/>
        <v>30.57944915254237</v>
      </c>
      <c r="G464" t="s">
        <v>14</v>
      </c>
      <c r="H464">
        <v>535</v>
      </c>
      <c r="I464" s="8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7">
        <f t="shared" si="44"/>
        <v>108.16455696202532</v>
      </c>
      <c r="G465" t="s">
        <v>20</v>
      </c>
      <c r="H465">
        <v>2105</v>
      </c>
      <c r="I465" s="8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7">
        <f t="shared" si="44"/>
        <v>133.45505617977528</v>
      </c>
      <c r="G466" t="s">
        <v>20</v>
      </c>
      <c r="H466">
        <v>2436</v>
      </c>
      <c r="I466" s="8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7">
        <f t="shared" si="44"/>
        <v>187.85106382978722</v>
      </c>
      <c r="G467" t="s">
        <v>20</v>
      </c>
      <c r="H467">
        <v>80</v>
      </c>
      <c r="I467" s="8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7">
        <f t="shared" si="44"/>
        <v>332</v>
      </c>
      <c r="G468" t="s">
        <v>20</v>
      </c>
      <c r="H468">
        <v>42</v>
      </c>
      <c r="I468" s="8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7">
        <f t="shared" si="44"/>
        <v>575.21428571428578</v>
      </c>
      <c r="G469" t="s">
        <v>20</v>
      </c>
      <c r="H469">
        <v>139</v>
      </c>
      <c r="I469" s="8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7">
        <f t="shared" si="44"/>
        <v>40.5</v>
      </c>
      <c r="G470" t="s">
        <v>14</v>
      </c>
      <c r="H470">
        <v>16</v>
      </c>
      <c r="I470" s="8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7">
        <f t="shared" si="44"/>
        <v>184.42857142857144</v>
      </c>
      <c r="G471" t="s">
        <v>20</v>
      </c>
      <c r="H471">
        <v>159</v>
      </c>
      <c r="I471" s="8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7">
        <f t="shared" si="44"/>
        <v>285.80555555555554</v>
      </c>
      <c r="G472" t="s">
        <v>20</v>
      </c>
      <c r="H472">
        <v>381</v>
      </c>
      <c r="I472" s="8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7">
        <f t="shared" si="44"/>
        <v>319</v>
      </c>
      <c r="G473" t="s">
        <v>20</v>
      </c>
      <c r="H473">
        <v>194</v>
      </c>
      <c r="I473" s="8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7">
        <f t="shared" si="44"/>
        <v>39.234070221066318</v>
      </c>
      <c r="G474" t="s">
        <v>14</v>
      </c>
      <c r="H474">
        <v>575</v>
      </c>
      <c r="I474" s="8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7">
        <f t="shared" si="44"/>
        <v>178.14000000000001</v>
      </c>
      <c r="G475" t="s">
        <v>20</v>
      </c>
      <c r="H475">
        <v>106</v>
      </c>
      <c r="I475" s="8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7">
        <f t="shared" si="44"/>
        <v>365.15</v>
      </c>
      <c r="G476" t="s">
        <v>20</v>
      </c>
      <c r="H476">
        <v>142</v>
      </c>
      <c r="I476" s="8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7">
        <f t="shared" si="44"/>
        <v>113.94594594594594</v>
      </c>
      <c r="G477" t="s">
        <v>20</v>
      </c>
      <c r="H477">
        <v>211</v>
      </c>
      <c r="I477" s="8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7">
        <f t="shared" si="44"/>
        <v>29.828720626631856</v>
      </c>
      <c r="G478" t="s">
        <v>14</v>
      </c>
      <c r="H478">
        <v>1120</v>
      </c>
      <c r="I478" s="8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7">
        <f t="shared" si="44"/>
        <v>54.270588235294113</v>
      </c>
      <c r="G479" t="s">
        <v>14</v>
      </c>
      <c r="H479">
        <v>113</v>
      </c>
      <c r="I479" s="8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7">
        <f t="shared" si="44"/>
        <v>236.34156976744185</v>
      </c>
      <c r="G480" t="s">
        <v>20</v>
      </c>
      <c r="H480">
        <v>2756</v>
      </c>
      <c r="I480" s="8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7">
        <f t="shared" si="44"/>
        <v>512.91666666666663</v>
      </c>
      <c r="G481" t="s">
        <v>20</v>
      </c>
      <c r="H481">
        <v>173</v>
      </c>
      <c r="I481" s="8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7">
        <f t="shared" si="44"/>
        <v>100.65116279069768</v>
      </c>
      <c r="G482" t="s">
        <v>20</v>
      </c>
      <c r="H482">
        <v>87</v>
      </c>
      <c r="I482" s="8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7">
        <f t="shared" si="44"/>
        <v>81.348423194303152</v>
      </c>
      <c r="G483" t="s">
        <v>14</v>
      </c>
      <c r="H483">
        <v>1538</v>
      </c>
      <c r="I483" s="8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7">
        <f t="shared" si="44"/>
        <v>16.404761904761905</v>
      </c>
      <c r="G484" t="s">
        <v>14</v>
      </c>
      <c r="H484">
        <v>9</v>
      </c>
      <c r="I484" s="8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7">
        <f t="shared" si="44"/>
        <v>52.774617067833695</v>
      </c>
      <c r="G485" t="s">
        <v>14</v>
      </c>
      <c r="H485">
        <v>554</v>
      </c>
      <c r="I485" s="8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7">
        <f t="shared" si="44"/>
        <v>260.20608108108109</v>
      </c>
      <c r="G486" t="s">
        <v>20</v>
      </c>
      <c r="H486">
        <v>1572</v>
      </c>
      <c r="I486" s="8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7">
        <f t="shared" si="44"/>
        <v>30.73289183222958</v>
      </c>
      <c r="G487" t="s">
        <v>14</v>
      </c>
      <c r="H487">
        <v>648</v>
      </c>
      <c r="I487" s="8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7">
        <f t="shared" si="44"/>
        <v>13.5</v>
      </c>
      <c r="G488" t="s">
        <v>14</v>
      </c>
      <c r="H488">
        <v>21</v>
      </c>
      <c r="I488" s="8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7">
        <f t="shared" si="44"/>
        <v>178.62556663644605</v>
      </c>
      <c r="G489" t="s">
        <v>20</v>
      </c>
      <c r="H489">
        <v>2346</v>
      </c>
      <c r="I489" s="8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7">
        <f t="shared" si="44"/>
        <v>220.0566037735849</v>
      </c>
      <c r="G490" t="s">
        <v>20</v>
      </c>
      <c r="H490">
        <v>115</v>
      </c>
      <c r="I490" s="8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7">
        <f t="shared" si="44"/>
        <v>101.5108695652174</v>
      </c>
      <c r="G491" t="s">
        <v>20</v>
      </c>
      <c r="H491">
        <v>85</v>
      </c>
      <c r="I491" s="8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7">
        <f t="shared" si="44"/>
        <v>191.5</v>
      </c>
      <c r="G492" t="s">
        <v>20</v>
      </c>
      <c r="H492">
        <v>144</v>
      </c>
      <c r="I492" s="8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7">
        <f t="shared" si="44"/>
        <v>305.34683098591546</v>
      </c>
      <c r="G493" t="s">
        <v>20</v>
      </c>
      <c r="H493">
        <v>2443</v>
      </c>
      <c r="I493" s="8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7">
        <f t="shared" si="44"/>
        <v>23.995287958115181</v>
      </c>
      <c r="G494" t="s">
        <v>74</v>
      </c>
      <c r="H494">
        <v>595</v>
      </c>
      <c r="I494" s="8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7">
        <f t="shared" si="44"/>
        <v>723.77777777777771</v>
      </c>
      <c r="G495" t="s">
        <v>20</v>
      </c>
      <c r="H495">
        <v>64</v>
      </c>
      <c r="I495" s="8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7">
        <f t="shared" si="44"/>
        <v>547.36</v>
      </c>
      <c r="G496" t="s">
        <v>20</v>
      </c>
      <c r="H496">
        <v>268</v>
      </c>
      <c r="I496" s="8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7">
        <f t="shared" si="44"/>
        <v>414.49999999999994</v>
      </c>
      <c r="G497" t="s">
        <v>20</v>
      </c>
      <c r="H497">
        <v>195</v>
      </c>
      <c r="I497" s="8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7">
        <f t="shared" si="44"/>
        <v>0.90696409140369971</v>
      </c>
      <c r="G498" t="s">
        <v>14</v>
      </c>
      <c r="H498">
        <v>54</v>
      </c>
      <c r="I498" s="8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7">
        <f t="shared" si="44"/>
        <v>34.173469387755098</v>
      </c>
      <c r="G499" t="s">
        <v>14</v>
      </c>
      <c r="H499">
        <v>120</v>
      </c>
      <c r="I499" s="8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7">
        <f t="shared" si="44"/>
        <v>23.948810754912099</v>
      </c>
      <c r="G500" t="s">
        <v>14</v>
      </c>
      <c r="H500">
        <v>579</v>
      </c>
      <c r="I500" s="8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7">
        <f t="shared" si="44"/>
        <v>48.072649572649574</v>
      </c>
      <c r="G501" t="s">
        <v>14</v>
      </c>
      <c r="H501">
        <v>2072</v>
      </c>
      <c r="I501" s="8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7">
        <f t="shared" si="44"/>
        <v>0</v>
      </c>
      <c r="G502" t="s">
        <v>14</v>
      </c>
      <c r="H502">
        <v>0</v>
      </c>
      <c r="I502" s="8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7">
        <f t="shared" si="44"/>
        <v>70.145182291666657</v>
      </c>
      <c r="G503" t="s">
        <v>14</v>
      </c>
      <c r="H503">
        <v>1796</v>
      </c>
      <c r="I503" s="8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7">
        <f t="shared" si="44"/>
        <v>529.92307692307691</v>
      </c>
      <c r="G504" t="s">
        <v>20</v>
      </c>
      <c r="H504">
        <v>186</v>
      </c>
      <c r="I504" s="8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7">
        <f t="shared" si="44"/>
        <v>180.32549019607845</v>
      </c>
      <c r="G505" t="s">
        <v>20</v>
      </c>
      <c r="H505">
        <v>460</v>
      </c>
      <c r="I505" s="8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7">
        <f t="shared" si="44"/>
        <v>92.320000000000007</v>
      </c>
      <c r="G506" t="s">
        <v>14</v>
      </c>
      <c r="H506">
        <v>62</v>
      </c>
      <c r="I506" s="8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7">
        <f t="shared" si="44"/>
        <v>13.901001112347053</v>
      </c>
      <c r="G507" t="s">
        <v>14</v>
      </c>
      <c r="H507">
        <v>347</v>
      </c>
      <c r="I507" s="8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7">
        <f t="shared" si="44"/>
        <v>927.07777777777767</v>
      </c>
      <c r="G508" t="s">
        <v>20</v>
      </c>
      <c r="H508">
        <v>2528</v>
      </c>
      <c r="I508" s="8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7">
        <f t="shared" si="44"/>
        <v>39.857142857142861</v>
      </c>
      <c r="G509" t="s">
        <v>14</v>
      </c>
      <c r="H509">
        <v>19</v>
      </c>
      <c r="I509" s="8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7">
        <f t="shared" si="44"/>
        <v>112.22929936305732</v>
      </c>
      <c r="G510" t="s">
        <v>20</v>
      </c>
      <c r="H510">
        <v>3657</v>
      </c>
      <c r="I510" s="8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7">
        <f t="shared" si="44"/>
        <v>70.925816023738875</v>
      </c>
      <c r="G511" t="s">
        <v>14</v>
      </c>
      <c r="H511">
        <v>1258</v>
      </c>
      <c r="I511" s="8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7">
        <f t="shared" si="44"/>
        <v>119.08974358974358</v>
      </c>
      <c r="G512" t="s">
        <v>20</v>
      </c>
      <c r="H512">
        <v>131</v>
      </c>
      <c r="I512" s="8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7">
        <f t="shared" si="44"/>
        <v>24.017591339648174</v>
      </c>
      <c r="G513" t="s">
        <v>14</v>
      </c>
      <c r="H513">
        <v>362</v>
      </c>
      <c r="I513" s="8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7">
        <f t="shared" si="44"/>
        <v>139.31868131868131</v>
      </c>
      <c r="G514" t="s">
        <v>20</v>
      </c>
      <c r="H514">
        <v>239</v>
      </c>
      <c r="I514" s="8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7">
        <f t="shared" ref="F515:F578" si="50">(E515/D515)*100</f>
        <v>39.277108433734945</v>
      </c>
      <c r="G515" t="s">
        <v>74</v>
      </c>
      <c r="H515">
        <v>35</v>
      </c>
      <c r="I515" s="8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7">
        <f t="shared" si="50"/>
        <v>22.439077144917089</v>
      </c>
      <c r="G516" t="s">
        <v>74</v>
      </c>
      <c r="H516">
        <v>528</v>
      </c>
      <c r="I516" s="8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7">
        <f t="shared" si="50"/>
        <v>55.779069767441861</v>
      </c>
      <c r="G517" t="s">
        <v>14</v>
      </c>
      <c r="H517">
        <v>133</v>
      </c>
      <c r="I517" s="8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7">
        <f t="shared" si="50"/>
        <v>42.523125996810208</v>
      </c>
      <c r="G518" t="s">
        <v>14</v>
      </c>
      <c r="H518">
        <v>846</v>
      </c>
      <c r="I518" s="8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7">
        <f t="shared" si="50"/>
        <v>112.00000000000001</v>
      </c>
      <c r="G519" t="s">
        <v>20</v>
      </c>
      <c r="H519">
        <v>78</v>
      </c>
      <c r="I519" s="8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7">
        <f t="shared" si="50"/>
        <v>7.0681818181818183</v>
      </c>
      <c r="G520" t="s">
        <v>14</v>
      </c>
      <c r="H520">
        <v>10</v>
      </c>
      <c r="I520" s="8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7">
        <f t="shared" si="50"/>
        <v>101.74563871693867</v>
      </c>
      <c r="G521" t="s">
        <v>20</v>
      </c>
      <c r="H521">
        <v>1773</v>
      </c>
      <c r="I521" s="8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7">
        <f t="shared" si="50"/>
        <v>425.75</v>
      </c>
      <c r="G522" t="s">
        <v>20</v>
      </c>
      <c r="H522">
        <v>32</v>
      </c>
      <c r="I522" s="8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7">
        <f t="shared" si="50"/>
        <v>145.53947368421052</v>
      </c>
      <c r="G523" t="s">
        <v>20</v>
      </c>
      <c r="H523">
        <v>369</v>
      </c>
      <c r="I523" s="8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7">
        <f t="shared" si="50"/>
        <v>32.453465346534657</v>
      </c>
      <c r="G524" t="s">
        <v>14</v>
      </c>
      <c r="H524">
        <v>191</v>
      </c>
      <c r="I524" s="8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7">
        <f t="shared" si="50"/>
        <v>700.33333333333326</v>
      </c>
      <c r="G525" t="s">
        <v>20</v>
      </c>
      <c r="H525">
        <v>89</v>
      </c>
      <c r="I525" s="8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7">
        <f t="shared" si="50"/>
        <v>83.904860392967933</v>
      </c>
      <c r="G526" t="s">
        <v>14</v>
      </c>
      <c r="H526">
        <v>1979</v>
      </c>
      <c r="I526" s="8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7">
        <f t="shared" si="50"/>
        <v>84.19047619047619</v>
      </c>
      <c r="G527" t="s">
        <v>14</v>
      </c>
      <c r="H527">
        <v>63</v>
      </c>
      <c r="I527" s="8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7">
        <f t="shared" si="50"/>
        <v>155.95180722891567</v>
      </c>
      <c r="G528" t="s">
        <v>20</v>
      </c>
      <c r="H528">
        <v>147</v>
      </c>
      <c r="I528" s="8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7">
        <f t="shared" si="50"/>
        <v>99.619450317124731</v>
      </c>
      <c r="G529" t="s">
        <v>14</v>
      </c>
      <c r="H529">
        <v>6080</v>
      </c>
      <c r="I529" s="8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7">
        <f t="shared" si="50"/>
        <v>80.300000000000011</v>
      </c>
      <c r="G530" t="s">
        <v>14</v>
      </c>
      <c r="H530">
        <v>80</v>
      </c>
      <c r="I530" s="8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7">
        <f t="shared" si="50"/>
        <v>11.254901960784313</v>
      </c>
      <c r="G531" t="s">
        <v>14</v>
      </c>
      <c r="H531">
        <v>9</v>
      </c>
      <c r="I531" s="8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7">
        <f t="shared" si="50"/>
        <v>91.740952380952379</v>
      </c>
      <c r="G532" t="s">
        <v>14</v>
      </c>
      <c r="H532">
        <v>1784</v>
      </c>
      <c r="I532" s="8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7">
        <f t="shared" si="50"/>
        <v>95.521156936261391</v>
      </c>
      <c r="G533" t="s">
        <v>47</v>
      </c>
      <c r="H533">
        <v>3640</v>
      </c>
      <c r="I533" s="8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7">
        <f t="shared" si="50"/>
        <v>502.87499999999994</v>
      </c>
      <c r="G534" t="s">
        <v>20</v>
      </c>
      <c r="H534">
        <v>126</v>
      </c>
      <c r="I534" s="8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7">
        <f t="shared" si="50"/>
        <v>159.24394463667818</v>
      </c>
      <c r="G535" t="s">
        <v>20</v>
      </c>
      <c r="H535">
        <v>2218</v>
      </c>
      <c r="I535" s="8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7">
        <f t="shared" si="50"/>
        <v>15.022446689113355</v>
      </c>
      <c r="G536" t="s">
        <v>14</v>
      </c>
      <c r="H536">
        <v>243</v>
      </c>
      <c r="I536" s="8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7">
        <f t="shared" si="50"/>
        <v>482.03846153846149</v>
      </c>
      <c r="G537" t="s">
        <v>20</v>
      </c>
      <c r="H537">
        <v>202</v>
      </c>
      <c r="I537" s="8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7">
        <f t="shared" si="50"/>
        <v>149.96938775510205</v>
      </c>
      <c r="G538" t="s">
        <v>20</v>
      </c>
      <c r="H538">
        <v>140</v>
      </c>
      <c r="I538" s="8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7">
        <f t="shared" si="50"/>
        <v>117.22156398104266</v>
      </c>
      <c r="G539" t="s">
        <v>20</v>
      </c>
      <c r="H539">
        <v>1052</v>
      </c>
      <c r="I539" s="8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7">
        <f t="shared" si="50"/>
        <v>37.695968274950431</v>
      </c>
      <c r="G540" t="s">
        <v>14</v>
      </c>
      <c r="H540">
        <v>1296</v>
      </c>
      <c r="I540" s="8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7">
        <f t="shared" si="50"/>
        <v>72.653061224489804</v>
      </c>
      <c r="G541" t="s">
        <v>14</v>
      </c>
      <c r="H541">
        <v>77</v>
      </c>
      <c r="I541" s="8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7">
        <f t="shared" si="50"/>
        <v>265.98113207547169</v>
      </c>
      <c r="G542" t="s">
        <v>20</v>
      </c>
      <c r="H542">
        <v>247</v>
      </c>
      <c r="I542" s="8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7">
        <f t="shared" si="50"/>
        <v>24.205617977528089</v>
      </c>
      <c r="G543" t="s">
        <v>14</v>
      </c>
      <c r="H543">
        <v>395</v>
      </c>
      <c r="I543" s="8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7">
        <f t="shared" si="50"/>
        <v>2.5064935064935066</v>
      </c>
      <c r="G544" t="s">
        <v>14</v>
      </c>
      <c r="H544">
        <v>49</v>
      </c>
      <c r="I544" s="8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7">
        <f t="shared" si="50"/>
        <v>16.329799764428738</v>
      </c>
      <c r="G545" t="s">
        <v>14</v>
      </c>
      <c r="H545">
        <v>180</v>
      </c>
      <c r="I545" s="8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7">
        <f t="shared" si="50"/>
        <v>276.5</v>
      </c>
      <c r="G546" t="s">
        <v>20</v>
      </c>
      <c r="H546">
        <v>84</v>
      </c>
      <c r="I546" s="8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7">
        <f t="shared" si="50"/>
        <v>88.803571428571431</v>
      </c>
      <c r="G547" t="s">
        <v>14</v>
      </c>
      <c r="H547">
        <v>2690</v>
      </c>
      <c r="I547" s="8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7">
        <f t="shared" si="50"/>
        <v>163.57142857142856</v>
      </c>
      <c r="G548" t="s">
        <v>20</v>
      </c>
      <c r="H548">
        <v>88</v>
      </c>
      <c r="I548" s="8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7">
        <f t="shared" si="50"/>
        <v>969</v>
      </c>
      <c r="G549" t="s">
        <v>20</v>
      </c>
      <c r="H549">
        <v>156</v>
      </c>
      <c r="I549" s="8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7">
        <f t="shared" si="50"/>
        <v>270.91376701966715</v>
      </c>
      <c r="G550" t="s">
        <v>20</v>
      </c>
      <c r="H550">
        <v>2985</v>
      </c>
      <c r="I550" s="8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7">
        <f t="shared" si="50"/>
        <v>284.21355932203392</v>
      </c>
      <c r="G551" t="s">
        <v>20</v>
      </c>
      <c r="H551">
        <v>762</v>
      </c>
      <c r="I551" s="8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7">
        <f t="shared" si="50"/>
        <v>4</v>
      </c>
      <c r="G552" t="s">
        <v>74</v>
      </c>
      <c r="H552">
        <v>1</v>
      </c>
      <c r="I552" s="8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7">
        <f t="shared" si="50"/>
        <v>58.6329816768462</v>
      </c>
      <c r="G553" t="s">
        <v>14</v>
      </c>
      <c r="H553">
        <v>2779</v>
      </c>
      <c r="I553" s="8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7">
        <f t="shared" si="50"/>
        <v>98.51111111111112</v>
      </c>
      <c r="G554" t="s">
        <v>14</v>
      </c>
      <c r="H554">
        <v>92</v>
      </c>
      <c r="I554" s="8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7">
        <f t="shared" si="50"/>
        <v>43.975381008206334</v>
      </c>
      <c r="G555" t="s">
        <v>14</v>
      </c>
      <c r="H555">
        <v>1028</v>
      </c>
      <c r="I555" s="8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7">
        <f t="shared" si="50"/>
        <v>151.66315789473683</v>
      </c>
      <c r="G556" t="s">
        <v>20</v>
      </c>
      <c r="H556">
        <v>554</v>
      </c>
      <c r="I556" s="8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7">
        <f t="shared" si="50"/>
        <v>223.63492063492063</v>
      </c>
      <c r="G557" t="s">
        <v>20</v>
      </c>
      <c r="H557">
        <v>135</v>
      </c>
      <c r="I557" s="8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7">
        <f t="shared" si="50"/>
        <v>239.75</v>
      </c>
      <c r="G558" t="s">
        <v>20</v>
      </c>
      <c r="H558">
        <v>122</v>
      </c>
      <c r="I558" s="8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7">
        <f t="shared" si="50"/>
        <v>199.33333333333334</v>
      </c>
      <c r="G559" t="s">
        <v>20</v>
      </c>
      <c r="H559">
        <v>221</v>
      </c>
      <c r="I559" s="8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7">
        <f t="shared" si="50"/>
        <v>137.34482758620689</v>
      </c>
      <c r="G560" t="s">
        <v>20</v>
      </c>
      <c r="H560">
        <v>126</v>
      </c>
      <c r="I560" s="8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7">
        <f t="shared" si="50"/>
        <v>100.9696106362773</v>
      </c>
      <c r="G561" t="s">
        <v>20</v>
      </c>
      <c r="H561">
        <v>1022</v>
      </c>
      <c r="I561" s="8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7">
        <f t="shared" si="50"/>
        <v>794.16</v>
      </c>
      <c r="G562" t="s">
        <v>20</v>
      </c>
      <c r="H562">
        <v>3177</v>
      </c>
      <c r="I562" s="8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7">
        <f t="shared" si="50"/>
        <v>369.7</v>
      </c>
      <c r="G563" t="s">
        <v>20</v>
      </c>
      <c r="H563">
        <v>198</v>
      </c>
      <c r="I563" s="8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7">
        <f t="shared" si="50"/>
        <v>12.818181818181817</v>
      </c>
      <c r="G564" t="s">
        <v>14</v>
      </c>
      <c r="H564">
        <v>26</v>
      </c>
      <c r="I564" s="8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7">
        <f t="shared" si="50"/>
        <v>138.02702702702703</v>
      </c>
      <c r="G565" t="s">
        <v>20</v>
      </c>
      <c r="H565">
        <v>85</v>
      </c>
      <c r="I565" s="8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7">
        <f t="shared" si="50"/>
        <v>83.813278008298752</v>
      </c>
      <c r="G566" t="s">
        <v>14</v>
      </c>
      <c r="H566">
        <v>1790</v>
      </c>
      <c r="I566" s="8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7">
        <f t="shared" si="50"/>
        <v>204.60063224446787</v>
      </c>
      <c r="G567" t="s">
        <v>20</v>
      </c>
      <c r="H567">
        <v>3596</v>
      </c>
      <c r="I567" s="8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7">
        <f t="shared" si="50"/>
        <v>44.344086021505376</v>
      </c>
      <c r="G568" t="s">
        <v>14</v>
      </c>
      <c r="H568">
        <v>37</v>
      </c>
      <c r="I568" s="8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7">
        <f t="shared" si="50"/>
        <v>218.60294117647058</v>
      </c>
      <c r="G569" t="s">
        <v>20</v>
      </c>
      <c r="H569">
        <v>244</v>
      </c>
      <c r="I569" s="8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7">
        <f t="shared" si="50"/>
        <v>186.03314917127071</v>
      </c>
      <c r="G570" t="s">
        <v>20</v>
      </c>
      <c r="H570">
        <v>5180</v>
      </c>
      <c r="I570" s="8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7">
        <f t="shared" si="50"/>
        <v>237.33830845771143</v>
      </c>
      <c r="G571" t="s">
        <v>20</v>
      </c>
      <c r="H571">
        <v>589</v>
      </c>
      <c r="I571" s="8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7">
        <f t="shared" si="50"/>
        <v>305.65384615384613</v>
      </c>
      <c r="G572" t="s">
        <v>20</v>
      </c>
      <c r="H572">
        <v>2725</v>
      </c>
      <c r="I572" s="8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7">
        <f t="shared" si="50"/>
        <v>94.142857142857139</v>
      </c>
      <c r="G573" t="s">
        <v>14</v>
      </c>
      <c r="H573">
        <v>35</v>
      </c>
      <c r="I573" s="8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7">
        <f t="shared" si="50"/>
        <v>54.400000000000006</v>
      </c>
      <c r="G574" t="s">
        <v>74</v>
      </c>
      <c r="H574">
        <v>94</v>
      </c>
      <c r="I574" s="8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7">
        <f t="shared" si="50"/>
        <v>111.88059701492537</v>
      </c>
      <c r="G575" t="s">
        <v>20</v>
      </c>
      <c r="H575">
        <v>300</v>
      </c>
      <c r="I575" s="8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7">
        <f t="shared" si="50"/>
        <v>369.14814814814815</v>
      </c>
      <c r="G576" t="s">
        <v>20</v>
      </c>
      <c r="H576">
        <v>144</v>
      </c>
      <c r="I576" s="8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7">
        <f t="shared" si="50"/>
        <v>62.930372148859547</v>
      </c>
      <c r="G577" t="s">
        <v>14</v>
      </c>
      <c r="H577">
        <v>558</v>
      </c>
      <c r="I577" s="8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7">
        <f t="shared" si="50"/>
        <v>64.927835051546396</v>
      </c>
      <c r="G578" t="s">
        <v>14</v>
      </c>
      <c r="H578">
        <v>64</v>
      </c>
      <c r="I578" s="8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7">
        <f t="shared" ref="F579:F642" si="56">(E579/D579)*100</f>
        <v>18.853658536585368</v>
      </c>
      <c r="G579" t="s">
        <v>74</v>
      </c>
      <c r="H579">
        <v>37</v>
      </c>
      <c r="I579" s="8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7">
        <f t="shared" si="56"/>
        <v>16.754404145077721</v>
      </c>
      <c r="G580" t="s">
        <v>14</v>
      </c>
      <c r="H580">
        <v>245</v>
      </c>
      <c r="I580" s="8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7">
        <f t="shared" si="56"/>
        <v>101.11290322580646</v>
      </c>
      <c r="G581" t="s">
        <v>20</v>
      </c>
      <c r="H581">
        <v>87</v>
      </c>
      <c r="I581" s="8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7">
        <f t="shared" si="56"/>
        <v>341.5022831050228</v>
      </c>
      <c r="G582" t="s">
        <v>20</v>
      </c>
      <c r="H582">
        <v>3116</v>
      </c>
      <c r="I582" s="8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7">
        <f t="shared" si="56"/>
        <v>64.016666666666666</v>
      </c>
      <c r="G583" t="s">
        <v>14</v>
      </c>
      <c r="H583">
        <v>71</v>
      </c>
      <c r="I583" s="8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7">
        <f t="shared" si="56"/>
        <v>52.080459770114942</v>
      </c>
      <c r="G584" t="s">
        <v>14</v>
      </c>
      <c r="H584">
        <v>42</v>
      </c>
      <c r="I584" s="8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7">
        <f t="shared" si="56"/>
        <v>322.40211640211641</v>
      </c>
      <c r="G585" t="s">
        <v>20</v>
      </c>
      <c r="H585">
        <v>909</v>
      </c>
      <c r="I585" s="8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7">
        <f t="shared" si="56"/>
        <v>119.50810185185186</v>
      </c>
      <c r="G586" t="s">
        <v>20</v>
      </c>
      <c r="H586">
        <v>1613</v>
      </c>
      <c r="I586" s="8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7">
        <f t="shared" si="56"/>
        <v>146.79775280898878</v>
      </c>
      <c r="G587" t="s">
        <v>20</v>
      </c>
      <c r="H587">
        <v>136</v>
      </c>
      <c r="I587" s="8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7">
        <f t="shared" si="56"/>
        <v>950.57142857142856</v>
      </c>
      <c r="G588" t="s">
        <v>20</v>
      </c>
      <c r="H588">
        <v>130</v>
      </c>
      <c r="I588" s="8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7">
        <f t="shared" si="56"/>
        <v>72.893617021276597</v>
      </c>
      <c r="G589" t="s">
        <v>14</v>
      </c>
      <c r="H589">
        <v>156</v>
      </c>
      <c r="I589" s="8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7">
        <f t="shared" si="56"/>
        <v>79.008248730964468</v>
      </c>
      <c r="G590" t="s">
        <v>14</v>
      </c>
      <c r="H590">
        <v>1368</v>
      </c>
      <c r="I590" s="8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7">
        <f t="shared" si="56"/>
        <v>64.721518987341781</v>
      </c>
      <c r="G591" t="s">
        <v>14</v>
      </c>
      <c r="H591">
        <v>102</v>
      </c>
      <c r="I591" s="8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7">
        <f t="shared" si="56"/>
        <v>82.028169014084511</v>
      </c>
      <c r="G592" t="s">
        <v>14</v>
      </c>
      <c r="H592">
        <v>86</v>
      </c>
      <c r="I592" s="8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7">
        <f t="shared" si="56"/>
        <v>1037.6666666666667</v>
      </c>
      <c r="G593" t="s">
        <v>20</v>
      </c>
      <c r="H593">
        <v>102</v>
      </c>
      <c r="I593" s="8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7">
        <f t="shared" si="56"/>
        <v>12.910076530612244</v>
      </c>
      <c r="G594" t="s">
        <v>14</v>
      </c>
      <c r="H594">
        <v>253</v>
      </c>
      <c r="I594" s="8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7">
        <f t="shared" si="56"/>
        <v>154.84210526315789</v>
      </c>
      <c r="G595" t="s">
        <v>20</v>
      </c>
      <c r="H595">
        <v>4006</v>
      </c>
      <c r="I595" s="8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7">
        <f t="shared" si="56"/>
        <v>7.0991735537190088</v>
      </c>
      <c r="G596" t="s">
        <v>14</v>
      </c>
      <c r="H596">
        <v>157</v>
      </c>
      <c r="I596" s="8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7">
        <f t="shared" si="56"/>
        <v>208.52773826458036</v>
      </c>
      <c r="G597" t="s">
        <v>20</v>
      </c>
      <c r="H597">
        <v>1629</v>
      </c>
      <c r="I597" s="8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7">
        <f t="shared" si="56"/>
        <v>99.683544303797461</v>
      </c>
      <c r="G598" t="s">
        <v>14</v>
      </c>
      <c r="H598">
        <v>183</v>
      </c>
      <c r="I598" s="8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7">
        <f t="shared" si="56"/>
        <v>201.59756097560978</v>
      </c>
      <c r="G599" t="s">
        <v>20</v>
      </c>
      <c r="H599">
        <v>2188</v>
      </c>
      <c r="I599" s="8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7">
        <f t="shared" si="56"/>
        <v>162.09032258064516</v>
      </c>
      <c r="G600" t="s">
        <v>20</v>
      </c>
      <c r="H600">
        <v>2409</v>
      </c>
      <c r="I600" s="8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7">
        <f t="shared" si="56"/>
        <v>3.6436208125445471</v>
      </c>
      <c r="G601" t="s">
        <v>14</v>
      </c>
      <c r="H601">
        <v>82</v>
      </c>
      <c r="I601" s="8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7">
        <f t="shared" si="56"/>
        <v>5</v>
      </c>
      <c r="G602" t="s">
        <v>14</v>
      </c>
      <c r="H602">
        <v>1</v>
      </c>
      <c r="I602" s="8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7">
        <f t="shared" si="56"/>
        <v>206.63492063492063</v>
      </c>
      <c r="G603" t="s">
        <v>20</v>
      </c>
      <c r="H603">
        <v>194</v>
      </c>
      <c r="I603" s="8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7">
        <f t="shared" si="56"/>
        <v>128.23628691983123</v>
      </c>
      <c r="G604" t="s">
        <v>20</v>
      </c>
      <c r="H604">
        <v>1140</v>
      </c>
      <c r="I604" s="8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7">
        <f t="shared" si="56"/>
        <v>119.66037735849055</v>
      </c>
      <c r="G605" t="s">
        <v>20</v>
      </c>
      <c r="H605">
        <v>102</v>
      </c>
      <c r="I605" s="8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7">
        <f t="shared" si="56"/>
        <v>170.73055242390078</v>
      </c>
      <c r="G606" t="s">
        <v>20</v>
      </c>
      <c r="H606">
        <v>2857</v>
      </c>
      <c r="I606" s="8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7">
        <f t="shared" si="56"/>
        <v>187.21212121212122</v>
      </c>
      <c r="G607" t="s">
        <v>20</v>
      </c>
      <c r="H607">
        <v>107</v>
      </c>
      <c r="I607" s="8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7">
        <f t="shared" si="56"/>
        <v>188.38235294117646</v>
      </c>
      <c r="G608" t="s">
        <v>20</v>
      </c>
      <c r="H608">
        <v>160</v>
      </c>
      <c r="I608" s="8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7">
        <f t="shared" si="56"/>
        <v>131.29869186046511</v>
      </c>
      <c r="G609" t="s">
        <v>20</v>
      </c>
      <c r="H609">
        <v>2230</v>
      </c>
      <c r="I609" s="8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7">
        <f t="shared" si="56"/>
        <v>283.97435897435901</v>
      </c>
      <c r="G610" t="s">
        <v>20</v>
      </c>
      <c r="H610">
        <v>316</v>
      </c>
      <c r="I610" s="8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7">
        <f t="shared" si="56"/>
        <v>120.41999999999999</v>
      </c>
      <c r="G611" t="s">
        <v>20</v>
      </c>
      <c r="H611">
        <v>117</v>
      </c>
      <c r="I611" s="8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7">
        <f t="shared" si="56"/>
        <v>419.0560747663551</v>
      </c>
      <c r="G612" t="s">
        <v>20</v>
      </c>
      <c r="H612">
        <v>6406</v>
      </c>
      <c r="I612" s="8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7">
        <f t="shared" si="56"/>
        <v>13.853658536585368</v>
      </c>
      <c r="G613" t="s">
        <v>74</v>
      </c>
      <c r="H613">
        <v>15</v>
      </c>
      <c r="I613" s="8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7">
        <f t="shared" si="56"/>
        <v>139.43548387096774</v>
      </c>
      <c r="G614" t="s">
        <v>20</v>
      </c>
      <c r="H614">
        <v>192</v>
      </c>
      <c r="I614" s="8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7">
        <f t="shared" si="56"/>
        <v>174</v>
      </c>
      <c r="G615" t="s">
        <v>20</v>
      </c>
      <c r="H615">
        <v>26</v>
      </c>
      <c r="I615" s="8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7">
        <f t="shared" si="56"/>
        <v>155.49056603773585</v>
      </c>
      <c r="G616" t="s">
        <v>20</v>
      </c>
      <c r="H616">
        <v>723</v>
      </c>
      <c r="I616" s="8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7">
        <f t="shared" si="56"/>
        <v>170.44705882352943</v>
      </c>
      <c r="G617" t="s">
        <v>20</v>
      </c>
      <c r="H617">
        <v>170</v>
      </c>
      <c r="I617" s="8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7">
        <f t="shared" si="56"/>
        <v>189.515625</v>
      </c>
      <c r="G618" t="s">
        <v>20</v>
      </c>
      <c r="H618">
        <v>238</v>
      </c>
      <c r="I618" s="8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7">
        <f t="shared" si="56"/>
        <v>249.71428571428572</v>
      </c>
      <c r="G619" t="s">
        <v>20</v>
      </c>
      <c r="H619">
        <v>55</v>
      </c>
      <c r="I619" s="8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7">
        <f t="shared" si="56"/>
        <v>48.860523665659613</v>
      </c>
      <c r="G620" t="s">
        <v>14</v>
      </c>
      <c r="H620">
        <v>1198</v>
      </c>
      <c r="I620" s="8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7">
        <f t="shared" si="56"/>
        <v>28.461970393057683</v>
      </c>
      <c r="G621" t="s">
        <v>14</v>
      </c>
      <c r="H621">
        <v>648</v>
      </c>
      <c r="I621" s="8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7">
        <f t="shared" si="56"/>
        <v>268.02325581395348</v>
      </c>
      <c r="G622" t="s">
        <v>20</v>
      </c>
      <c r="H622">
        <v>128</v>
      </c>
      <c r="I622" s="8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7">
        <f t="shared" si="56"/>
        <v>619.80078125</v>
      </c>
      <c r="G623" t="s">
        <v>20</v>
      </c>
      <c r="H623">
        <v>2144</v>
      </c>
      <c r="I623" s="8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7">
        <f t="shared" si="56"/>
        <v>3.1301587301587301</v>
      </c>
      <c r="G624" t="s">
        <v>14</v>
      </c>
      <c r="H624">
        <v>64</v>
      </c>
      <c r="I624" s="8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7">
        <f t="shared" si="56"/>
        <v>159.92152704135739</v>
      </c>
      <c r="G625" t="s">
        <v>20</v>
      </c>
      <c r="H625">
        <v>2693</v>
      </c>
      <c r="I625" s="8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7">
        <f t="shared" si="56"/>
        <v>279.39215686274508</v>
      </c>
      <c r="G626" t="s">
        <v>20</v>
      </c>
      <c r="H626">
        <v>432</v>
      </c>
      <c r="I626" s="8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7">
        <f t="shared" si="56"/>
        <v>77.373333333333335</v>
      </c>
      <c r="G627" t="s">
        <v>14</v>
      </c>
      <c r="H627">
        <v>62</v>
      </c>
      <c r="I627" s="8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7">
        <f t="shared" si="56"/>
        <v>206.32812500000003</v>
      </c>
      <c r="G628" t="s">
        <v>20</v>
      </c>
      <c r="H628">
        <v>189</v>
      </c>
      <c r="I628" s="8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7">
        <f t="shared" si="56"/>
        <v>694.25</v>
      </c>
      <c r="G629" t="s">
        <v>20</v>
      </c>
      <c r="H629">
        <v>154</v>
      </c>
      <c r="I629" s="8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7">
        <f t="shared" si="56"/>
        <v>151.78947368421052</v>
      </c>
      <c r="G630" t="s">
        <v>20</v>
      </c>
      <c r="H630">
        <v>96</v>
      </c>
      <c r="I630" s="8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7">
        <f t="shared" si="56"/>
        <v>64.58207217694995</v>
      </c>
      <c r="G631" t="s">
        <v>14</v>
      </c>
      <c r="H631">
        <v>750</v>
      </c>
      <c r="I631" s="8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7">
        <f t="shared" si="56"/>
        <v>62.873684210526314</v>
      </c>
      <c r="G632" t="s">
        <v>74</v>
      </c>
      <c r="H632">
        <v>87</v>
      </c>
      <c r="I632" s="8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7">
        <f t="shared" si="56"/>
        <v>310.39864864864865</v>
      </c>
      <c r="G633" t="s">
        <v>20</v>
      </c>
      <c r="H633">
        <v>3063</v>
      </c>
      <c r="I633" s="8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7">
        <f t="shared" si="56"/>
        <v>42.859916782246884</v>
      </c>
      <c r="G634" t="s">
        <v>47</v>
      </c>
      <c r="H634">
        <v>278</v>
      </c>
      <c r="I634" s="8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7">
        <f t="shared" si="56"/>
        <v>83.119402985074629</v>
      </c>
      <c r="G635" t="s">
        <v>14</v>
      </c>
      <c r="H635">
        <v>105</v>
      </c>
      <c r="I635" s="8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7">
        <f t="shared" si="56"/>
        <v>78.531302876480552</v>
      </c>
      <c r="G636" t="s">
        <v>74</v>
      </c>
      <c r="H636">
        <v>1658</v>
      </c>
      <c r="I636" s="8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7">
        <f t="shared" si="56"/>
        <v>114.09352517985612</v>
      </c>
      <c r="G637" t="s">
        <v>20</v>
      </c>
      <c r="H637">
        <v>2266</v>
      </c>
      <c r="I637" s="8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7">
        <f t="shared" si="56"/>
        <v>64.537683358624179</v>
      </c>
      <c r="G638" t="s">
        <v>14</v>
      </c>
      <c r="H638">
        <v>2604</v>
      </c>
      <c r="I638" s="8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7">
        <f t="shared" si="56"/>
        <v>79.411764705882348</v>
      </c>
      <c r="G639" t="s">
        <v>14</v>
      </c>
      <c r="H639">
        <v>65</v>
      </c>
      <c r="I639" s="8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7">
        <f t="shared" si="56"/>
        <v>11.419117647058824</v>
      </c>
      <c r="G640" t="s">
        <v>14</v>
      </c>
      <c r="H640">
        <v>94</v>
      </c>
      <c r="I640" s="8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7">
        <f t="shared" si="56"/>
        <v>56.186046511627907</v>
      </c>
      <c r="G641" t="s">
        <v>47</v>
      </c>
      <c r="H641">
        <v>45</v>
      </c>
      <c r="I641" s="8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7">
        <f t="shared" si="56"/>
        <v>16.501669449081803</v>
      </c>
      <c r="G642" t="s">
        <v>14</v>
      </c>
      <c r="H642">
        <v>257</v>
      </c>
      <c r="I642" s="8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7">
        <f t="shared" ref="F643:F706" si="62">(E643/D643)*100</f>
        <v>119.96808510638297</v>
      </c>
      <c r="G643" t="s">
        <v>20</v>
      </c>
      <c r="H643">
        <v>194</v>
      </c>
      <c r="I643" s="8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7">
        <f t="shared" si="62"/>
        <v>145.45652173913044</v>
      </c>
      <c r="G644" t="s">
        <v>20</v>
      </c>
      <c r="H644">
        <v>129</v>
      </c>
      <c r="I644" s="8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7">
        <f t="shared" si="62"/>
        <v>221.38255033557047</v>
      </c>
      <c r="G645" t="s">
        <v>20</v>
      </c>
      <c r="H645">
        <v>375</v>
      </c>
      <c r="I645" s="8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7">
        <f t="shared" si="62"/>
        <v>48.396694214876035</v>
      </c>
      <c r="G646" t="s">
        <v>14</v>
      </c>
      <c r="H646">
        <v>2928</v>
      </c>
      <c r="I646" s="8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7">
        <f t="shared" si="62"/>
        <v>92.911504424778755</v>
      </c>
      <c r="G647" t="s">
        <v>14</v>
      </c>
      <c r="H647">
        <v>4697</v>
      </c>
      <c r="I647" s="8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7">
        <f t="shared" si="62"/>
        <v>88.599797365754824</v>
      </c>
      <c r="G648" t="s">
        <v>14</v>
      </c>
      <c r="H648">
        <v>2915</v>
      </c>
      <c r="I648" s="8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7">
        <f t="shared" si="62"/>
        <v>41.4</v>
      </c>
      <c r="G649" t="s">
        <v>14</v>
      </c>
      <c r="H649">
        <v>18</v>
      </c>
      <c r="I649" s="8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7">
        <f t="shared" si="62"/>
        <v>63.056795131845846</v>
      </c>
      <c r="G650" t="s">
        <v>74</v>
      </c>
      <c r="H650">
        <v>723</v>
      </c>
      <c r="I650" s="8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7">
        <f t="shared" si="62"/>
        <v>48.482333607230892</v>
      </c>
      <c r="G651" t="s">
        <v>14</v>
      </c>
      <c r="H651">
        <v>602</v>
      </c>
      <c r="I651" s="8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7">
        <f t="shared" si="62"/>
        <v>2</v>
      </c>
      <c r="G652" t="s">
        <v>14</v>
      </c>
      <c r="H652">
        <v>1</v>
      </c>
      <c r="I652" s="8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7">
        <f t="shared" si="62"/>
        <v>88.47941026944585</v>
      </c>
      <c r="G653" t="s">
        <v>14</v>
      </c>
      <c r="H653">
        <v>3868</v>
      </c>
      <c r="I653" s="8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7">
        <f t="shared" si="62"/>
        <v>126.84</v>
      </c>
      <c r="G654" t="s">
        <v>20</v>
      </c>
      <c r="H654">
        <v>409</v>
      </c>
      <c r="I654" s="8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7">
        <f t="shared" si="62"/>
        <v>2338.833333333333</v>
      </c>
      <c r="G655" t="s">
        <v>20</v>
      </c>
      <c r="H655">
        <v>234</v>
      </c>
      <c r="I655" s="8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7">
        <f t="shared" si="62"/>
        <v>508.38857142857148</v>
      </c>
      <c r="G656" t="s">
        <v>20</v>
      </c>
      <c r="H656">
        <v>3016</v>
      </c>
      <c r="I656" s="8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7">
        <f t="shared" si="62"/>
        <v>191.47826086956522</v>
      </c>
      <c r="G657" t="s">
        <v>20</v>
      </c>
      <c r="H657">
        <v>264</v>
      </c>
      <c r="I657" s="8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7">
        <f t="shared" si="62"/>
        <v>42.127533783783782</v>
      </c>
      <c r="G658" t="s">
        <v>14</v>
      </c>
      <c r="H658">
        <v>504</v>
      </c>
      <c r="I658" s="8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7">
        <f t="shared" si="62"/>
        <v>8.24</v>
      </c>
      <c r="G659" t="s">
        <v>14</v>
      </c>
      <c r="H659">
        <v>14</v>
      </c>
      <c r="I659" s="8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7">
        <f t="shared" si="62"/>
        <v>60.064638783269963</v>
      </c>
      <c r="G660" t="s">
        <v>74</v>
      </c>
      <c r="H660">
        <v>390</v>
      </c>
      <c r="I660" s="8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7">
        <f t="shared" si="62"/>
        <v>47.232808616404313</v>
      </c>
      <c r="G661" t="s">
        <v>14</v>
      </c>
      <c r="H661">
        <v>750</v>
      </c>
      <c r="I661" s="8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7">
        <f t="shared" si="62"/>
        <v>81.736263736263737</v>
      </c>
      <c r="G662" t="s">
        <v>14</v>
      </c>
      <c r="H662">
        <v>77</v>
      </c>
      <c r="I662" s="8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7">
        <f t="shared" si="62"/>
        <v>54.187265917603</v>
      </c>
      <c r="G663" t="s">
        <v>14</v>
      </c>
      <c r="H663">
        <v>752</v>
      </c>
      <c r="I663" s="8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7">
        <f t="shared" si="62"/>
        <v>97.868131868131869</v>
      </c>
      <c r="G664" t="s">
        <v>14</v>
      </c>
      <c r="H664">
        <v>131</v>
      </c>
      <c r="I664" s="8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7">
        <f t="shared" si="62"/>
        <v>77.239999999999995</v>
      </c>
      <c r="G665" t="s">
        <v>14</v>
      </c>
      <c r="H665">
        <v>87</v>
      </c>
      <c r="I665" s="8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7">
        <f t="shared" si="62"/>
        <v>33.464735516372798</v>
      </c>
      <c r="G666" t="s">
        <v>14</v>
      </c>
      <c r="H666">
        <v>1063</v>
      </c>
      <c r="I666" s="8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7">
        <f t="shared" si="62"/>
        <v>239.58823529411765</v>
      </c>
      <c r="G667" t="s">
        <v>20</v>
      </c>
      <c r="H667">
        <v>272</v>
      </c>
      <c r="I667" s="8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7">
        <f t="shared" si="62"/>
        <v>64.032258064516128</v>
      </c>
      <c r="G668" t="s">
        <v>74</v>
      </c>
      <c r="H668">
        <v>25</v>
      </c>
      <c r="I668" s="8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7">
        <f t="shared" si="62"/>
        <v>176.15942028985506</v>
      </c>
      <c r="G669" t="s">
        <v>20</v>
      </c>
      <c r="H669">
        <v>419</v>
      </c>
      <c r="I669" s="8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7">
        <f t="shared" si="62"/>
        <v>20.33818181818182</v>
      </c>
      <c r="G670" t="s">
        <v>14</v>
      </c>
      <c r="H670">
        <v>76</v>
      </c>
      <c r="I670" s="8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7">
        <f t="shared" si="62"/>
        <v>358.64754098360658</v>
      </c>
      <c r="G671" t="s">
        <v>20</v>
      </c>
      <c r="H671">
        <v>1621</v>
      </c>
      <c r="I671" s="8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7">
        <f t="shared" si="62"/>
        <v>468.85802469135803</v>
      </c>
      <c r="G672" t="s">
        <v>20</v>
      </c>
      <c r="H672">
        <v>1101</v>
      </c>
      <c r="I672" s="8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7">
        <f t="shared" si="62"/>
        <v>122.05635245901641</v>
      </c>
      <c r="G673" t="s">
        <v>20</v>
      </c>
      <c r="H673">
        <v>1073</v>
      </c>
      <c r="I673" s="8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7">
        <f t="shared" si="62"/>
        <v>55.931783729156137</v>
      </c>
      <c r="G674" t="s">
        <v>14</v>
      </c>
      <c r="H674">
        <v>4428</v>
      </c>
      <c r="I674" s="8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7">
        <f t="shared" si="62"/>
        <v>43.660714285714285</v>
      </c>
      <c r="G675" t="s">
        <v>14</v>
      </c>
      <c r="H675">
        <v>58</v>
      </c>
      <c r="I675" s="8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7">
        <f t="shared" si="62"/>
        <v>33.53837141183363</v>
      </c>
      <c r="G676" t="s">
        <v>74</v>
      </c>
      <c r="H676">
        <v>1218</v>
      </c>
      <c r="I676" s="8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7">
        <f t="shared" si="62"/>
        <v>122.97938144329896</v>
      </c>
      <c r="G677" t="s">
        <v>20</v>
      </c>
      <c r="H677">
        <v>331</v>
      </c>
      <c r="I677" s="8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7">
        <f t="shared" si="62"/>
        <v>189.74959871589084</v>
      </c>
      <c r="G678" t="s">
        <v>20</v>
      </c>
      <c r="H678">
        <v>1170</v>
      </c>
      <c r="I678" s="8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7">
        <f t="shared" si="62"/>
        <v>83.622641509433961</v>
      </c>
      <c r="G679" t="s">
        <v>14</v>
      </c>
      <c r="H679">
        <v>111</v>
      </c>
      <c r="I679" s="8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7">
        <f t="shared" si="62"/>
        <v>17.968844221105527</v>
      </c>
      <c r="G680" t="s">
        <v>74</v>
      </c>
      <c r="H680">
        <v>215</v>
      </c>
      <c r="I680" s="8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7">
        <f t="shared" si="62"/>
        <v>1036.5</v>
      </c>
      <c r="G681" t="s">
        <v>20</v>
      </c>
      <c r="H681">
        <v>363</v>
      </c>
      <c r="I681" s="8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7">
        <f t="shared" si="62"/>
        <v>97.405219780219781</v>
      </c>
      <c r="G682" t="s">
        <v>14</v>
      </c>
      <c r="H682">
        <v>2955</v>
      </c>
      <c r="I682" s="8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7">
        <f t="shared" si="62"/>
        <v>86.386203150461711</v>
      </c>
      <c r="G683" t="s">
        <v>14</v>
      </c>
      <c r="H683">
        <v>1657</v>
      </c>
      <c r="I683" s="8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7">
        <f t="shared" si="62"/>
        <v>150.16666666666666</v>
      </c>
      <c r="G684" t="s">
        <v>20</v>
      </c>
      <c r="H684">
        <v>103</v>
      </c>
      <c r="I684" s="8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7">
        <f t="shared" si="62"/>
        <v>358.43478260869563</v>
      </c>
      <c r="G685" t="s">
        <v>20</v>
      </c>
      <c r="H685">
        <v>147</v>
      </c>
      <c r="I685" s="8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7">
        <f t="shared" si="62"/>
        <v>542.85714285714289</v>
      </c>
      <c r="G686" t="s">
        <v>20</v>
      </c>
      <c r="H686">
        <v>110</v>
      </c>
      <c r="I686" s="8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7">
        <f t="shared" si="62"/>
        <v>67.500714285714281</v>
      </c>
      <c r="G687" t="s">
        <v>14</v>
      </c>
      <c r="H687">
        <v>926</v>
      </c>
      <c r="I687" s="8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7">
        <f t="shared" si="62"/>
        <v>191.74666666666667</v>
      </c>
      <c r="G688" t="s">
        <v>20</v>
      </c>
      <c r="H688">
        <v>134</v>
      </c>
      <c r="I688" s="8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7">
        <f t="shared" si="62"/>
        <v>932</v>
      </c>
      <c r="G689" t="s">
        <v>20</v>
      </c>
      <c r="H689">
        <v>269</v>
      </c>
      <c r="I689" s="8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7">
        <f t="shared" si="62"/>
        <v>429.27586206896552</v>
      </c>
      <c r="G690" t="s">
        <v>20</v>
      </c>
      <c r="H690">
        <v>175</v>
      </c>
      <c r="I690" s="8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7">
        <f t="shared" si="62"/>
        <v>100.65753424657535</v>
      </c>
      <c r="G691" t="s">
        <v>20</v>
      </c>
      <c r="H691">
        <v>69</v>
      </c>
      <c r="I691" s="8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7">
        <f t="shared" si="62"/>
        <v>226.61111111111109</v>
      </c>
      <c r="G692" t="s">
        <v>20</v>
      </c>
      <c r="H692">
        <v>190</v>
      </c>
      <c r="I692" s="8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7">
        <f t="shared" si="62"/>
        <v>142.38</v>
      </c>
      <c r="G693" t="s">
        <v>20</v>
      </c>
      <c r="H693">
        <v>237</v>
      </c>
      <c r="I693" s="8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7">
        <f t="shared" si="62"/>
        <v>90.633333333333326</v>
      </c>
      <c r="G694" t="s">
        <v>14</v>
      </c>
      <c r="H694">
        <v>77</v>
      </c>
      <c r="I694" s="8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7">
        <f t="shared" si="62"/>
        <v>63.966740576496676</v>
      </c>
      <c r="G695" t="s">
        <v>14</v>
      </c>
      <c r="H695">
        <v>1748</v>
      </c>
      <c r="I695" s="8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7">
        <f t="shared" si="62"/>
        <v>84.131868131868131</v>
      </c>
      <c r="G696" t="s">
        <v>14</v>
      </c>
      <c r="H696">
        <v>79</v>
      </c>
      <c r="I696" s="8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7">
        <f t="shared" si="62"/>
        <v>133.93478260869566</v>
      </c>
      <c r="G697" t="s">
        <v>20</v>
      </c>
      <c r="H697">
        <v>196</v>
      </c>
      <c r="I697" s="8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7">
        <f t="shared" si="62"/>
        <v>59.042047531992694</v>
      </c>
      <c r="G698" t="s">
        <v>14</v>
      </c>
      <c r="H698">
        <v>889</v>
      </c>
      <c r="I698" s="8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7">
        <f t="shared" si="62"/>
        <v>152.80062063615205</v>
      </c>
      <c r="G699" t="s">
        <v>20</v>
      </c>
      <c r="H699">
        <v>7295</v>
      </c>
      <c r="I699" s="8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7">
        <f t="shared" si="62"/>
        <v>446.69121140142522</v>
      </c>
      <c r="G700" t="s">
        <v>20</v>
      </c>
      <c r="H700">
        <v>2893</v>
      </c>
      <c r="I700" s="8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7">
        <f t="shared" si="62"/>
        <v>84.391891891891888</v>
      </c>
      <c r="G701" t="s">
        <v>14</v>
      </c>
      <c r="H701">
        <v>56</v>
      </c>
      <c r="I701" s="8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7">
        <f t="shared" si="62"/>
        <v>3</v>
      </c>
      <c r="G702" t="s">
        <v>14</v>
      </c>
      <c r="H702">
        <v>1</v>
      </c>
      <c r="I702" s="8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7">
        <f t="shared" si="62"/>
        <v>175.02692307692308</v>
      </c>
      <c r="G703" t="s">
        <v>20</v>
      </c>
      <c r="H703">
        <v>820</v>
      </c>
      <c r="I703" s="8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7">
        <f t="shared" si="62"/>
        <v>54.137931034482754</v>
      </c>
      <c r="G704" t="s">
        <v>14</v>
      </c>
      <c r="H704">
        <v>83</v>
      </c>
      <c r="I704" s="8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7">
        <f t="shared" si="62"/>
        <v>311.87381703470032</v>
      </c>
      <c r="G705" t="s">
        <v>20</v>
      </c>
      <c r="H705">
        <v>2038</v>
      </c>
      <c r="I705" s="8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7">
        <f t="shared" si="62"/>
        <v>122.78160919540231</v>
      </c>
      <c r="G706" t="s">
        <v>20</v>
      </c>
      <c r="H706">
        <v>116</v>
      </c>
      <c r="I706" s="8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7">
        <f t="shared" ref="F707:F770" si="68">(E707/D707)*100</f>
        <v>99.026517383618156</v>
      </c>
      <c r="G707" t="s">
        <v>14</v>
      </c>
      <c r="H707">
        <v>2025</v>
      </c>
      <c r="I707" s="8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7">
        <f t="shared" si="68"/>
        <v>127.84686346863469</v>
      </c>
      <c r="G708" t="s">
        <v>20</v>
      </c>
      <c r="H708">
        <v>1345</v>
      </c>
      <c r="I708" s="8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7">
        <f t="shared" si="68"/>
        <v>158.61643835616439</v>
      </c>
      <c r="G709" t="s">
        <v>20</v>
      </c>
      <c r="H709">
        <v>168</v>
      </c>
      <c r="I709" s="8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7">
        <f t="shared" si="68"/>
        <v>707.05882352941171</v>
      </c>
      <c r="G710" t="s">
        <v>20</v>
      </c>
      <c r="H710">
        <v>137</v>
      </c>
      <c r="I710" s="8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7">
        <f t="shared" si="68"/>
        <v>142.38775510204081</v>
      </c>
      <c r="G711" t="s">
        <v>20</v>
      </c>
      <c r="H711">
        <v>186</v>
      </c>
      <c r="I711" s="8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7">
        <f t="shared" si="68"/>
        <v>147.86046511627907</v>
      </c>
      <c r="G712" t="s">
        <v>20</v>
      </c>
      <c r="H712">
        <v>125</v>
      </c>
      <c r="I712" s="8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7">
        <f t="shared" si="68"/>
        <v>20.322580645161288</v>
      </c>
      <c r="G713" t="s">
        <v>14</v>
      </c>
      <c r="H713">
        <v>14</v>
      </c>
      <c r="I713" s="8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7">
        <f t="shared" si="68"/>
        <v>1840.625</v>
      </c>
      <c r="G714" t="s">
        <v>20</v>
      </c>
      <c r="H714">
        <v>202</v>
      </c>
      <c r="I714" s="8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7">
        <f t="shared" si="68"/>
        <v>161.94202898550725</v>
      </c>
      <c r="G715" t="s">
        <v>20</v>
      </c>
      <c r="H715">
        <v>103</v>
      </c>
      <c r="I715" s="8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7">
        <f t="shared" si="68"/>
        <v>472.82077922077923</v>
      </c>
      <c r="G716" t="s">
        <v>20</v>
      </c>
      <c r="H716">
        <v>1785</v>
      </c>
      <c r="I716" s="8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7">
        <f t="shared" si="68"/>
        <v>24.466101694915253</v>
      </c>
      <c r="G717" t="s">
        <v>14</v>
      </c>
      <c r="H717">
        <v>656</v>
      </c>
      <c r="I717" s="8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7">
        <f t="shared" si="68"/>
        <v>517.65</v>
      </c>
      <c r="G718" t="s">
        <v>20</v>
      </c>
      <c r="H718">
        <v>157</v>
      </c>
      <c r="I718" s="8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7">
        <f t="shared" si="68"/>
        <v>247.64285714285714</v>
      </c>
      <c r="G719" t="s">
        <v>20</v>
      </c>
      <c r="H719">
        <v>555</v>
      </c>
      <c r="I719" s="8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7">
        <f t="shared" si="68"/>
        <v>100.20481927710843</v>
      </c>
      <c r="G720" t="s">
        <v>20</v>
      </c>
      <c r="H720">
        <v>297</v>
      </c>
      <c r="I720" s="8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7">
        <f t="shared" si="68"/>
        <v>153</v>
      </c>
      <c r="G721" t="s">
        <v>20</v>
      </c>
      <c r="H721">
        <v>123</v>
      </c>
      <c r="I721" s="8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7">
        <f t="shared" si="68"/>
        <v>37.091954022988503</v>
      </c>
      <c r="G722" t="s">
        <v>74</v>
      </c>
      <c r="H722">
        <v>38</v>
      </c>
      <c r="I722" s="8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7">
        <f t="shared" si="68"/>
        <v>4.392394822006473</v>
      </c>
      <c r="G723" t="s">
        <v>74</v>
      </c>
      <c r="H723">
        <v>60</v>
      </c>
      <c r="I723" s="8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7">
        <f t="shared" si="68"/>
        <v>156.50721649484535</v>
      </c>
      <c r="G724" t="s">
        <v>20</v>
      </c>
      <c r="H724">
        <v>3036</v>
      </c>
      <c r="I724" s="8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7">
        <f t="shared" si="68"/>
        <v>270.40816326530609</v>
      </c>
      <c r="G725" t="s">
        <v>20</v>
      </c>
      <c r="H725">
        <v>144</v>
      </c>
      <c r="I725" s="8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7">
        <f t="shared" si="68"/>
        <v>134.05952380952382</v>
      </c>
      <c r="G726" t="s">
        <v>20</v>
      </c>
      <c r="H726">
        <v>121</v>
      </c>
      <c r="I726" s="8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7">
        <f t="shared" si="68"/>
        <v>50.398033126293996</v>
      </c>
      <c r="G727" t="s">
        <v>14</v>
      </c>
      <c r="H727">
        <v>1596</v>
      </c>
      <c r="I727" s="8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7">
        <f t="shared" si="68"/>
        <v>88.815837937384899</v>
      </c>
      <c r="G728" t="s">
        <v>74</v>
      </c>
      <c r="H728">
        <v>524</v>
      </c>
      <c r="I728" s="8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7">
        <f t="shared" si="68"/>
        <v>165</v>
      </c>
      <c r="G729" t="s">
        <v>20</v>
      </c>
      <c r="H729">
        <v>181</v>
      </c>
      <c r="I729" s="8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7">
        <f t="shared" si="68"/>
        <v>17.5</v>
      </c>
      <c r="G730" t="s">
        <v>14</v>
      </c>
      <c r="H730">
        <v>10</v>
      </c>
      <c r="I730" s="8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7">
        <f t="shared" si="68"/>
        <v>185.66071428571428</v>
      </c>
      <c r="G731" t="s">
        <v>20</v>
      </c>
      <c r="H731">
        <v>122</v>
      </c>
      <c r="I731" s="8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7">
        <f t="shared" si="68"/>
        <v>412.6631944444444</v>
      </c>
      <c r="G732" t="s">
        <v>20</v>
      </c>
      <c r="H732">
        <v>1071</v>
      </c>
      <c r="I732" s="8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7">
        <f t="shared" si="68"/>
        <v>90.25</v>
      </c>
      <c r="G733" t="s">
        <v>74</v>
      </c>
      <c r="H733">
        <v>219</v>
      </c>
      <c r="I733" s="8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7">
        <f t="shared" si="68"/>
        <v>91.984615384615381</v>
      </c>
      <c r="G734" t="s">
        <v>14</v>
      </c>
      <c r="H734">
        <v>1121</v>
      </c>
      <c r="I734" s="8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7">
        <f t="shared" si="68"/>
        <v>527.00632911392404</v>
      </c>
      <c r="G735" t="s">
        <v>20</v>
      </c>
      <c r="H735">
        <v>980</v>
      </c>
      <c r="I735" s="8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7">
        <f t="shared" si="68"/>
        <v>319.14285714285711</v>
      </c>
      <c r="G736" t="s">
        <v>20</v>
      </c>
      <c r="H736">
        <v>536</v>
      </c>
      <c r="I736" s="8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7">
        <f t="shared" si="68"/>
        <v>354.18867924528303</v>
      </c>
      <c r="G737" t="s">
        <v>20</v>
      </c>
      <c r="H737">
        <v>1991</v>
      </c>
      <c r="I737" s="8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7">
        <f t="shared" si="68"/>
        <v>32.896103896103895</v>
      </c>
      <c r="G738" t="s">
        <v>74</v>
      </c>
      <c r="H738">
        <v>29</v>
      </c>
      <c r="I738" s="8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7">
        <f t="shared" si="68"/>
        <v>135.8918918918919</v>
      </c>
      <c r="G739" t="s">
        <v>20</v>
      </c>
      <c r="H739">
        <v>180</v>
      </c>
      <c r="I739" s="8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7">
        <f t="shared" si="68"/>
        <v>2.0843373493975905</v>
      </c>
      <c r="G740" t="s">
        <v>14</v>
      </c>
      <c r="H740">
        <v>15</v>
      </c>
      <c r="I740" s="8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7">
        <f t="shared" si="68"/>
        <v>61</v>
      </c>
      <c r="G741" t="s">
        <v>14</v>
      </c>
      <c r="H741">
        <v>191</v>
      </c>
      <c r="I741" s="8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7">
        <f t="shared" si="68"/>
        <v>30.037735849056602</v>
      </c>
      <c r="G742" t="s">
        <v>14</v>
      </c>
      <c r="H742">
        <v>16</v>
      </c>
      <c r="I742" s="8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7">
        <f t="shared" si="68"/>
        <v>1179.1666666666665</v>
      </c>
      <c r="G743" t="s">
        <v>20</v>
      </c>
      <c r="H743">
        <v>130</v>
      </c>
      <c r="I743" s="8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7">
        <f t="shared" si="68"/>
        <v>1126.0833333333335</v>
      </c>
      <c r="G744" t="s">
        <v>20</v>
      </c>
      <c r="H744">
        <v>122</v>
      </c>
      <c r="I744" s="8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7">
        <f t="shared" si="68"/>
        <v>12.923076923076923</v>
      </c>
      <c r="G745" t="s">
        <v>14</v>
      </c>
      <c r="H745">
        <v>17</v>
      </c>
      <c r="I745" s="8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7">
        <f t="shared" si="68"/>
        <v>712</v>
      </c>
      <c r="G746" t="s">
        <v>20</v>
      </c>
      <c r="H746">
        <v>140</v>
      </c>
      <c r="I746" s="8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7">
        <f t="shared" si="68"/>
        <v>30.304347826086957</v>
      </c>
      <c r="G747" t="s">
        <v>14</v>
      </c>
      <c r="H747">
        <v>34</v>
      </c>
      <c r="I747" s="8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7">
        <f t="shared" si="68"/>
        <v>212.50896057347671</v>
      </c>
      <c r="G748" t="s">
        <v>20</v>
      </c>
      <c r="H748">
        <v>3388</v>
      </c>
      <c r="I748" s="8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7">
        <f t="shared" si="68"/>
        <v>228.85714285714286</v>
      </c>
      <c r="G749" t="s">
        <v>20</v>
      </c>
      <c r="H749">
        <v>280</v>
      </c>
      <c r="I749" s="8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7">
        <f t="shared" si="68"/>
        <v>34.959979476654695</v>
      </c>
      <c r="G750" t="s">
        <v>74</v>
      </c>
      <c r="H750">
        <v>614</v>
      </c>
      <c r="I750" s="8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7">
        <f t="shared" si="68"/>
        <v>157.29069767441862</v>
      </c>
      <c r="G751" t="s">
        <v>20</v>
      </c>
      <c r="H751">
        <v>366</v>
      </c>
      <c r="I751" s="8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7">
        <f t="shared" si="68"/>
        <v>1</v>
      </c>
      <c r="G752" t="s">
        <v>14</v>
      </c>
      <c r="H752">
        <v>1</v>
      </c>
      <c r="I752" s="8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7">
        <f t="shared" si="68"/>
        <v>232.30555555555554</v>
      </c>
      <c r="G753" t="s">
        <v>20</v>
      </c>
      <c r="H753">
        <v>270</v>
      </c>
      <c r="I753" s="8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7">
        <f t="shared" si="68"/>
        <v>92.448275862068968</v>
      </c>
      <c r="G754" t="s">
        <v>74</v>
      </c>
      <c r="H754">
        <v>114</v>
      </c>
      <c r="I754" s="8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7">
        <f t="shared" si="68"/>
        <v>256.70212765957444</v>
      </c>
      <c r="G755" t="s">
        <v>20</v>
      </c>
      <c r="H755">
        <v>137</v>
      </c>
      <c r="I755" s="8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7">
        <f t="shared" si="68"/>
        <v>168.47017045454547</v>
      </c>
      <c r="G756" t="s">
        <v>20</v>
      </c>
      <c r="H756">
        <v>3205</v>
      </c>
      <c r="I756" s="8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7">
        <f t="shared" si="68"/>
        <v>166.57777777777778</v>
      </c>
      <c r="G757" t="s">
        <v>20</v>
      </c>
      <c r="H757">
        <v>288</v>
      </c>
      <c r="I757" s="8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7">
        <f t="shared" si="68"/>
        <v>772.07692307692309</v>
      </c>
      <c r="G758" t="s">
        <v>20</v>
      </c>
      <c r="H758">
        <v>148</v>
      </c>
      <c r="I758" s="8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7">
        <f t="shared" si="68"/>
        <v>406.85714285714283</v>
      </c>
      <c r="G759" t="s">
        <v>20</v>
      </c>
      <c r="H759">
        <v>114</v>
      </c>
      <c r="I759" s="8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7">
        <f t="shared" si="68"/>
        <v>564.20608108108115</v>
      </c>
      <c r="G760" t="s">
        <v>20</v>
      </c>
      <c r="H760">
        <v>1518</v>
      </c>
      <c r="I760" s="8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7">
        <f t="shared" si="68"/>
        <v>68.426865671641792</v>
      </c>
      <c r="G761" t="s">
        <v>14</v>
      </c>
      <c r="H761">
        <v>1274</v>
      </c>
      <c r="I761" s="8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7">
        <f t="shared" si="68"/>
        <v>34.351966873706004</v>
      </c>
      <c r="G762" t="s">
        <v>14</v>
      </c>
      <c r="H762">
        <v>210</v>
      </c>
      <c r="I762" s="8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7">
        <f t="shared" si="68"/>
        <v>655.4545454545455</v>
      </c>
      <c r="G763" t="s">
        <v>20</v>
      </c>
      <c r="H763">
        <v>166</v>
      </c>
      <c r="I763" s="8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7">
        <f t="shared" si="68"/>
        <v>177.25714285714284</v>
      </c>
      <c r="G764" t="s">
        <v>20</v>
      </c>
      <c r="H764">
        <v>100</v>
      </c>
      <c r="I764" s="8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7">
        <f t="shared" si="68"/>
        <v>113.17857142857144</v>
      </c>
      <c r="G765" t="s">
        <v>20</v>
      </c>
      <c r="H765">
        <v>235</v>
      </c>
      <c r="I765" s="8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7">
        <f t="shared" si="68"/>
        <v>728.18181818181824</v>
      </c>
      <c r="G766" t="s">
        <v>20</v>
      </c>
      <c r="H766">
        <v>148</v>
      </c>
      <c r="I766" s="8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7">
        <f t="shared" si="68"/>
        <v>208.33333333333334</v>
      </c>
      <c r="G767" t="s">
        <v>20</v>
      </c>
      <c r="H767">
        <v>198</v>
      </c>
      <c r="I767" s="8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7">
        <f t="shared" si="68"/>
        <v>31.171232876712331</v>
      </c>
      <c r="G768" t="s">
        <v>14</v>
      </c>
      <c r="H768">
        <v>248</v>
      </c>
      <c r="I768" s="8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7">
        <f t="shared" si="68"/>
        <v>56.967078189300416</v>
      </c>
      <c r="G769" t="s">
        <v>14</v>
      </c>
      <c r="H769">
        <v>513</v>
      </c>
      <c r="I769" s="8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7">
        <f t="shared" si="68"/>
        <v>231</v>
      </c>
      <c r="G770" t="s">
        <v>20</v>
      </c>
      <c r="H770">
        <v>150</v>
      </c>
      <c r="I770" s="8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7">
        <f t="shared" ref="F771:F834" si="74">(E771/D771)*100</f>
        <v>86.867834394904463</v>
      </c>
      <c r="G771" t="s">
        <v>14</v>
      </c>
      <c r="H771">
        <v>3410</v>
      </c>
      <c r="I771" s="8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7">
        <f t="shared" si="74"/>
        <v>270.74418604651163</v>
      </c>
      <c r="G772" t="s">
        <v>20</v>
      </c>
      <c r="H772">
        <v>216</v>
      </c>
      <c r="I772" s="8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7">
        <f t="shared" si="74"/>
        <v>49.446428571428569</v>
      </c>
      <c r="G773" t="s">
        <v>74</v>
      </c>
      <c r="H773">
        <v>26</v>
      </c>
      <c r="I773" s="8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7">
        <f t="shared" si="74"/>
        <v>113.3596256684492</v>
      </c>
      <c r="G774" t="s">
        <v>20</v>
      </c>
      <c r="H774">
        <v>5139</v>
      </c>
      <c r="I774" s="8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7">
        <f t="shared" si="74"/>
        <v>190.55555555555554</v>
      </c>
      <c r="G775" t="s">
        <v>20</v>
      </c>
      <c r="H775">
        <v>2353</v>
      </c>
      <c r="I775" s="8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7">
        <f t="shared" si="74"/>
        <v>135.5</v>
      </c>
      <c r="G776" t="s">
        <v>20</v>
      </c>
      <c r="H776">
        <v>78</v>
      </c>
      <c r="I776" s="8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7">
        <f t="shared" si="74"/>
        <v>10.297872340425531</v>
      </c>
      <c r="G777" t="s">
        <v>14</v>
      </c>
      <c r="H777">
        <v>10</v>
      </c>
      <c r="I777" s="8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7">
        <f t="shared" si="74"/>
        <v>65.544223826714799</v>
      </c>
      <c r="G778" t="s">
        <v>14</v>
      </c>
      <c r="H778">
        <v>2201</v>
      </c>
      <c r="I778" s="8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7">
        <f t="shared" si="74"/>
        <v>49.026652452025587</v>
      </c>
      <c r="G779" t="s">
        <v>14</v>
      </c>
      <c r="H779">
        <v>676</v>
      </c>
      <c r="I779" s="8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7">
        <f t="shared" si="74"/>
        <v>787.92307692307691</v>
      </c>
      <c r="G780" t="s">
        <v>20</v>
      </c>
      <c r="H780">
        <v>174</v>
      </c>
      <c r="I780" s="8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7">
        <f t="shared" si="74"/>
        <v>80.306347746090154</v>
      </c>
      <c r="G781" t="s">
        <v>14</v>
      </c>
      <c r="H781">
        <v>831</v>
      </c>
      <c r="I781" s="8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7">
        <f t="shared" si="74"/>
        <v>106.29411764705883</v>
      </c>
      <c r="G782" t="s">
        <v>20</v>
      </c>
      <c r="H782">
        <v>164</v>
      </c>
      <c r="I782" s="8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7">
        <f t="shared" si="74"/>
        <v>50.735632183908038</v>
      </c>
      <c r="G783" t="s">
        <v>74</v>
      </c>
      <c r="H783">
        <v>56</v>
      </c>
      <c r="I783" s="8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7">
        <f t="shared" si="74"/>
        <v>215.31372549019611</v>
      </c>
      <c r="G784" t="s">
        <v>20</v>
      </c>
      <c r="H784">
        <v>161</v>
      </c>
      <c r="I784" s="8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7">
        <f t="shared" si="74"/>
        <v>141.22972972972974</v>
      </c>
      <c r="G785" t="s">
        <v>20</v>
      </c>
      <c r="H785">
        <v>138</v>
      </c>
      <c r="I785" s="8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7">
        <f t="shared" si="74"/>
        <v>115.33745781777279</v>
      </c>
      <c r="G786" t="s">
        <v>20</v>
      </c>
      <c r="H786">
        <v>3308</v>
      </c>
      <c r="I786" s="8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7">
        <f t="shared" si="74"/>
        <v>193.11940298507463</v>
      </c>
      <c r="G787" t="s">
        <v>20</v>
      </c>
      <c r="H787">
        <v>127</v>
      </c>
      <c r="I787" s="8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7">
        <f t="shared" si="74"/>
        <v>729.73333333333335</v>
      </c>
      <c r="G788" t="s">
        <v>20</v>
      </c>
      <c r="H788">
        <v>207</v>
      </c>
      <c r="I788" s="8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7">
        <f t="shared" si="74"/>
        <v>99.66339869281046</v>
      </c>
      <c r="G789" t="s">
        <v>14</v>
      </c>
      <c r="H789">
        <v>859</v>
      </c>
      <c r="I789" s="8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7">
        <f t="shared" si="74"/>
        <v>88.166666666666671</v>
      </c>
      <c r="G790" t="s">
        <v>47</v>
      </c>
      <c r="H790">
        <v>31</v>
      </c>
      <c r="I790" s="8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7">
        <f t="shared" si="74"/>
        <v>37.233333333333334</v>
      </c>
      <c r="G791" t="s">
        <v>14</v>
      </c>
      <c r="H791">
        <v>45</v>
      </c>
      <c r="I791" s="8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7">
        <f t="shared" si="74"/>
        <v>30.540075309306079</v>
      </c>
      <c r="G792" t="s">
        <v>74</v>
      </c>
      <c r="H792">
        <v>1113</v>
      </c>
      <c r="I792" s="8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7">
        <f t="shared" si="74"/>
        <v>25.714285714285712</v>
      </c>
      <c r="G793" t="s">
        <v>14</v>
      </c>
      <c r="H793">
        <v>6</v>
      </c>
      <c r="I793" s="8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7">
        <f t="shared" si="74"/>
        <v>34</v>
      </c>
      <c r="G794" t="s">
        <v>14</v>
      </c>
      <c r="H794">
        <v>7</v>
      </c>
      <c r="I794" s="8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7">
        <f t="shared" si="74"/>
        <v>1185.909090909091</v>
      </c>
      <c r="G795" t="s">
        <v>20</v>
      </c>
      <c r="H795">
        <v>181</v>
      </c>
      <c r="I795" s="8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7">
        <f t="shared" si="74"/>
        <v>125.39393939393939</v>
      </c>
      <c r="G796" t="s">
        <v>20</v>
      </c>
      <c r="H796">
        <v>110</v>
      </c>
      <c r="I796" s="8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7">
        <f t="shared" si="74"/>
        <v>14.394366197183098</v>
      </c>
      <c r="G797" t="s">
        <v>14</v>
      </c>
      <c r="H797">
        <v>31</v>
      </c>
      <c r="I797" s="8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7">
        <f t="shared" si="74"/>
        <v>54.807692307692314</v>
      </c>
      <c r="G798" t="s">
        <v>14</v>
      </c>
      <c r="H798">
        <v>78</v>
      </c>
      <c r="I798" s="8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7">
        <f t="shared" si="74"/>
        <v>109.63157894736841</v>
      </c>
      <c r="G799" t="s">
        <v>20</v>
      </c>
      <c r="H799">
        <v>185</v>
      </c>
      <c r="I799" s="8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7">
        <f t="shared" si="74"/>
        <v>188.47058823529412</v>
      </c>
      <c r="G800" t="s">
        <v>20</v>
      </c>
      <c r="H800">
        <v>121</v>
      </c>
      <c r="I800" s="8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7">
        <f t="shared" si="74"/>
        <v>87.008284023668637</v>
      </c>
      <c r="G801" t="s">
        <v>14</v>
      </c>
      <c r="H801">
        <v>1225</v>
      </c>
      <c r="I801" s="8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7">
        <f t="shared" si="74"/>
        <v>1</v>
      </c>
      <c r="G802" t="s">
        <v>14</v>
      </c>
      <c r="H802">
        <v>1</v>
      </c>
      <c r="I802" s="8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7">
        <f t="shared" si="74"/>
        <v>202.9130434782609</v>
      </c>
      <c r="G803" t="s">
        <v>20</v>
      </c>
      <c r="H803">
        <v>106</v>
      </c>
      <c r="I803" s="8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7">
        <f t="shared" si="74"/>
        <v>197.03225806451613</v>
      </c>
      <c r="G804" t="s">
        <v>20</v>
      </c>
      <c r="H804">
        <v>142</v>
      </c>
      <c r="I804" s="8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7">
        <f t="shared" si="74"/>
        <v>107</v>
      </c>
      <c r="G805" t="s">
        <v>20</v>
      </c>
      <c r="H805">
        <v>233</v>
      </c>
      <c r="I805" s="8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7">
        <f t="shared" si="74"/>
        <v>268.73076923076923</v>
      </c>
      <c r="G806" t="s">
        <v>20</v>
      </c>
      <c r="H806">
        <v>218</v>
      </c>
      <c r="I806" s="8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7">
        <f t="shared" si="74"/>
        <v>50.845360824742272</v>
      </c>
      <c r="G807" t="s">
        <v>14</v>
      </c>
      <c r="H807">
        <v>67</v>
      </c>
      <c r="I807" s="8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7">
        <f t="shared" si="74"/>
        <v>1180.2857142857142</v>
      </c>
      <c r="G808" t="s">
        <v>20</v>
      </c>
      <c r="H808">
        <v>76</v>
      </c>
      <c r="I808" s="8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7">
        <f t="shared" si="74"/>
        <v>264</v>
      </c>
      <c r="G809" t="s">
        <v>20</v>
      </c>
      <c r="H809">
        <v>43</v>
      </c>
      <c r="I809" s="8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7">
        <f t="shared" si="74"/>
        <v>30.44230769230769</v>
      </c>
      <c r="G810" t="s">
        <v>14</v>
      </c>
      <c r="H810">
        <v>19</v>
      </c>
      <c r="I810" s="8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7">
        <f t="shared" si="74"/>
        <v>62.880681818181813</v>
      </c>
      <c r="G811" t="s">
        <v>14</v>
      </c>
      <c r="H811">
        <v>2108</v>
      </c>
      <c r="I811" s="8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7">
        <f t="shared" si="74"/>
        <v>193.125</v>
      </c>
      <c r="G812" t="s">
        <v>20</v>
      </c>
      <c r="H812">
        <v>221</v>
      </c>
      <c r="I812" s="8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7">
        <f t="shared" si="74"/>
        <v>77.102702702702715</v>
      </c>
      <c r="G813" t="s">
        <v>14</v>
      </c>
      <c r="H813">
        <v>679</v>
      </c>
      <c r="I813" s="8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7">
        <f t="shared" si="74"/>
        <v>225.52763819095478</v>
      </c>
      <c r="G814" t="s">
        <v>20</v>
      </c>
      <c r="H814">
        <v>2805</v>
      </c>
      <c r="I814" s="8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7">
        <f t="shared" si="74"/>
        <v>239.40625</v>
      </c>
      <c r="G815" t="s">
        <v>20</v>
      </c>
      <c r="H815">
        <v>68</v>
      </c>
      <c r="I815" s="8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7">
        <f t="shared" si="74"/>
        <v>92.1875</v>
      </c>
      <c r="G816" t="s">
        <v>14</v>
      </c>
      <c r="H816">
        <v>36</v>
      </c>
      <c r="I816" s="8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7">
        <f t="shared" si="74"/>
        <v>130.23333333333335</v>
      </c>
      <c r="G817" t="s">
        <v>20</v>
      </c>
      <c r="H817">
        <v>183</v>
      </c>
      <c r="I817" s="8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7">
        <f t="shared" si="74"/>
        <v>615.21739130434787</v>
      </c>
      <c r="G818" t="s">
        <v>20</v>
      </c>
      <c r="H818">
        <v>133</v>
      </c>
      <c r="I818" s="8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7">
        <f t="shared" si="74"/>
        <v>368.79532163742692</v>
      </c>
      <c r="G819" t="s">
        <v>20</v>
      </c>
      <c r="H819">
        <v>2489</v>
      </c>
      <c r="I819" s="8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7">
        <f t="shared" si="74"/>
        <v>1094.8571428571429</v>
      </c>
      <c r="G820" t="s">
        <v>20</v>
      </c>
      <c r="H820">
        <v>69</v>
      </c>
      <c r="I820" s="8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7">
        <f t="shared" si="74"/>
        <v>50.662921348314605</v>
      </c>
      <c r="G821" t="s">
        <v>14</v>
      </c>
      <c r="H821">
        <v>47</v>
      </c>
      <c r="I821" s="8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7">
        <f t="shared" si="74"/>
        <v>800.6</v>
      </c>
      <c r="G822" t="s">
        <v>20</v>
      </c>
      <c r="H822">
        <v>279</v>
      </c>
      <c r="I822" s="8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7">
        <f t="shared" si="74"/>
        <v>291.28571428571428</v>
      </c>
      <c r="G823" t="s">
        <v>20</v>
      </c>
      <c r="H823">
        <v>210</v>
      </c>
      <c r="I823" s="8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7">
        <f t="shared" si="74"/>
        <v>349.9666666666667</v>
      </c>
      <c r="G824" t="s">
        <v>20</v>
      </c>
      <c r="H824">
        <v>2100</v>
      </c>
      <c r="I824" s="8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7">
        <f t="shared" si="74"/>
        <v>357.07317073170731</v>
      </c>
      <c r="G825" t="s">
        <v>20</v>
      </c>
      <c r="H825">
        <v>252</v>
      </c>
      <c r="I825" s="8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7">
        <f t="shared" si="74"/>
        <v>126.48941176470588</v>
      </c>
      <c r="G826" t="s">
        <v>20</v>
      </c>
      <c r="H826">
        <v>1280</v>
      </c>
      <c r="I826" s="8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7">
        <f t="shared" si="74"/>
        <v>387.5</v>
      </c>
      <c r="G827" t="s">
        <v>20</v>
      </c>
      <c r="H827">
        <v>157</v>
      </c>
      <c r="I827" s="8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7">
        <f t="shared" si="74"/>
        <v>457.03571428571428</v>
      </c>
      <c r="G828" t="s">
        <v>20</v>
      </c>
      <c r="H828">
        <v>194</v>
      </c>
      <c r="I828" s="8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7">
        <f t="shared" si="74"/>
        <v>266.69565217391306</v>
      </c>
      <c r="G829" t="s">
        <v>20</v>
      </c>
      <c r="H829">
        <v>82</v>
      </c>
      <c r="I829" s="8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7">
        <f t="shared" si="74"/>
        <v>69</v>
      </c>
      <c r="G830" t="s">
        <v>14</v>
      </c>
      <c r="H830">
        <v>70</v>
      </c>
      <c r="I830" s="8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7">
        <f t="shared" si="74"/>
        <v>51.34375</v>
      </c>
      <c r="G831" t="s">
        <v>14</v>
      </c>
      <c r="H831">
        <v>154</v>
      </c>
      <c r="I831" s="8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7">
        <f t="shared" si="74"/>
        <v>1.1710526315789473</v>
      </c>
      <c r="G832" t="s">
        <v>14</v>
      </c>
      <c r="H832">
        <v>22</v>
      </c>
      <c r="I832" s="8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7">
        <f t="shared" si="74"/>
        <v>108.97734294541709</v>
      </c>
      <c r="G833" t="s">
        <v>20</v>
      </c>
      <c r="H833">
        <v>4233</v>
      </c>
      <c r="I833" s="8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7">
        <f t="shared" si="74"/>
        <v>315.17592592592592</v>
      </c>
      <c r="G834" t="s">
        <v>20</v>
      </c>
      <c r="H834">
        <v>1297</v>
      </c>
      <c r="I834" s="8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7">
        <f t="shared" ref="F835:F898" si="80">(E835/D835)*100</f>
        <v>157.69117647058823</v>
      </c>
      <c r="G835" t="s">
        <v>20</v>
      </c>
      <c r="H835">
        <v>165</v>
      </c>
      <c r="I835" s="8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7">
        <f t="shared" si="80"/>
        <v>153.8082191780822</v>
      </c>
      <c r="G836" t="s">
        <v>20</v>
      </c>
      <c r="H836">
        <v>119</v>
      </c>
      <c r="I836" s="8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7">
        <f t="shared" si="80"/>
        <v>89.738979118329468</v>
      </c>
      <c r="G837" t="s">
        <v>14</v>
      </c>
      <c r="H837">
        <v>1758</v>
      </c>
      <c r="I837" s="8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7">
        <f t="shared" si="80"/>
        <v>75.135802469135797</v>
      </c>
      <c r="G838" t="s">
        <v>14</v>
      </c>
      <c r="H838">
        <v>94</v>
      </c>
      <c r="I838" s="8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7">
        <f t="shared" si="80"/>
        <v>852.88135593220341</v>
      </c>
      <c r="G839" t="s">
        <v>20</v>
      </c>
      <c r="H839">
        <v>1797</v>
      </c>
      <c r="I839" s="8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7">
        <f t="shared" si="80"/>
        <v>138.90625</v>
      </c>
      <c r="G840" t="s">
        <v>20</v>
      </c>
      <c r="H840">
        <v>261</v>
      </c>
      <c r="I840" s="8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7">
        <f t="shared" si="80"/>
        <v>190.18181818181819</v>
      </c>
      <c r="G841" t="s">
        <v>20</v>
      </c>
      <c r="H841">
        <v>157</v>
      </c>
      <c r="I841" s="8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7">
        <f t="shared" si="80"/>
        <v>100.24333619948409</v>
      </c>
      <c r="G842" t="s">
        <v>20</v>
      </c>
      <c r="H842">
        <v>3533</v>
      </c>
      <c r="I842" s="8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7">
        <f t="shared" si="80"/>
        <v>142.75824175824175</v>
      </c>
      <c r="G843" t="s">
        <v>20</v>
      </c>
      <c r="H843">
        <v>155</v>
      </c>
      <c r="I843" s="8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7">
        <f t="shared" si="80"/>
        <v>563.13333333333333</v>
      </c>
      <c r="G844" t="s">
        <v>20</v>
      </c>
      <c r="H844">
        <v>132</v>
      </c>
      <c r="I844" s="8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7">
        <f t="shared" si="80"/>
        <v>30.715909090909086</v>
      </c>
      <c r="G845" t="s">
        <v>14</v>
      </c>
      <c r="H845">
        <v>33</v>
      </c>
      <c r="I845" s="8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7">
        <f t="shared" si="80"/>
        <v>99.39772727272728</v>
      </c>
      <c r="G846" t="s">
        <v>74</v>
      </c>
      <c r="H846">
        <v>94</v>
      </c>
      <c r="I846" s="8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7">
        <f t="shared" si="80"/>
        <v>197.54935622317598</v>
      </c>
      <c r="G847" t="s">
        <v>20</v>
      </c>
      <c r="H847">
        <v>1354</v>
      </c>
      <c r="I847" s="8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7">
        <f t="shared" si="80"/>
        <v>508.5</v>
      </c>
      <c r="G848" t="s">
        <v>20</v>
      </c>
      <c r="H848">
        <v>48</v>
      </c>
      <c r="I848" s="8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7">
        <f t="shared" si="80"/>
        <v>237.74468085106383</v>
      </c>
      <c r="G849" t="s">
        <v>20</v>
      </c>
      <c r="H849">
        <v>110</v>
      </c>
      <c r="I849" s="8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7">
        <f t="shared" si="80"/>
        <v>338.46875</v>
      </c>
      <c r="G850" t="s">
        <v>20</v>
      </c>
      <c r="H850">
        <v>172</v>
      </c>
      <c r="I850" s="8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7">
        <f t="shared" si="80"/>
        <v>133.08955223880596</v>
      </c>
      <c r="G851" t="s">
        <v>20</v>
      </c>
      <c r="H851">
        <v>307</v>
      </c>
      <c r="I851" s="8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7">
        <f t="shared" si="80"/>
        <v>1</v>
      </c>
      <c r="G852" t="s">
        <v>14</v>
      </c>
      <c r="H852">
        <v>1</v>
      </c>
      <c r="I852" s="8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7">
        <f t="shared" si="80"/>
        <v>207.79999999999998</v>
      </c>
      <c r="G853" t="s">
        <v>20</v>
      </c>
      <c r="H853">
        <v>160</v>
      </c>
      <c r="I853" s="8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7">
        <f t="shared" si="80"/>
        <v>51.122448979591837</v>
      </c>
      <c r="G854" t="s">
        <v>14</v>
      </c>
      <c r="H854">
        <v>31</v>
      </c>
      <c r="I854" s="8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7">
        <f t="shared" si="80"/>
        <v>652.05847953216369</v>
      </c>
      <c r="G855" t="s">
        <v>20</v>
      </c>
      <c r="H855">
        <v>1467</v>
      </c>
      <c r="I855" s="8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7">
        <f t="shared" si="80"/>
        <v>113.63099415204678</v>
      </c>
      <c r="G856" t="s">
        <v>20</v>
      </c>
      <c r="H856">
        <v>2662</v>
      </c>
      <c r="I856" s="8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7">
        <f t="shared" si="80"/>
        <v>102.37606837606839</v>
      </c>
      <c r="G857" t="s">
        <v>20</v>
      </c>
      <c r="H857">
        <v>452</v>
      </c>
      <c r="I857" s="8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7">
        <f t="shared" si="80"/>
        <v>356.58333333333331</v>
      </c>
      <c r="G858" t="s">
        <v>20</v>
      </c>
      <c r="H858">
        <v>158</v>
      </c>
      <c r="I858" s="8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7">
        <f t="shared" si="80"/>
        <v>139.86792452830187</v>
      </c>
      <c r="G859" t="s">
        <v>20</v>
      </c>
      <c r="H859">
        <v>225</v>
      </c>
      <c r="I859" s="8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7">
        <f t="shared" si="80"/>
        <v>69.45</v>
      </c>
      <c r="G860" t="s">
        <v>14</v>
      </c>
      <c r="H860">
        <v>35</v>
      </c>
      <c r="I860" s="8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7">
        <f t="shared" si="80"/>
        <v>35.534246575342465</v>
      </c>
      <c r="G861" t="s">
        <v>14</v>
      </c>
      <c r="H861">
        <v>63</v>
      </c>
      <c r="I861" s="8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7">
        <f t="shared" si="80"/>
        <v>251.65</v>
      </c>
      <c r="G862" t="s">
        <v>20</v>
      </c>
      <c r="H862">
        <v>65</v>
      </c>
      <c r="I862" s="8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7">
        <f t="shared" si="80"/>
        <v>105.87500000000001</v>
      </c>
      <c r="G863" t="s">
        <v>20</v>
      </c>
      <c r="H863">
        <v>163</v>
      </c>
      <c r="I863" s="8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7">
        <f t="shared" si="80"/>
        <v>187.42857142857144</v>
      </c>
      <c r="G864" t="s">
        <v>20</v>
      </c>
      <c r="H864">
        <v>85</v>
      </c>
      <c r="I864" s="8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7">
        <f t="shared" si="80"/>
        <v>386.78571428571428</v>
      </c>
      <c r="G865" t="s">
        <v>20</v>
      </c>
      <c r="H865">
        <v>217</v>
      </c>
      <c r="I865" s="8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7">
        <f t="shared" si="80"/>
        <v>347.07142857142856</v>
      </c>
      <c r="G866" t="s">
        <v>20</v>
      </c>
      <c r="H866">
        <v>150</v>
      </c>
      <c r="I866" s="8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7">
        <f t="shared" si="80"/>
        <v>185.82098765432099</v>
      </c>
      <c r="G867" t="s">
        <v>20</v>
      </c>
      <c r="H867">
        <v>3272</v>
      </c>
      <c r="I867" s="8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7">
        <f t="shared" si="80"/>
        <v>43.241247264770237</v>
      </c>
      <c r="G868" t="s">
        <v>74</v>
      </c>
      <c r="H868">
        <v>898</v>
      </c>
      <c r="I868" s="8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7">
        <f t="shared" si="80"/>
        <v>162.4375</v>
      </c>
      <c r="G869" t="s">
        <v>20</v>
      </c>
      <c r="H869">
        <v>300</v>
      </c>
      <c r="I869" s="8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7">
        <f t="shared" si="80"/>
        <v>184.84285714285716</v>
      </c>
      <c r="G870" t="s">
        <v>20</v>
      </c>
      <c r="H870">
        <v>126</v>
      </c>
      <c r="I870" s="8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7">
        <f t="shared" si="80"/>
        <v>23.703520691785052</v>
      </c>
      <c r="G871" t="s">
        <v>14</v>
      </c>
      <c r="H871">
        <v>526</v>
      </c>
      <c r="I871" s="8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7">
        <f t="shared" si="80"/>
        <v>89.870129870129873</v>
      </c>
      <c r="G872" t="s">
        <v>14</v>
      </c>
      <c r="H872">
        <v>121</v>
      </c>
      <c r="I872" s="8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7">
        <f t="shared" si="80"/>
        <v>272.6041958041958</v>
      </c>
      <c r="G873" t="s">
        <v>20</v>
      </c>
      <c r="H873">
        <v>2320</v>
      </c>
      <c r="I873" s="8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7">
        <f t="shared" si="80"/>
        <v>170.04255319148936</v>
      </c>
      <c r="G874" t="s">
        <v>20</v>
      </c>
      <c r="H874">
        <v>81</v>
      </c>
      <c r="I874" s="8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7">
        <f t="shared" si="80"/>
        <v>188.28503562945369</v>
      </c>
      <c r="G875" t="s">
        <v>20</v>
      </c>
      <c r="H875">
        <v>1887</v>
      </c>
      <c r="I875" s="8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7">
        <f t="shared" si="80"/>
        <v>346.93532338308455</v>
      </c>
      <c r="G876" t="s">
        <v>20</v>
      </c>
      <c r="H876">
        <v>4358</v>
      </c>
      <c r="I876" s="8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7">
        <f t="shared" si="80"/>
        <v>69.177215189873422</v>
      </c>
      <c r="G877" t="s">
        <v>14</v>
      </c>
      <c r="H877">
        <v>67</v>
      </c>
      <c r="I877" s="8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7">
        <f t="shared" si="80"/>
        <v>25.433734939759034</v>
      </c>
      <c r="G878" t="s">
        <v>14</v>
      </c>
      <c r="H878">
        <v>57</v>
      </c>
      <c r="I878" s="8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7">
        <f t="shared" si="80"/>
        <v>77.400977995110026</v>
      </c>
      <c r="G879" t="s">
        <v>14</v>
      </c>
      <c r="H879">
        <v>1229</v>
      </c>
      <c r="I879" s="8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7">
        <f t="shared" si="80"/>
        <v>37.481481481481481</v>
      </c>
      <c r="G880" t="s">
        <v>14</v>
      </c>
      <c r="H880">
        <v>12</v>
      </c>
      <c r="I880" s="8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7">
        <f t="shared" si="80"/>
        <v>543.79999999999995</v>
      </c>
      <c r="G881" t="s">
        <v>20</v>
      </c>
      <c r="H881">
        <v>53</v>
      </c>
      <c r="I881" s="8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7">
        <f t="shared" si="80"/>
        <v>228.52189349112427</v>
      </c>
      <c r="G882" t="s">
        <v>20</v>
      </c>
      <c r="H882">
        <v>2414</v>
      </c>
      <c r="I882" s="8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7">
        <f t="shared" si="80"/>
        <v>38.948339483394832</v>
      </c>
      <c r="G883" t="s">
        <v>14</v>
      </c>
      <c r="H883">
        <v>452</v>
      </c>
      <c r="I883" s="8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7">
        <f t="shared" si="80"/>
        <v>370</v>
      </c>
      <c r="G884" t="s">
        <v>20</v>
      </c>
      <c r="H884">
        <v>80</v>
      </c>
      <c r="I884" s="8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7">
        <f t="shared" si="80"/>
        <v>237.91176470588232</v>
      </c>
      <c r="G885" t="s">
        <v>20</v>
      </c>
      <c r="H885">
        <v>193</v>
      </c>
      <c r="I885" s="8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7">
        <f t="shared" si="80"/>
        <v>64.036299765807954</v>
      </c>
      <c r="G886" t="s">
        <v>14</v>
      </c>
      <c r="H886">
        <v>1886</v>
      </c>
      <c r="I886" s="8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7">
        <f t="shared" si="80"/>
        <v>118.27777777777777</v>
      </c>
      <c r="G887" t="s">
        <v>20</v>
      </c>
      <c r="H887">
        <v>52</v>
      </c>
      <c r="I887" s="8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7">
        <f t="shared" si="80"/>
        <v>84.824037184594957</v>
      </c>
      <c r="G888" t="s">
        <v>14</v>
      </c>
      <c r="H888">
        <v>1825</v>
      </c>
      <c r="I888" s="8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7">
        <f t="shared" si="80"/>
        <v>29.346153846153843</v>
      </c>
      <c r="G889" t="s">
        <v>14</v>
      </c>
      <c r="H889">
        <v>31</v>
      </c>
      <c r="I889" s="8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7">
        <f t="shared" si="80"/>
        <v>209.89655172413794</v>
      </c>
      <c r="G890" t="s">
        <v>20</v>
      </c>
      <c r="H890">
        <v>290</v>
      </c>
      <c r="I890" s="8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7">
        <f t="shared" si="80"/>
        <v>169.78571428571431</v>
      </c>
      <c r="G891" t="s">
        <v>20</v>
      </c>
      <c r="H891">
        <v>122</v>
      </c>
      <c r="I891" s="8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7">
        <f t="shared" si="80"/>
        <v>115.95907738095239</v>
      </c>
      <c r="G892" t="s">
        <v>20</v>
      </c>
      <c r="H892">
        <v>1470</v>
      </c>
      <c r="I892" s="8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7">
        <f t="shared" si="80"/>
        <v>258.59999999999997</v>
      </c>
      <c r="G893" t="s">
        <v>20</v>
      </c>
      <c r="H893">
        <v>165</v>
      </c>
      <c r="I893" s="8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7">
        <f t="shared" si="80"/>
        <v>230.58333333333331</v>
      </c>
      <c r="G894" t="s">
        <v>20</v>
      </c>
      <c r="H894">
        <v>182</v>
      </c>
      <c r="I894" s="8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7">
        <f t="shared" si="80"/>
        <v>128.21428571428572</v>
      </c>
      <c r="G895" t="s">
        <v>20</v>
      </c>
      <c r="H895">
        <v>199</v>
      </c>
      <c r="I895" s="8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7">
        <f t="shared" si="80"/>
        <v>188.70588235294116</v>
      </c>
      <c r="G896" t="s">
        <v>20</v>
      </c>
      <c r="H896">
        <v>56</v>
      </c>
      <c r="I896" s="8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7">
        <f t="shared" si="80"/>
        <v>6.9511889862327907</v>
      </c>
      <c r="G897" t="s">
        <v>14</v>
      </c>
      <c r="H897">
        <v>107</v>
      </c>
      <c r="I897" s="8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7">
        <f t="shared" si="80"/>
        <v>774.43434343434342</v>
      </c>
      <c r="G898" t="s">
        <v>20</v>
      </c>
      <c r="H898">
        <v>1460</v>
      </c>
      <c r="I898" s="8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7">
        <f t="shared" ref="F899:F962" si="86">(E899/D899)*100</f>
        <v>27.693181818181817</v>
      </c>
      <c r="G899" t="s">
        <v>14</v>
      </c>
      <c r="H899">
        <v>27</v>
      </c>
      <c r="I899" s="8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7">
        <f t="shared" si="86"/>
        <v>52.479620323841424</v>
      </c>
      <c r="G900" t="s">
        <v>14</v>
      </c>
      <c r="H900">
        <v>1221</v>
      </c>
      <c r="I900" s="8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7">
        <f t="shared" si="86"/>
        <v>407.09677419354841</v>
      </c>
      <c r="G901" t="s">
        <v>20</v>
      </c>
      <c r="H901">
        <v>123</v>
      </c>
      <c r="I901" s="8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7">
        <f t="shared" si="86"/>
        <v>2</v>
      </c>
      <c r="G902" t="s">
        <v>14</v>
      </c>
      <c r="H902">
        <v>1</v>
      </c>
      <c r="I902" s="8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7">
        <f t="shared" si="86"/>
        <v>156.17857142857144</v>
      </c>
      <c r="G903" t="s">
        <v>20</v>
      </c>
      <c r="H903">
        <v>159</v>
      </c>
      <c r="I903" s="8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7">
        <f t="shared" si="86"/>
        <v>252.42857142857144</v>
      </c>
      <c r="G904" t="s">
        <v>20</v>
      </c>
      <c r="H904">
        <v>110</v>
      </c>
      <c r="I904" s="8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7">
        <f t="shared" si="86"/>
        <v>1.729268292682927</v>
      </c>
      <c r="G905" t="s">
        <v>47</v>
      </c>
      <c r="H905">
        <v>14</v>
      </c>
      <c r="I905" s="8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7">
        <f t="shared" si="86"/>
        <v>12.230769230769232</v>
      </c>
      <c r="G906" t="s">
        <v>14</v>
      </c>
      <c r="H906">
        <v>16</v>
      </c>
      <c r="I906" s="8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7">
        <f t="shared" si="86"/>
        <v>163.98734177215189</v>
      </c>
      <c r="G907" t="s">
        <v>20</v>
      </c>
      <c r="H907">
        <v>236</v>
      </c>
      <c r="I907" s="8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7">
        <f t="shared" si="86"/>
        <v>162.98181818181817</v>
      </c>
      <c r="G908" t="s">
        <v>20</v>
      </c>
      <c r="H908">
        <v>191</v>
      </c>
      <c r="I908" s="8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7">
        <f t="shared" si="86"/>
        <v>20.252747252747252</v>
      </c>
      <c r="G909" t="s">
        <v>14</v>
      </c>
      <c r="H909">
        <v>41</v>
      </c>
      <c r="I909" s="8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7">
        <f t="shared" si="86"/>
        <v>319.24083769633506</v>
      </c>
      <c r="G910" t="s">
        <v>20</v>
      </c>
      <c r="H910">
        <v>3934</v>
      </c>
      <c r="I910" s="8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7">
        <f t="shared" si="86"/>
        <v>478.94444444444446</v>
      </c>
      <c r="G911" t="s">
        <v>20</v>
      </c>
      <c r="H911">
        <v>80</v>
      </c>
      <c r="I911" s="8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7">
        <f t="shared" si="86"/>
        <v>19.556634304207122</v>
      </c>
      <c r="G912" t="s">
        <v>74</v>
      </c>
      <c r="H912">
        <v>296</v>
      </c>
      <c r="I912" s="8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7">
        <f t="shared" si="86"/>
        <v>198.94827586206895</v>
      </c>
      <c r="G913" t="s">
        <v>20</v>
      </c>
      <c r="H913">
        <v>462</v>
      </c>
      <c r="I913" s="8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7">
        <f t="shared" si="86"/>
        <v>795</v>
      </c>
      <c r="G914" t="s">
        <v>20</v>
      </c>
      <c r="H914">
        <v>179</v>
      </c>
      <c r="I914" s="8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7">
        <f t="shared" si="86"/>
        <v>50.621082621082621</v>
      </c>
      <c r="G915" t="s">
        <v>14</v>
      </c>
      <c r="H915">
        <v>523</v>
      </c>
      <c r="I915" s="8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7">
        <f t="shared" si="86"/>
        <v>57.4375</v>
      </c>
      <c r="G916" t="s">
        <v>14</v>
      </c>
      <c r="H916">
        <v>141</v>
      </c>
      <c r="I916" s="8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7">
        <f t="shared" si="86"/>
        <v>155.62827640984909</v>
      </c>
      <c r="G917" t="s">
        <v>20</v>
      </c>
      <c r="H917">
        <v>1866</v>
      </c>
      <c r="I917" s="8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7">
        <f t="shared" si="86"/>
        <v>36.297297297297298</v>
      </c>
      <c r="G918" t="s">
        <v>14</v>
      </c>
      <c r="H918">
        <v>52</v>
      </c>
      <c r="I918" s="8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7">
        <f t="shared" si="86"/>
        <v>58.25</v>
      </c>
      <c r="G919" t="s">
        <v>47</v>
      </c>
      <c r="H919">
        <v>27</v>
      </c>
      <c r="I919" s="8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7">
        <f t="shared" si="86"/>
        <v>237.39473684210526</v>
      </c>
      <c r="G920" t="s">
        <v>20</v>
      </c>
      <c r="H920">
        <v>156</v>
      </c>
      <c r="I920" s="8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7">
        <f t="shared" si="86"/>
        <v>58.75</v>
      </c>
      <c r="G921" t="s">
        <v>14</v>
      </c>
      <c r="H921">
        <v>225</v>
      </c>
      <c r="I921" s="8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7">
        <f t="shared" si="86"/>
        <v>182.56603773584905</v>
      </c>
      <c r="G922" t="s">
        <v>20</v>
      </c>
      <c r="H922">
        <v>255</v>
      </c>
      <c r="I922" s="8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7">
        <f t="shared" si="86"/>
        <v>0.75436408977556113</v>
      </c>
      <c r="G923" t="s">
        <v>14</v>
      </c>
      <c r="H923">
        <v>38</v>
      </c>
      <c r="I923" s="8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7">
        <f t="shared" si="86"/>
        <v>175.95330739299609</v>
      </c>
      <c r="G924" t="s">
        <v>20</v>
      </c>
      <c r="H924">
        <v>2261</v>
      </c>
      <c r="I924" s="8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7">
        <f t="shared" si="86"/>
        <v>237.88235294117646</v>
      </c>
      <c r="G925" t="s">
        <v>20</v>
      </c>
      <c r="H925">
        <v>40</v>
      </c>
      <c r="I925" s="8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7">
        <f t="shared" si="86"/>
        <v>488.05076142131981</v>
      </c>
      <c r="G926" t="s">
        <v>20</v>
      </c>
      <c r="H926">
        <v>2289</v>
      </c>
      <c r="I926" s="8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7">
        <f t="shared" si="86"/>
        <v>224.06666666666669</v>
      </c>
      <c r="G927" t="s">
        <v>20</v>
      </c>
      <c r="H927">
        <v>65</v>
      </c>
      <c r="I927" s="8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7">
        <f t="shared" si="86"/>
        <v>18.126436781609197</v>
      </c>
      <c r="G928" t="s">
        <v>14</v>
      </c>
      <c r="H928">
        <v>15</v>
      </c>
      <c r="I928" s="8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7">
        <f t="shared" si="86"/>
        <v>45.847222222222221</v>
      </c>
      <c r="G929" t="s">
        <v>14</v>
      </c>
      <c r="H929">
        <v>37</v>
      </c>
      <c r="I929" s="8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7">
        <f t="shared" si="86"/>
        <v>117.31541218637993</v>
      </c>
      <c r="G930" t="s">
        <v>20</v>
      </c>
      <c r="H930">
        <v>3777</v>
      </c>
      <c r="I930" s="8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7">
        <f t="shared" si="86"/>
        <v>217.30909090909088</v>
      </c>
      <c r="G931" t="s">
        <v>20</v>
      </c>
      <c r="H931">
        <v>184</v>
      </c>
      <c r="I931" s="8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7">
        <f t="shared" si="86"/>
        <v>112.28571428571428</v>
      </c>
      <c r="G932" t="s">
        <v>20</v>
      </c>
      <c r="H932">
        <v>85</v>
      </c>
      <c r="I932" s="8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7">
        <f t="shared" si="86"/>
        <v>72.51898734177216</v>
      </c>
      <c r="G933" t="s">
        <v>14</v>
      </c>
      <c r="H933">
        <v>112</v>
      </c>
      <c r="I933" s="8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7">
        <f t="shared" si="86"/>
        <v>212.30434782608697</v>
      </c>
      <c r="G934" t="s">
        <v>20</v>
      </c>
      <c r="H934">
        <v>144</v>
      </c>
      <c r="I934" s="8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7">
        <f t="shared" si="86"/>
        <v>239.74657534246577</v>
      </c>
      <c r="G935" t="s">
        <v>20</v>
      </c>
      <c r="H935">
        <v>1902</v>
      </c>
      <c r="I935" s="8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7">
        <f t="shared" si="86"/>
        <v>181.93548387096774</v>
      </c>
      <c r="G936" t="s">
        <v>20</v>
      </c>
      <c r="H936">
        <v>105</v>
      </c>
      <c r="I936" s="8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7">
        <f t="shared" si="86"/>
        <v>164.13114754098362</v>
      </c>
      <c r="G937" t="s">
        <v>20</v>
      </c>
      <c r="H937">
        <v>132</v>
      </c>
      <c r="I937" s="8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7">
        <f t="shared" si="86"/>
        <v>1.6375968992248062</v>
      </c>
      <c r="G938" t="s">
        <v>14</v>
      </c>
      <c r="H938">
        <v>21</v>
      </c>
      <c r="I938" s="8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7">
        <f t="shared" si="86"/>
        <v>49.64385964912281</v>
      </c>
      <c r="G939" t="s">
        <v>74</v>
      </c>
      <c r="H939">
        <v>976</v>
      </c>
      <c r="I939" s="8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7">
        <f t="shared" si="86"/>
        <v>109.70652173913042</v>
      </c>
      <c r="G940" t="s">
        <v>20</v>
      </c>
      <c r="H940">
        <v>96</v>
      </c>
      <c r="I940" s="8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7">
        <f t="shared" si="86"/>
        <v>49.217948717948715</v>
      </c>
      <c r="G941" t="s">
        <v>14</v>
      </c>
      <c r="H941">
        <v>67</v>
      </c>
      <c r="I941" s="8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7">
        <f t="shared" si="86"/>
        <v>62.232323232323225</v>
      </c>
      <c r="G942" t="s">
        <v>47</v>
      </c>
      <c r="H942">
        <v>66</v>
      </c>
      <c r="I942" s="8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7">
        <f t="shared" si="86"/>
        <v>13.05813953488372</v>
      </c>
      <c r="G943" t="s">
        <v>14</v>
      </c>
      <c r="H943">
        <v>78</v>
      </c>
      <c r="I943" s="8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7">
        <f t="shared" si="86"/>
        <v>64.635416666666671</v>
      </c>
      <c r="G944" t="s">
        <v>14</v>
      </c>
      <c r="H944">
        <v>67</v>
      </c>
      <c r="I944" s="8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7">
        <f t="shared" si="86"/>
        <v>159.58666666666667</v>
      </c>
      <c r="G945" t="s">
        <v>20</v>
      </c>
      <c r="H945">
        <v>114</v>
      </c>
      <c r="I945" s="8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7">
        <f t="shared" si="86"/>
        <v>81.42</v>
      </c>
      <c r="G946" t="s">
        <v>14</v>
      </c>
      <c r="H946">
        <v>263</v>
      </c>
      <c r="I946" s="8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7">
        <f t="shared" si="86"/>
        <v>32.444767441860463</v>
      </c>
      <c r="G947" t="s">
        <v>14</v>
      </c>
      <c r="H947">
        <v>1691</v>
      </c>
      <c r="I947" s="8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7">
        <f t="shared" si="86"/>
        <v>9.9141184124918666</v>
      </c>
      <c r="G948" t="s">
        <v>14</v>
      </c>
      <c r="H948">
        <v>181</v>
      </c>
      <c r="I948" s="8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7">
        <f t="shared" si="86"/>
        <v>26.694444444444443</v>
      </c>
      <c r="G949" t="s">
        <v>14</v>
      </c>
      <c r="H949">
        <v>13</v>
      </c>
      <c r="I949" s="8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7">
        <f t="shared" si="86"/>
        <v>62.957446808510639</v>
      </c>
      <c r="G950" t="s">
        <v>74</v>
      </c>
      <c r="H950">
        <v>160</v>
      </c>
      <c r="I950" s="8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7">
        <f t="shared" si="86"/>
        <v>161.35593220338984</v>
      </c>
      <c r="G951" t="s">
        <v>20</v>
      </c>
      <c r="H951">
        <v>203</v>
      </c>
      <c r="I951" s="8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7">
        <f t="shared" si="86"/>
        <v>5</v>
      </c>
      <c r="G952" t="s">
        <v>14</v>
      </c>
      <c r="H952">
        <v>1</v>
      </c>
      <c r="I952" s="8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7">
        <f t="shared" si="86"/>
        <v>1096.9379310344827</v>
      </c>
      <c r="G953" t="s">
        <v>20</v>
      </c>
      <c r="H953">
        <v>1559</v>
      </c>
      <c r="I953" s="8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7">
        <f t="shared" si="86"/>
        <v>70.094158075601371</v>
      </c>
      <c r="G954" t="s">
        <v>74</v>
      </c>
      <c r="H954">
        <v>2266</v>
      </c>
      <c r="I954" s="8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7">
        <f t="shared" si="86"/>
        <v>60</v>
      </c>
      <c r="G955" t="s">
        <v>14</v>
      </c>
      <c r="H955">
        <v>21</v>
      </c>
      <c r="I955" s="8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7">
        <f t="shared" si="86"/>
        <v>367.0985915492958</v>
      </c>
      <c r="G956" t="s">
        <v>20</v>
      </c>
      <c r="H956">
        <v>1548</v>
      </c>
      <c r="I956" s="8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7">
        <f t="shared" si="86"/>
        <v>1109</v>
      </c>
      <c r="G957" t="s">
        <v>20</v>
      </c>
      <c r="H957">
        <v>80</v>
      </c>
      <c r="I957" s="8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7">
        <f t="shared" si="86"/>
        <v>19.028784648187631</v>
      </c>
      <c r="G958" t="s">
        <v>14</v>
      </c>
      <c r="H958">
        <v>830</v>
      </c>
      <c r="I958" s="8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7">
        <f t="shared" si="86"/>
        <v>126.87755102040816</v>
      </c>
      <c r="G959" t="s">
        <v>20</v>
      </c>
      <c r="H959">
        <v>131</v>
      </c>
      <c r="I959" s="8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7">
        <f t="shared" si="86"/>
        <v>734.63636363636363</v>
      </c>
      <c r="G960" t="s">
        <v>20</v>
      </c>
      <c r="H960">
        <v>112</v>
      </c>
      <c r="I960" s="8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7">
        <f t="shared" si="86"/>
        <v>4.5731034482758623</v>
      </c>
      <c r="G961" t="s">
        <v>14</v>
      </c>
      <c r="H961">
        <v>130</v>
      </c>
      <c r="I961" s="8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7">
        <f t="shared" si="86"/>
        <v>85.054545454545448</v>
      </c>
      <c r="G962" t="s">
        <v>14</v>
      </c>
      <c r="H962">
        <v>55</v>
      </c>
      <c r="I962" s="8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7">
        <f t="shared" ref="F963:F1001" si="92">(E963/D963)*100</f>
        <v>119.29824561403508</v>
      </c>
      <c r="G963" t="s">
        <v>20</v>
      </c>
      <c r="H963">
        <v>155</v>
      </c>
      <c r="I963" s="8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7">
        <f t="shared" si="92"/>
        <v>296.02777777777777</v>
      </c>
      <c r="G964" t="s">
        <v>20</v>
      </c>
      <c r="H964">
        <v>266</v>
      </c>
      <c r="I964" s="8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7">
        <f t="shared" si="92"/>
        <v>84.694915254237287</v>
      </c>
      <c r="G965" t="s">
        <v>14</v>
      </c>
      <c r="H965">
        <v>114</v>
      </c>
      <c r="I965" s="8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7">
        <f t="shared" si="92"/>
        <v>355.7837837837838</v>
      </c>
      <c r="G966" t="s">
        <v>20</v>
      </c>
      <c r="H966">
        <v>155</v>
      </c>
      <c r="I966" s="8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7">
        <f t="shared" si="92"/>
        <v>386.40909090909093</v>
      </c>
      <c r="G967" t="s">
        <v>20</v>
      </c>
      <c r="H967">
        <v>207</v>
      </c>
      <c r="I967" s="8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7">
        <f t="shared" si="92"/>
        <v>792.23529411764707</v>
      </c>
      <c r="G968" t="s">
        <v>20</v>
      </c>
      <c r="H968">
        <v>245</v>
      </c>
      <c r="I968" s="8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7">
        <f t="shared" si="92"/>
        <v>137.03393665158373</v>
      </c>
      <c r="G969" t="s">
        <v>20</v>
      </c>
      <c r="H969">
        <v>1573</v>
      </c>
      <c r="I969" s="8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7">
        <f t="shared" si="92"/>
        <v>338.20833333333337</v>
      </c>
      <c r="G970" t="s">
        <v>20</v>
      </c>
      <c r="H970">
        <v>114</v>
      </c>
      <c r="I970" s="8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7">
        <f t="shared" si="92"/>
        <v>108.22784810126582</v>
      </c>
      <c r="G971" t="s">
        <v>20</v>
      </c>
      <c r="H971">
        <v>93</v>
      </c>
      <c r="I971" s="8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7">
        <f t="shared" si="92"/>
        <v>60.757639620653315</v>
      </c>
      <c r="G972" t="s">
        <v>14</v>
      </c>
      <c r="H972">
        <v>594</v>
      </c>
      <c r="I972" s="8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7">
        <f t="shared" si="92"/>
        <v>27.725490196078432</v>
      </c>
      <c r="G973" t="s">
        <v>14</v>
      </c>
      <c r="H973">
        <v>24</v>
      </c>
      <c r="I973" s="8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7">
        <f t="shared" si="92"/>
        <v>228.3934426229508</v>
      </c>
      <c r="G974" t="s">
        <v>20</v>
      </c>
      <c r="H974">
        <v>1681</v>
      </c>
      <c r="I974" s="8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7">
        <f t="shared" si="92"/>
        <v>21.615194054500414</v>
      </c>
      <c r="G975" t="s">
        <v>14</v>
      </c>
      <c r="H975">
        <v>252</v>
      </c>
      <c r="I975" s="8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7">
        <f t="shared" si="92"/>
        <v>373.875</v>
      </c>
      <c r="G976" t="s">
        <v>20</v>
      </c>
      <c r="H976">
        <v>32</v>
      </c>
      <c r="I976" s="8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7">
        <f t="shared" si="92"/>
        <v>154.92592592592592</v>
      </c>
      <c r="G977" t="s">
        <v>20</v>
      </c>
      <c r="H977">
        <v>135</v>
      </c>
      <c r="I977" s="8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7">
        <f t="shared" si="92"/>
        <v>322.14999999999998</v>
      </c>
      <c r="G978" t="s">
        <v>20</v>
      </c>
      <c r="H978">
        <v>140</v>
      </c>
      <c r="I978" s="8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7">
        <f t="shared" si="92"/>
        <v>73.957142857142856</v>
      </c>
      <c r="G979" t="s">
        <v>14</v>
      </c>
      <c r="H979">
        <v>67</v>
      </c>
      <c r="I979" s="8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7">
        <f t="shared" si="92"/>
        <v>864.1</v>
      </c>
      <c r="G980" t="s">
        <v>20</v>
      </c>
      <c r="H980">
        <v>92</v>
      </c>
      <c r="I980" s="8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7">
        <f t="shared" si="92"/>
        <v>143.26245847176079</v>
      </c>
      <c r="G981" t="s">
        <v>20</v>
      </c>
      <c r="H981">
        <v>1015</v>
      </c>
      <c r="I981" s="8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7">
        <f t="shared" si="92"/>
        <v>40.281762295081968</v>
      </c>
      <c r="G982" t="s">
        <v>14</v>
      </c>
      <c r="H982">
        <v>742</v>
      </c>
      <c r="I982" s="8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7">
        <f t="shared" si="92"/>
        <v>178.22388059701493</v>
      </c>
      <c r="G983" t="s">
        <v>20</v>
      </c>
      <c r="H983">
        <v>323</v>
      </c>
      <c r="I983" s="8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7">
        <f t="shared" si="92"/>
        <v>84.930555555555557</v>
      </c>
      <c r="G984" t="s">
        <v>14</v>
      </c>
      <c r="H984">
        <v>75</v>
      </c>
      <c r="I984" s="8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7">
        <f t="shared" si="92"/>
        <v>145.93648334624322</v>
      </c>
      <c r="G985" t="s">
        <v>20</v>
      </c>
      <c r="H985">
        <v>2326</v>
      </c>
      <c r="I985" s="8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7">
        <f t="shared" si="92"/>
        <v>152.46153846153848</v>
      </c>
      <c r="G986" t="s">
        <v>20</v>
      </c>
      <c r="H986">
        <v>381</v>
      </c>
      <c r="I986" s="8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7">
        <f t="shared" si="92"/>
        <v>67.129542790152414</v>
      </c>
      <c r="G987" t="s">
        <v>14</v>
      </c>
      <c r="H987">
        <v>4405</v>
      </c>
      <c r="I987" s="8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7">
        <f t="shared" si="92"/>
        <v>40.307692307692307</v>
      </c>
      <c r="G988" t="s">
        <v>14</v>
      </c>
      <c r="H988">
        <v>92</v>
      </c>
      <c r="I988" s="8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7">
        <f t="shared" si="92"/>
        <v>216.79032258064518</v>
      </c>
      <c r="G989" t="s">
        <v>20</v>
      </c>
      <c r="H989">
        <v>480</v>
      </c>
      <c r="I989" s="8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7">
        <f t="shared" si="92"/>
        <v>52.117021276595743</v>
      </c>
      <c r="G990" t="s">
        <v>14</v>
      </c>
      <c r="H990">
        <v>64</v>
      </c>
      <c r="I990" s="8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7">
        <f t="shared" si="92"/>
        <v>499.58333333333337</v>
      </c>
      <c r="G991" t="s">
        <v>20</v>
      </c>
      <c r="H991">
        <v>226</v>
      </c>
      <c r="I991" s="8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7">
        <f t="shared" si="92"/>
        <v>87.679487179487182</v>
      </c>
      <c r="G992" t="s">
        <v>14</v>
      </c>
      <c r="H992">
        <v>64</v>
      </c>
      <c r="I992" s="8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7">
        <f t="shared" si="92"/>
        <v>113.17346938775511</v>
      </c>
      <c r="G993" t="s">
        <v>20</v>
      </c>
      <c r="H993">
        <v>241</v>
      </c>
      <c r="I993" s="8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7">
        <f t="shared" si="92"/>
        <v>426.54838709677421</v>
      </c>
      <c r="G994" t="s">
        <v>20</v>
      </c>
      <c r="H994">
        <v>132</v>
      </c>
      <c r="I994" s="8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7">
        <f t="shared" si="92"/>
        <v>77.632653061224488</v>
      </c>
      <c r="G995" t="s">
        <v>74</v>
      </c>
      <c r="H995">
        <v>75</v>
      </c>
      <c r="I995" s="8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7">
        <f t="shared" si="92"/>
        <v>52.496810772501767</v>
      </c>
      <c r="G996" t="s">
        <v>14</v>
      </c>
      <c r="H996">
        <v>842</v>
      </c>
      <c r="I996" s="8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7">
        <f t="shared" si="92"/>
        <v>157.46762589928059</v>
      </c>
      <c r="G997" t="s">
        <v>20</v>
      </c>
      <c r="H997">
        <v>2043</v>
      </c>
      <c r="I997" s="8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7">
        <f t="shared" si="92"/>
        <v>72.939393939393938</v>
      </c>
      <c r="G998" t="s">
        <v>14</v>
      </c>
      <c r="H998">
        <v>112</v>
      </c>
      <c r="I998" s="8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7">
        <f t="shared" si="92"/>
        <v>60.565789473684205</v>
      </c>
      <c r="G999" t="s">
        <v>74</v>
      </c>
      <c r="H999">
        <v>139</v>
      </c>
      <c r="I999" s="8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7">
        <f t="shared" si="92"/>
        <v>56.791291291291287</v>
      </c>
      <c r="G1000" t="s">
        <v>14</v>
      </c>
      <c r="H1000">
        <v>374</v>
      </c>
      <c r="I1000" s="8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7">
        <f t="shared" si="92"/>
        <v>56.542754275427541</v>
      </c>
      <c r="G1001" t="s">
        <v>74</v>
      </c>
      <c r="H1001">
        <v>1122</v>
      </c>
      <c r="I1001" s="8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live">
      <formula>NOT(ISERROR(SEARCH("live",G1)))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Country</vt:lpstr>
      <vt:lpstr>Outcome by Sub Category</vt:lpstr>
      <vt:lpstr>Date Created</vt:lpstr>
      <vt:lpstr>Bonus</vt:lpstr>
      <vt:lpstr>Bonus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Salieu Barrie</cp:lastModifiedBy>
  <dcterms:created xsi:type="dcterms:W3CDTF">2021-09-29T18:52:28Z</dcterms:created>
  <dcterms:modified xsi:type="dcterms:W3CDTF">2022-10-16T16:03:06Z</dcterms:modified>
</cp:coreProperties>
</file>