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EV and HEV" sheetId="1" r:id="rId4"/>
  </sheets>
</workbook>
</file>

<file path=xl/sharedStrings.xml><?xml version="1.0" encoding="utf-8"?>
<sst xmlns="http://schemas.openxmlformats.org/spreadsheetml/2006/main" uniqueCount="38">
  <si/>
  <si>
    <t>Plug-In and Electric Vehicle Sales (In Order of Market Introduction)</t>
  </si>
  <si>
    <t>Month</t>
  </si>
  <si>
    <t>Volt</t>
  </si>
  <si>
    <t>Leaf</t>
  </si>
  <si>
    <t>Smart ED</t>
  </si>
  <si>
    <t>Mitsubishi I EV</t>
  </si>
  <si>
    <t>BMW Active E</t>
  </si>
  <si>
    <t>Prius PHEV</t>
  </si>
  <si>
    <t>Ford Focus</t>
  </si>
  <si>
    <t>Honda Fit EV</t>
  </si>
  <si>
    <t>Tesla Model S*</t>
  </si>
  <si>
    <t>RAV4 EV</t>
  </si>
  <si>
    <t>Ford C-Max Energi</t>
  </si>
  <si>
    <t>Honda Accord</t>
  </si>
  <si>
    <t>Ford Fusion Energi</t>
  </si>
  <si>
    <t>Chevrolet Spark</t>
  </si>
  <si>
    <t>Total</t>
  </si>
  <si>
    <t>CY Total</t>
  </si>
  <si>
    <t>Cumulative</t>
  </si>
  <si>
    <t>Chg from Prev Yr</t>
  </si>
  <si>
    <t>% of Car Sales</t>
  </si>
  <si>
    <t>Car Sales</t>
  </si>
  <si>
    <t>CY Total Car Sales</t>
  </si>
  <si>
    <t>Cum % of Car Sales</t>
  </si>
  <si>
    <t>Yearly % of Car Sales</t>
  </si>
  <si>
    <t>Yearly % of LDV sales</t>
  </si>
  <si>
    <t>*</t>
  </si>
  <si>
    <t>Tesla Model S numbers are estimated</t>
  </si>
  <si>
    <t xml:space="preserve">Plug-In and Electric Vehicle Sales </t>
  </si>
  <si>
    <t>EV</t>
  </si>
  <si>
    <t>PHEV</t>
  </si>
  <si>
    <t>Total EV</t>
  </si>
  <si>
    <t>Total PHEV</t>
  </si>
  <si>
    <t>2010</t>
  </si>
  <si>
    <t>2011</t>
  </si>
  <si>
    <t>2012</t>
  </si>
  <si>
    <t>2013*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</si>
</sst>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%"/>
  </numFmts>
  <fonts count="16">
    <font>
      <sz val="12"/>
      <color indexed="8"/>
      <name val="Verdana"/>
    </font>
    <font>
      <sz val="12"/>
      <color indexed="8"/>
      <name val="Helvetica"/>
    </font>
    <font>
      <sz val="22"/>
      <color indexed="9"/>
      <name val="Arial Bold"/>
    </font>
    <font>
      <sz val="11"/>
      <color indexed="10"/>
      <name val="Arial Bold"/>
    </font>
    <font>
      <sz val="15"/>
      <color indexed="9"/>
      <name val="Arial Bold"/>
    </font>
    <font>
      <sz val="18"/>
      <color indexed="9"/>
      <name val="Arial Bold"/>
    </font>
    <font>
      <sz val="16"/>
      <color indexed="9"/>
      <name val="Arial Bold"/>
    </font>
    <font>
      <sz val="15"/>
      <color indexed="12"/>
      <name val="Arial Bold"/>
    </font>
    <font>
      <sz val="18"/>
      <color indexed="12"/>
      <name val="Arial Bold"/>
    </font>
    <font>
      <sz val="16"/>
      <color indexed="12"/>
      <name val="Arial Bold"/>
    </font>
    <font>
      <sz val="12"/>
      <color indexed="18"/>
      <name val="Arial Bold"/>
    </font>
    <font>
      <sz val="12"/>
      <color indexed="8"/>
      <name val="Calibri"/>
    </font>
    <font>
      <sz val="15"/>
      <color indexed="8"/>
      <name val="Calibri"/>
    </font>
    <font>
      <b val="1"/>
      <sz val="11"/>
      <color indexed="8"/>
      <name val="Calibri"/>
    </font>
    <font>
      <sz val="11"/>
      <color indexed="8"/>
      <name val="Calibri"/>
    </font>
    <font>
      <b val="1"/>
      <sz val="11"/>
      <color indexed="20"/>
      <name val="Calibri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19"/>
      </left>
      <right style="thin">
        <color indexed="19"/>
      </right>
      <top style="thin">
        <color indexed="19"/>
      </top>
      <bottom style="medium">
        <color indexed="8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9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9"/>
      </right>
      <top style="medium">
        <color indexed="8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medium">
        <color indexed="8"/>
      </top>
      <bottom style="thin">
        <color indexed="19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9"/>
      </left>
      <right style="thin">
        <color indexed="19"/>
      </right>
      <top style="thin">
        <color indexed="8"/>
      </top>
      <bottom style="thin">
        <color indexed="19"/>
      </bottom>
      <diagonal/>
    </border>
    <border>
      <left style="thin">
        <color indexed="19"/>
      </left>
      <right style="medium">
        <color indexed="8"/>
      </right>
      <top style="thin">
        <color indexed="19"/>
      </top>
      <bottom style="medium">
        <color indexed="8"/>
      </bottom>
      <diagonal/>
    </border>
    <border>
      <left style="medium">
        <color indexed="8"/>
      </left>
      <right style="thin">
        <color indexed="19"/>
      </right>
      <top style="thin">
        <color indexed="19"/>
      </top>
      <bottom style="medium">
        <color indexed="8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9">
    <xf numFmtId="0" fontId="0" applyNumberFormat="0" applyFont="1" applyFill="0" applyBorder="0" applyAlignment="1" applyProtection="0">
      <alignment vertical="top" wrapText="1"/>
    </xf>
    <xf numFmtId="0" fontId="11" applyNumberFormat="1" applyFont="1" applyFill="0" applyBorder="0" applyAlignment="1" applyProtection="0">
      <alignment vertical="bottom"/>
    </xf>
    <xf numFmtId="0" fontId="13" borderId="1" applyNumberFormat="1" applyFont="1" applyFill="0" applyBorder="1" applyAlignment="1" applyProtection="0">
      <alignment horizontal="center" vertical="bottom"/>
    </xf>
    <xf numFmtId="1" fontId="13" borderId="1" applyNumberFormat="1" applyFont="1" applyFill="0" applyBorder="1" applyAlignment="1" applyProtection="0">
      <alignment horizontal="center" vertical="bottom"/>
    </xf>
    <xf numFmtId="0" fontId="11" borderId="1" applyNumberFormat="0" applyFont="1" applyFill="0" applyBorder="1" applyAlignment="1" applyProtection="0">
      <alignment vertical="bottom"/>
    </xf>
    <xf numFmtId="0" fontId="11" borderId="2" applyNumberFormat="0" applyFont="1" applyFill="0" applyBorder="1" applyAlignment="1" applyProtection="0">
      <alignment vertical="bottom"/>
    </xf>
    <xf numFmtId="0" fontId="13" borderId="3" applyNumberFormat="1" applyFont="1" applyFill="0" applyBorder="1" applyAlignment="1" applyProtection="0">
      <alignment horizontal="center" vertical="bottom" wrapText="1"/>
    </xf>
    <xf numFmtId="0" fontId="13" borderId="4" applyNumberFormat="1" applyFont="1" applyFill="0" applyBorder="1" applyAlignment="1" applyProtection="0">
      <alignment horizontal="center" vertical="bottom" wrapText="1"/>
    </xf>
    <xf numFmtId="0" fontId="13" borderId="5" applyNumberFormat="1" applyFont="1" applyFill="0" applyBorder="1" applyAlignment="1" applyProtection="0">
      <alignment horizontal="center" vertical="bottom" wrapText="1"/>
    </xf>
    <xf numFmtId="0" fontId="13" borderId="6" applyNumberFormat="1" applyFont="1" applyFill="0" applyBorder="1" applyAlignment="1" applyProtection="0">
      <alignment horizontal="center" vertical="bottom" wrapText="1"/>
    </xf>
    <xf numFmtId="0" fontId="13" borderId="7" applyNumberFormat="1" applyFont="1" applyFill="0" applyBorder="1" applyAlignment="1" applyProtection="0">
      <alignment horizontal="center" vertical="bottom" wrapText="1"/>
    </xf>
    <xf numFmtId="1" fontId="13" borderId="2" applyNumberFormat="1" applyFont="1" applyFill="0" applyBorder="1" applyAlignment="1" applyProtection="0">
      <alignment horizontal="center" vertical="bottom" wrapText="1"/>
    </xf>
    <xf numFmtId="17" fontId="14" borderId="4" applyNumberFormat="1" applyFont="1" applyFill="0" applyBorder="1" applyAlignment="1" applyProtection="0">
      <alignment vertical="bottom"/>
    </xf>
    <xf numFmtId="3" fontId="14" borderId="4" applyNumberFormat="1" applyFont="1" applyFill="0" applyBorder="1" applyAlignment="1" applyProtection="0">
      <alignment vertical="bottom"/>
    </xf>
    <xf numFmtId="0" fontId="11" borderId="8" applyNumberFormat="0" applyFont="1" applyFill="0" applyBorder="1" applyAlignment="1" applyProtection="0">
      <alignment vertical="bottom"/>
    </xf>
    <xf numFmtId="10" fontId="14" borderId="9" applyNumberFormat="1" applyFont="1" applyFill="0" applyBorder="1" applyAlignment="1" applyProtection="0">
      <alignment vertical="bottom"/>
    </xf>
    <xf numFmtId="3" fontId="14" borderId="9" applyNumberFormat="1" applyFont="1" applyFill="0" applyBorder="1" applyAlignment="1" applyProtection="0">
      <alignment vertical="bottom"/>
    </xf>
    <xf numFmtId="0" fontId="11" borderId="9" applyNumberFormat="0" applyFont="1" applyFill="0" applyBorder="1" applyAlignment="1" applyProtection="0">
      <alignment vertical="bottom"/>
    </xf>
    <xf numFmtId="17" fontId="14" borderId="10" applyNumberFormat="1" applyFont="1" applyFill="0" applyBorder="1" applyAlignment="1" applyProtection="0">
      <alignment vertical="bottom"/>
    </xf>
    <xf numFmtId="3" fontId="14" borderId="10" applyNumberFormat="1" applyFont="1" applyFill="0" applyBorder="1" applyAlignment="1" applyProtection="0">
      <alignment vertical="bottom"/>
    </xf>
    <xf numFmtId="0" fontId="11" borderId="11" applyNumberFormat="0" applyFont="1" applyFill="0" applyBorder="1" applyAlignment="1" applyProtection="0">
      <alignment vertical="bottom"/>
    </xf>
    <xf numFmtId="10" fontId="14" borderId="2" applyNumberFormat="1" applyFont="1" applyFill="0" applyBorder="1" applyAlignment="1" applyProtection="0">
      <alignment vertical="bottom"/>
    </xf>
    <xf numFmtId="3" fontId="14" borderId="2" applyNumberFormat="1" applyFont="1" applyFill="0" applyBorder="1" applyAlignment="1" applyProtection="0">
      <alignment vertical="bottom"/>
    </xf>
    <xf numFmtId="17" fontId="14" borderId="12" applyNumberFormat="1" applyFont="1" applyFill="0" applyBorder="1" applyAlignment="1" applyProtection="0">
      <alignment vertical="bottom"/>
    </xf>
    <xf numFmtId="3" fontId="14" borderId="12" applyNumberFormat="1" applyFont="1" applyFill="0" applyBorder="1" applyAlignment="1" applyProtection="0">
      <alignment vertical="bottom"/>
    </xf>
    <xf numFmtId="17" fontId="14" borderId="13" applyNumberFormat="1" applyFont="1" applyFill="0" applyBorder="1" applyAlignment="1" applyProtection="0">
      <alignment vertical="bottom"/>
    </xf>
    <xf numFmtId="3" fontId="14" borderId="13" applyNumberFormat="1" applyFont="1" applyFill="0" applyBorder="1" applyAlignment="1" applyProtection="0">
      <alignment vertical="bottom"/>
    </xf>
    <xf numFmtId="9" fontId="14" borderId="11" applyNumberFormat="1" applyFont="1" applyFill="0" applyBorder="1" applyAlignment="1" applyProtection="0">
      <alignment vertical="bottom"/>
    </xf>
    <xf numFmtId="1" fontId="14" borderId="12" applyNumberFormat="1" applyFont="1" applyFill="0" applyBorder="1" applyAlignment="1" applyProtection="0">
      <alignment vertical="bottom"/>
    </xf>
    <xf numFmtId="0" fontId="14" borderId="14" applyNumberFormat="1" applyFont="1" applyFill="0" applyBorder="1" applyAlignment="1" applyProtection="0">
      <alignment vertical="bottom"/>
    </xf>
    <xf numFmtId="0" fontId="11" borderId="14" applyNumberFormat="0" applyFont="1" applyFill="0" applyBorder="1" applyAlignment="1" applyProtection="0">
      <alignment vertical="bottom"/>
    </xf>
    <xf numFmtId="0" fontId="14" borderId="2" applyNumberFormat="1" applyFont="1" applyFill="0" applyBorder="1" applyAlignment="1" applyProtection="0">
      <alignment vertical="bottom"/>
    </xf>
    <xf numFmtId="3" fontId="13" borderId="2" applyNumberFormat="1" applyFont="1" applyFill="0" applyBorder="1" applyAlignment="1" applyProtection="0">
      <alignment vertical="bottom"/>
    </xf>
    <xf numFmtId="0" fontId="13" borderId="2" applyNumberFormat="1" applyFont="1" applyFill="0" applyBorder="1" applyAlignment="1" applyProtection="0">
      <alignment horizontal="center" vertical="bottom"/>
    </xf>
    <xf numFmtId="1" fontId="13" borderId="2" applyNumberFormat="1" applyFont="1" applyFill="0" applyBorder="1" applyAlignment="1" applyProtection="0">
      <alignment horizontal="center" vertical="bottom"/>
    </xf>
    <xf numFmtId="0" fontId="11" borderId="15" applyNumberFormat="0" applyFont="1" applyFill="0" applyBorder="1" applyAlignment="1" applyProtection="0">
      <alignment vertical="bottom"/>
    </xf>
    <xf numFmtId="0" fontId="13" borderId="16" applyNumberFormat="1" applyFont="1" applyFill="0" applyBorder="1" applyAlignment="1" applyProtection="0">
      <alignment horizontal="center" vertical="bottom"/>
    </xf>
    <xf numFmtId="1" fontId="13" borderId="15" applyNumberFormat="1" applyFont="1" applyFill="0" applyBorder="1" applyAlignment="1" applyProtection="0">
      <alignment horizontal="center" vertical="bottom"/>
    </xf>
    <xf numFmtId="0" fontId="13" borderId="16" applyNumberFormat="1" applyFont="1" applyFill="0" applyBorder="1" applyAlignment="1" applyProtection="0">
      <alignment horizontal="center" vertical="center"/>
    </xf>
    <xf numFmtId="1" fontId="13" borderId="1" applyNumberFormat="1" applyFont="1" applyFill="0" applyBorder="1" applyAlignment="1" applyProtection="0">
      <alignment horizontal="center" vertical="center"/>
    </xf>
    <xf numFmtId="1" fontId="13" borderId="17" applyNumberFormat="1" applyFont="1" applyFill="0" applyBorder="1" applyAlignment="1" applyProtection="0">
      <alignment vertical="bottom"/>
    </xf>
    <xf numFmtId="0" fontId="11" borderId="17" applyNumberFormat="0" applyFont="1" applyFill="0" applyBorder="1" applyAlignment="1" applyProtection="0">
      <alignment vertical="bottom"/>
    </xf>
    <xf numFmtId="1" fontId="13" borderId="3" applyNumberFormat="1" applyFont="1" applyFill="0" applyBorder="1" applyAlignment="1" applyProtection="0">
      <alignment horizontal="center" vertical="bottom" wrapText="1"/>
    </xf>
    <xf numFmtId="0" fontId="13" borderId="13" applyNumberFormat="1" applyFont="1" applyFill="0" applyBorder="1" applyAlignment="1" applyProtection="0">
      <alignment horizontal="center" vertical="bottom" wrapText="1"/>
    </xf>
    <xf numFmtId="3" fontId="14" borderId="11" applyNumberFormat="1" applyFont="1" applyFill="0" applyBorder="1" applyAlignment="1" applyProtection="0">
      <alignment vertical="bottom"/>
    </xf>
    <xf numFmtId="1" fontId="15" borderId="2" applyNumberFormat="1" applyFont="1" applyFill="0" applyBorder="1" applyAlignment="1" applyProtection="0">
      <alignment vertical="bottom"/>
    </xf>
    <xf numFmtId="3" fontId="14" borderId="14" applyNumberFormat="1" applyFont="1" applyFill="0" applyBorder="1" applyAlignment="1" applyProtection="0">
      <alignment vertical="bottom"/>
    </xf>
    <xf numFmtId="59" fontId="14" borderId="2" applyNumberFormat="1" applyFont="1" applyFill="0" applyBorder="1" applyAlignment="1" applyProtection="0">
      <alignment vertical="bottom"/>
    </xf>
    <xf numFmtId="0" fontId="14" borderId="2" applyNumberFormat="1" applyFont="1" applyFill="0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33399"/>
      <rgbColor rgb="ff4600a5"/>
      <rgbColor rgb="ffffffff"/>
      <rgbColor rgb="ff003366"/>
      <rgbColor rgb="ff99ccff"/>
      <rgbColor rgb="ffdd0806"/>
      <rgbColor rgb="ff8064a2"/>
      <rgbColor rgb="fff79646"/>
      <rgbColor rgb="ffe46c0a"/>
      <rgbColor rgb="ff000080"/>
      <rgbColor rgb="ffaaaaaa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<Relationship Id="rId10" Type="http://schemas.openxmlformats.org/officeDocument/2006/relationships/image" Target="../media/image11.png"/></Relationships>

</file>

<file path=xl/charts/_rels/chart2.xml.rels><?xml version="1.0" encoding="UTF-8" standalone="yes"?>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3.png"/><Relationship Id="rId3" Type="http://schemas.openxmlformats.org/officeDocument/2006/relationships/image" Target="../media/image14.png"/><Relationship Id="rId4" Type="http://schemas.openxmlformats.org/officeDocument/2006/relationships/image" Target="../media/image15.png"/><Relationship Id="rId5" Type="http://schemas.openxmlformats.org/officeDocument/2006/relationships/image" Target="../media/image16.png"/><Relationship Id="rId6" Type="http://schemas.openxmlformats.org/officeDocument/2006/relationships/image" Target="../media/image17.png"/><Relationship Id="rId7" Type="http://schemas.openxmlformats.org/officeDocument/2006/relationships/image" Target="../media/image18.png"/><Relationship Id="rId8" Type="http://schemas.openxmlformats.org/officeDocument/2006/relationships/image" Target="../media/image19.png"/><Relationship Id="rId9" Type="http://schemas.openxmlformats.org/officeDocument/2006/relationships/image" Target="../media/image20.png"/><Relationship Id="rId10" Type="http://schemas.openxmlformats.org/officeDocument/2006/relationships/image" Target="../media/image21.png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859843"/>
          <c:y val="0.0332729"/>
          <c:w val="0.906052"/>
          <c:h val="0.820075"/>
        </c:manualLayout>
      </c:layout>
      <c:areaChart>
        <c:grouping val="stacked"/>
        <c:varyColors val="0"/>
        <c:ser>
          <c:idx val="0"/>
          <c:order val="0"/>
          <c:tx>
            <c:v>Leaf</c:v>
          </c:tx>
          <c:spPr>
            <a:blipFill rotWithShape="1">
              <a:blip r:embed="rId1"/>
              <a:srcRect l="0" t="0" r="0" b="0"/>
              <a:tile tx="0" ty="0" sx="100000" sy="100000" flip="none" algn="tl"/>
            </a:blipFill>
            <a:ln w="25400" cap="flat">
              <a:solidFill>
                <a:srgbClr val="003366"/>
              </a:solidFill>
              <a:prstDash val="solid"/>
              <a:bevel/>
            </a:ln>
            <a:effectLst/>
          </c:spPr>
          <c:dLbls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1"/>
              <c:pt idx="0">
                <c:v>Dec-10</c:v>
              </c:pt>
              <c:pt idx="1">
                <c:v>Jan-11</c:v>
              </c:pt>
              <c:pt idx="2">
                <c:v>Feb-11</c:v>
              </c:pt>
              <c:pt idx="3">
                <c:v>Mar-11</c:v>
              </c:pt>
              <c:pt idx="4">
                <c:v>Apr-11</c:v>
              </c:pt>
              <c:pt idx="5">
                <c:v>May-11</c:v>
              </c:pt>
              <c:pt idx="6">
                <c:v>Jun-11</c:v>
              </c:pt>
              <c:pt idx="7">
                <c:v>Jul-11</c:v>
              </c:pt>
              <c:pt idx="8">
                <c:v>Aug-11</c:v>
              </c:pt>
              <c:pt idx="9">
                <c:v>Sept-11</c:v>
              </c:pt>
              <c:pt idx="10">
                <c:v>Oct-11</c:v>
              </c:pt>
              <c:pt idx="11">
                <c:v>Nov-11</c:v>
              </c:pt>
              <c:pt idx="12">
                <c:v>Dec-11</c:v>
              </c:pt>
              <c:pt idx="13">
                <c:v>Jan-12</c:v>
              </c:pt>
              <c:pt idx="14">
                <c:v>Feb-12</c:v>
              </c:pt>
              <c:pt idx="15">
                <c:v>Mar-12</c:v>
              </c:pt>
              <c:pt idx="16">
                <c:v>Apr-12</c:v>
              </c:pt>
              <c:pt idx="17">
                <c:v>May-12</c:v>
              </c:pt>
              <c:pt idx="18">
                <c:v>Jun-12</c:v>
              </c:pt>
              <c:pt idx="19">
                <c:v>Jul-12</c:v>
              </c:pt>
              <c:pt idx="20">
                <c:v>Aug-12</c:v>
              </c:pt>
              <c:pt idx="21">
                <c:v>Sept-12</c:v>
              </c:pt>
              <c:pt idx="22">
                <c:v>Oct-12</c:v>
              </c:pt>
              <c:pt idx="23">
                <c:v>Nov-12</c:v>
              </c:pt>
              <c:pt idx="24">
                <c:v>Dec-12</c:v>
              </c:pt>
              <c:pt idx="25">
                <c:v>Jan-13</c:v>
              </c:pt>
              <c:pt idx="26">
                <c:v>Feb-13</c:v>
              </c:pt>
              <c:pt idx="27">
                <c:v>Mar-13</c:v>
              </c:pt>
              <c:pt idx="28">
                <c:v>Apr-13</c:v>
              </c:pt>
              <c:pt idx="29">
                <c:v>May-13</c:v>
              </c:pt>
              <c:pt idx="30">
                <c:v>Jun-13</c:v>
              </c:pt>
            </c:strLit>
          </c:cat>
          <c:val>
            <c:numLit>
              <c:ptCount val="31"/>
              <c:pt idx="0">
                <c:v>19.000000</c:v>
              </c:pt>
              <c:pt idx="1">
                <c:v>87.000000</c:v>
              </c:pt>
              <c:pt idx="2">
                <c:v>67.000000</c:v>
              </c:pt>
              <c:pt idx="3">
                <c:v>298.000000</c:v>
              </c:pt>
              <c:pt idx="4">
                <c:v>573.000000</c:v>
              </c:pt>
              <c:pt idx="5">
                <c:v>1142.000000</c:v>
              </c:pt>
              <c:pt idx="6">
                <c:v>1708.000000</c:v>
              </c:pt>
              <c:pt idx="7">
                <c:v>931.000000</c:v>
              </c:pt>
              <c:pt idx="8">
                <c:v>1362.000000</c:v>
              </c:pt>
              <c:pt idx="9">
                <c:v>1031.000000</c:v>
              </c:pt>
              <c:pt idx="10">
                <c:v>849.000000</c:v>
              </c:pt>
              <c:pt idx="11">
                <c:v>672.000000</c:v>
              </c:pt>
              <c:pt idx="12">
                <c:v>954.000000</c:v>
              </c:pt>
              <c:pt idx="13">
                <c:v>676.000000</c:v>
              </c:pt>
              <c:pt idx="14">
                <c:v>478.000000</c:v>
              </c:pt>
              <c:pt idx="15">
                <c:v>579.000000</c:v>
              </c:pt>
              <c:pt idx="16">
                <c:v>370.000000</c:v>
              </c:pt>
              <c:pt idx="17">
                <c:v>510.000000</c:v>
              </c:pt>
              <c:pt idx="18">
                <c:v>535.000000</c:v>
              </c:pt>
              <c:pt idx="19">
                <c:v>395.000000</c:v>
              </c:pt>
              <c:pt idx="20">
                <c:v>685.000000</c:v>
              </c:pt>
              <c:pt idx="21">
                <c:v>984.000000</c:v>
              </c:pt>
              <c:pt idx="22">
                <c:v>1579.000000</c:v>
              </c:pt>
              <c:pt idx="23">
                <c:v>1539.000000</c:v>
              </c:pt>
              <c:pt idx="24">
                <c:v>1489.000000</c:v>
              </c:pt>
              <c:pt idx="25">
                <c:v>650.000000</c:v>
              </c:pt>
              <c:pt idx="26">
                <c:v>653.000000</c:v>
              </c:pt>
              <c:pt idx="27">
                <c:v>2236.000000</c:v>
              </c:pt>
              <c:pt idx="28">
                <c:v>1937.000000</c:v>
              </c:pt>
              <c:pt idx="29">
                <c:v>2138.000000</c:v>
              </c:pt>
              <c:pt idx="30">
                <c:v>2225.000000</c:v>
              </c:pt>
            </c:numLit>
          </c:val>
        </c:ser>
        <c:ser>
          <c:idx val="1"/>
          <c:order val="1"/>
          <c:tx>
            <c:v>Smart ED</c:v>
          </c:tx>
          <c:spPr>
            <a:blipFill rotWithShape="1">
              <a:blip r:embed="rId2"/>
              <a:srcRect l="0" t="0" r="0" b="0"/>
              <a:tile tx="0" ty="0" sx="100000" sy="100000" flip="none" algn="tl"/>
            </a:blipFill>
            <a:ln w="25400" cap="flat">
              <a:solidFill>
                <a:srgbClr val="003366"/>
              </a:solidFill>
              <a:prstDash val="solid"/>
              <a:bevel/>
            </a:ln>
            <a:effectLst/>
          </c:spPr>
          <c:dLbls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1"/>
              <c:pt idx="0">
                <c:v>Dec-10</c:v>
              </c:pt>
              <c:pt idx="1">
                <c:v>Jan-11</c:v>
              </c:pt>
              <c:pt idx="2">
                <c:v>Feb-11</c:v>
              </c:pt>
              <c:pt idx="3">
                <c:v>Mar-11</c:v>
              </c:pt>
              <c:pt idx="4">
                <c:v>Apr-11</c:v>
              </c:pt>
              <c:pt idx="5">
                <c:v>May-11</c:v>
              </c:pt>
              <c:pt idx="6">
                <c:v>Jun-11</c:v>
              </c:pt>
              <c:pt idx="7">
                <c:v>Jul-11</c:v>
              </c:pt>
              <c:pt idx="8">
                <c:v>Aug-11</c:v>
              </c:pt>
              <c:pt idx="9">
                <c:v>Sept-11</c:v>
              </c:pt>
              <c:pt idx="10">
                <c:v>Oct-11</c:v>
              </c:pt>
              <c:pt idx="11">
                <c:v>Nov-11</c:v>
              </c:pt>
              <c:pt idx="12">
                <c:v>Dec-11</c:v>
              </c:pt>
              <c:pt idx="13">
                <c:v>Jan-12</c:v>
              </c:pt>
              <c:pt idx="14">
                <c:v>Feb-12</c:v>
              </c:pt>
              <c:pt idx="15">
                <c:v>Mar-12</c:v>
              </c:pt>
              <c:pt idx="16">
                <c:v>Apr-12</c:v>
              </c:pt>
              <c:pt idx="17">
                <c:v>May-12</c:v>
              </c:pt>
              <c:pt idx="18">
                <c:v>Jun-12</c:v>
              </c:pt>
              <c:pt idx="19">
                <c:v>Jul-12</c:v>
              </c:pt>
              <c:pt idx="20">
                <c:v>Aug-12</c:v>
              </c:pt>
              <c:pt idx="21">
                <c:v>Sept-12</c:v>
              </c:pt>
              <c:pt idx="22">
                <c:v>Oct-12</c:v>
              </c:pt>
              <c:pt idx="23">
                <c:v>Nov-12</c:v>
              </c:pt>
              <c:pt idx="24">
                <c:v>Dec-12</c:v>
              </c:pt>
              <c:pt idx="25">
                <c:v>Jan-13</c:v>
              </c:pt>
              <c:pt idx="26">
                <c:v>Feb-13</c:v>
              </c:pt>
              <c:pt idx="27">
                <c:v>Mar-13</c:v>
              </c:pt>
              <c:pt idx="28">
                <c:v>Apr-13</c:v>
              </c:pt>
              <c:pt idx="29">
                <c:v>May-13</c:v>
              </c:pt>
              <c:pt idx="30">
                <c:v>Jun-13</c:v>
              </c:pt>
            </c:strLit>
          </c:cat>
          <c:val>
            <c:numLit>
              <c:ptCount val="31"/>
              <c:pt idx="0">
                <c:v>0.000000</c:v>
              </c:pt>
              <c:pt idx="1">
                <c:v>16.000000</c:v>
              </c:pt>
              <c:pt idx="2">
                <c:v>16.000000</c:v>
              </c:pt>
              <c:pt idx="3">
                <c:v>0.000000</c:v>
              </c:pt>
              <c:pt idx="4">
                <c:v>0.000000</c:v>
              </c:pt>
              <c:pt idx="5">
                <c:v>8.000000</c:v>
              </c:pt>
              <c:pt idx="6">
                <c:v>0.000000</c:v>
              </c:pt>
              <c:pt idx="7">
                <c:v>1.000000</c:v>
              </c:pt>
              <c:pt idx="8">
                <c:v>1.000000</c:v>
              </c:pt>
              <c:pt idx="9">
                <c:v>0.000000</c:v>
              </c:pt>
              <c:pt idx="10">
                <c:v>17.000000</c:v>
              </c:pt>
              <c:pt idx="11">
                <c:v>101.000000</c:v>
              </c:pt>
              <c:pt idx="12">
                <c:v>182.000000</c:v>
              </c:pt>
              <c:pt idx="13">
                <c:v>0.000000</c:v>
              </c:pt>
              <c:pt idx="14">
                <c:v>2.000000</c:v>
              </c:pt>
              <c:pt idx="15">
                <c:v>0.000000</c:v>
              </c:pt>
              <c:pt idx="16">
                <c:v>0.000000</c:v>
              </c:pt>
              <c:pt idx="17">
                <c:v>0.000000</c:v>
              </c:pt>
              <c:pt idx="18">
                <c:v>127.000000</c:v>
              </c:pt>
              <c:pt idx="19">
                <c:v>6.000000</c:v>
              </c:pt>
              <c:pt idx="20">
                <c:v>1.000000</c:v>
              </c:pt>
              <c:pt idx="21">
                <c:v>0.000000</c:v>
              </c:pt>
              <c:pt idx="22">
                <c:v>0.000000</c:v>
              </c:pt>
              <c:pt idx="23">
                <c:v>3.000000</c:v>
              </c:pt>
              <c:pt idx="24">
                <c:v>0.000000</c:v>
              </c:pt>
              <c:pt idx="25">
                <c:v>1.000000</c:v>
              </c:pt>
              <c:pt idx="26">
                <c:v>1.000000</c:v>
              </c:pt>
              <c:pt idx="27">
                <c:v>0.000000</c:v>
              </c:pt>
              <c:pt idx="28">
                <c:v>0.000000</c:v>
              </c:pt>
              <c:pt idx="29">
                <c:v>60.000000</c:v>
              </c:pt>
              <c:pt idx="30">
                <c:v>53.000000</c:v>
              </c:pt>
            </c:numLit>
          </c:val>
        </c:ser>
        <c:ser>
          <c:idx val="2"/>
          <c:order val="2"/>
          <c:tx>
            <c:v>Mitsubishi I EV</c:v>
          </c:tx>
          <c:spPr>
            <a:solidFill>
              <a:srgbClr val="000000"/>
            </a:solidFill>
            <a:ln w="25400" cap="flat">
              <a:solidFill>
                <a:srgbClr val="003366"/>
              </a:solidFill>
              <a:prstDash val="solid"/>
              <a:bevel/>
            </a:ln>
            <a:effectLst/>
          </c:spPr>
          <c:dLbls>
            <c:numFmt formatCode="#,##0" sourceLinked="0"/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1"/>
              <c:pt idx="0">
                <c:v>Dec-10</c:v>
              </c:pt>
              <c:pt idx="1">
                <c:v>Jan-11</c:v>
              </c:pt>
              <c:pt idx="2">
                <c:v>Feb-11</c:v>
              </c:pt>
              <c:pt idx="3">
                <c:v>Mar-11</c:v>
              </c:pt>
              <c:pt idx="4">
                <c:v>Apr-11</c:v>
              </c:pt>
              <c:pt idx="5">
                <c:v>May-11</c:v>
              </c:pt>
              <c:pt idx="6">
                <c:v>Jun-11</c:v>
              </c:pt>
              <c:pt idx="7">
                <c:v>Jul-11</c:v>
              </c:pt>
              <c:pt idx="8">
                <c:v>Aug-11</c:v>
              </c:pt>
              <c:pt idx="9">
                <c:v>Sept-11</c:v>
              </c:pt>
              <c:pt idx="10">
                <c:v>Oct-11</c:v>
              </c:pt>
              <c:pt idx="11">
                <c:v>Nov-11</c:v>
              </c:pt>
              <c:pt idx="12">
                <c:v>Dec-11</c:v>
              </c:pt>
              <c:pt idx="13">
                <c:v>Jan-12</c:v>
              </c:pt>
              <c:pt idx="14">
                <c:v>Feb-12</c:v>
              </c:pt>
              <c:pt idx="15">
                <c:v>Mar-12</c:v>
              </c:pt>
              <c:pt idx="16">
                <c:v>Apr-12</c:v>
              </c:pt>
              <c:pt idx="17">
                <c:v>May-12</c:v>
              </c:pt>
              <c:pt idx="18">
                <c:v>Jun-12</c:v>
              </c:pt>
              <c:pt idx="19">
                <c:v>Jul-12</c:v>
              </c:pt>
              <c:pt idx="20">
                <c:v>Aug-12</c:v>
              </c:pt>
              <c:pt idx="21">
                <c:v>Sept-12</c:v>
              </c:pt>
              <c:pt idx="22">
                <c:v>Oct-12</c:v>
              </c:pt>
              <c:pt idx="23">
                <c:v>Nov-12</c:v>
              </c:pt>
              <c:pt idx="24">
                <c:v>Dec-12</c:v>
              </c:pt>
              <c:pt idx="25">
                <c:v>Jan-13</c:v>
              </c:pt>
              <c:pt idx="26">
                <c:v>Feb-13</c:v>
              </c:pt>
              <c:pt idx="27">
                <c:v>Mar-13</c:v>
              </c:pt>
              <c:pt idx="28">
                <c:v>Apr-13</c:v>
              </c:pt>
              <c:pt idx="29">
                <c:v>May-13</c:v>
              </c:pt>
              <c:pt idx="30">
                <c:v>Jun-13</c:v>
              </c:pt>
            </c:strLit>
          </c:cat>
          <c:val>
            <c:numLit>
              <c:ptCount val="19"/>
              <c:pt idx="12">
                <c:v>76.000000</c:v>
              </c:pt>
              <c:pt idx="13">
                <c:v>36.000000</c:v>
              </c:pt>
              <c:pt idx="14">
                <c:v>44.000000</c:v>
              </c:pt>
              <c:pt idx="15">
                <c:v>56.000000</c:v>
              </c:pt>
              <c:pt idx="16">
                <c:v>79.000000</c:v>
              </c:pt>
              <c:pt idx="17">
                <c:v>85.000000</c:v>
              </c:pt>
              <c:pt idx="18">
                <c:v>33.000000</c:v>
              </c:pt>
              <c:pt idx="19">
                <c:v>33.000000</c:v>
              </c:pt>
              <c:pt idx="20">
                <c:v>37.000000</c:v>
              </c:pt>
              <c:pt idx="21">
                <c:v>36.000000</c:v>
              </c:pt>
              <c:pt idx="22">
                <c:v>30.000000</c:v>
              </c:pt>
              <c:pt idx="23">
                <c:v>42.000000</c:v>
              </c:pt>
              <c:pt idx="24">
                <c:v>77.000000</c:v>
              </c:pt>
              <c:pt idx="25">
                <c:v>257.000000</c:v>
              </c:pt>
              <c:pt idx="26">
                <c:v>337.000000</c:v>
              </c:pt>
              <c:pt idx="27">
                <c:v>31.000000</c:v>
              </c:pt>
              <c:pt idx="28">
                <c:v>127.000000</c:v>
              </c:pt>
              <c:pt idx="29">
                <c:v>91.000000</c:v>
              </c:pt>
              <c:pt idx="30">
                <c:v>39.000000</c:v>
              </c:pt>
            </c:numLit>
          </c:val>
        </c:ser>
        <c:ser>
          <c:idx val="3"/>
          <c:order val="3"/>
          <c:tx>
            <c:v>BMW Active E</c:v>
          </c:tx>
          <c:spPr>
            <a:blipFill rotWithShape="1">
              <a:blip r:embed="rId3"/>
              <a:srcRect l="0" t="0" r="0" b="0"/>
              <a:tile tx="0" ty="0" sx="100000" sy="100000" flip="none" algn="tl"/>
            </a:blipFill>
            <a:ln w="25400" cap="flat">
              <a:solidFill>
                <a:srgbClr val="003366"/>
              </a:solidFill>
              <a:prstDash val="solid"/>
              <a:bevel/>
            </a:ln>
            <a:effectLst/>
          </c:spPr>
          <c:dLbls>
            <c:numFmt formatCode="#,##0" sourceLinked="0"/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1"/>
              <c:pt idx="0">
                <c:v>Dec-10</c:v>
              </c:pt>
              <c:pt idx="1">
                <c:v>Jan-11</c:v>
              </c:pt>
              <c:pt idx="2">
                <c:v>Feb-11</c:v>
              </c:pt>
              <c:pt idx="3">
                <c:v>Mar-11</c:v>
              </c:pt>
              <c:pt idx="4">
                <c:v>Apr-11</c:v>
              </c:pt>
              <c:pt idx="5">
                <c:v>May-11</c:v>
              </c:pt>
              <c:pt idx="6">
                <c:v>Jun-11</c:v>
              </c:pt>
              <c:pt idx="7">
                <c:v>Jul-11</c:v>
              </c:pt>
              <c:pt idx="8">
                <c:v>Aug-11</c:v>
              </c:pt>
              <c:pt idx="9">
                <c:v>Sept-11</c:v>
              </c:pt>
              <c:pt idx="10">
                <c:v>Oct-11</c:v>
              </c:pt>
              <c:pt idx="11">
                <c:v>Nov-11</c:v>
              </c:pt>
              <c:pt idx="12">
                <c:v>Dec-11</c:v>
              </c:pt>
              <c:pt idx="13">
                <c:v>Jan-12</c:v>
              </c:pt>
              <c:pt idx="14">
                <c:v>Feb-12</c:v>
              </c:pt>
              <c:pt idx="15">
                <c:v>Mar-12</c:v>
              </c:pt>
              <c:pt idx="16">
                <c:v>Apr-12</c:v>
              </c:pt>
              <c:pt idx="17">
                <c:v>May-12</c:v>
              </c:pt>
              <c:pt idx="18">
                <c:v>Jun-12</c:v>
              </c:pt>
              <c:pt idx="19">
                <c:v>Jul-12</c:v>
              </c:pt>
              <c:pt idx="20">
                <c:v>Aug-12</c:v>
              </c:pt>
              <c:pt idx="21">
                <c:v>Sept-12</c:v>
              </c:pt>
              <c:pt idx="22">
                <c:v>Oct-12</c:v>
              </c:pt>
              <c:pt idx="23">
                <c:v>Nov-12</c:v>
              </c:pt>
              <c:pt idx="24">
                <c:v>Dec-12</c:v>
              </c:pt>
              <c:pt idx="25">
                <c:v>Jan-13</c:v>
              </c:pt>
              <c:pt idx="26">
                <c:v>Feb-13</c:v>
              </c:pt>
              <c:pt idx="27">
                <c:v>Mar-13</c:v>
              </c:pt>
              <c:pt idx="28">
                <c:v>Apr-13</c:v>
              </c:pt>
              <c:pt idx="29">
                <c:v>May-13</c:v>
              </c:pt>
              <c:pt idx="30">
                <c:v>Jun-13</c:v>
              </c:pt>
            </c:strLit>
          </c:cat>
          <c:val>
            <c:numLit>
              <c:ptCount val="18"/>
              <c:pt idx="13">
                <c:v>112.000000</c:v>
              </c:pt>
              <c:pt idx="14">
                <c:v>115.000000</c:v>
              </c:pt>
              <c:pt idx="15">
                <c:v>326.000000</c:v>
              </c:pt>
              <c:pt idx="16">
                <c:v>30.000000</c:v>
              </c:pt>
              <c:pt idx="17">
                <c:v>11.000000</c:v>
              </c:pt>
              <c:pt idx="18">
                <c:v>79.000000</c:v>
              </c:pt>
              <c:pt idx="19">
                <c:v>0.000000</c:v>
              </c:pt>
              <c:pt idx="20">
                <c:v>0.000000</c:v>
              </c:pt>
              <c:pt idx="21">
                <c:v>0.000000</c:v>
              </c:pt>
              <c:pt idx="22">
                <c:v>-2.000000</c:v>
              </c:pt>
              <c:pt idx="23">
                <c:v>0.000000</c:v>
              </c:pt>
              <c:pt idx="24">
                <c:v>0.000000</c:v>
              </c:pt>
              <c:pt idx="25">
                <c:v>0.000000</c:v>
              </c:pt>
              <c:pt idx="26">
                <c:v>0.000000</c:v>
              </c:pt>
              <c:pt idx="27">
                <c:v>0.000000</c:v>
              </c:pt>
              <c:pt idx="28">
                <c:v>0.000000</c:v>
              </c:pt>
              <c:pt idx="29">
                <c:v>0.000000</c:v>
              </c:pt>
              <c:pt idx="30">
                <c:v>0.000000</c:v>
              </c:pt>
            </c:numLit>
          </c:val>
        </c:ser>
        <c:ser>
          <c:idx val="4"/>
          <c:order val="4"/>
          <c:tx>
            <c:v>Ford Focus</c:v>
          </c:tx>
          <c:spPr>
            <a:blipFill rotWithShape="1">
              <a:blip r:embed="rId4"/>
              <a:srcRect l="0" t="0" r="0" b="0"/>
              <a:tile tx="0" ty="0" sx="100000" sy="100000" flip="none" algn="tl"/>
            </a:blipFill>
            <a:ln w="12700" cap="flat">
              <a:solidFill>
                <a:srgbClr val="003366"/>
              </a:solidFill>
              <a:prstDash val="solid"/>
              <a:bevel/>
            </a:ln>
            <a:effectLst/>
          </c:spPr>
          <c:dLbls>
            <c:numFmt formatCode="#,##0" sourceLinked="0"/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1"/>
              <c:pt idx="0">
                <c:v>Dec-10</c:v>
              </c:pt>
              <c:pt idx="1">
                <c:v>Jan-11</c:v>
              </c:pt>
              <c:pt idx="2">
                <c:v>Feb-11</c:v>
              </c:pt>
              <c:pt idx="3">
                <c:v>Mar-11</c:v>
              </c:pt>
              <c:pt idx="4">
                <c:v>Apr-11</c:v>
              </c:pt>
              <c:pt idx="5">
                <c:v>May-11</c:v>
              </c:pt>
              <c:pt idx="6">
                <c:v>Jun-11</c:v>
              </c:pt>
              <c:pt idx="7">
                <c:v>Jul-11</c:v>
              </c:pt>
              <c:pt idx="8">
                <c:v>Aug-11</c:v>
              </c:pt>
              <c:pt idx="9">
                <c:v>Sept-11</c:v>
              </c:pt>
              <c:pt idx="10">
                <c:v>Oct-11</c:v>
              </c:pt>
              <c:pt idx="11">
                <c:v>Nov-11</c:v>
              </c:pt>
              <c:pt idx="12">
                <c:v>Dec-11</c:v>
              </c:pt>
              <c:pt idx="13">
                <c:v>Jan-12</c:v>
              </c:pt>
              <c:pt idx="14">
                <c:v>Feb-12</c:v>
              </c:pt>
              <c:pt idx="15">
                <c:v>Mar-12</c:v>
              </c:pt>
              <c:pt idx="16">
                <c:v>Apr-12</c:v>
              </c:pt>
              <c:pt idx="17">
                <c:v>May-12</c:v>
              </c:pt>
              <c:pt idx="18">
                <c:v>Jun-12</c:v>
              </c:pt>
              <c:pt idx="19">
                <c:v>Jul-12</c:v>
              </c:pt>
              <c:pt idx="20">
                <c:v>Aug-12</c:v>
              </c:pt>
              <c:pt idx="21">
                <c:v>Sept-12</c:v>
              </c:pt>
              <c:pt idx="22">
                <c:v>Oct-12</c:v>
              </c:pt>
              <c:pt idx="23">
                <c:v>Nov-12</c:v>
              </c:pt>
              <c:pt idx="24">
                <c:v>Dec-12</c:v>
              </c:pt>
              <c:pt idx="25">
                <c:v>Jan-13</c:v>
              </c:pt>
              <c:pt idx="26">
                <c:v>Feb-13</c:v>
              </c:pt>
              <c:pt idx="27">
                <c:v>Mar-13</c:v>
              </c:pt>
              <c:pt idx="28">
                <c:v>Apr-13</c:v>
              </c:pt>
              <c:pt idx="29">
                <c:v>May-13</c:v>
              </c:pt>
              <c:pt idx="30">
                <c:v>Jun-13</c:v>
              </c:pt>
            </c:strLit>
          </c:cat>
          <c:val>
            <c:numLit>
              <c:ptCount val="14"/>
              <c:pt idx="17">
                <c:v>6.000000</c:v>
              </c:pt>
              <c:pt idx="18">
                <c:v>89.000000</c:v>
              </c:pt>
              <c:pt idx="19">
                <c:v>38.000000</c:v>
              </c:pt>
              <c:pt idx="20">
                <c:v>34.000000</c:v>
              </c:pt>
              <c:pt idx="21">
                <c:v>59.000000</c:v>
              </c:pt>
              <c:pt idx="22">
                <c:v>118.000000</c:v>
              </c:pt>
              <c:pt idx="23">
                <c:v>172.000000</c:v>
              </c:pt>
              <c:pt idx="24">
                <c:v>167.000000</c:v>
              </c:pt>
              <c:pt idx="25">
                <c:v>81.000000</c:v>
              </c:pt>
              <c:pt idx="26">
                <c:v>158.000000</c:v>
              </c:pt>
              <c:pt idx="27">
                <c:v>180.000000</c:v>
              </c:pt>
              <c:pt idx="28">
                <c:v>147.000000</c:v>
              </c:pt>
              <c:pt idx="29">
                <c:v>157.000000</c:v>
              </c:pt>
              <c:pt idx="30">
                <c:v>177.000000</c:v>
              </c:pt>
            </c:numLit>
          </c:val>
        </c:ser>
        <c:ser>
          <c:idx val="5"/>
          <c:order val="5"/>
          <c:tx>
            <c:v>Honda Fit EV</c:v>
          </c:tx>
          <c:spPr>
            <a:blipFill rotWithShape="1">
              <a:blip r:embed="rId5"/>
              <a:srcRect l="0" t="0" r="0" b="0"/>
              <a:tile tx="0" ty="0" sx="100000" sy="100000" flip="none" algn="tl"/>
            </a:blipFill>
            <a:ln w="12700" cap="flat">
              <a:solidFill>
                <a:srgbClr val="003366"/>
              </a:solidFill>
              <a:prstDash val="solid"/>
              <a:bevel/>
            </a:ln>
            <a:effectLst/>
          </c:spPr>
          <c:dLbls>
            <c:numFmt formatCode="#,##0" sourceLinked="0"/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1"/>
              <c:pt idx="0">
                <c:v>Dec-10</c:v>
              </c:pt>
              <c:pt idx="1">
                <c:v>Jan-11</c:v>
              </c:pt>
              <c:pt idx="2">
                <c:v>Feb-11</c:v>
              </c:pt>
              <c:pt idx="3">
                <c:v>Mar-11</c:v>
              </c:pt>
              <c:pt idx="4">
                <c:v>Apr-11</c:v>
              </c:pt>
              <c:pt idx="5">
                <c:v>May-11</c:v>
              </c:pt>
              <c:pt idx="6">
                <c:v>Jun-11</c:v>
              </c:pt>
              <c:pt idx="7">
                <c:v>Jul-11</c:v>
              </c:pt>
              <c:pt idx="8">
                <c:v>Aug-11</c:v>
              </c:pt>
              <c:pt idx="9">
                <c:v>Sept-11</c:v>
              </c:pt>
              <c:pt idx="10">
                <c:v>Oct-11</c:v>
              </c:pt>
              <c:pt idx="11">
                <c:v>Nov-11</c:v>
              </c:pt>
              <c:pt idx="12">
                <c:v>Dec-11</c:v>
              </c:pt>
              <c:pt idx="13">
                <c:v>Jan-12</c:v>
              </c:pt>
              <c:pt idx="14">
                <c:v>Feb-12</c:v>
              </c:pt>
              <c:pt idx="15">
                <c:v>Mar-12</c:v>
              </c:pt>
              <c:pt idx="16">
                <c:v>Apr-12</c:v>
              </c:pt>
              <c:pt idx="17">
                <c:v>May-12</c:v>
              </c:pt>
              <c:pt idx="18">
                <c:v>Jun-12</c:v>
              </c:pt>
              <c:pt idx="19">
                <c:v>Jul-12</c:v>
              </c:pt>
              <c:pt idx="20">
                <c:v>Aug-12</c:v>
              </c:pt>
              <c:pt idx="21">
                <c:v>Sept-12</c:v>
              </c:pt>
              <c:pt idx="22">
                <c:v>Oct-12</c:v>
              </c:pt>
              <c:pt idx="23">
                <c:v>Nov-12</c:v>
              </c:pt>
              <c:pt idx="24">
                <c:v>Dec-12</c:v>
              </c:pt>
              <c:pt idx="25">
                <c:v>Jan-13</c:v>
              </c:pt>
              <c:pt idx="26">
                <c:v>Feb-13</c:v>
              </c:pt>
              <c:pt idx="27">
                <c:v>Mar-13</c:v>
              </c:pt>
              <c:pt idx="28">
                <c:v>Apr-13</c:v>
              </c:pt>
              <c:pt idx="29">
                <c:v>May-13</c:v>
              </c:pt>
              <c:pt idx="30">
                <c:v>Jun-13</c:v>
              </c:pt>
            </c:strLit>
          </c:cat>
          <c:val>
            <c:numLit>
              <c:ptCount val="12"/>
              <c:pt idx="19">
                <c:v>7.000000</c:v>
              </c:pt>
              <c:pt idx="20">
                <c:v>9.000000</c:v>
              </c:pt>
              <c:pt idx="21">
                <c:v>16.000000</c:v>
              </c:pt>
              <c:pt idx="22">
                <c:v>16.000000</c:v>
              </c:pt>
              <c:pt idx="23">
                <c:v>26.000000</c:v>
              </c:pt>
              <c:pt idx="24">
                <c:v>19.000000</c:v>
              </c:pt>
              <c:pt idx="25">
                <c:v>8.000000</c:v>
              </c:pt>
              <c:pt idx="26">
                <c:v>15.000000</c:v>
              </c:pt>
              <c:pt idx="27">
                <c:v>23.000000</c:v>
              </c:pt>
              <c:pt idx="28">
                <c:v>22.000000</c:v>
              </c:pt>
              <c:pt idx="29">
                <c:v>15.000000</c:v>
              </c:pt>
              <c:pt idx="30">
                <c:v>208.000000</c:v>
              </c:pt>
            </c:numLit>
          </c:val>
        </c:ser>
        <c:ser>
          <c:idx val="6"/>
          <c:order val="6"/>
          <c:tx>
            <c:v>Tesla Model S*</c:v>
          </c:tx>
          <c:spPr>
            <a:solidFill>
              <a:srgbClr val="DD0806"/>
            </a:solidFill>
            <a:ln w="12700" cap="flat">
              <a:solidFill>
                <a:srgbClr val="003366"/>
              </a:solidFill>
              <a:prstDash val="solid"/>
              <a:bevel/>
            </a:ln>
            <a:effectLst/>
          </c:spPr>
          <c:dLbls>
            <c:numFmt formatCode="#,##0" sourceLinked="0"/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1"/>
              <c:pt idx="0">
                <c:v>Dec-10</c:v>
              </c:pt>
              <c:pt idx="1">
                <c:v>Jan-11</c:v>
              </c:pt>
              <c:pt idx="2">
                <c:v>Feb-11</c:v>
              </c:pt>
              <c:pt idx="3">
                <c:v>Mar-11</c:v>
              </c:pt>
              <c:pt idx="4">
                <c:v>Apr-11</c:v>
              </c:pt>
              <c:pt idx="5">
                <c:v>May-11</c:v>
              </c:pt>
              <c:pt idx="6">
                <c:v>Jun-11</c:v>
              </c:pt>
              <c:pt idx="7">
                <c:v>Jul-11</c:v>
              </c:pt>
              <c:pt idx="8">
                <c:v>Aug-11</c:v>
              </c:pt>
              <c:pt idx="9">
                <c:v>Sept-11</c:v>
              </c:pt>
              <c:pt idx="10">
                <c:v>Oct-11</c:v>
              </c:pt>
              <c:pt idx="11">
                <c:v>Nov-11</c:v>
              </c:pt>
              <c:pt idx="12">
                <c:v>Dec-11</c:v>
              </c:pt>
              <c:pt idx="13">
                <c:v>Jan-12</c:v>
              </c:pt>
              <c:pt idx="14">
                <c:v>Feb-12</c:v>
              </c:pt>
              <c:pt idx="15">
                <c:v>Mar-12</c:v>
              </c:pt>
              <c:pt idx="16">
                <c:v>Apr-12</c:v>
              </c:pt>
              <c:pt idx="17">
                <c:v>May-12</c:v>
              </c:pt>
              <c:pt idx="18">
                <c:v>Jun-12</c:v>
              </c:pt>
              <c:pt idx="19">
                <c:v>Jul-12</c:v>
              </c:pt>
              <c:pt idx="20">
                <c:v>Aug-12</c:v>
              </c:pt>
              <c:pt idx="21">
                <c:v>Sept-12</c:v>
              </c:pt>
              <c:pt idx="22">
                <c:v>Oct-12</c:v>
              </c:pt>
              <c:pt idx="23">
                <c:v>Nov-12</c:v>
              </c:pt>
              <c:pt idx="24">
                <c:v>Dec-12</c:v>
              </c:pt>
              <c:pt idx="25">
                <c:v>Jan-13</c:v>
              </c:pt>
              <c:pt idx="26">
                <c:v>Feb-13</c:v>
              </c:pt>
              <c:pt idx="27">
                <c:v>Mar-13</c:v>
              </c:pt>
              <c:pt idx="28">
                <c:v>Apr-13</c:v>
              </c:pt>
              <c:pt idx="29">
                <c:v>May-13</c:v>
              </c:pt>
              <c:pt idx="30">
                <c:v>Jun-13</c:v>
              </c:pt>
            </c:strLit>
          </c:cat>
          <c:val>
            <c:numLit>
              <c:ptCount val="11"/>
              <c:pt idx="20">
                <c:v>100.000000</c:v>
              </c:pt>
              <c:pt idx="21">
                <c:v>150.000000</c:v>
              </c:pt>
              <c:pt idx="22">
                <c:v>450.000000</c:v>
              </c:pt>
              <c:pt idx="23">
                <c:v>800.000000</c:v>
              </c:pt>
              <c:pt idx="24">
                <c:v>900.000000</c:v>
              </c:pt>
              <c:pt idx="25">
                <c:v>1350.000000</c:v>
              </c:pt>
              <c:pt idx="26">
                <c:v>1450.000000</c:v>
              </c:pt>
              <c:pt idx="27">
                <c:v>1950.000000</c:v>
              </c:pt>
              <c:pt idx="28">
                <c:v>2100.000000</c:v>
              </c:pt>
              <c:pt idx="29">
                <c:v>2000.000000</c:v>
              </c:pt>
              <c:pt idx="30">
                <c:v>1800.000000</c:v>
              </c:pt>
            </c:numLit>
          </c:val>
        </c:ser>
        <c:ser>
          <c:idx val="7"/>
          <c:order val="7"/>
          <c:tx>
            <c:v>RAV4 EV</c:v>
          </c:tx>
          <c:spPr>
            <a:blipFill rotWithShape="1">
              <a:blip r:embed="rId6"/>
              <a:srcRect l="0" t="0" r="0" b="0"/>
              <a:tile tx="0" ty="0" sx="100000" sy="100000" flip="none" algn="tl"/>
            </a:blipFill>
            <a:ln w="12700" cap="flat">
              <a:solidFill>
                <a:srgbClr val="003366"/>
              </a:solidFill>
              <a:prstDash val="solid"/>
              <a:bevel/>
            </a:ln>
            <a:effectLst/>
          </c:spPr>
          <c:dLbls>
            <c:numFmt formatCode="#,##0" sourceLinked="0"/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1"/>
              <c:pt idx="0">
                <c:v>Dec-10</c:v>
              </c:pt>
              <c:pt idx="1">
                <c:v>Jan-11</c:v>
              </c:pt>
              <c:pt idx="2">
                <c:v>Feb-11</c:v>
              </c:pt>
              <c:pt idx="3">
                <c:v>Mar-11</c:v>
              </c:pt>
              <c:pt idx="4">
                <c:v>Apr-11</c:v>
              </c:pt>
              <c:pt idx="5">
                <c:v>May-11</c:v>
              </c:pt>
              <c:pt idx="6">
                <c:v>Jun-11</c:v>
              </c:pt>
              <c:pt idx="7">
                <c:v>Jul-11</c:v>
              </c:pt>
              <c:pt idx="8">
                <c:v>Aug-11</c:v>
              </c:pt>
              <c:pt idx="9">
                <c:v>Sept-11</c:v>
              </c:pt>
              <c:pt idx="10">
                <c:v>Oct-11</c:v>
              </c:pt>
              <c:pt idx="11">
                <c:v>Nov-11</c:v>
              </c:pt>
              <c:pt idx="12">
                <c:v>Dec-11</c:v>
              </c:pt>
              <c:pt idx="13">
                <c:v>Jan-12</c:v>
              </c:pt>
              <c:pt idx="14">
                <c:v>Feb-12</c:v>
              </c:pt>
              <c:pt idx="15">
                <c:v>Mar-12</c:v>
              </c:pt>
              <c:pt idx="16">
                <c:v>Apr-12</c:v>
              </c:pt>
              <c:pt idx="17">
                <c:v>May-12</c:v>
              </c:pt>
              <c:pt idx="18">
                <c:v>Jun-12</c:v>
              </c:pt>
              <c:pt idx="19">
                <c:v>Jul-12</c:v>
              </c:pt>
              <c:pt idx="20">
                <c:v>Aug-12</c:v>
              </c:pt>
              <c:pt idx="21">
                <c:v>Sept-12</c:v>
              </c:pt>
              <c:pt idx="22">
                <c:v>Oct-12</c:v>
              </c:pt>
              <c:pt idx="23">
                <c:v>Nov-12</c:v>
              </c:pt>
              <c:pt idx="24">
                <c:v>Dec-12</c:v>
              </c:pt>
              <c:pt idx="25">
                <c:v>Jan-13</c:v>
              </c:pt>
              <c:pt idx="26">
                <c:v>Feb-13</c:v>
              </c:pt>
              <c:pt idx="27">
                <c:v>Mar-13</c:v>
              </c:pt>
              <c:pt idx="28">
                <c:v>Apr-13</c:v>
              </c:pt>
              <c:pt idx="29">
                <c:v>May-13</c:v>
              </c:pt>
              <c:pt idx="30">
                <c:v>Jun-13</c:v>
              </c:pt>
            </c:strLit>
          </c:cat>
          <c:val>
            <c:numLit>
              <c:ptCount val="10"/>
              <c:pt idx="21">
                <c:v>61.000000</c:v>
              </c:pt>
              <c:pt idx="22">
                <c:v>47.000000</c:v>
              </c:pt>
              <c:pt idx="23">
                <c:v>32.000000</c:v>
              </c:pt>
              <c:pt idx="24">
                <c:v>52.000000</c:v>
              </c:pt>
              <c:pt idx="25">
                <c:v>25.000000</c:v>
              </c:pt>
              <c:pt idx="26">
                <c:v>52.000000</c:v>
              </c:pt>
              <c:pt idx="27">
                <c:v>133.000000</c:v>
              </c:pt>
              <c:pt idx="28">
                <c:v>70.000000</c:v>
              </c:pt>
              <c:pt idx="29">
                <c:v>84.000000</c:v>
              </c:pt>
              <c:pt idx="30">
                <c:v>44.000000</c:v>
              </c:pt>
            </c:numLit>
          </c:val>
        </c:ser>
        <c:ser>
          <c:idx val="8"/>
          <c:order val="8"/>
          <c:tx>
            <c:v>Chevrolet Spark</c:v>
          </c:tx>
          <c:spPr>
            <a:blipFill rotWithShape="1">
              <a:blip r:embed="rId7"/>
              <a:srcRect l="0" t="0" r="0" b="0"/>
              <a:tile tx="0" ty="0" sx="100000" sy="100000" flip="none" algn="tl"/>
            </a:blipFill>
            <a:ln w="12700" cap="flat">
              <a:solidFill>
                <a:srgbClr val="003366"/>
              </a:solidFill>
              <a:prstDash val="solid"/>
              <a:bevel/>
            </a:ln>
            <a:effectLst/>
          </c:spPr>
          <c:dLbls>
            <c:numFmt formatCode="#,##0" sourceLinked="0"/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1"/>
              <c:pt idx="0">
                <c:v>Dec-10</c:v>
              </c:pt>
              <c:pt idx="1">
                <c:v>Jan-11</c:v>
              </c:pt>
              <c:pt idx="2">
                <c:v>Feb-11</c:v>
              </c:pt>
              <c:pt idx="3">
                <c:v>Mar-11</c:v>
              </c:pt>
              <c:pt idx="4">
                <c:v>Apr-11</c:v>
              </c:pt>
              <c:pt idx="5">
                <c:v>May-11</c:v>
              </c:pt>
              <c:pt idx="6">
                <c:v>Jun-11</c:v>
              </c:pt>
              <c:pt idx="7">
                <c:v>Jul-11</c:v>
              </c:pt>
              <c:pt idx="8">
                <c:v>Aug-11</c:v>
              </c:pt>
              <c:pt idx="9">
                <c:v>Sept-11</c:v>
              </c:pt>
              <c:pt idx="10">
                <c:v>Oct-11</c:v>
              </c:pt>
              <c:pt idx="11">
                <c:v>Nov-11</c:v>
              </c:pt>
              <c:pt idx="12">
                <c:v>Dec-11</c:v>
              </c:pt>
              <c:pt idx="13">
                <c:v>Jan-12</c:v>
              </c:pt>
              <c:pt idx="14">
                <c:v>Feb-12</c:v>
              </c:pt>
              <c:pt idx="15">
                <c:v>Mar-12</c:v>
              </c:pt>
              <c:pt idx="16">
                <c:v>Apr-12</c:v>
              </c:pt>
              <c:pt idx="17">
                <c:v>May-12</c:v>
              </c:pt>
              <c:pt idx="18">
                <c:v>Jun-12</c:v>
              </c:pt>
              <c:pt idx="19">
                <c:v>Jul-12</c:v>
              </c:pt>
              <c:pt idx="20">
                <c:v>Aug-12</c:v>
              </c:pt>
              <c:pt idx="21">
                <c:v>Sept-12</c:v>
              </c:pt>
              <c:pt idx="22">
                <c:v>Oct-12</c:v>
              </c:pt>
              <c:pt idx="23">
                <c:v>Nov-12</c:v>
              </c:pt>
              <c:pt idx="24">
                <c:v>Dec-12</c:v>
              </c:pt>
              <c:pt idx="25">
                <c:v>Jan-13</c:v>
              </c:pt>
              <c:pt idx="26">
                <c:v>Feb-13</c:v>
              </c:pt>
              <c:pt idx="27">
                <c:v>Mar-13</c:v>
              </c:pt>
              <c:pt idx="28">
                <c:v>Apr-13</c:v>
              </c:pt>
              <c:pt idx="29">
                <c:v>May-13</c:v>
              </c:pt>
              <c:pt idx="30">
                <c:v>Jun-13</c:v>
              </c:pt>
            </c:strLit>
          </c:cat>
          <c:val>
            <c:numLit>
              <c:ptCount val="1"/>
              <c:pt idx="30">
                <c:v>27.000000</c:v>
              </c:pt>
            </c:numLit>
          </c:val>
        </c:ser>
        <c:ser>
          <c:idx val="9"/>
          <c:order val="9"/>
          <c:tx>
            <c:v>Volt</c:v>
          </c:tx>
          <c:spPr>
            <a:blipFill rotWithShape="1">
              <a:blip r:embed="rId8"/>
              <a:srcRect l="0" t="0" r="0" b="0"/>
              <a:tile tx="0" ty="0" sx="100000" sy="100000" flip="none" algn="tl"/>
            </a:blipFill>
            <a:ln w="12700" cap="flat">
              <a:solidFill>
                <a:srgbClr val="003366"/>
              </a:solidFill>
              <a:prstDash val="solid"/>
              <a:bevel/>
            </a:ln>
            <a:effectLst/>
          </c:spPr>
          <c:dLbls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1"/>
              <c:pt idx="0">
                <c:v>Dec-10</c:v>
              </c:pt>
              <c:pt idx="1">
                <c:v>Jan-11</c:v>
              </c:pt>
              <c:pt idx="2">
                <c:v>Feb-11</c:v>
              </c:pt>
              <c:pt idx="3">
                <c:v>Mar-11</c:v>
              </c:pt>
              <c:pt idx="4">
                <c:v>Apr-11</c:v>
              </c:pt>
              <c:pt idx="5">
                <c:v>May-11</c:v>
              </c:pt>
              <c:pt idx="6">
                <c:v>Jun-11</c:v>
              </c:pt>
              <c:pt idx="7">
                <c:v>Jul-11</c:v>
              </c:pt>
              <c:pt idx="8">
                <c:v>Aug-11</c:v>
              </c:pt>
              <c:pt idx="9">
                <c:v>Sept-11</c:v>
              </c:pt>
              <c:pt idx="10">
                <c:v>Oct-11</c:v>
              </c:pt>
              <c:pt idx="11">
                <c:v>Nov-11</c:v>
              </c:pt>
              <c:pt idx="12">
                <c:v>Dec-11</c:v>
              </c:pt>
              <c:pt idx="13">
                <c:v>Jan-12</c:v>
              </c:pt>
              <c:pt idx="14">
                <c:v>Feb-12</c:v>
              </c:pt>
              <c:pt idx="15">
                <c:v>Mar-12</c:v>
              </c:pt>
              <c:pt idx="16">
                <c:v>Apr-12</c:v>
              </c:pt>
              <c:pt idx="17">
                <c:v>May-12</c:v>
              </c:pt>
              <c:pt idx="18">
                <c:v>Jun-12</c:v>
              </c:pt>
              <c:pt idx="19">
                <c:v>Jul-12</c:v>
              </c:pt>
              <c:pt idx="20">
                <c:v>Aug-12</c:v>
              </c:pt>
              <c:pt idx="21">
                <c:v>Sept-12</c:v>
              </c:pt>
              <c:pt idx="22">
                <c:v>Oct-12</c:v>
              </c:pt>
              <c:pt idx="23">
                <c:v>Nov-12</c:v>
              </c:pt>
              <c:pt idx="24">
                <c:v>Dec-12</c:v>
              </c:pt>
              <c:pt idx="25">
                <c:v>Jan-13</c:v>
              </c:pt>
              <c:pt idx="26">
                <c:v>Feb-13</c:v>
              </c:pt>
              <c:pt idx="27">
                <c:v>Mar-13</c:v>
              </c:pt>
              <c:pt idx="28">
                <c:v>Apr-13</c:v>
              </c:pt>
              <c:pt idx="29">
                <c:v>May-13</c:v>
              </c:pt>
              <c:pt idx="30">
                <c:v>Jun-13</c:v>
              </c:pt>
            </c:strLit>
          </c:cat>
          <c:val>
            <c:numLit>
              <c:ptCount val="31"/>
              <c:pt idx="0">
                <c:v>326.000000</c:v>
              </c:pt>
              <c:pt idx="1">
                <c:v>321.000000</c:v>
              </c:pt>
              <c:pt idx="2">
                <c:v>281.000000</c:v>
              </c:pt>
              <c:pt idx="3">
                <c:v>608.000000</c:v>
              </c:pt>
              <c:pt idx="4">
                <c:v>493.000000</c:v>
              </c:pt>
              <c:pt idx="5">
                <c:v>481.000000</c:v>
              </c:pt>
              <c:pt idx="6">
                <c:v>561.000000</c:v>
              </c:pt>
              <c:pt idx="7">
                <c:v>125.000000</c:v>
              </c:pt>
              <c:pt idx="8">
                <c:v>302.000000</c:v>
              </c:pt>
              <c:pt idx="9">
                <c:v>723.000000</c:v>
              </c:pt>
              <c:pt idx="10">
                <c:v>1108.000000</c:v>
              </c:pt>
              <c:pt idx="11">
                <c:v>1139.000000</c:v>
              </c:pt>
              <c:pt idx="12">
                <c:v>1529.000000</c:v>
              </c:pt>
              <c:pt idx="13">
                <c:v>603.000000</c:v>
              </c:pt>
              <c:pt idx="14">
                <c:v>1023.000000</c:v>
              </c:pt>
              <c:pt idx="15">
                <c:v>2289.000000</c:v>
              </c:pt>
              <c:pt idx="16">
                <c:v>1462.000000</c:v>
              </c:pt>
              <c:pt idx="17">
                <c:v>1680.000000</c:v>
              </c:pt>
              <c:pt idx="18">
                <c:v>1760.000000</c:v>
              </c:pt>
              <c:pt idx="19">
                <c:v>1849.000000</c:v>
              </c:pt>
              <c:pt idx="20">
                <c:v>2831.000000</c:v>
              </c:pt>
              <c:pt idx="21">
                <c:v>2851.000000</c:v>
              </c:pt>
              <c:pt idx="22">
                <c:v>2961.000000</c:v>
              </c:pt>
              <c:pt idx="23">
                <c:v>1519.000000</c:v>
              </c:pt>
              <c:pt idx="24">
                <c:v>2633.000000</c:v>
              </c:pt>
              <c:pt idx="25">
                <c:v>1140.000000</c:v>
              </c:pt>
              <c:pt idx="26">
                <c:v>1626.000000</c:v>
              </c:pt>
              <c:pt idx="27">
                <c:v>1478.000000</c:v>
              </c:pt>
              <c:pt idx="28">
                <c:v>1306.000000</c:v>
              </c:pt>
              <c:pt idx="29">
                <c:v>1607.000000</c:v>
              </c:pt>
              <c:pt idx="30">
                <c:v>2698.000000</c:v>
              </c:pt>
            </c:numLit>
          </c:val>
        </c:ser>
        <c:ser>
          <c:idx val="10"/>
          <c:order val="10"/>
          <c:tx>
            <c:v>Prius PHEV</c:v>
          </c:tx>
          <c:spPr>
            <a:solidFill>
              <a:srgbClr val="8064A2"/>
            </a:solidFill>
            <a:ln w="12700" cap="flat">
              <a:solidFill>
                <a:srgbClr val="003366"/>
              </a:solidFill>
              <a:prstDash val="solid"/>
              <a:bevel/>
            </a:ln>
            <a:effectLst/>
          </c:spPr>
          <c:dLbls>
            <c:numFmt formatCode="#,##0" sourceLinked="0"/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1"/>
              <c:pt idx="0">
                <c:v>Dec-10</c:v>
              </c:pt>
              <c:pt idx="1">
                <c:v>Jan-11</c:v>
              </c:pt>
              <c:pt idx="2">
                <c:v>Feb-11</c:v>
              </c:pt>
              <c:pt idx="3">
                <c:v>Mar-11</c:v>
              </c:pt>
              <c:pt idx="4">
                <c:v>Apr-11</c:v>
              </c:pt>
              <c:pt idx="5">
                <c:v>May-11</c:v>
              </c:pt>
              <c:pt idx="6">
                <c:v>Jun-11</c:v>
              </c:pt>
              <c:pt idx="7">
                <c:v>Jul-11</c:v>
              </c:pt>
              <c:pt idx="8">
                <c:v>Aug-11</c:v>
              </c:pt>
              <c:pt idx="9">
                <c:v>Sept-11</c:v>
              </c:pt>
              <c:pt idx="10">
                <c:v>Oct-11</c:v>
              </c:pt>
              <c:pt idx="11">
                <c:v>Nov-11</c:v>
              </c:pt>
              <c:pt idx="12">
                <c:v>Dec-11</c:v>
              </c:pt>
              <c:pt idx="13">
                <c:v>Jan-12</c:v>
              </c:pt>
              <c:pt idx="14">
                <c:v>Feb-12</c:v>
              </c:pt>
              <c:pt idx="15">
                <c:v>Mar-12</c:v>
              </c:pt>
              <c:pt idx="16">
                <c:v>Apr-12</c:v>
              </c:pt>
              <c:pt idx="17">
                <c:v>May-12</c:v>
              </c:pt>
              <c:pt idx="18">
                <c:v>Jun-12</c:v>
              </c:pt>
              <c:pt idx="19">
                <c:v>Jul-12</c:v>
              </c:pt>
              <c:pt idx="20">
                <c:v>Aug-12</c:v>
              </c:pt>
              <c:pt idx="21">
                <c:v>Sept-12</c:v>
              </c:pt>
              <c:pt idx="22">
                <c:v>Oct-12</c:v>
              </c:pt>
              <c:pt idx="23">
                <c:v>Nov-12</c:v>
              </c:pt>
              <c:pt idx="24">
                <c:v>Dec-12</c:v>
              </c:pt>
              <c:pt idx="25">
                <c:v>Jan-13</c:v>
              </c:pt>
              <c:pt idx="26">
                <c:v>Feb-13</c:v>
              </c:pt>
              <c:pt idx="27">
                <c:v>Mar-13</c:v>
              </c:pt>
              <c:pt idx="28">
                <c:v>Apr-13</c:v>
              </c:pt>
              <c:pt idx="29">
                <c:v>May-13</c:v>
              </c:pt>
              <c:pt idx="30">
                <c:v>Jun-13</c:v>
              </c:pt>
            </c:strLit>
          </c:cat>
          <c:val>
            <c:numLit>
              <c:ptCount val="16"/>
              <c:pt idx="15">
                <c:v>911.000000</c:v>
              </c:pt>
              <c:pt idx="16">
                <c:v>1654.000000</c:v>
              </c:pt>
              <c:pt idx="17">
                <c:v>1086.000000</c:v>
              </c:pt>
              <c:pt idx="18">
                <c:v>695.000000</c:v>
              </c:pt>
              <c:pt idx="19">
                <c:v>688.000000</c:v>
              </c:pt>
              <c:pt idx="20">
                <c:v>1047.000000</c:v>
              </c:pt>
              <c:pt idx="21">
                <c:v>1652.000000</c:v>
              </c:pt>
              <c:pt idx="22">
                <c:v>1889.000000</c:v>
              </c:pt>
              <c:pt idx="23">
                <c:v>1766.000000</c:v>
              </c:pt>
              <c:pt idx="24">
                <c:v>1361.000000</c:v>
              </c:pt>
              <c:pt idx="25">
                <c:v>874.000000</c:v>
              </c:pt>
              <c:pt idx="26">
                <c:v>693.000000</c:v>
              </c:pt>
              <c:pt idx="27">
                <c:v>786.000000</c:v>
              </c:pt>
              <c:pt idx="28">
                <c:v>599.000000</c:v>
              </c:pt>
              <c:pt idx="29">
                <c:v>678.000000</c:v>
              </c:pt>
              <c:pt idx="30">
                <c:v>584.000000</c:v>
              </c:pt>
            </c:numLit>
          </c:val>
        </c:ser>
        <c:ser>
          <c:idx val="11"/>
          <c:order val="11"/>
          <c:tx>
            <c:v>Ford C-Max Energi</c:v>
          </c:tx>
          <c:spPr>
            <a:blipFill rotWithShape="1">
              <a:blip r:embed="rId9"/>
              <a:srcRect l="0" t="0" r="0" b="0"/>
              <a:tile tx="0" ty="0" sx="100000" sy="100000" flip="none" algn="tl"/>
            </a:blipFill>
            <a:ln w="12700" cap="flat">
              <a:solidFill>
                <a:srgbClr val="003366"/>
              </a:solidFill>
              <a:prstDash val="solid"/>
              <a:bevel/>
            </a:ln>
            <a:effectLst/>
          </c:spPr>
          <c:dLbls>
            <c:numFmt formatCode="#,##0" sourceLinked="0"/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1"/>
              <c:pt idx="0">
                <c:v>Dec-10</c:v>
              </c:pt>
              <c:pt idx="1">
                <c:v>Jan-11</c:v>
              </c:pt>
              <c:pt idx="2">
                <c:v>Feb-11</c:v>
              </c:pt>
              <c:pt idx="3">
                <c:v>Mar-11</c:v>
              </c:pt>
              <c:pt idx="4">
                <c:v>Apr-11</c:v>
              </c:pt>
              <c:pt idx="5">
                <c:v>May-11</c:v>
              </c:pt>
              <c:pt idx="6">
                <c:v>Jun-11</c:v>
              </c:pt>
              <c:pt idx="7">
                <c:v>Jul-11</c:v>
              </c:pt>
              <c:pt idx="8">
                <c:v>Aug-11</c:v>
              </c:pt>
              <c:pt idx="9">
                <c:v>Sept-11</c:v>
              </c:pt>
              <c:pt idx="10">
                <c:v>Oct-11</c:v>
              </c:pt>
              <c:pt idx="11">
                <c:v>Nov-11</c:v>
              </c:pt>
              <c:pt idx="12">
                <c:v>Dec-11</c:v>
              </c:pt>
              <c:pt idx="13">
                <c:v>Jan-12</c:v>
              </c:pt>
              <c:pt idx="14">
                <c:v>Feb-12</c:v>
              </c:pt>
              <c:pt idx="15">
                <c:v>Mar-12</c:v>
              </c:pt>
              <c:pt idx="16">
                <c:v>Apr-12</c:v>
              </c:pt>
              <c:pt idx="17">
                <c:v>May-12</c:v>
              </c:pt>
              <c:pt idx="18">
                <c:v>Jun-12</c:v>
              </c:pt>
              <c:pt idx="19">
                <c:v>Jul-12</c:v>
              </c:pt>
              <c:pt idx="20">
                <c:v>Aug-12</c:v>
              </c:pt>
              <c:pt idx="21">
                <c:v>Sept-12</c:v>
              </c:pt>
              <c:pt idx="22">
                <c:v>Oct-12</c:v>
              </c:pt>
              <c:pt idx="23">
                <c:v>Nov-12</c:v>
              </c:pt>
              <c:pt idx="24">
                <c:v>Dec-12</c:v>
              </c:pt>
              <c:pt idx="25">
                <c:v>Jan-13</c:v>
              </c:pt>
              <c:pt idx="26">
                <c:v>Feb-13</c:v>
              </c:pt>
              <c:pt idx="27">
                <c:v>Mar-13</c:v>
              </c:pt>
              <c:pt idx="28">
                <c:v>Apr-13</c:v>
              </c:pt>
              <c:pt idx="29">
                <c:v>May-13</c:v>
              </c:pt>
              <c:pt idx="30">
                <c:v>Jun-13</c:v>
              </c:pt>
            </c:strLit>
          </c:cat>
          <c:val>
            <c:numLit>
              <c:ptCount val="9"/>
              <c:pt idx="22">
                <c:v>144.000000</c:v>
              </c:pt>
              <c:pt idx="23">
                <c:v>1259.000000</c:v>
              </c:pt>
              <c:pt idx="24">
                <c:v>971.000000</c:v>
              </c:pt>
              <c:pt idx="25">
                <c:v>338.000000</c:v>
              </c:pt>
              <c:pt idx="26">
                <c:v>334.000000</c:v>
              </c:pt>
              <c:pt idx="27">
                <c:v>494.000000</c:v>
              </c:pt>
              <c:pt idx="28">
                <c:v>411.000000</c:v>
              </c:pt>
              <c:pt idx="29">
                <c:v>450.000000</c:v>
              </c:pt>
              <c:pt idx="30">
                <c:v>455.000000</c:v>
              </c:pt>
            </c:numLit>
          </c:val>
        </c:ser>
        <c:ser>
          <c:idx val="12"/>
          <c:order val="12"/>
          <c:tx>
            <c:v>Honda Accord</c:v>
          </c:tx>
          <c:spPr>
            <a:solidFill>
              <a:srgbClr val="F79646"/>
            </a:solidFill>
            <a:ln w="12700" cap="flat">
              <a:solidFill>
                <a:srgbClr val="003366"/>
              </a:solidFill>
              <a:prstDash val="solid"/>
              <a:bevel/>
            </a:ln>
            <a:effectLst/>
          </c:spPr>
          <c:dLbls>
            <c:numFmt formatCode="#,##0" sourceLinked="0"/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1"/>
              <c:pt idx="0">
                <c:v>Dec-10</c:v>
              </c:pt>
              <c:pt idx="1">
                <c:v>Jan-11</c:v>
              </c:pt>
              <c:pt idx="2">
                <c:v>Feb-11</c:v>
              </c:pt>
              <c:pt idx="3">
                <c:v>Mar-11</c:v>
              </c:pt>
              <c:pt idx="4">
                <c:v>Apr-11</c:v>
              </c:pt>
              <c:pt idx="5">
                <c:v>May-11</c:v>
              </c:pt>
              <c:pt idx="6">
                <c:v>Jun-11</c:v>
              </c:pt>
              <c:pt idx="7">
                <c:v>Jul-11</c:v>
              </c:pt>
              <c:pt idx="8">
                <c:v>Aug-11</c:v>
              </c:pt>
              <c:pt idx="9">
                <c:v>Sept-11</c:v>
              </c:pt>
              <c:pt idx="10">
                <c:v>Oct-11</c:v>
              </c:pt>
              <c:pt idx="11">
                <c:v>Nov-11</c:v>
              </c:pt>
              <c:pt idx="12">
                <c:v>Dec-11</c:v>
              </c:pt>
              <c:pt idx="13">
                <c:v>Jan-12</c:v>
              </c:pt>
              <c:pt idx="14">
                <c:v>Feb-12</c:v>
              </c:pt>
              <c:pt idx="15">
                <c:v>Mar-12</c:v>
              </c:pt>
              <c:pt idx="16">
                <c:v>Apr-12</c:v>
              </c:pt>
              <c:pt idx="17">
                <c:v>May-12</c:v>
              </c:pt>
              <c:pt idx="18">
                <c:v>Jun-12</c:v>
              </c:pt>
              <c:pt idx="19">
                <c:v>Jul-12</c:v>
              </c:pt>
              <c:pt idx="20">
                <c:v>Aug-12</c:v>
              </c:pt>
              <c:pt idx="21">
                <c:v>Sept-12</c:v>
              </c:pt>
              <c:pt idx="22">
                <c:v>Oct-12</c:v>
              </c:pt>
              <c:pt idx="23">
                <c:v>Nov-12</c:v>
              </c:pt>
              <c:pt idx="24">
                <c:v>Dec-12</c:v>
              </c:pt>
              <c:pt idx="25">
                <c:v>Jan-13</c:v>
              </c:pt>
              <c:pt idx="26">
                <c:v>Feb-13</c:v>
              </c:pt>
              <c:pt idx="27">
                <c:v>Mar-13</c:v>
              </c:pt>
              <c:pt idx="28">
                <c:v>Apr-13</c:v>
              </c:pt>
              <c:pt idx="29">
                <c:v>May-13</c:v>
              </c:pt>
              <c:pt idx="30">
                <c:v>Jun-13</c:v>
              </c:pt>
            </c:strLit>
          </c:cat>
          <c:val>
            <c:numLit>
              <c:ptCount val="6"/>
              <c:pt idx="25">
                <c:v>2.000000</c:v>
              </c:pt>
              <c:pt idx="26">
                <c:v>17.000000</c:v>
              </c:pt>
              <c:pt idx="27">
                <c:v>26.000000</c:v>
              </c:pt>
              <c:pt idx="28">
                <c:v>55.000000</c:v>
              </c:pt>
              <c:pt idx="29">
                <c:v>58.000000</c:v>
              </c:pt>
              <c:pt idx="30">
                <c:v>42.000000</c:v>
              </c:pt>
            </c:numLit>
          </c:val>
        </c:ser>
        <c:ser>
          <c:idx val="13"/>
          <c:order val="13"/>
          <c:tx>
            <c:v>Ford Fusion Energi</c:v>
          </c:tx>
          <c:spPr>
            <a:blipFill rotWithShape="1">
              <a:blip r:embed="rId10"/>
              <a:srcRect l="0" t="0" r="0" b="0"/>
              <a:tile tx="0" ty="0" sx="100000" sy="100000" flip="none" algn="tl"/>
            </a:blipFill>
            <a:ln w="12700" cap="flat">
              <a:solidFill>
                <a:srgbClr val="003366"/>
              </a:solidFill>
              <a:prstDash val="solid"/>
              <a:bevel/>
            </a:ln>
            <a:effectLst/>
          </c:spPr>
          <c:dLbls>
            <c:numFmt formatCode="#,##0" sourceLinked="0"/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1"/>
              <c:pt idx="0">
                <c:v>Dec-10</c:v>
              </c:pt>
              <c:pt idx="1">
                <c:v>Jan-11</c:v>
              </c:pt>
              <c:pt idx="2">
                <c:v>Feb-11</c:v>
              </c:pt>
              <c:pt idx="3">
                <c:v>Mar-11</c:v>
              </c:pt>
              <c:pt idx="4">
                <c:v>Apr-11</c:v>
              </c:pt>
              <c:pt idx="5">
                <c:v>May-11</c:v>
              </c:pt>
              <c:pt idx="6">
                <c:v>Jun-11</c:v>
              </c:pt>
              <c:pt idx="7">
                <c:v>Jul-11</c:v>
              </c:pt>
              <c:pt idx="8">
                <c:v>Aug-11</c:v>
              </c:pt>
              <c:pt idx="9">
                <c:v>Sept-11</c:v>
              </c:pt>
              <c:pt idx="10">
                <c:v>Oct-11</c:v>
              </c:pt>
              <c:pt idx="11">
                <c:v>Nov-11</c:v>
              </c:pt>
              <c:pt idx="12">
                <c:v>Dec-11</c:v>
              </c:pt>
              <c:pt idx="13">
                <c:v>Jan-12</c:v>
              </c:pt>
              <c:pt idx="14">
                <c:v>Feb-12</c:v>
              </c:pt>
              <c:pt idx="15">
                <c:v>Mar-12</c:v>
              </c:pt>
              <c:pt idx="16">
                <c:v>Apr-12</c:v>
              </c:pt>
              <c:pt idx="17">
                <c:v>May-12</c:v>
              </c:pt>
              <c:pt idx="18">
                <c:v>Jun-12</c:v>
              </c:pt>
              <c:pt idx="19">
                <c:v>Jul-12</c:v>
              </c:pt>
              <c:pt idx="20">
                <c:v>Aug-12</c:v>
              </c:pt>
              <c:pt idx="21">
                <c:v>Sept-12</c:v>
              </c:pt>
              <c:pt idx="22">
                <c:v>Oct-12</c:v>
              </c:pt>
              <c:pt idx="23">
                <c:v>Nov-12</c:v>
              </c:pt>
              <c:pt idx="24">
                <c:v>Dec-12</c:v>
              </c:pt>
              <c:pt idx="25">
                <c:v>Jan-13</c:v>
              </c:pt>
              <c:pt idx="26">
                <c:v>Feb-13</c:v>
              </c:pt>
              <c:pt idx="27">
                <c:v>Mar-13</c:v>
              </c:pt>
              <c:pt idx="28">
                <c:v>Apr-13</c:v>
              </c:pt>
              <c:pt idx="29">
                <c:v>May-13</c:v>
              </c:pt>
              <c:pt idx="30">
                <c:v>Jun-13</c:v>
              </c:pt>
            </c:strLit>
          </c:cat>
          <c:val>
            <c:numLit>
              <c:ptCount val="6"/>
              <c:pt idx="25">
                <c:v>0.000000</c:v>
              </c:pt>
              <c:pt idx="26">
                <c:v>119.000000</c:v>
              </c:pt>
              <c:pt idx="27">
                <c:v>295.000000</c:v>
              </c:pt>
              <c:pt idx="28">
                <c:v>364.000000</c:v>
              </c:pt>
              <c:pt idx="29">
                <c:v>416.000000</c:v>
              </c:pt>
              <c:pt idx="30">
                <c:v>390.000000</c:v>
              </c:pt>
            </c:numLit>
          </c:val>
        </c:ser>
        <c:axId val="0"/>
        <c:axId val="1"/>
      </c:areaChart>
      <c:catAx>
        <c:axId val="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25400" cap="flat">
            <a:solidFill>
              <a:srgbClr val="003366"/>
            </a:solidFill>
            <a:prstDash val="solid"/>
            <a:bevel/>
          </a:ln>
        </c:spPr>
        <c:txPr>
          <a:bodyPr rot="-5400000"/>
          <a:lstStyle/>
          <a:p>
            <a:pPr lvl="0">
              <a:defRPr b="0" i="0" strike="noStrike" sz="1500" u="none">
                <a:solidFill>
                  <a:srgbClr val="333399"/>
                </a:solidFill>
                <a:effectLst/>
                <a:latin typeface="Arial Bold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99CCFF"/>
              </a:solidFill>
              <a:prstDash val="solid"/>
              <a:bevel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8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1800" u="none">
                    <a:solidFill>
                      <a:srgbClr val="333399"/>
                    </a:solidFill>
                    <a:effectLst/>
                    <a:latin typeface="Arial Bold"/>
                  </a:rPr>
                  <a:t>New Plug-In Vehicle Sales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25400" cap="flat">
            <a:solidFill>
              <a:srgbClr val="003366"/>
            </a:solidFill>
            <a:prstDash val="solid"/>
            <a:bevel/>
          </a:ln>
        </c:spPr>
        <c:txPr>
          <a:bodyPr rot="0"/>
          <a:lstStyle/>
          <a:p>
            <a:pPr lvl="0">
              <a:defRPr b="0" i="0" strike="noStrike" sz="1600" u="none">
                <a:solidFill>
                  <a:srgbClr val="333399"/>
                </a:solidFill>
                <a:effectLst/>
                <a:latin typeface="Arial Bold"/>
              </a:defRPr>
            </a:pPr>
          </a:p>
        </c:txPr>
        <c:crossAx val="0"/>
        <c:crosses val="autoZero"/>
        <c:crossBetween val="midCat"/>
        <c:majorUnit val="2250"/>
        <c:minorUnit val="1125"/>
      </c:valAx>
      <c:spPr>
        <a:solidFill>
          <a:srgbClr val="FFFFFF"/>
        </a:solidFill>
        <a:ln w="25400" cap="flat">
          <a:solidFill>
            <a:srgbClr val="003366"/>
          </a:solidFill>
          <a:prstDash val="solid"/>
          <a:bevel/>
        </a:ln>
        <a:effectLst/>
      </c:spPr>
    </c:plotArea>
    <c:legend>
      <c:legendPos val="r"/>
      <c:layout>
        <c:manualLayout>
          <c:xMode val="edge"/>
          <c:yMode val="edge"/>
          <c:x val="0.0838294"/>
          <c:y val="0.0159323"/>
          <c:w val="0.195354"/>
          <c:h val="0.34295"/>
        </c:manualLayout>
      </c:layout>
      <c:overlay val="1"/>
      <c:spPr>
        <a:solidFill>
          <a:srgbClr val="FFFFFF"/>
        </a:solidFill>
        <a:ln w="12700" cap="flat">
          <a:solidFill>
            <a:srgbClr val="4600A5"/>
          </a:solidFill>
          <a:prstDash val="solid"/>
          <a:bevel/>
        </a:ln>
        <a:effectLst/>
      </c:spPr>
      <c:txPr>
        <a:bodyPr/>
        <a:lstStyle/>
        <a:p>
          <a:pPr lvl="0">
            <a:defRPr b="0" i="0" strike="noStrike" sz="1100" u="none">
              <a:solidFill>
                <a:srgbClr val="4600A5"/>
              </a:solidFill>
              <a:effectLst/>
              <a:latin typeface="Arial Bold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93204"/>
          <c:y val="0.0370386"/>
          <c:w val="0.905845"/>
          <c:h val="0.887894"/>
        </c:manualLayout>
      </c:layout>
      <c:barChart>
        <c:barDir val="col"/>
        <c:grouping val="stacked"/>
        <c:varyColors val="0"/>
        <c:ser>
          <c:idx val="0"/>
          <c:order val="0"/>
          <c:tx>
            <c:v>Leaf</c:v>
          </c:tx>
          <c:spPr>
            <a:blipFill rotWithShape="1">
              <a:blip r:embed="rId1"/>
              <a:srcRect l="0" t="0" r="0" b="0"/>
              <a:tile tx="0" ty="0" sx="100000" sy="100000" flip="none" algn="tl"/>
            </a:blipFill>
            <a:ln w="12700" cap="flat">
              <a:solidFill>
                <a:srgbClr val="003366"/>
              </a:solidFill>
              <a:prstDash val="solid"/>
              <a:bevel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2013*</c:v>
              </c:pt>
            </c:strLit>
          </c:cat>
          <c:val>
            <c:numLit>
              <c:ptCount val="4"/>
              <c:pt idx="0">
                <c:v>87.000000</c:v>
              </c:pt>
              <c:pt idx="1">
                <c:v>10263.000000</c:v>
              </c:pt>
              <c:pt idx="2">
                <c:v>12682.000000</c:v>
              </c:pt>
              <c:pt idx="3">
                <c:v>9839.000000</c:v>
              </c:pt>
            </c:numLit>
          </c:val>
        </c:ser>
        <c:ser>
          <c:idx val="1"/>
          <c:order val="1"/>
          <c:tx>
            <c:v>Smart ED</c:v>
          </c:tx>
          <c:spPr>
            <a:blipFill rotWithShape="1">
              <a:blip r:embed="rId2"/>
              <a:srcRect l="0" t="0" r="0" b="0"/>
              <a:tile tx="0" ty="0" sx="100000" sy="100000" flip="none" algn="tl"/>
            </a:blipFill>
            <a:ln w="12700" cap="flat">
              <a:solidFill>
                <a:srgbClr val="003366"/>
              </a:solidFill>
              <a:prstDash val="solid"/>
              <a:bevel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2013*</c:v>
              </c:pt>
            </c:strLit>
          </c:cat>
          <c:val>
            <c:numLit>
              <c:ptCount val="4"/>
              <c:pt idx="0">
                <c:v>16.000000</c:v>
              </c:pt>
              <c:pt idx="1">
                <c:v>326.000000</c:v>
              </c:pt>
              <c:pt idx="2">
                <c:v>141.000000</c:v>
              </c:pt>
              <c:pt idx="3">
                <c:v>115.000000</c:v>
              </c:pt>
            </c:numLit>
          </c:val>
        </c:ser>
        <c:ser>
          <c:idx val="2"/>
          <c:order val="2"/>
          <c:tx>
            <c:v>Mitsubishi I EV</c:v>
          </c:tx>
          <c:spPr>
            <a:solidFill>
              <a:srgbClr val="000000"/>
            </a:solidFill>
            <a:ln w="12700" cap="flat">
              <a:solidFill>
                <a:srgbClr val="003366"/>
              </a:solidFill>
              <a:prstDash val="solid"/>
              <a:bevel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2013*</c:v>
              </c:pt>
            </c:strLit>
          </c:cat>
          <c:val>
            <c:numLit>
              <c:ptCount val="4"/>
              <c:pt idx="0">
                <c:v>0.000000</c:v>
              </c:pt>
              <c:pt idx="1">
                <c:v>112.000000</c:v>
              </c:pt>
              <c:pt idx="2">
                <c:v>1177.000000</c:v>
              </c:pt>
              <c:pt idx="3">
                <c:v>882.000000</c:v>
              </c:pt>
            </c:numLit>
          </c:val>
        </c:ser>
        <c:ser>
          <c:idx val="3"/>
          <c:order val="3"/>
          <c:tx>
            <c:v>BMW Active E</c:v>
          </c:tx>
          <c:spPr>
            <a:blipFill rotWithShape="1">
              <a:blip r:embed="rId3"/>
              <a:srcRect l="0" t="0" r="0" b="0"/>
              <a:tile tx="0" ty="0" sx="100000" sy="100000" flip="none" algn="tl"/>
            </a:blipFill>
            <a:ln w="12700" cap="flat">
              <a:solidFill>
                <a:srgbClr val="003366"/>
              </a:solidFill>
              <a:prstDash val="solid"/>
              <a:bevel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2013*</c:v>
              </c:pt>
            </c:strLit>
          </c:cat>
          <c:val>
            <c:numLit>
              <c:ptCount val="4"/>
              <c:pt idx="0">
                <c:v>0.000000</c:v>
              </c:pt>
              <c:pt idx="1">
                <c:v>112.000000</c:v>
              </c:pt>
              <c:pt idx="2">
                <c:v>559.000000</c:v>
              </c:pt>
              <c:pt idx="3">
                <c:v>0.000000</c:v>
              </c:pt>
            </c:numLit>
          </c:val>
        </c:ser>
        <c:ser>
          <c:idx val="4"/>
          <c:order val="4"/>
          <c:tx>
            <c:v>Ford Focus</c:v>
          </c:tx>
          <c:spPr>
            <a:blipFill rotWithShape="1">
              <a:blip r:embed="rId4"/>
              <a:srcRect l="0" t="0" r="0" b="0"/>
              <a:tile tx="0" ty="0" sx="100000" sy="100000" flip="none" algn="tl"/>
            </a:blipFill>
            <a:ln w="12700" cap="flat">
              <a:solidFill>
                <a:srgbClr val="003366"/>
              </a:solidFill>
              <a:prstDash val="solid"/>
              <a:bevel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2013*</c:v>
              </c:pt>
            </c:strLit>
          </c:cat>
          <c:val>
            <c:numLit>
              <c:ptCount val="4"/>
              <c:pt idx="0">
                <c:v>0.000000</c:v>
              </c:pt>
              <c:pt idx="1">
                <c:v>0.000000</c:v>
              </c:pt>
              <c:pt idx="2">
                <c:v>1102.000000</c:v>
              </c:pt>
              <c:pt idx="3">
                <c:v>900.000000</c:v>
              </c:pt>
            </c:numLit>
          </c:val>
        </c:ser>
        <c:ser>
          <c:idx val="5"/>
          <c:order val="5"/>
          <c:tx>
            <c:v>Honda Fit EV</c:v>
          </c:tx>
          <c:spPr>
            <a:blipFill rotWithShape="1">
              <a:blip r:embed="rId5"/>
              <a:srcRect l="0" t="0" r="0" b="0"/>
              <a:tile tx="0" ty="0" sx="100000" sy="100000" flip="none" algn="tl"/>
            </a:blipFill>
            <a:ln w="12700" cap="flat">
              <a:solidFill>
                <a:srgbClr val="003366"/>
              </a:solidFill>
              <a:prstDash val="solid"/>
              <a:bevel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2013*</c:v>
              </c:pt>
            </c:strLit>
          </c:cat>
          <c:val>
            <c:numLit>
              <c:ptCount val="4"/>
              <c:pt idx="0">
                <c:v>0.000000</c:v>
              </c:pt>
              <c:pt idx="1">
                <c:v>0.000000</c:v>
              </c:pt>
              <c:pt idx="2">
                <c:v>139.000000</c:v>
              </c:pt>
              <c:pt idx="3">
                <c:v>291.000000</c:v>
              </c:pt>
            </c:numLit>
          </c:val>
        </c:ser>
        <c:ser>
          <c:idx val="6"/>
          <c:order val="6"/>
          <c:tx>
            <c:v>Tesla Model S*</c:v>
          </c:tx>
          <c:spPr>
            <a:solidFill>
              <a:srgbClr val="DD0806"/>
            </a:solidFill>
            <a:ln w="12700" cap="flat">
              <a:solidFill>
                <a:srgbClr val="003366"/>
              </a:solidFill>
              <a:prstDash val="solid"/>
              <a:bevel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2013*</c:v>
              </c:pt>
            </c:strLit>
          </c:cat>
          <c:val>
            <c:numLit>
              <c:ptCount val="4"/>
              <c:pt idx="0">
                <c:v>0.000000</c:v>
              </c:pt>
              <c:pt idx="1">
                <c:v>0.000000</c:v>
              </c:pt>
              <c:pt idx="2">
                <c:v>7150.000000</c:v>
              </c:pt>
              <c:pt idx="3">
                <c:v>10650.000000</c:v>
              </c:pt>
            </c:numLit>
          </c:val>
        </c:ser>
        <c:ser>
          <c:idx val="7"/>
          <c:order val="7"/>
          <c:tx>
            <c:v>RAV4 EV</c:v>
          </c:tx>
          <c:spPr>
            <a:blipFill rotWithShape="1">
              <a:blip r:embed="rId6"/>
              <a:srcRect l="0" t="0" r="0" b="0"/>
              <a:tile tx="0" ty="0" sx="100000" sy="100000" flip="none" algn="tl"/>
            </a:blipFill>
            <a:ln w="12700" cap="flat">
              <a:solidFill>
                <a:srgbClr val="003366"/>
              </a:solidFill>
              <a:prstDash val="solid"/>
              <a:bevel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2013*</c:v>
              </c:pt>
            </c:strLit>
          </c:cat>
          <c:val>
            <c:numLit>
              <c:ptCount val="4"/>
              <c:pt idx="0">
                <c:v>0.000000</c:v>
              </c:pt>
              <c:pt idx="1">
                <c:v>0.000000</c:v>
              </c:pt>
              <c:pt idx="2">
                <c:v>402.000000</c:v>
              </c:pt>
              <c:pt idx="3">
                <c:v>408.000000</c:v>
              </c:pt>
            </c:numLit>
          </c:val>
        </c:ser>
        <c:ser>
          <c:idx val="8"/>
          <c:order val="8"/>
          <c:tx>
            <c:v>Chevrolet Spark</c:v>
          </c:tx>
          <c:spPr>
            <a:blipFill rotWithShape="1">
              <a:blip r:embed="rId7"/>
              <a:srcRect l="0" t="0" r="0" b="0"/>
              <a:tile tx="0" ty="0" sx="100000" sy="100000" flip="none" algn="tl"/>
            </a:blipFill>
            <a:ln w="12700" cap="flat">
              <a:solidFill>
                <a:srgbClr val="003366"/>
              </a:solidFill>
              <a:prstDash val="solid"/>
              <a:bevel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2013*</c:v>
              </c:pt>
            </c:strLit>
          </c:cat>
          <c:val>
            <c:numLit>
              <c:ptCount val="4"/>
              <c:pt idx="0">
                <c:v>0.000000</c:v>
              </c:pt>
              <c:pt idx="1">
                <c:v>0.000000</c:v>
              </c:pt>
              <c:pt idx="2">
                <c:v>0.000000</c:v>
              </c:pt>
              <c:pt idx="3">
                <c:v>27.000000</c:v>
              </c:pt>
            </c:numLit>
          </c:val>
        </c:ser>
        <c:ser>
          <c:idx val="9"/>
          <c:order val="9"/>
          <c:tx>
            <c:v>Volt</c:v>
          </c:tx>
          <c:spPr>
            <a:blipFill rotWithShape="1">
              <a:blip r:embed="rId8"/>
              <a:srcRect l="0" t="0" r="0" b="0"/>
              <a:tile tx="0" ty="0" sx="100000" sy="100000" flip="none" algn="tl"/>
            </a:blipFill>
            <a:ln w="12700" cap="flat">
              <a:solidFill>
                <a:srgbClr val="003366"/>
              </a:solidFill>
              <a:prstDash val="solid"/>
              <a:bevel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2013*</c:v>
              </c:pt>
            </c:strLit>
          </c:cat>
          <c:val>
            <c:numLit>
              <c:ptCount val="4"/>
              <c:pt idx="0">
                <c:v>321.000000</c:v>
              </c:pt>
              <c:pt idx="1">
                <c:v>7953.000000</c:v>
              </c:pt>
              <c:pt idx="2">
                <c:v>27102.000000</c:v>
              </c:pt>
              <c:pt idx="3">
                <c:v>9855.000000</c:v>
              </c:pt>
            </c:numLit>
          </c:val>
        </c:ser>
        <c:ser>
          <c:idx val="10"/>
          <c:order val="10"/>
          <c:tx>
            <c:v>Prius PHEV</c:v>
          </c:tx>
          <c:spPr>
            <a:solidFill>
              <a:srgbClr val="8064A2"/>
            </a:solidFill>
            <a:ln w="12700" cap="flat">
              <a:solidFill>
                <a:srgbClr val="003366"/>
              </a:solidFill>
              <a:prstDash val="solid"/>
              <a:bevel/>
            </a:ln>
            <a:effectLst/>
          </c:spPr>
          <c:invertIfNegative val="0"/>
          <c:dLbls>
            <c:numFmt formatCode="#,##0" sourceLinked="0"/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2013*</c:v>
              </c:pt>
            </c:strLit>
          </c:cat>
          <c:val>
            <c:numLit>
              <c:ptCount val="2"/>
              <c:pt idx="2">
                <c:v>15102.000000</c:v>
              </c:pt>
              <c:pt idx="3">
                <c:v>4214.000000</c:v>
              </c:pt>
            </c:numLit>
          </c:val>
        </c:ser>
        <c:ser>
          <c:idx val="11"/>
          <c:order val="11"/>
          <c:tx>
            <c:v>Ford C-Max Energi</c:v>
          </c:tx>
          <c:spPr>
            <a:blipFill rotWithShape="1">
              <a:blip r:embed="rId9"/>
              <a:srcRect l="0" t="0" r="0" b="0"/>
              <a:tile tx="0" ty="0" sx="100000" sy="100000" flip="none" algn="tl"/>
            </a:blipFill>
            <a:ln w="12700" cap="flat">
              <a:solidFill>
                <a:srgbClr val="003366"/>
              </a:solidFill>
              <a:prstDash val="solid"/>
              <a:bevel/>
            </a:ln>
            <a:effectLst/>
          </c:spPr>
          <c:invertIfNegative val="0"/>
          <c:dLbls>
            <c:numFmt formatCode="#,##0" sourceLinked="0"/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2013*</c:v>
              </c:pt>
            </c:strLit>
          </c:cat>
          <c:val>
            <c:numLit>
              <c:ptCount val="2"/>
              <c:pt idx="2">
                <c:v>3540.000000</c:v>
              </c:pt>
              <c:pt idx="3">
                <c:v>2482.000000</c:v>
              </c:pt>
            </c:numLit>
          </c:val>
        </c:ser>
        <c:ser>
          <c:idx val="12"/>
          <c:order val="12"/>
          <c:tx>
            <c:v>Honda Accord</c:v>
          </c:tx>
          <c:spPr>
            <a:solidFill>
              <a:srgbClr val="E46C0A"/>
            </a:solidFill>
            <a:ln w="12700" cap="flat">
              <a:solidFill>
                <a:srgbClr val="003366"/>
              </a:solidFill>
              <a:prstDash val="solid"/>
              <a:bevel/>
            </a:ln>
            <a:effectLst/>
          </c:spPr>
          <c:invertIfNegative val="0"/>
          <c:dLbls>
            <c:numFmt formatCode="#,##0" sourceLinked="0"/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2013*</c:v>
              </c:pt>
            </c:strLit>
          </c:cat>
          <c:val>
            <c:numLit>
              <c:ptCount val="2"/>
              <c:pt idx="2">
                <c:v>45.000000</c:v>
              </c:pt>
              <c:pt idx="3">
                <c:v>200.000000</c:v>
              </c:pt>
            </c:numLit>
          </c:val>
        </c:ser>
        <c:ser>
          <c:idx val="13"/>
          <c:order val="13"/>
          <c:tx>
            <c:v>Ford Fusion Energi</c:v>
          </c:tx>
          <c:spPr>
            <a:blipFill rotWithShape="1">
              <a:blip r:embed="rId10"/>
              <a:srcRect l="0" t="0" r="0" b="0"/>
              <a:tile tx="0" ty="0" sx="100000" sy="100000" flip="none" algn="tl"/>
            </a:blipFill>
            <a:ln w="12700" cap="flat">
              <a:solidFill>
                <a:srgbClr val="003366"/>
              </a:solidFill>
              <a:prstDash val="solid"/>
              <a:bevel/>
            </a:ln>
            <a:effectLst/>
          </c:spPr>
          <c:invertIfNegative val="0"/>
          <c:dLbls>
            <c:numFmt formatCode="#,##0" sourceLinked="0"/>
            <c:txPr>
              <a:bodyPr/>
              <a:lstStyle/>
              <a:p>
                <a:pPr lvl="0">
                  <a:def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defRPr>
                </a:pPr>
                <a:r>
                  <a:rPr b="0" i="0" strike="noStrike" sz="2200" u="none">
                    <a:solidFill>
                      <a:srgbClr val="333399"/>
                    </a:solidFill>
                    <a:effectLst/>
                    <a:latin typeface="Arial Bold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2013*</c:v>
              </c:pt>
            </c:strLit>
          </c:cat>
          <c:val>
            <c:numLit>
              <c:ptCount val="2"/>
              <c:pt idx="2">
                <c:v>414.000000</c:v>
              </c:pt>
              <c:pt idx="3">
                <c:v>1584.000000</c:v>
              </c:pt>
            </c:numLit>
          </c:val>
        </c:ser>
        <c:gapWidth val="150"/>
        <c:overlap val="10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25400" cap="flat">
            <a:solidFill>
              <a:srgbClr val="003366"/>
            </a:solidFill>
            <a:prstDash val="solid"/>
            <a:bevel/>
          </a:ln>
        </c:spPr>
        <c:txPr>
          <a:bodyPr rot="0"/>
          <a:lstStyle/>
          <a:p>
            <a:pPr lvl="0">
              <a:defRPr b="0" i="0" strike="noStrike" sz="1500" u="none">
                <a:solidFill>
                  <a:srgbClr val="003366"/>
                </a:solidFill>
                <a:effectLst/>
                <a:latin typeface="Arial Bold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99CCFF"/>
              </a:solidFill>
              <a:prstDash val="solid"/>
              <a:bevel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800" u="none">
                    <a:solidFill>
                      <a:srgbClr val="003366"/>
                    </a:solidFill>
                    <a:effectLst/>
                    <a:latin typeface="Arial Bold"/>
                  </a:defRPr>
                </a:pPr>
                <a:r>
                  <a:rPr b="0" i="0" strike="noStrike" sz="1800" u="none">
                    <a:solidFill>
                      <a:srgbClr val="003366"/>
                    </a:solidFill>
                    <a:effectLst/>
                    <a:latin typeface="Arial Bold"/>
                  </a:rPr>
                  <a:t>New Plug-In Vehicle Sales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25400" cap="flat">
            <a:solidFill>
              <a:srgbClr val="003366"/>
            </a:solidFill>
            <a:prstDash val="solid"/>
            <a:bevel/>
          </a:ln>
        </c:spPr>
        <c:txPr>
          <a:bodyPr rot="0"/>
          <a:lstStyle/>
          <a:p>
            <a:pPr lvl="0">
              <a:defRPr b="0" i="0" strike="noStrike" sz="1600" u="none">
                <a:solidFill>
                  <a:srgbClr val="003366"/>
                </a:solidFill>
                <a:effectLst/>
                <a:latin typeface="Arial Bold"/>
              </a:defRPr>
            </a:pPr>
          </a:p>
        </c:txPr>
        <c:crossAx val="0"/>
        <c:crosses val="autoZero"/>
        <c:crossBetween val="between"/>
        <c:majorUnit val="17500"/>
        <c:minorUnit val="8750"/>
      </c:valAx>
      <c:spPr>
        <a:solidFill>
          <a:srgbClr val="FFFFFF"/>
        </a:solidFill>
        <a:ln w="25400" cap="flat">
          <a:solidFill>
            <a:srgbClr val="003366"/>
          </a:solidFill>
          <a:prstDash val="solid"/>
          <a:bevel/>
        </a:ln>
        <a:effectLst/>
      </c:spPr>
    </c:plotArea>
    <c:legend>
      <c:legendPos val="r"/>
      <c:layout>
        <c:manualLayout>
          <c:xMode val="edge"/>
          <c:yMode val="edge"/>
          <c:x val="0.0923639"/>
          <c:y val="0.0317234"/>
          <c:w val="0.192679"/>
          <c:h val="0.380349"/>
        </c:manualLayout>
      </c:layout>
      <c:overlay val="1"/>
      <c:spPr>
        <a:solidFill>
          <a:srgbClr val="FFFFFF"/>
        </a:solidFill>
        <a:ln w="12700" cap="flat">
          <a:solidFill>
            <a:srgbClr val="4600A5"/>
          </a:solidFill>
          <a:prstDash val="solid"/>
          <a:bevel/>
        </a:ln>
        <a:effectLst/>
      </c:spPr>
      <c:txPr>
        <a:bodyPr/>
        <a:lstStyle/>
        <a:p>
          <a:pPr lvl="0">
            <a:defRPr b="0" i="0" strike="noStrike" sz="1100" u="none">
              <a:solidFill>
                <a:srgbClr val="4600A5"/>
              </a:solidFill>
              <a:effectLst/>
              <a:latin typeface="Arial Bold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27</xdr:col>
      <xdr:colOff>500050</xdr:colOff>
      <xdr:row>2</xdr:row>
      <xdr:rowOff>52003</xdr:rowOff>
    </xdr:from>
    <xdr:to>
      <xdr:col>43</xdr:col>
      <xdr:colOff>659279</xdr:colOff>
      <xdr:row>28</xdr:row>
      <xdr:rowOff>213012</xdr:rowOff>
    </xdr:to>
    <xdr:graphicFrame>
      <xdr:nvGraphicFramePr>
        <xdr:cNvPr id="2" name="Chart 2"/>
        <xdr:cNvGraphicFramePr/>
      </xdr:nvGraphicFramePr>
      <xdr:xfrm>
        <a:off x="18927750" y="788603"/>
        <a:ext cx="13164030" cy="630146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27</xdr:col>
      <xdr:colOff>410381</xdr:colOff>
      <xdr:row>30</xdr:row>
      <xdr:rowOff>17270</xdr:rowOff>
    </xdr:from>
    <xdr:to>
      <xdr:col>43</xdr:col>
      <xdr:colOff>762412</xdr:colOff>
      <xdr:row>55</xdr:row>
      <xdr:rowOff>102763</xdr:rowOff>
    </xdr:to>
    <xdr:graphicFrame>
      <xdr:nvGraphicFramePr>
        <xdr:cNvPr id="3" name="Chart 3"/>
        <xdr:cNvGraphicFramePr/>
      </xdr:nvGraphicFramePr>
      <xdr:xfrm>
        <a:off x="18838081" y="7376920"/>
        <a:ext cx="13356832" cy="566079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42</xdr:col>
      <xdr:colOff>80689</xdr:colOff>
      <xdr:row>55</xdr:row>
      <xdr:rowOff>172170</xdr:rowOff>
    </xdr:from>
    <xdr:to>
      <xdr:col>43</xdr:col>
      <xdr:colOff>436240</xdr:colOff>
      <xdr:row>56</xdr:row>
      <xdr:rowOff>180407</xdr:rowOff>
    </xdr:to>
    <xdr:sp>
      <xdr:nvSpPr>
        <xdr:cNvPr id="4" name="Shape 4"/>
        <xdr:cNvSpPr/>
      </xdr:nvSpPr>
      <xdr:spPr>
        <a:xfrm>
          <a:off x="30700389" y="13107120"/>
          <a:ext cx="1168352" cy="19873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lvl="0" marL="0" marR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200" u="none">
              <a:ln>
                <a:noFill/>
              </a:ln>
              <a:solidFill>
                <a:srgbClr val="000080"/>
              </a:solidFill>
              <a:uFillTx/>
              <a:latin typeface="Arial Bold"/>
              <a:ea typeface="Arial Bold"/>
              <a:cs typeface="Arial Bold"/>
              <a:sym typeface="Arial Bold"/>
            </a:rPr>
            <a:t>* Through June</a:t>
          </a:r>
        </a:p>
      </xdr:txBody>
    </xdr:sp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C81"/>
  <sheetViews>
    <sheetView workbookViewId="0" showGridLines="0" defaultGridColor="1"/>
  </sheetViews>
  <sheetFormatPr defaultColWidth="8" defaultRowHeight="14" customHeight="1" outlineLevelRow="0" outlineLevelCol="0"/>
  <cols>
    <col min="1" max="1" width="7.625" style="1" customWidth="1"/>
    <col min="2" max="2" width="6.75" style="1" customWidth="1"/>
    <col min="3" max="3" width="6.75" style="1" customWidth="1"/>
    <col min="4" max="4" width="6.75" style="1" customWidth="1"/>
    <col min="5" max="5" width="6.75" style="1" customWidth="1"/>
    <col min="6" max="6" width="6.75" style="1" customWidth="1"/>
    <col min="7" max="7" width="6.75" style="1" customWidth="1"/>
    <col min="8" max="8" width="8.375" style="1" customWidth="1"/>
    <col min="9" max="9" width="6.75" style="1" customWidth="1"/>
    <col min="10" max="10" width="8.5" style="1" customWidth="1"/>
    <col min="11" max="11" width="7.25" style="1" customWidth="1"/>
    <col min="12" max="12" width="7.25" style="1" customWidth="1"/>
    <col min="13" max="13" width="7.25" style="1" customWidth="1"/>
    <col min="14" max="14" width="7.25" style="1" customWidth="1"/>
    <col min="15" max="15" width="8.375" style="1" customWidth="1"/>
    <col min="16" max="16" width="6.75" style="1" customWidth="1"/>
    <col min="17" max="17" width="6.75" style="1" customWidth="1"/>
    <col min="18" max="18" width="9.875" style="1" customWidth="1"/>
    <col min="19" max="19" width="8" style="1" customWidth="1"/>
    <col min="20" max="20" width="8.875" style="1" customWidth="1"/>
    <col min="21" max="21" hidden="1" width="8" style="1" customWidth="1"/>
    <col min="22" max="22" hidden="1" width="8" style="1" customWidth="1"/>
    <col min="23" max="23" hidden="1" width="8" style="1" customWidth="1"/>
    <col min="24" max="24" width="8" style="1" customWidth="1"/>
    <col min="25" max="25" width="8" style="1" customWidth="1"/>
    <col min="26" max="26" width="8" style="1" customWidth="1"/>
    <col min="27" max="27" width="8" style="1" customWidth="1"/>
    <col min="28" max="28" width="8" style="1" customWidth="1"/>
    <col min="29" max="29" width="8" style="1" customWidth="1"/>
    <col min="30" max="256" width="8" style="1" customWidth="1"/>
  </cols>
  <sheetData>
    <row r="1" ht="15" customHeight="1">
      <c r="A1" t="s" s="2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4"/>
      <c r="X1" s="4"/>
      <c r="Y1" s="4"/>
      <c r="Z1" s="5"/>
      <c r="AA1" s="5"/>
      <c r="AB1" s="5"/>
      <c r="AC1" s="5"/>
    </row>
    <row r="2" ht="43" customHeight="1">
      <c r="A2" t="s" s="6">
        <v>2</v>
      </c>
      <c r="B2" t="s" s="7">
        <v>3</v>
      </c>
      <c r="C2" t="s" s="7">
        <v>4</v>
      </c>
      <c r="D2" t="s" s="7">
        <v>5</v>
      </c>
      <c r="E2" t="s" s="7">
        <v>6</v>
      </c>
      <c r="F2" t="s" s="7">
        <v>7</v>
      </c>
      <c r="G2" t="s" s="7">
        <v>8</v>
      </c>
      <c r="H2" t="s" s="7">
        <v>9</v>
      </c>
      <c r="I2" t="s" s="7">
        <v>10</v>
      </c>
      <c r="J2" t="s" s="7">
        <v>11</v>
      </c>
      <c r="K2" t="s" s="7">
        <v>12</v>
      </c>
      <c r="L2" t="s" s="7">
        <v>13</v>
      </c>
      <c r="M2" t="s" s="7">
        <v>14</v>
      </c>
      <c r="N2" t="s" s="7">
        <v>15</v>
      </c>
      <c r="O2" t="s" s="7">
        <v>16</v>
      </c>
      <c r="P2" t="s" s="7">
        <v>17</v>
      </c>
      <c r="Q2" t="s" s="7">
        <v>18</v>
      </c>
      <c r="R2" t="s" s="8">
        <v>19</v>
      </c>
      <c r="S2" t="s" s="9">
        <v>20</v>
      </c>
      <c r="T2" t="s" s="6">
        <v>21</v>
      </c>
      <c r="U2" t="s" s="7">
        <v>22</v>
      </c>
      <c r="V2" t="s" s="7">
        <v>23</v>
      </c>
      <c r="W2" t="s" s="7">
        <v>24</v>
      </c>
      <c r="X2" t="s" s="7">
        <v>25</v>
      </c>
      <c r="Y2" t="s" s="10">
        <v>26</v>
      </c>
      <c r="Z2" s="11"/>
      <c r="AA2" s="11"/>
      <c r="AB2" s="11"/>
      <c r="AC2" s="11"/>
    </row>
    <row r="3" ht="15" customHeight="1">
      <c r="A3" s="12">
        <v>40513</v>
      </c>
      <c r="B3" s="13">
        <v>326</v>
      </c>
      <c r="C3" s="13">
        <v>19</v>
      </c>
      <c r="D3" s="13">
        <v>0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>
        <f>SUM(B3:E3)</f>
        <v>345</v>
      </c>
      <c r="Q3" s="13">
        <f>P3</f>
        <v>345</v>
      </c>
      <c r="R3" s="13">
        <f>P3</f>
        <v>345</v>
      </c>
      <c r="S3" s="14"/>
      <c r="T3" s="15">
        <f>P3/U3</f>
        <v>0.000638284882268816</v>
      </c>
      <c r="U3" s="16">
        <v>540511</v>
      </c>
      <c r="V3" s="16">
        <f>U3</f>
        <v>540511</v>
      </c>
      <c r="W3" s="15">
        <f>Q3/V3</f>
        <v>0.000638284882268816</v>
      </c>
      <c r="X3" s="17"/>
      <c r="Y3" s="17"/>
      <c r="Z3" s="5"/>
      <c r="AA3" s="5"/>
      <c r="AB3" s="5"/>
      <c r="AC3" s="5"/>
    </row>
    <row r="4" ht="19.5" customHeight="1">
      <c r="A4" s="18">
        <v>40544</v>
      </c>
      <c r="B4" s="19">
        <v>321</v>
      </c>
      <c r="C4" s="19">
        <v>87</v>
      </c>
      <c r="D4" s="19">
        <v>16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>
        <f>SUM(B4:E4)</f>
        <v>424</v>
      </c>
      <c r="Q4" s="19">
        <f>SUM(P$4:P4)</f>
        <v>424</v>
      </c>
      <c r="R4" s="19">
        <f>R3+P4</f>
        <v>769</v>
      </c>
      <c r="S4" s="20"/>
      <c r="T4" s="21">
        <f>P4/U4</f>
        <v>0.001042634915482637</v>
      </c>
      <c r="U4" s="22">
        <v>406662</v>
      </c>
      <c r="V4" s="22">
        <f>U4</f>
        <v>406662</v>
      </c>
      <c r="W4" s="21">
        <f>Q4/V4</f>
        <v>0.001042634915482637</v>
      </c>
      <c r="X4" s="5"/>
      <c r="Y4" s="5"/>
      <c r="Z4" s="5"/>
      <c r="AA4" s="5"/>
      <c r="AB4" s="5"/>
      <c r="AC4" s="5"/>
    </row>
    <row r="5" ht="19" customHeight="1">
      <c r="A5" s="23">
        <v>40575</v>
      </c>
      <c r="B5" s="24">
        <v>281</v>
      </c>
      <c r="C5" s="24">
        <v>67</v>
      </c>
      <c r="D5" s="24">
        <v>16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>
        <f>SUM(B5:E5)</f>
        <v>364</v>
      </c>
      <c r="Q5" s="24">
        <f>SUM(P$4:P5)</f>
        <v>788</v>
      </c>
      <c r="R5" s="24">
        <f>R4+P5</f>
        <v>1133</v>
      </c>
      <c r="S5" s="20"/>
      <c r="T5" s="21">
        <f>P5/U5</f>
        <v>0.0007154270844184305</v>
      </c>
      <c r="U5" s="22">
        <v>508787</v>
      </c>
      <c r="V5" s="22">
        <f>U5+V4</f>
        <v>915449</v>
      </c>
      <c r="W5" s="21">
        <f>Q5/V5</f>
        <v>0.0008607797922112537</v>
      </c>
      <c r="X5" s="5"/>
      <c r="Y5" s="5"/>
      <c r="Z5" s="5"/>
      <c r="AA5" s="5"/>
      <c r="AB5" s="5"/>
      <c r="AC5" s="5"/>
    </row>
    <row r="6" ht="19" customHeight="1">
      <c r="A6" s="23">
        <v>40603</v>
      </c>
      <c r="B6" s="24">
        <v>608</v>
      </c>
      <c r="C6" s="24">
        <v>298</v>
      </c>
      <c r="D6" s="24">
        <v>0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SUM(B6:E6)</f>
        <v>906</v>
      </c>
      <c r="Q6" s="24">
        <f>SUM(P$4:P6)</f>
        <v>1694</v>
      </c>
      <c r="R6" s="24">
        <f>R5+P6</f>
        <v>2039</v>
      </c>
      <c r="S6" s="20"/>
      <c r="T6" s="21">
        <f>P6/U6</f>
        <v>0.001342713555923427</v>
      </c>
      <c r="U6" s="22">
        <v>674753</v>
      </c>
      <c r="V6" s="22">
        <f>U6+V5</f>
        <v>1590202</v>
      </c>
      <c r="W6" s="21">
        <f>Q6/V6</f>
        <v>0.001065273468402127</v>
      </c>
      <c r="X6" s="5"/>
      <c r="Y6" s="5"/>
      <c r="Z6" s="5"/>
      <c r="AA6" s="5"/>
      <c r="AB6" s="5"/>
      <c r="AC6" s="5"/>
    </row>
    <row r="7" ht="19" customHeight="1">
      <c r="A7" s="23">
        <v>40634</v>
      </c>
      <c r="B7" s="24">
        <v>493</v>
      </c>
      <c r="C7" s="24">
        <v>573</v>
      </c>
      <c r="D7" s="24">
        <v>0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SUM(B7:E7)</f>
        <v>1066</v>
      </c>
      <c r="Q7" s="24">
        <f>SUM(P$4:P7)</f>
        <v>2760</v>
      </c>
      <c r="R7" s="24">
        <f>R6+P7</f>
        <v>3105</v>
      </c>
      <c r="S7" s="20"/>
      <c r="T7" s="21">
        <f>P7/U7</f>
        <v>0.001698961816390997</v>
      </c>
      <c r="U7" s="22">
        <v>627442</v>
      </c>
      <c r="V7" s="22">
        <f>U7+V6</f>
        <v>2217644</v>
      </c>
      <c r="W7" s="21">
        <f>Q7/V7</f>
        <v>0.001244564050857577</v>
      </c>
      <c r="X7" s="5"/>
      <c r="Y7" s="5"/>
      <c r="Z7" s="5"/>
      <c r="AA7" s="5"/>
      <c r="AB7" s="5"/>
      <c r="AC7" s="5"/>
    </row>
    <row r="8" ht="19" customHeight="1">
      <c r="A8" s="23">
        <v>40664</v>
      </c>
      <c r="B8" s="24">
        <v>481</v>
      </c>
      <c r="C8" s="24">
        <v>1142</v>
      </c>
      <c r="D8" s="24">
        <v>8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>SUM(B8:E8)</f>
        <v>1631</v>
      </c>
      <c r="Q8" s="24">
        <f>SUM(P$4:P8)</f>
        <v>4391</v>
      </c>
      <c r="R8" s="24">
        <f>R7+P8</f>
        <v>4736</v>
      </c>
      <c r="S8" s="20"/>
      <c r="T8" s="21">
        <f>P8/U8</f>
        <v>0.002904802273973969</v>
      </c>
      <c r="U8" s="22">
        <v>561484</v>
      </c>
      <c r="V8" s="22">
        <f>U8+V7</f>
        <v>2779128</v>
      </c>
      <c r="W8" s="21">
        <f>Q8/V8</f>
        <v>0.00157999199748986</v>
      </c>
      <c r="X8" s="5"/>
      <c r="Y8" s="5"/>
      <c r="Z8" s="5"/>
      <c r="AA8" s="5"/>
      <c r="AB8" s="5"/>
      <c r="AC8" s="5"/>
    </row>
    <row r="9" ht="19" customHeight="1">
      <c r="A9" s="23">
        <v>40695</v>
      </c>
      <c r="B9" s="24">
        <v>561</v>
      </c>
      <c r="C9" s="24">
        <v>1708</v>
      </c>
      <c r="D9" s="24">
        <v>0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>
        <f>SUM(B9:E9)</f>
        <v>2269</v>
      </c>
      <c r="Q9" s="24">
        <f>SUM(P$4:P9)</f>
        <v>6660</v>
      </c>
      <c r="R9" s="24">
        <f>R8+P9</f>
        <v>7005</v>
      </c>
      <c r="S9" s="20"/>
      <c r="T9" s="21">
        <f>P9/U9</f>
        <v>0.004227041890376354</v>
      </c>
      <c r="U9" s="22">
        <v>536782</v>
      </c>
      <c r="V9" s="22">
        <f>U9+V8</f>
        <v>3315910</v>
      </c>
      <c r="W9" s="21">
        <f>Q9/V9</f>
        <v>0.002008498421247863</v>
      </c>
      <c r="X9" s="5"/>
      <c r="Y9" s="5"/>
      <c r="Z9" s="5"/>
      <c r="AA9" s="5"/>
      <c r="AB9" s="5"/>
      <c r="AC9" s="5"/>
    </row>
    <row r="10" ht="19" customHeight="1">
      <c r="A10" s="23">
        <v>40725</v>
      </c>
      <c r="B10" s="24">
        <v>125</v>
      </c>
      <c r="C10" s="24">
        <v>931</v>
      </c>
      <c r="D10" s="24">
        <v>1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>
        <f>SUM(B10:E10)</f>
        <v>1057</v>
      </c>
      <c r="Q10" s="24">
        <f>SUM(P$4:P10)</f>
        <v>7717</v>
      </c>
      <c r="R10" s="24">
        <f>R9+P10</f>
        <v>8062</v>
      </c>
      <c r="S10" s="20"/>
      <c r="T10" s="21">
        <f>P10/U10</f>
        <v>0.002040863611614194</v>
      </c>
      <c r="U10" s="22">
        <v>517918</v>
      </c>
      <c r="V10" s="22">
        <f>U10+V9</f>
        <v>3833828</v>
      </c>
      <c r="W10" s="21">
        <f>Q10/V10</f>
        <v>0.002012870686947876</v>
      </c>
      <c r="X10" s="5"/>
      <c r="Y10" s="5"/>
      <c r="Z10" s="5"/>
      <c r="AA10" s="5"/>
      <c r="AB10" s="5"/>
      <c r="AC10" s="5"/>
    </row>
    <row r="11" ht="19" customHeight="1">
      <c r="A11" s="23">
        <v>40756</v>
      </c>
      <c r="B11" s="24">
        <v>302</v>
      </c>
      <c r="C11" s="24">
        <v>1362</v>
      </c>
      <c r="D11" s="24">
        <v>1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>SUM(B11:E11)</f>
        <v>1665</v>
      </c>
      <c r="Q11" s="24">
        <f>SUM(P$4:P11)</f>
        <v>9382</v>
      </c>
      <c r="R11" s="24">
        <f>R10+P11</f>
        <v>9727</v>
      </c>
      <c r="S11" s="20"/>
      <c r="T11" s="21">
        <f>P11/U11</f>
        <v>0.003206671417290989</v>
      </c>
      <c r="U11" s="22">
        <v>519230</v>
      </c>
      <c r="V11" s="22">
        <f>U11+V10</f>
        <v>4353058</v>
      </c>
      <c r="W11" s="21">
        <f>Q11/V11</f>
        <v>0.002155266481631993</v>
      </c>
      <c r="X11" s="5"/>
      <c r="Y11" s="5"/>
      <c r="Z11" s="5"/>
      <c r="AA11" s="5"/>
      <c r="AB11" s="5"/>
      <c r="AC11" s="5"/>
    </row>
    <row r="12" ht="19" customHeight="1">
      <c r="A12" s="23">
        <v>40787</v>
      </c>
      <c r="B12" s="24">
        <v>723</v>
      </c>
      <c r="C12" s="24">
        <v>1031</v>
      </c>
      <c r="D12" s="24">
        <v>0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>
        <f>SUM(B12:E12)</f>
        <v>1754</v>
      </c>
      <c r="Q12" s="24">
        <f>SUM(P$4:P12)</f>
        <v>11136</v>
      </c>
      <c r="R12" s="24">
        <f>R11+P12</f>
        <v>11481</v>
      </c>
      <c r="S12" s="20"/>
      <c r="T12" s="21">
        <f>P12/U12</f>
        <v>0.003539001654493362</v>
      </c>
      <c r="U12" s="22">
        <v>495620</v>
      </c>
      <c r="V12" s="22">
        <f>U12+V11</f>
        <v>4848678</v>
      </c>
      <c r="W12" s="21">
        <f>Q12/V12</f>
        <v>0.002296708504874937</v>
      </c>
      <c r="X12" s="5"/>
      <c r="Y12" s="5"/>
      <c r="Z12" s="5"/>
      <c r="AA12" s="5"/>
      <c r="AB12" s="5"/>
      <c r="AC12" s="5"/>
    </row>
    <row r="13" ht="19" customHeight="1">
      <c r="A13" s="23">
        <v>40817</v>
      </c>
      <c r="B13" s="24">
        <v>1108</v>
      </c>
      <c r="C13" s="24">
        <v>849</v>
      </c>
      <c r="D13" s="24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>SUM(B13:E13)</f>
        <v>1974</v>
      </c>
      <c r="Q13" s="24">
        <f>SUM(P$4:P13)</f>
        <v>13110</v>
      </c>
      <c r="R13" s="24">
        <f>R12+P13</f>
        <v>13455</v>
      </c>
      <c r="S13" s="20"/>
      <c r="T13" s="21">
        <f>P13/U13</f>
        <v>0.004036124747742204</v>
      </c>
      <c r="U13" s="22">
        <v>489083</v>
      </c>
      <c r="V13" s="22">
        <f>U13+V12</f>
        <v>5337761</v>
      </c>
      <c r="W13" s="21">
        <f>Q13/V13</f>
        <v>0.002456085988113743</v>
      </c>
      <c r="X13" s="5"/>
      <c r="Y13" s="5"/>
      <c r="Z13" s="5"/>
      <c r="AA13" s="5"/>
      <c r="AB13" s="5"/>
      <c r="AC13" s="5"/>
    </row>
    <row r="14" ht="19" customHeight="1">
      <c r="A14" s="23">
        <v>40848</v>
      </c>
      <c r="B14" s="24">
        <v>1139</v>
      </c>
      <c r="C14" s="24">
        <v>672</v>
      </c>
      <c r="D14" s="24">
        <v>101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>SUM(B14:E14)</f>
        <v>1912</v>
      </c>
      <c r="Q14" s="24">
        <f>SUM(P$4:P14)</f>
        <v>15022</v>
      </c>
      <c r="R14" s="24">
        <f>R13+P14</f>
        <v>15367</v>
      </c>
      <c r="S14" s="20"/>
      <c r="T14" s="21">
        <f>P14/U14</f>
        <v>0.004064772749015164</v>
      </c>
      <c r="U14" s="22">
        <v>470383</v>
      </c>
      <c r="V14" s="22">
        <f>U14+V13</f>
        <v>5808144</v>
      </c>
      <c r="W14" s="21">
        <f>Q14/V14</f>
        <v>0.002586368382051134</v>
      </c>
      <c r="X14" s="5"/>
      <c r="Y14" s="5"/>
      <c r="Z14" s="5"/>
      <c r="AA14" s="5"/>
      <c r="AB14" s="5"/>
      <c r="AC14" s="5"/>
    </row>
    <row r="15" ht="15" customHeight="1">
      <c r="A15" s="25">
        <v>40878</v>
      </c>
      <c r="B15" s="26">
        <v>1529</v>
      </c>
      <c r="C15" s="26">
        <v>954</v>
      </c>
      <c r="D15" s="26">
        <v>182</v>
      </c>
      <c r="E15" s="26">
        <v>76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>
        <f>SUM(B15:E15)</f>
        <v>2741</v>
      </c>
      <c r="Q15" s="26">
        <f>SUM(P$4:P15)</f>
        <v>17763</v>
      </c>
      <c r="R15" s="26">
        <f>R14+P15</f>
        <v>18108</v>
      </c>
      <c r="S15" s="27">
        <f>P15/P3-1</f>
        <v>6.944927536231884</v>
      </c>
      <c r="T15" s="21">
        <f>P15/U15</f>
        <v>0.00479431329027022</v>
      </c>
      <c r="U15" s="22">
        <v>571719</v>
      </c>
      <c r="V15" s="22">
        <f>U15+V14</f>
        <v>6379863</v>
      </c>
      <c r="W15" s="21">
        <f>Q15/V15</f>
        <v>0.002784229065733857</v>
      </c>
      <c r="X15" s="21">
        <f>SUM(P4:P15)/SUM(U4:U15)</f>
        <v>0.002784229065733857</v>
      </c>
      <c r="Y15" s="21">
        <f>Q15/12778885</f>
        <v>0.001390027377192924</v>
      </c>
      <c r="Z15" s="5"/>
      <c r="AA15" s="5"/>
      <c r="AB15" s="5"/>
      <c r="AC15" s="5"/>
    </row>
    <row r="16" ht="19.5" customHeight="1">
      <c r="A16" s="18">
        <v>40909</v>
      </c>
      <c r="B16" s="19">
        <v>603</v>
      </c>
      <c r="C16" s="19">
        <v>676</v>
      </c>
      <c r="D16" s="19">
        <v>0</v>
      </c>
      <c r="E16" s="19">
        <v>36</v>
      </c>
      <c r="F16" s="19">
        <v>112</v>
      </c>
      <c r="G16" s="19"/>
      <c r="H16" s="19"/>
      <c r="I16" s="19"/>
      <c r="J16" s="19"/>
      <c r="K16" s="19"/>
      <c r="L16" s="19"/>
      <c r="M16" s="19"/>
      <c r="N16" s="19"/>
      <c r="O16" s="19"/>
      <c r="P16" s="19">
        <f>SUM(B16:F16)</f>
        <v>1427</v>
      </c>
      <c r="Q16" s="19">
        <f>SUM(P$16:P16)</f>
        <v>1427</v>
      </c>
      <c r="R16" s="19">
        <f>R15+P16</f>
        <v>19535</v>
      </c>
      <c r="S16" s="27">
        <f>P16/P4-1</f>
        <v>2.365566037735849</v>
      </c>
      <c r="T16" s="21">
        <f>P16/U16</f>
        <v>0.003007699457686706</v>
      </c>
      <c r="U16" s="22">
        <v>474449</v>
      </c>
      <c r="V16" s="22">
        <f>U16</f>
        <v>474449</v>
      </c>
      <c r="W16" s="21">
        <f>Q16/V16</f>
        <v>0.003007699457686706</v>
      </c>
      <c r="X16" s="5"/>
      <c r="Y16" s="5"/>
      <c r="Z16" s="5"/>
      <c r="AA16" s="5"/>
      <c r="AB16" s="5"/>
      <c r="AC16" s="5"/>
    </row>
    <row r="17" ht="19" customHeight="1">
      <c r="A17" s="23">
        <v>40940</v>
      </c>
      <c r="B17" s="24">
        <v>1023</v>
      </c>
      <c r="C17" s="24">
        <v>478</v>
      </c>
      <c r="D17" s="24">
        <v>2</v>
      </c>
      <c r="E17" s="24">
        <v>44</v>
      </c>
      <c r="F17" s="24">
        <v>115</v>
      </c>
      <c r="G17" s="24"/>
      <c r="H17" s="24"/>
      <c r="I17" s="24"/>
      <c r="J17" s="24"/>
      <c r="K17" s="24"/>
      <c r="L17" s="24"/>
      <c r="M17" s="24"/>
      <c r="N17" s="24"/>
      <c r="O17" s="24"/>
      <c r="P17" s="24">
        <f>SUM(B17:F17)</f>
        <v>1662</v>
      </c>
      <c r="Q17" s="24">
        <f>SUM(P$16:P17)</f>
        <v>3089</v>
      </c>
      <c r="R17" s="24">
        <f>R16+P17</f>
        <v>21197</v>
      </c>
      <c r="S17" s="27">
        <f>P17/P5-1</f>
        <v>3.565934065934066</v>
      </c>
      <c r="T17" s="21">
        <f>P17/U17</f>
        <v>0.002685344514190155</v>
      </c>
      <c r="U17" s="22">
        <v>618915</v>
      </c>
      <c r="V17" s="22">
        <f>U17+V16</f>
        <v>1093364</v>
      </c>
      <c r="W17" s="21">
        <f>Q17/V17</f>
        <v>0.002825225633915146</v>
      </c>
      <c r="X17" s="5"/>
      <c r="Y17" s="5"/>
      <c r="Z17" s="5"/>
      <c r="AA17" s="5"/>
      <c r="AB17" s="5"/>
      <c r="AC17" s="5"/>
    </row>
    <row r="18" ht="19" customHeight="1">
      <c r="A18" s="23">
        <v>40980</v>
      </c>
      <c r="B18" s="24">
        <v>2289</v>
      </c>
      <c r="C18" s="24">
        <v>579</v>
      </c>
      <c r="D18" s="24">
        <v>0</v>
      </c>
      <c r="E18" s="24">
        <v>56</v>
      </c>
      <c r="F18" s="24">
        <v>326</v>
      </c>
      <c r="G18" s="24">
        <v>911</v>
      </c>
      <c r="H18" s="24"/>
      <c r="I18" s="24"/>
      <c r="J18" s="24"/>
      <c r="K18" s="24"/>
      <c r="L18" s="24"/>
      <c r="M18" s="24"/>
      <c r="N18" s="24"/>
      <c r="O18" s="24"/>
      <c r="P18" s="24">
        <f>SUM(B18:G18)</f>
        <v>4161</v>
      </c>
      <c r="Q18" s="24">
        <f>SUM(P$16:P18)</f>
        <v>7250</v>
      </c>
      <c r="R18" s="24">
        <f>R17+P18</f>
        <v>25358</v>
      </c>
      <c r="S18" s="27">
        <f>P18/P6-1</f>
        <v>3.592715231788079</v>
      </c>
      <c r="T18" s="21">
        <f>P18/U18</f>
        <v>0.005401693335445027</v>
      </c>
      <c r="U18" s="22">
        <v>770314</v>
      </c>
      <c r="V18" s="22">
        <f>U18+V17</f>
        <v>1863678</v>
      </c>
      <c r="W18" s="21">
        <f>Q18/V18</f>
        <v>0.003890156990638941</v>
      </c>
      <c r="X18" s="5"/>
      <c r="Y18" s="5"/>
      <c r="Z18" s="5"/>
      <c r="AA18" s="5"/>
      <c r="AB18" s="5"/>
      <c r="AC18" s="5"/>
    </row>
    <row r="19" ht="19" customHeight="1">
      <c r="A19" s="23">
        <v>41011</v>
      </c>
      <c r="B19" s="24">
        <v>1462</v>
      </c>
      <c r="C19" s="24">
        <v>370</v>
      </c>
      <c r="D19" s="24">
        <v>0</v>
      </c>
      <c r="E19" s="24">
        <v>79</v>
      </c>
      <c r="F19" s="24">
        <v>30</v>
      </c>
      <c r="G19" s="24">
        <v>1654</v>
      </c>
      <c r="H19" s="24"/>
      <c r="I19" s="24"/>
      <c r="J19" s="24"/>
      <c r="K19" s="24"/>
      <c r="L19" s="24"/>
      <c r="M19" s="24"/>
      <c r="N19" s="24"/>
      <c r="O19" s="24"/>
      <c r="P19" s="24">
        <f>SUM(B19:H19)</f>
        <v>3595</v>
      </c>
      <c r="Q19" s="24">
        <f>SUM(P$16:P19)</f>
        <v>10845</v>
      </c>
      <c r="R19" s="24">
        <f>R18+P19</f>
        <v>28953</v>
      </c>
      <c r="S19" s="27">
        <f>P19/P7-1</f>
        <v>2.372420262664165</v>
      </c>
      <c r="T19" s="21">
        <f>P19/U19</f>
        <v>0.005621438713026727</v>
      </c>
      <c r="U19" s="22">
        <v>639516</v>
      </c>
      <c r="V19" s="22">
        <f>U19+V18</f>
        <v>2503194</v>
      </c>
      <c r="W19" s="21">
        <f>Q19/V19</f>
        <v>0.00433246484291669</v>
      </c>
      <c r="X19" s="5"/>
      <c r="Y19" s="5"/>
      <c r="Z19" s="5"/>
      <c r="AA19" s="5"/>
      <c r="AB19" s="5"/>
      <c r="AC19" s="5"/>
    </row>
    <row r="20" ht="19" customHeight="1">
      <c r="A20" s="23">
        <v>41041</v>
      </c>
      <c r="B20" s="24">
        <v>1680</v>
      </c>
      <c r="C20" s="24">
        <v>510</v>
      </c>
      <c r="D20" s="24">
        <v>0</v>
      </c>
      <c r="E20" s="24">
        <v>85</v>
      </c>
      <c r="F20" s="24">
        <v>11</v>
      </c>
      <c r="G20" s="24">
        <v>1086</v>
      </c>
      <c r="H20" s="24">
        <v>6</v>
      </c>
      <c r="I20" s="24"/>
      <c r="J20" s="24"/>
      <c r="K20" s="24"/>
      <c r="L20" s="24"/>
      <c r="M20" s="24"/>
      <c r="N20" s="24"/>
      <c r="O20" s="24"/>
      <c r="P20" s="24">
        <f>SUM(B20:H20)</f>
        <v>3378</v>
      </c>
      <c r="Q20" s="24">
        <f>SUM(P$16:P20)</f>
        <v>14223</v>
      </c>
      <c r="R20" s="24">
        <f>R19+P20</f>
        <v>32331</v>
      </c>
      <c r="S20" s="27">
        <f>P20/P8-1</f>
        <v>1.071122011036174</v>
      </c>
      <c r="T20" s="21">
        <f>P20/U20</f>
        <v>0.004854424740608743</v>
      </c>
      <c r="U20" s="22">
        <v>695860</v>
      </c>
      <c r="V20" s="22">
        <f>U20+V19</f>
        <v>3199054</v>
      </c>
      <c r="W20" s="21">
        <f>Q20/V20</f>
        <v>0.004446001849296699</v>
      </c>
      <c r="X20" s="5"/>
      <c r="Y20" s="5"/>
      <c r="Z20" s="5"/>
      <c r="AA20" s="5"/>
      <c r="AB20" s="5"/>
      <c r="AC20" s="5"/>
    </row>
    <row r="21" ht="19" customHeight="1">
      <c r="A21" s="23">
        <v>41072</v>
      </c>
      <c r="B21" s="24">
        <v>1760</v>
      </c>
      <c r="C21" s="24">
        <v>535</v>
      </c>
      <c r="D21" s="24">
        <v>127</v>
      </c>
      <c r="E21" s="24">
        <v>33</v>
      </c>
      <c r="F21" s="24">
        <v>79</v>
      </c>
      <c r="G21" s="24">
        <v>695</v>
      </c>
      <c r="H21" s="24">
        <v>89</v>
      </c>
      <c r="I21" s="24"/>
      <c r="J21" s="24"/>
      <c r="K21" s="24"/>
      <c r="L21" s="24"/>
      <c r="M21" s="24"/>
      <c r="N21" s="24"/>
      <c r="O21" s="24"/>
      <c r="P21" s="24">
        <f>SUM(B21:H21)</f>
        <v>3318</v>
      </c>
      <c r="Q21" s="24">
        <f>SUM(P$16:P21)</f>
        <v>17541</v>
      </c>
      <c r="R21" s="24">
        <f>R20+P21</f>
        <v>35649</v>
      </c>
      <c r="S21" s="27">
        <f>P21/P9-1</f>
        <v>0.4623182018510357</v>
      </c>
      <c r="T21" s="21">
        <f>P21/U21</f>
        <v>0.004957381164043298</v>
      </c>
      <c r="U21" s="22">
        <v>669305</v>
      </c>
      <c r="V21" s="22">
        <f>U21+V20</f>
        <v>3868359</v>
      </c>
      <c r="W21" s="21">
        <f>Q21/V21</f>
        <v>0.00453448090004056</v>
      </c>
      <c r="X21" s="5"/>
      <c r="Y21" s="5"/>
      <c r="Z21" s="5"/>
      <c r="AA21" s="5"/>
      <c r="AB21" s="5"/>
      <c r="AC21" s="5"/>
    </row>
    <row r="22" ht="19" customHeight="1">
      <c r="A22" s="23">
        <v>41102</v>
      </c>
      <c r="B22" s="24">
        <v>1849</v>
      </c>
      <c r="C22" s="24">
        <v>395</v>
      </c>
      <c r="D22" s="24">
        <v>6</v>
      </c>
      <c r="E22" s="24">
        <v>33</v>
      </c>
      <c r="F22" s="24">
        <v>0</v>
      </c>
      <c r="G22" s="24">
        <v>688</v>
      </c>
      <c r="H22" s="24">
        <v>38</v>
      </c>
      <c r="I22" s="24">
        <v>7</v>
      </c>
      <c r="J22" s="24"/>
      <c r="K22" s="24"/>
      <c r="L22" s="24"/>
      <c r="M22" s="24"/>
      <c r="N22" s="24"/>
      <c r="O22" s="24"/>
      <c r="P22" s="24">
        <f>SUM(B22:I22)</f>
        <v>3016</v>
      </c>
      <c r="Q22" s="24">
        <f>SUM(P$16:P22)</f>
        <v>20557</v>
      </c>
      <c r="R22" s="24">
        <f>R21+P22</f>
        <v>38665</v>
      </c>
      <c r="S22" s="27">
        <f>P22/P10-1</f>
        <v>1.853358561967834</v>
      </c>
      <c r="T22" s="21">
        <f>P22/U22</f>
        <v>0.005119691460504025</v>
      </c>
      <c r="U22" s="22">
        <v>589098</v>
      </c>
      <c r="V22" s="22">
        <v>4439213</v>
      </c>
      <c r="W22" s="21">
        <f>Q22/V22</f>
        <v>0.004630775770389932</v>
      </c>
      <c r="X22" s="5"/>
      <c r="Y22" s="5"/>
      <c r="Z22" s="5"/>
      <c r="AA22" s="5"/>
      <c r="AB22" s="5"/>
      <c r="AC22" s="5"/>
    </row>
    <row r="23" ht="19" customHeight="1">
      <c r="A23" s="23">
        <v>41133</v>
      </c>
      <c r="B23" s="24">
        <v>2831</v>
      </c>
      <c r="C23" s="24">
        <v>685</v>
      </c>
      <c r="D23" s="24">
        <v>1</v>
      </c>
      <c r="E23" s="24">
        <v>37</v>
      </c>
      <c r="F23" s="24">
        <v>0</v>
      </c>
      <c r="G23" s="24">
        <v>1047</v>
      </c>
      <c r="H23" s="24">
        <v>34</v>
      </c>
      <c r="I23" s="24">
        <v>9</v>
      </c>
      <c r="J23" s="24">
        <v>100</v>
      </c>
      <c r="K23" s="24"/>
      <c r="L23" s="24"/>
      <c r="M23" s="24"/>
      <c r="N23" s="24"/>
      <c r="O23" s="24"/>
      <c r="P23" s="24">
        <f>SUM(B23:J23)</f>
        <v>4744</v>
      </c>
      <c r="Q23" s="24">
        <f>SUM(P$16:P23)</f>
        <v>25301</v>
      </c>
      <c r="R23" s="24">
        <f>R22+P23</f>
        <v>43409</v>
      </c>
      <c r="S23" s="27">
        <f>P23/P11-1</f>
        <v>1.849249249249249</v>
      </c>
      <c r="T23" s="21">
        <f>P23/U23</f>
        <v>0.007233228941454148</v>
      </c>
      <c r="U23" s="22">
        <v>655862</v>
      </c>
      <c r="V23" s="22">
        <v>5095073</v>
      </c>
      <c r="W23" s="21">
        <f>Q23/V23</f>
        <v>0.004965777722909956</v>
      </c>
      <c r="X23" s="5"/>
      <c r="Y23" s="5"/>
      <c r="Z23" s="5"/>
      <c r="AA23" s="5"/>
      <c r="AB23" s="5"/>
      <c r="AC23" s="5"/>
    </row>
    <row r="24" ht="19" customHeight="1">
      <c r="A24" s="23">
        <v>41164</v>
      </c>
      <c r="B24" s="24">
        <v>2851</v>
      </c>
      <c r="C24" s="24">
        <v>984</v>
      </c>
      <c r="D24" s="24">
        <v>0</v>
      </c>
      <c r="E24" s="24">
        <v>36</v>
      </c>
      <c r="F24" s="24">
        <v>0</v>
      </c>
      <c r="G24" s="24">
        <v>1652</v>
      </c>
      <c r="H24" s="24">
        <v>59</v>
      </c>
      <c r="I24" s="24">
        <v>16</v>
      </c>
      <c r="J24" s="24">
        <v>150</v>
      </c>
      <c r="K24" s="24">
        <v>61</v>
      </c>
      <c r="L24" s="24"/>
      <c r="M24" s="24"/>
      <c r="N24" s="24"/>
      <c r="O24" s="24"/>
      <c r="P24" s="24">
        <f>SUM(B24:K24)</f>
        <v>5809</v>
      </c>
      <c r="Q24" s="24">
        <f>SUM(P$16:P24)</f>
        <v>31110</v>
      </c>
      <c r="R24" s="24">
        <f>R23+P24</f>
        <v>49218</v>
      </c>
      <c r="S24" s="27">
        <f>P24/P12-1</f>
        <v>2.311858608893957</v>
      </c>
      <c r="T24" s="21">
        <f>P24/U24</f>
        <v>0.009573218061394502</v>
      </c>
      <c r="U24" s="22">
        <v>606797</v>
      </c>
      <c r="V24" s="22">
        <v>5198263</v>
      </c>
      <c r="W24" s="21">
        <f>Q24/V24</f>
        <v>0.005984691424808633</v>
      </c>
      <c r="X24" s="5"/>
      <c r="Y24" s="5"/>
      <c r="Z24" s="5"/>
      <c r="AA24" s="5"/>
      <c r="AB24" s="5"/>
      <c r="AC24" s="5"/>
    </row>
    <row r="25" ht="19" customHeight="1">
      <c r="A25" s="23">
        <v>41194</v>
      </c>
      <c r="B25" s="24">
        <v>2961</v>
      </c>
      <c r="C25" s="24">
        <v>1579</v>
      </c>
      <c r="D25" s="24">
        <v>0</v>
      </c>
      <c r="E25" s="24">
        <v>30</v>
      </c>
      <c r="F25" s="24">
        <v>-2</v>
      </c>
      <c r="G25" s="24">
        <v>1889</v>
      </c>
      <c r="H25" s="24">
        <v>118</v>
      </c>
      <c r="I25" s="24">
        <v>16</v>
      </c>
      <c r="J25" s="24">
        <v>450</v>
      </c>
      <c r="K25" s="24">
        <v>47</v>
      </c>
      <c r="L25" s="24">
        <v>144</v>
      </c>
      <c r="M25" s="24"/>
      <c r="N25" s="24"/>
      <c r="O25" s="24"/>
      <c r="P25" s="24">
        <f>SUM(B25:L25)</f>
        <v>7232</v>
      </c>
      <c r="Q25" s="24">
        <f>SUM(P$16:P25)</f>
        <v>38342</v>
      </c>
      <c r="R25" s="24">
        <f>R24+P25</f>
        <v>56450</v>
      </c>
      <c r="S25" s="27">
        <f>P25/P13-1</f>
        <v>2.663627152988855</v>
      </c>
      <c r="T25" s="21">
        <f>P25/U25</f>
        <v>0.01317306588900891</v>
      </c>
      <c r="U25" s="22">
        <v>548999</v>
      </c>
      <c r="V25" s="22">
        <v>6249677</v>
      </c>
      <c r="W25" s="21">
        <f>Q25/V25</f>
        <v>0.006135037058715194</v>
      </c>
      <c r="X25" s="21"/>
      <c r="Y25" s="21"/>
      <c r="Z25" s="5"/>
      <c r="AA25" s="5"/>
      <c r="AB25" s="5"/>
      <c r="AC25" s="5"/>
    </row>
    <row r="26" ht="19" customHeight="1">
      <c r="A26" s="23">
        <v>41225</v>
      </c>
      <c r="B26" s="24">
        <v>1519</v>
      </c>
      <c r="C26" s="24">
        <v>1539</v>
      </c>
      <c r="D26" s="24">
        <v>3</v>
      </c>
      <c r="E26" s="24">
        <v>42</v>
      </c>
      <c r="F26" s="24">
        <v>0</v>
      </c>
      <c r="G26" s="24">
        <v>1766</v>
      </c>
      <c r="H26" s="24">
        <v>172</v>
      </c>
      <c r="I26" s="24">
        <v>26</v>
      </c>
      <c r="J26" s="24">
        <v>800</v>
      </c>
      <c r="K26" s="24">
        <v>32</v>
      </c>
      <c r="L26" s="24">
        <v>1259</v>
      </c>
      <c r="M26" s="24"/>
      <c r="N26" s="24"/>
      <c r="O26" s="24"/>
      <c r="P26" s="24">
        <f>SUM(B26:L26)</f>
        <v>7158</v>
      </c>
      <c r="Q26" s="24">
        <f>SUM(P$16:P26)</f>
        <v>45500</v>
      </c>
      <c r="R26" s="24">
        <f>R25+P26</f>
        <v>63608</v>
      </c>
      <c r="S26" s="27">
        <f>P26/P14-1</f>
        <v>2.743723849372385</v>
      </c>
      <c r="T26" s="21">
        <f>P26/U26</f>
        <v>0.01254319499253506</v>
      </c>
      <c r="U26" s="22">
        <v>570668</v>
      </c>
      <c r="V26" s="22">
        <v>6820310</v>
      </c>
      <c r="W26" s="21">
        <f>Q26/V26</f>
        <v>0.006671251013516981</v>
      </c>
      <c r="X26" s="21"/>
      <c r="Y26" s="21"/>
      <c r="Z26" s="5"/>
      <c r="AA26" s="5"/>
      <c r="AB26" s="5"/>
      <c r="AC26" s="5"/>
    </row>
    <row r="27" ht="15" customHeight="1">
      <c r="A27" s="25">
        <v>41255</v>
      </c>
      <c r="B27" s="26">
        <v>2633</v>
      </c>
      <c r="C27" s="26">
        <v>1489</v>
      </c>
      <c r="D27" s="26">
        <v>0</v>
      </c>
      <c r="E27" s="26">
        <v>77</v>
      </c>
      <c r="F27" s="26">
        <v>0</v>
      </c>
      <c r="G27" s="26">
        <v>1361</v>
      </c>
      <c r="H27" s="26">
        <v>167</v>
      </c>
      <c r="I27" s="26">
        <v>19</v>
      </c>
      <c r="J27" s="26">
        <v>900</v>
      </c>
      <c r="K27" s="26">
        <v>52</v>
      </c>
      <c r="L27" s="26">
        <v>971</v>
      </c>
      <c r="M27" s="26"/>
      <c r="N27" s="26"/>
      <c r="O27" s="26"/>
      <c r="P27" s="26">
        <f>SUM(B27:L27)</f>
        <v>7669</v>
      </c>
      <c r="Q27" s="26">
        <f>SUM(P$16:P27)</f>
        <v>53169</v>
      </c>
      <c r="R27" s="26">
        <f>R26+P27</f>
        <v>71277</v>
      </c>
      <c r="S27" s="27">
        <f>P27/P15-1</f>
        <v>1.797883983947465</v>
      </c>
      <c r="T27" s="21">
        <f>P27/U27</f>
        <v>0.01173498430030787</v>
      </c>
      <c r="U27" s="22">
        <v>653516</v>
      </c>
      <c r="V27" s="22">
        <v>7473850</v>
      </c>
      <c r="W27" s="21">
        <f>Q27/V27</f>
        <v>0.007114004161175298</v>
      </c>
      <c r="X27" s="21">
        <f>SUM(P16:P27)/SUM(U16:U27)</f>
        <v>0.007095539628139755</v>
      </c>
      <c r="Y27" s="21">
        <f>Q27/14492398</f>
        <v>0.003668751023812622</v>
      </c>
      <c r="Z27" s="5"/>
      <c r="AA27" s="5"/>
      <c r="AB27" s="5"/>
      <c r="AC27" s="5"/>
    </row>
    <row r="28" ht="19.5" customHeight="1">
      <c r="A28" s="18">
        <v>41286</v>
      </c>
      <c r="B28" s="19">
        <v>1140</v>
      </c>
      <c r="C28" s="19">
        <v>650</v>
      </c>
      <c r="D28" s="19">
        <v>1</v>
      </c>
      <c r="E28" s="19">
        <v>257</v>
      </c>
      <c r="F28" s="19">
        <v>0</v>
      </c>
      <c r="G28" s="19">
        <v>874</v>
      </c>
      <c r="H28" s="19">
        <v>81</v>
      </c>
      <c r="I28" s="19">
        <v>8</v>
      </c>
      <c r="J28" s="19">
        <v>1350</v>
      </c>
      <c r="K28" s="19">
        <v>25</v>
      </c>
      <c r="L28" s="19">
        <v>338</v>
      </c>
      <c r="M28" s="19">
        <v>2</v>
      </c>
      <c r="N28" s="19"/>
      <c r="O28" s="19"/>
      <c r="P28" s="19">
        <f>SUM(B28:M28)</f>
        <v>4726</v>
      </c>
      <c r="Q28" s="19">
        <f>P28</f>
        <v>4726</v>
      </c>
      <c r="R28" s="19">
        <f>R27+P28</f>
        <v>76003</v>
      </c>
      <c r="S28" s="27">
        <f>P28/P16-1</f>
        <v>2.311843027330063</v>
      </c>
      <c r="T28" s="21">
        <f>P28/U28</f>
        <v>0.00876823546218768</v>
      </c>
      <c r="U28" s="22">
        <v>538991</v>
      </c>
      <c r="V28" s="22">
        <f>U28</f>
        <v>538991</v>
      </c>
      <c r="W28" s="21">
        <f>Q28/V28</f>
        <v>0.00876823546218768</v>
      </c>
      <c r="X28" s="21"/>
      <c r="Y28" s="21"/>
      <c r="Z28" s="5"/>
      <c r="AA28" s="5"/>
      <c r="AB28" s="5"/>
      <c r="AC28" s="5"/>
    </row>
    <row r="29" ht="19" customHeight="1">
      <c r="A29" s="23">
        <v>41317</v>
      </c>
      <c r="B29" s="24">
        <v>1626</v>
      </c>
      <c r="C29" s="24">
        <v>653</v>
      </c>
      <c r="D29" s="24">
        <v>1</v>
      </c>
      <c r="E29" s="24">
        <v>337</v>
      </c>
      <c r="F29" s="24">
        <v>0</v>
      </c>
      <c r="G29" s="24">
        <v>693</v>
      </c>
      <c r="H29" s="24">
        <v>158</v>
      </c>
      <c r="I29" s="24">
        <v>15</v>
      </c>
      <c r="J29" s="24">
        <v>1450</v>
      </c>
      <c r="K29" s="24">
        <v>52</v>
      </c>
      <c r="L29" s="24">
        <v>334</v>
      </c>
      <c r="M29" s="24">
        <v>17</v>
      </c>
      <c r="N29" s="24">
        <v>119</v>
      </c>
      <c r="O29" s="24"/>
      <c r="P29" s="24">
        <f>SUM(B29:N29)</f>
        <v>5455</v>
      </c>
      <c r="Q29" s="24">
        <f>P29+Q28</f>
        <v>10181</v>
      </c>
      <c r="R29" s="24">
        <f>R28+P29</f>
        <v>81458</v>
      </c>
      <c r="S29" s="27">
        <f>P29/P17-1</f>
        <v>2.282190132370638</v>
      </c>
      <c r="T29" s="21">
        <f>P29/U29</f>
        <v>0.008834122547336646</v>
      </c>
      <c r="U29" s="22">
        <v>617492</v>
      </c>
      <c r="V29" s="22">
        <v>1156483</v>
      </c>
      <c r="W29" s="21">
        <f>Q29/V29</f>
        <v>0.008803415182064933</v>
      </c>
      <c r="X29" s="21"/>
      <c r="Y29" s="21"/>
      <c r="Z29" s="5"/>
      <c r="AA29" s="5"/>
      <c r="AB29" s="5"/>
      <c r="AC29" s="5"/>
    </row>
    <row r="30" ht="19" customHeight="1">
      <c r="A30" s="23">
        <v>41345</v>
      </c>
      <c r="B30" s="24">
        <v>1478</v>
      </c>
      <c r="C30" s="24">
        <v>2236</v>
      </c>
      <c r="D30" s="24">
        <v>0</v>
      </c>
      <c r="E30" s="24">
        <v>31</v>
      </c>
      <c r="F30" s="24">
        <v>0</v>
      </c>
      <c r="G30" s="24">
        <v>786</v>
      </c>
      <c r="H30" s="24">
        <v>180</v>
      </c>
      <c r="I30" s="24">
        <v>23</v>
      </c>
      <c r="J30" s="24">
        <v>1950</v>
      </c>
      <c r="K30" s="24">
        <v>133</v>
      </c>
      <c r="L30" s="24">
        <v>494</v>
      </c>
      <c r="M30" s="24">
        <v>26</v>
      </c>
      <c r="N30" s="24">
        <v>295</v>
      </c>
      <c r="O30" s="24"/>
      <c r="P30" s="24">
        <f>SUM(B30:N30)</f>
        <v>7632</v>
      </c>
      <c r="Q30" s="24">
        <f>P30+Q29</f>
        <v>17813</v>
      </c>
      <c r="R30" s="24">
        <f>R29+P30</f>
        <v>89090</v>
      </c>
      <c r="S30" s="27">
        <f>P30/P18-1</f>
        <v>0.8341744772891131</v>
      </c>
      <c r="T30" s="21">
        <f>P30/U30</f>
        <v>0.01005305780508238</v>
      </c>
      <c r="U30" s="22">
        <v>759172</v>
      </c>
      <c r="V30" s="22">
        <v>1915979</v>
      </c>
      <c r="W30" s="21">
        <f>Q30/V30</f>
        <v>0.009297074759170116</v>
      </c>
      <c r="X30" s="21"/>
      <c r="Y30" s="21"/>
      <c r="Z30" s="5"/>
      <c r="AA30" s="5"/>
      <c r="AB30" s="5"/>
      <c r="AC30" s="5"/>
    </row>
    <row r="31" ht="19" customHeight="1">
      <c r="A31" s="23">
        <v>41376</v>
      </c>
      <c r="B31" s="24">
        <v>1306</v>
      </c>
      <c r="C31" s="24">
        <v>1937</v>
      </c>
      <c r="D31" s="24">
        <v>0</v>
      </c>
      <c r="E31" s="24">
        <v>127</v>
      </c>
      <c r="F31" s="24">
        <v>0</v>
      </c>
      <c r="G31" s="24">
        <v>599</v>
      </c>
      <c r="H31" s="24">
        <v>147</v>
      </c>
      <c r="I31" s="24">
        <v>22</v>
      </c>
      <c r="J31" s="24">
        <v>2100</v>
      </c>
      <c r="K31" s="24">
        <v>70</v>
      </c>
      <c r="L31" s="24">
        <v>411</v>
      </c>
      <c r="M31" s="24">
        <v>55</v>
      </c>
      <c r="N31" s="24">
        <v>364</v>
      </c>
      <c r="O31" s="24"/>
      <c r="P31" s="24">
        <f>SUM(B31:N31)</f>
        <v>7138</v>
      </c>
      <c r="Q31" s="24">
        <f>P31+Q30</f>
        <v>24951</v>
      </c>
      <c r="R31" s="24">
        <f>R30+P31</f>
        <v>96228</v>
      </c>
      <c r="S31" s="27">
        <f>P31/P19-1</f>
        <v>0.9855354659248956</v>
      </c>
      <c r="T31" s="21">
        <f>P31/U31</f>
        <v>0.01090338634311909</v>
      </c>
      <c r="U31" s="22">
        <v>654659</v>
      </c>
      <c r="V31" s="22">
        <v>2569347</v>
      </c>
      <c r="W31" s="21">
        <f>Q31/V31</f>
        <v>0.009711027743625131</v>
      </c>
      <c r="X31" s="21"/>
      <c r="Y31" s="21"/>
      <c r="Z31" s="5"/>
      <c r="AA31" s="5"/>
      <c r="AB31" s="5"/>
      <c r="AC31" s="5"/>
    </row>
    <row r="32" ht="19" customHeight="1">
      <c r="A32" s="23">
        <v>41406</v>
      </c>
      <c r="B32" s="24">
        <v>1607</v>
      </c>
      <c r="C32" s="24">
        <v>2138</v>
      </c>
      <c r="D32" s="24">
        <v>60</v>
      </c>
      <c r="E32" s="24">
        <v>91</v>
      </c>
      <c r="F32" s="24">
        <v>0</v>
      </c>
      <c r="G32" s="24">
        <v>678</v>
      </c>
      <c r="H32" s="24">
        <v>157</v>
      </c>
      <c r="I32" s="24">
        <v>15</v>
      </c>
      <c r="J32" s="24">
        <v>2000</v>
      </c>
      <c r="K32" s="24">
        <v>84</v>
      </c>
      <c r="L32" s="24">
        <v>450</v>
      </c>
      <c r="M32" s="24">
        <v>58</v>
      </c>
      <c r="N32" s="24">
        <v>416</v>
      </c>
      <c r="O32" s="24"/>
      <c r="P32" s="24">
        <f>SUM(B32:N32)</f>
        <v>7754</v>
      </c>
      <c r="Q32" s="24">
        <f>P32+Q31</f>
        <v>32705</v>
      </c>
      <c r="R32" s="24">
        <f>R31+P32</f>
        <v>103982</v>
      </c>
      <c r="S32" s="27">
        <f>P32/P20-1</f>
        <v>1.295441089402013</v>
      </c>
      <c r="T32" s="21">
        <f>P32/U32</f>
        <v>0.01065714478131138</v>
      </c>
      <c r="U32" s="22">
        <v>727587</v>
      </c>
      <c r="V32" s="22">
        <v>3295934</v>
      </c>
      <c r="W32" s="21">
        <f>Q32/V32</f>
        <v>0.009922832192634925</v>
      </c>
      <c r="X32" s="21"/>
      <c r="Y32" s="21"/>
      <c r="Z32" s="5"/>
      <c r="AA32" s="5"/>
      <c r="AB32" s="5"/>
      <c r="AC32" s="5"/>
    </row>
    <row r="33" ht="19" customHeight="1">
      <c r="A33" s="23">
        <v>41437</v>
      </c>
      <c r="B33" s="24">
        <v>2698</v>
      </c>
      <c r="C33" s="24">
        <v>2225</v>
      </c>
      <c r="D33" s="24">
        <v>53</v>
      </c>
      <c r="E33" s="24">
        <v>39</v>
      </c>
      <c r="F33" s="24">
        <v>0</v>
      </c>
      <c r="G33" s="24">
        <v>584</v>
      </c>
      <c r="H33" s="24">
        <v>177</v>
      </c>
      <c r="I33" s="24">
        <v>208</v>
      </c>
      <c r="J33" s="24">
        <v>1800</v>
      </c>
      <c r="K33" s="24">
        <v>44</v>
      </c>
      <c r="L33" s="24">
        <v>455</v>
      </c>
      <c r="M33" s="24">
        <v>42</v>
      </c>
      <c r="N33" s="24">
        <v>390</v>
      </c>
      <c r="O33" s="24">
        <v>27</v>
      </c>
      <c r="P33" s="24">
        <f>SUM(B33:O33)</f>
        <v>8742</v>
      </c>
      <c r="Q33" s="24">
        <f>P33+Q32</f>
        <v>41447</v>
      </c>
      <c r="R33" s="24">
        <f>R32+P33</f>
        <v>112724</v>
      </c>
      <c r="S33" s="27">
        <f>P33/P21-1</f>
        <v>1.634719710669078</v>
      </c>
      <c r="T33" s="21">
        <f>P33/U33</f>
        <v>0.0123221345962746</v>
      </c>
      <c r="U33" s="22">
        <v>709455</v>
      </c>
      <c r="V33" s="22">
        <v>4006389</v>
      </c>
      <c r="W33" s="21">
        <f>Q33/V33</f>
        <v>0.01034522608763153</v>
      </c>
      <c r="X33" s="21"/>
      <c r="Y33" s="21"/>
      <c r="Z33" s="5"/>
      <c r="AA33" s="5"/>
      <c r="AB33" s="5"/>
      <c r="AC33" s="5"/>
    </row>
    <row r="34" ht="19" customHeight="1">
      <c r="A34" s="28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7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ht="19" customHeight="1">
      <c r="A35" t="s" s="29">
        <v>27</v>
      </c>
      <c r="B35" t="s" s="29">
        <v>28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5"/>
      <c r="T35" s="22"/>
      <c r="U35" s="5"/>
      <c r="V35" s="5"/>
      <c r="W35" s="5"/>
      <c r="X35" s="5"/>
      <c r="Y35" s="5"/>
      <c r="Z35" s="5"/>
      <c r="AA35" s="5"/>
      <c r="AB35" s="5"/>
      <c r="AC35" s="5"/>
    </row>
    <row r="36" ht="19" customHeight="1">
      <c r="A36" s="31">
        <v>2011</v>
      </c>
      <c r="B36" s="22">
        <f>SUM(B4:B15)</f>
        <v>7671</v>
      </c>
      <c r="C36" s="22">
        <f>SUM(C4:C15)</f>
        <v>9674</v>
      </c>
      <c r="D36" s="22">
        <f>SUM(D4:D15)</f>
        <v>342</v>
      </c>
      <c r="E36" s="22">
        <f>SUM(E4:E15)</f>
        <v>76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ht="19" customHeight="1">
      <c r="A37" s="31">
        <v>2012</v>
      </c>
      <c r="B37" s="22">
        <f>SUM(B16:B27)</f>
        <v>23461</v>
      </c>
      <c r="C37" s="22">
        <f>SUM(C16:C27)</f>
        <v>9819</v>
      </c>
      <c r="D37" s="22">
        <f>SUM(D16:D27)</f>
        <v>139</v>
      </c>
      <c r="E37" s="22">
        <f>SUM(E16:E27)</f>
        <v>588</v>
      </c>
      <c r="F37" s="22">
        <f>SUM(F16:F27)</f>
        <v>671</v>
      </c>
      <c r="G37" s="22">
        <f>SUM(G16:G27)</f>
        <v>12749</v>
      </c>
      <c r="H37" s="22">
        <f>SUM(H16:H27)</f>
        <v>683</v>
      </c>
      <c r="I37" s="22">
        <f>SUM(I16:I27)</f>
        <v>93</v>
      </c>
      <c r="J37" s="22">
        <f>SUM(J16:J27)</f>
        <v>2400</v>
      </c>
      <c r="K37" s="22">
        <f>SUM(K16:K27)</f>
        <v>192</v>
      </c>
      <c r="L37" s="22">
        <f>SUM(L16:L27)</f>
        <v>2374</v>
      </c>
      <c r="M37" s="22"/>
      <c r="N37" s="22"/>
      <c r="O37" s="22"/>
      <c r="P37" s="32">
        <f>SUM(B37:L37)</f>
        <v>53169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ht="19" customHeight="1">
      <c r="A38" s="5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ht="19" customHeight="1">
      <c r="A39" t="s" s="33">
        <v>29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ht="15" customHeight="1">
      <c r="A40" s="35"/>
      <c r="B40" t="s" s="36">
        <v>30</v>
      </c>
      <c r="C40" s="3"/>
      <c r="D40" s="3"/>
      <c r="E40" s="3"/>
      <c r="F40" s="3"/>
      <c r="G40" s="3"/>
      <c r="H40" s="3"/>
      <c r="I40" s="3"/>
      <c r="J40" s="37"/>
      <c r="K40" t="s" s="38">
        <v>31</v>
      </c>
      <c r="L40" s="39"/>
      <c r="M40" s="39"/>
      <c r="N40" s="39"/>
      <c r="O40" s="39"/>
      <c r="P40" s="40"/>
      <c r="Q40" s="41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ht="43" customHeight="1">
      <c r="A41" s="42"/>
      <c r="B41" t="s" s="7">
        <v>4</v>
      </c>
      <c r="C41" t="s" s="7">
        <v>5</v>
      </c>
      <c r="D41" t="s" s="7">
        <v>6</v>
      </c>
      <c r="E41" t="s" s="7">
        <v>7</v>
      </c>
      <c r="F41" t="s" s="7">
        <v>9</v>
      </c>
      <c r="G41" t="s" s="7">
        <v>10</v>
      </c>
      <c r="H41" t="s" s="7">
        <v>11</v>
      </c>
      <c r="I41" t="s" s="7">
        <v>12</v>
      </c>
      <c r="J41" t="s" s="7">
        <v>16</v>
      </c>
      <c r="K41" t="s" s="7">
        <v>3</v>
      </c>
      <c r="L41" t="s" s="7">
        <v>8</v>
      </c>
      <c r="M41" t="s" s="7">
        <v>13</v>
      </c>
      <c r="N41" t="s" s="7">
        <v>14</v>
      </c>
      <c r="O41" t="s" s="7">
        <v>15</v>
      </c>
      <c r="P41" t="s" s="43">
        <v>32</v>
      </c>
      <c r="Q41" t="s" s="43">
        <v>33</v>
      </c>
      <c r="R41" s="20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ht="15" customHeight="1">
      <c r="A42" s="12">
        <v>40513</v>
      </c>
      <c r="B42" s="13">
        <v>19</v>
      </c>
      <c r="C42" s="13">
        <v>0</v>
      </c>
      <c r="D42" s="13"/>
      <c r="E42" s="13"/>
      <c r="F42" s="13"/>
      <c r="G42" s="13"/>
      <c r="H42" s="13"/>
      <c r="I42" s="13"/>
      <c r="J42" s="13"/>
      <c r="K42" s="13">
        <v>326</v>
      </c>
      <c r="L42" s="13"/>
      <c r="M42" s="13"/>
      <c r="N42" s="13"/>
      <c r="O42" s="13"/>
      <c r="P42" s="13">
        <f>SUM(B42:H42)</f>
        <v>19</v>
      </c>
      <c r="Q42" s="13">
        <f>SUM(K42:L42)</f>
        <v>326</v>
      </c>
      <c r="R42" s="44">
        <f>P42+Q42</f>
        <v>345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ht="15" customHeight="1">
      <c r="A43" s="18">
        <v>40544</v>
      </c>
      <c r="B43" s="19">
        <v>87</v>
      </c>
      <c r="C43" s="19">
        <v>16</v>
      </c>
      <c r="D43" s="19"/>
      <c r="E43" s="19"/>
      <c r="F43" s="19"/>
      <c r="G43" s="19"/>
      <c r="H43" s="19"/>
      <c r="I43" s="19"/>
      <c r="J43" s="19"/>
      <c r="K43" s="19">
        <v>321</v>
      </c>
      <c r="L43" s="19"/>
      <c r="M43" s="19"/>
      <c r="N43" s="19"/>
      <c r="O43" s="19"/>
      <c r="P43" s="13">
        <f>SUM(B43:H43)</f>
        <v>103</v>
      </c>
      <c r="Q43" s="13">
        <f>SUM(K43:L43)</f>
        <v>321</v>
      </c>
      <c r="R43" s="44">
        <f>P43+Q43</f>
        <v>424</v>
      </c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ht="15" customHeight="1">
      <c r="A44" s="23">
        <v>40575</v>
      </c>
      <c r="B44" s="24">
        <v>67</v>
      </c>
      <c r="C44" s="24">
        <v>16</v>
      </c>
      <c r="D44" s="24"/>
      <c r="E44" s="24"/>
      <c r="F44" s="24"/>
      <c r="G44" s="24"/>
      <c r="H44" s="24"/>
      <c r="I44" s="24"/>
      <c r="J44" s="24"/>
      <c r="K44" s="24">
        <v>281</v>
      </c>
      <c r="L44" s="24"/>
      <c r="M44" s="24"/>
      <c r="N44" s="24"/>
      <c r="O44" s="24"/>
      <c r="P44" s="13">
        <f>SUM(B44:H44)</f>
        <v>83</v>
      </c>
      <c r="Q44" s="13">
        <f>SUM(K44:L44)</f>
        <v>281</v>
      </c>
      <c r="R44" s="44">
        <f>P44+Q44</f>
        <v>364</v>
      </c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ht="15" customHeight="1">
      <c r="A45" s="23">
        <v>40603</v>
      </c>
      <c r="B45" s="24">
        <v>298</v>
      </c>
      <c r="C45" s="24">
        <v>0</v>
      </c>
      <c r="D45" s="24"/>
      <c r="E45" s="24"/>
      <c r="F45" s="24"/>
      <c r="G45" s="24"/>
      <c r="H45" s="24"/>
      <c r="I45" s="24"/>
      <c r="J45" s="24"/>
      <c r="K45" s="24">
        <v>608</v>
      </c>
      <c r="L45" s="24"/>
      <c r="M45" s="24"/>
      <c r="N45" s="24"/>
      <c r="O45" s="24"/>
      <c r="P45" s="13">
        <f>SUM(B45:H45)</f>
        <v>298</v>
      </c>
      <c r="Q45" s="13">
        <f>SUM(K45:L45)</f>
        <v>608</v>
      </c>
      <c r="R45" s="44">
        <f>P45+Q45</f>
        <v>906</v>
      </c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ht="15" customHeight="1">
      <c r="A46" s="23">
        <v>40634</v>
      </c>
      <c r="B46" s="24">
        <v>573</v>
      </c>
      <c r="C46" s="24">
        <v>0</v>
      </c>
      <c r="D46" s="24"/>
      <c r="E46" s="24"/>
      <c r="F46" s="24"/>
      <c r="G46" s="24"/>
      <c r="H46" s="24"/>
      <c r="I46" s="24"/>
      <c r="J46" s="24"/>
      <c r="K46" s="24">
        <v>493</v>
      </c>
      <c r="L46" s="24"/>
      <c r="M46" s="24"/>
      <c r="N46" s="24"/>
      <c r="O46" s="24"/>
      <c r="P46" s="13">
        <f>SUM(B46:H46)</f>
        <v>573</v>
      </c>
      <c r="Q46" s="13">
        <f>SUM(K46:L46)</f>
        <v>493</v>
      </c>
      <c r="R46" s="44">
        <f>P46+Q46</f>
        <v>1066</v>
      </c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ht="15" customHeight="1">
      <c r="A47" s="23">
        <v>40664</v>
      </c>
      <c r="B47" s="24">
        <v>1142</v>
      </c>
      <c r="C47" s="24">
        <v>8</v>
      </c>
      <c r="D47" s="24"/>
      <c r="E47" s="24"/>
      <c r="F47" s="24"/>
      <c r="G47" s="24"/>
      <c r="H47" s="24"/>
      <c r="I47" s="24"/>
      <c r="J47" s="24"/>
      <c r="K47" s="24">
        <v>481</v>
      </c>
      <c r="L47" s="24"/>
      <c r="M47" s="24"/>
      <c r="N47" s="24"/>
      <c r="O47" s="24"/>
      <c r="P47" s="13">
        <f>SUM(B47:H47)</f>
        <v>1150</v>
      </c>
      <c r="Q47" s="13">
        <f>SUM(K47:L47)</f>
        <v>481</v>
      </c>
      <c r="R47" s="44">
        <f>P47+Q47</f>
        <v>1631</v>
      </c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ht="15" customHeight="1">
      <c r="A48" s="23">
        <v>40695</v>
      </c>
      <c r="B48" s="24">
        <v>1708</v>
      </c>
      <c r="C48" s="24">
        <v>0</v>
      </c>
      <c r="D48" s="24"/>
      <c r="E48" s="24"/>
      <c r="F48" s="24"/>
      <c r="G48" s="24"/>
      <c r="H48" s="24"/>
      <c r="I48" s="24"/>
      <c r="J48" s="24"/>
      <c r="K48" s="24">
        <v>561</v>
      </c>
      <c r="L48" s="24"/>
      <c r="M48" s="24"/>
      <c r="N48" s="24"/>
      <c r="O48" s="24"/>
      <c r="P48" s="13">
        <f>SUM(B48:H48)</f>
        <v>1708</v>
      </c>
      <c r="Q48" s="13">
        <f>SUM(K48:L48)</f>
        <v>561</v>
      </c>
      <c r="R48" s="44">
        <f>P48+Q48</f>
        <v>2269</v>
      </c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ht="15" customHeight="1">
      <c r="A49" s="23">
        <v>40725</v>
      </c>
      <c r="B49" s="24">
        <v>931</v>
      </c>
      <c r="C49" s="24">
        <v>1</v>
      </c>
      <c r="D49" s="24"/>
      <c r="E49" s="24"/>
      <c r="F49" s="24"/>
      <c r="G49" s="24"/>
      <c r="H49" s="24"/>
      <c r="I49" s="24"/>
      <c r="J49" s="24"/>
      <c r="K49" s="24">
        <v>125</v>
      </c>
      <c r="L49" s="24"/>
      <c r="M49" s="24"/>
      <c r="N49" s="24"/>
      <c r="O49" s="24"/>
      <c r="P49" s="13">
        <f>SUM(B49:H49)</f>
        <v>932</v>
      </c>
      <c r="Q49" s="13">
        <f>SUM(K49:L49)</f>
        <v>125</v>
      </c>
      <c r="R49" s="44">
        <f>P49+Q49</f>
        <v>1057</v>
      </c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ht="15" customHeight="1">
      <c r="A50" s="23">
        <v>40756</v>
      </c>
      <c r="B50" s="24">
        <v>1362</v>
      </c>
      <c r="C50" s="24">
        <v>1</v>
      </c>
      <c r="D50" s="24"/>
      <c r="E50" s="24"/>
      <c r="F50" s="24"/>
      <c r="G50" s="24"/>
      <c r="H50" s="24"/>
      <c r="I50" s="24"/>
      <c r="J50" s="24"/>
      <c r="K50" s="24">
        <v>302</v>
      </c>
      <c r="L50" s="24"/>
      <c r="M50" s="24"/>
      <c r="N50" s="24"/>
      <c r="O50" s="24"/>
      <c r="P50" s="13">
        <f>SUM(B50:H50)</f>
        <v>1363</v>
      </c>
      <c r="Q50" s="13">
        <f>SUM(K50:L50)</f>
        <v>302</v>
      </c>
      <c r="R50" s="44">
        <f>P50+Q50</f>
        <v>1665</v>
      </c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ht="15" customHeight="1">
      <c r="A51" s="23">
        <v>40787</v>
      </c>
      <c r="B51" s="24">
        <v>1031</v>
      </c>
      <c r="C51" s="24">
        <v>0</v>
      </c>
      <c r="D51" s="24"/>
      <c r="E51" s="24"/>
      <c r="F51" s="24"/>
      <c r="G51" s="24"/>
      <c r="H51" s="24"/>
      <c r="I51" s="24"/>
      <c r="J51" s="24"/>
      <c r="K51" s="24">
        <v>723</v>
      </c>
      <c r="L51" s="24"/>
      <c r="M51" s="24"/>
      <c r="N51" s="24"/>
      <c r="O51" s="24"/>
      <c r="P51" s="13">
        <f>SUM(B51:H51)</f>
        <v>1031</v>
      </c>
      <c r="Q51" s="13">
        <f>SUM(K51:L51)</f>
        <v>723</v>
      </c>
      <c r="R51" s="44">
        <f>P51+Q51</f>
        <v>1754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ht="15" customHeight="1">
      <c r="A52" s="23">
        <v>40817</v>
      </c>
      <c r="B52" s="24">
        <v>849</v>
      </c>
      <c r="C52" s="24">
        <v>17</v>
      </c>
      <c r="D52" s="24"/>
      <c r="E52" s="24"/>
      <c r="F52" s="24"/>
      <c r="G52" s="24"/>
      <c r="H52" s="24"/>
      <c r="I52" s="24"/>
      <c r="J52" s="24"/>
      <c r="K52" s="24">
        <v>1108</v>
      </c>
      <c r="L52" s="24"/>
      <c r="M52" s="24"/>
      <c r="N52" s="24"/>
      <c r="O52" s="24"/>
      <c r="P52" s="13">
        <f>SUM(B52:H52)</f>
        <v>866</v>
      </c>
      <c r="Q52" s="13">
        <f>SUM(K52:L52)</f>
        <v>1108</v>
      </c>
      <c r="R52" s="44">
        <f>P52+Q52</f>
        <v>1974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ht="15" customHeight="1">
      <c r="A53" s="23">
        <v>40848</v>
      </c>
      <c r="B53" s="24">
        <v>672</v>
      </c>
      <c r="C53" s="24">
        <v>101</v>
      </c>
      <c r="D53" s="24"/>
      <c r="E53" s="24"/>
      <c r="F53" s="24"/>
      <c r="G53" s="24"/>
      <c r="H53" s="24"/>
      <c r="I53" s="24"/>
      <c r="J53" s="24"/>
      <c r="K53" s="24">
        <v>1139</v>
      </c>
      <c r="L53" s="24"/>
      <c r="M53" s="24"/>
      <c r="N53" s="24"/>
      <c r="O53" s="24"/>
      <c r="P53" s="13">
        <f>SUM(B53:H53)</f>
        <v>773</v>
      </c>
      <c r="Q53" s="13">
        <f>SUM(K53:L53)</f>
        <v>1139</v>
      </c>
      <c r="R53" s="44">
        <f>P53+Q53</f>
        <v>1912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ht="15" customHeight="1">
      <c r="A54" s="25">
        <v>40878</v>
      </c>
      <c r="B54" s="26">
        <v>954</v>
      </c>
      <c r="C54" s="26">
        <v>182</v>
      </c>
      <c r="D54" s="26">
        <v>76</v>
      </c>
      <c r="E54" s="26"/>
      <c r="F54" s="26"/>
      <c r="G54" s="26"/>
      <c r="H54" s="26"/>
      <c r="I54" s="26"/>
      <c r="J54" s="26"/>
      <c r="K54" s="26">
        <v>1529</v>
      </c>
      <c r="L54" s="26"/>
      <c r="M54" s="26"/>
      <c r="N54" s="26"/>
      <c r="O54" s="26"/>
      <c r="P54" s="13">
        <f>SUM(B54:H54)</f>
        <v>1212</v>
      </c>
      <c r="Q54" s="13">
        <f>SUM(K54:L54)</f>
        <v>1529</v>
      </c>
      <c r="R54" s="44">
        <f>P54+Q54</f>
        <v>2741</v>
      </c>
      <c r="S54" s="22">
        <f>SUM(P43:P54)</f>
        <v>10092</v>
      </c>
      <c r="T54" s="22">
        <f>SUM(Q43:Q54)</f>
        <v>7671</v>
      </c>
      <c r="U54" s="5"/>
      <c r="V54" s="5"/>
      <c r="W54" s="5"/>
      <c r="X54" s="5"/>
      <c r="Y54" s="5"/>
      <c r="Z54" s="5"/>
      <c r="AA54" s="5"/>
      <c r="AB54" s="5"/>
      <c r="AC54" s="5"/>
    </row>
    <row r="55" ht="15" customHeight="1">
      <c r="A55" s="18">
        <v>40909</v>
      </c>
      <c r="B55" s="19">
        <v>676</v>
      </c>
      <c r="C55" s="19">
        <v>0</v>
      </c>
      <c r="D55" s="19">
        <v>36</v>
      </c>
      <c r="E55" s="19">
        <v>112</v>
      </c>
      <c r="F55" s="19"/>
      <c r="G55" s="19"/>
      <c r="H55" s="19"/>
      <c r="I55" s="19"/>
      <c r="J55" s="19"/>
      <c r="K55" s="19">
        <v>603</v>
      </c>
      <c r="L55" s="19"/>
      <c r="M55" s="19"/>
      <c r="N55" s="19"/>
      <c r="O55" s="19"/>
      <c r="P55" s="13">
        <f>SUM(B55:I55)</f>
        <v>824</v>
      </c>
      <c r="Q55" s="13">
        <f>SUM(K55:N55)</f>
        <v>603</v>
      </c>
      <c r="R55" s="44">
        <f>P55+Q55</f>
        <v>1427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ht="15" customHeight="1">
      <c r="A56" s="23">
        <v>40940</v>
      </c>
      <c r="B56" s="24">
        <v>478</v>
      </c>
      <c r="C56" s="24">
        <v>2</v>
      </c>
      <c r="D56" s="24">
        <v>44</v>
      </c>
      <c r="E56" s="24">
        <v>115</v>
      </c>
      <c r="F56" s="24"/>
      <c r="G56" s="24"/>
      <c r="H56" s="24"/>
      <c r="I56" s="24"/>
      <c r="J56" s="24"/>
      <c r="K56" s="24">
        <v>1023</v>
      </c>
      <c r="L56" s="24"/>
      <c r="M56" s="24"/>
      <c r="N56" s="24"/>
      <c r="O56" s="24"/>
      <c r="P56" s="13">
        <f>SUM(B56:I56)</f>
        <v>639</v>
      </c>
      <c r="Q56" s="13">
        <f>SUM(K56:L56)</f>
        <v>1023</v>
      </c>
      <c r="R56" s="44">
        <f>P56+Q56</f>
        <v>1662</v>
      </c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ht="15" customHeight="1">
      <c r="A57" s="23">
        <v>40980</v>
      </c>
      <c r="B57" s="24">
        <v>579</v>
      </c>
      <c r="C57" s="24">
        <v>0</v>
      </c>
      <c r="D57" s="24">
        <v>56</v>
      </c>
      <c r="E57" s="24">
        <v>326</v>
      </c>
      <c r="F57" s="24"/>
      <c r="G57" s="24"/>
      <c r="H57" s="24"/>
      <c r="I57" s="24"/>
      <c r="J57" s="24"/>
      <c r="K57" s="24">
        <v>2289</v>
      </c>
      <c r="L57" s="24">
        <v>911</v>
      </c>
      <c r="M57" s="24"/>
      <c r="N57" s="24"/>
      <c r="O57" s="24"/>
      <c r="P57" s="13">
        <f>SUM(B57:I57)</f>
        <v>961</v>
      </c>
      <c r="Q57" s="13">
        <f>SUM(K57:L57)</f>
        <v>3200</v>
      </c>
      <c r="R57" s="44">
        <f>P57+Q57</f>
        <v>4161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ht="15" customHeight="1">
      <c r="A58" s="23">
        <v>41011</v>
      </c>
      <c r="B58" s="24">
        <v>370</v>
      </c>
      <c r="C58" s="24">
        <v>0</v>
      </c>
      <c r="D58" s="24">
        <v>79</v>
      </c>
      <c r="E58" s="24">
        <v>30</v>
      </c>
      <c r="F58" s="24"/>
      <c r="G58" s="24"/>
      <c r="H58" s="24"/>
      <c r="I58" s="24"/>
      <c r="J58" s="24"/>
      <c r="K58" s="24">
        <v>1462</v>
      </c>
      <c r="L58" s="24">
        <v>1654</v>
      </c>
      <c r="M58" s="24"/>
      <c r="N58" s="24"/>
      <c r="O58" s="24"/>
      <c r="P58" s="13">
        <f>SUM(B58:I58)</f>
        <v>479</v>
      </c>
      <c r="Q58" s="13">
        <f>SUM(K58:L58)</f>
        <v>3116</v>
      </c>
      <c r="R58" s="44">
        <f>P58+Q58</f>
        <v>3595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ht="15" customHeight="1">
      <c r="A59" s="23">
        <v>41041</v>
      </c>
      <c r="B59" s="24">
        <v>510</v>
      </c>
      <c r="C59" s="24">
        <v>0</v>
      </c>
      <c r="D59" s="24">
        <v>85</v>
      </c>
      <c r="E59" s="24">
        <v>11</v>
      </c>
      <c r="F59" s="24">
        <v>6</v>
      </c>
      <c r="G59" s="24"/>
      <c r="H59" s="24"/>
      <c r="I59" s="24"/>
      <c r="J59" s="24"/>
      <c r="K59" s="24">
        <v>1680</v>
      </c>
      <c r="L59" s="24">
        <v>1086</v>
      </c>
      <c r="M59" s="24"/>
      <c r="N59" s="24"/>
      <c r="O59" s="24"/>
      <c r="P59" s="13">
        <f>SUM(B59:I59)</f>
        <v>612</v>
      </c>
      <c r="Q59" s="13">
        <f>SUM(K59:L59)</f>
        <v>2766</v>
      </c>
      <c r="R59" s="44">
        <f>P59+Q59</f>
        <v>3378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ht="15" customHeight="1">
      <c r="A60" s="23">
        <v>41072</v>
      </c>
      <c r="B60" s="24">
        <v>535</v>
      </c>
      <c r="C60" s="24">
        <v>127</v>
      </c>
      <c r="D60" s="24">
        <v>33</v>
      </c>
      <c r="E60" s="24">
        <v>79</v>
      </c>
      <c r="F60" s="24">
        <v>89</v>
      </c>
      <c r="G60" s="24"/>
      <c r="H60" s="24"/>
      <c r="I60" s="24"/>
      <c r="J60" s="24"/>
      <c r="K60" s="24">
        <v>1760</v>
      </c>
      <c r="L60" s="24">
        <v>695</v>
      </c>
      <c r="M60" s="24"/>
      <c r="N60" s="24"/>
      <c r="O60" s="24"/>
      <c r="P60" s="13">
        <f>SUM(B60:I60)</f>
        <v>863</v>
      </c>
      <c r="Q60" s="13">
        <f>SUM(K60:L60)</f>
        <v>2455</v>
      </c>
      <c r="R60" s="44">
        <f>P60+Q60</f>
        <v>3318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ht="15" customHeight="1">
      <c r="A61" s="23">
        <v>41102</v>
      </c>
      <c r="B61" s="24">
        <v>395</v>
      </c>
      <c r="C61" s="24">
        <v>6</v>
      </c>
      <c r="D61" s="24">
        <v>33</v>
      </c>
      <c r="E61" s="24">
        <v>0</v>
      </c>
      <c r="F61" s="24">
        <v>38</v>
      </c>
      <c r="G61" s="24">
        <v>7</v>
      </c>
      <c r="H61" s="24"/>
      <c r="I61" s="24"/>
      <c r="J61" s="24"/>
      <c r="K61" s="24">
        <v>1849</v>
      </c>
      <c r="L61" s="24">
        <v>688</v>
      </c>
      <c r="M61" s="24"/>
      <c r="N61" s="24"/>
      <c r="O61" s="24"/>
      <c r="P61" s="13">
        <f>SUM(B61:I61)</f>
        <v>479</v>
      </c>
      <c r="Q61" s="13">
        <f>SUM(K61:L61)</f>
        <v>2537</v>
      </c>
      <c r="R61" s="44">
        <f>P61+Q61</f>
        <v>3016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ht="15" customHeight="1">
      <c r="A62" s="23">
        <v>41133</v>
      </c>
      <c r="B62" s="24">
        <v>685</v>
      </c>
      <c r="C62" s="24">
        <v>1</v>
      </c>
      <c r="D62" s="24">
        <v>37</v>
      </c>
      <c r="E62" s="24">
        <v>0</v>
      </c>
      <c r="F62" s="24">
        <v>34</v>
      </c>
      <c r="G62" s="24">
        <v>9</v>
      </c>
      <c r="H62" s="24">
        <v>100</v>
      </c>
      <c r="I62" s="24"/>
      <c r="J62" s="24"/>
      <c r="K62" s="24">
        <v>2831</v>
      </c>
      <c r="L62" s="24">
        <v>1047</v>
      </c>
      <c r="M62" s="24"/>
      <c r="N62" s="24"/>
      <c r="O62" s="24"/>
      <c r="P62" s="13">
        <f>SUM(B62:I62)</f>
        <v>866</v>
      </c>
      <c r="Q62" s="13">
        <f>SUM(K62:L62)</f>
        <v>3878</v>
      </c>
      <c r="R62" s="44">
        <f>P62+Q62</f>
        <v>4744</v>
      </c>
      <c r="S62" s="45"/>
      <c r="T62" s="45"/>
      <c r="U62" s="45"/>
      <c r="V62" s="45"/>
      <c r="W62" s="45"/>
      <c r="X62" s="45"/>
      <c r="Y62" s="45"/>
      <c r="Z62" s="5"/>
      <c r="AA62" s="5"/>
      <c r="AB62" s="5"/>
      <c r="AC62" s="5"/>
    </row>
    <row r="63" ht="15" customHeight="1">
      <c r="A63" s="23">
        <f>A24</f>
        <v>41164</v>
      </c>
      <c r="B63" s="24">
        <v>984</v>
      </c>
      <c r="C63" s="24">
        <v>0</v>
      </c>
      <c r="D63" s="24">
        <v>36</v>
      </c>
      <c r="E63" s="24">
        <v>0</v>
      </c>
      <c r="F63" s="24">
        <v>59</v>
      </c>
      <c r="G63" s="24">
        <v>16</v>
      </c>
      <c r="H63" s="24">
        <v>150</v>
      </c>
      <c r="I63" s="24">
        <v>61</v>
      </c>
      <c r="J63" s="24"/>
      <c r="K63" s="24">
        <v>2851</v>
      </c>
      <c r="L63" s="24">
        <v>1652</v>
      </c>
      <c r="M63" s="24"/>
      <c r="N63" s="24"/>
      <c r="O63" s="24"/>
      <c r="P63" s="13">
        <f>SUM(B63:I63)</f>
        <v>1306</v>
      </c>
      <c r="Q63" s="13">
        <f>SUM(K63:L63)</f>
        <v>4503</v>
      </c>
      <c r="R63" s="44">
        <f>P63+Q63</f>
        <v>5809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ht="15" customHeight="1">
      <c r="A64" s="23">
        <f>A25</f>
        <v>41194</v>
      </c>
      <c r="B64" s="24">
        <v>1579</v>
      </c>
      <c r="C64" s="24">
        <v>0</v>
      </c>
      <c r="D64" s="24">
        <v>30</v>
      </c>
      <c r="E64" s="24">
        <v>-2</v>
      </c>
      <c r="F64" s="24">
        <v>118</v>
      </c>
      <c r="G64" s="24">
        <v>16</v>
      </c>
      <c r="H64" s="24">
        <v>450</v>
      </c>
      <c r="I64" s="24">
        <v>47</v>
      </c>
      <c r="J64" s="24"/>
      <c r="K64" s="24">
        <v>2961</v>
      </c>
      <c r="L64" s="24">
        <v>1889</v>
      </c>
      <c r="M64" s="24">
        <v>144</v>
      </c>
      <c r="N64" s="24"/>
      <c r="O64" s="24"/>
      <c r="P64" s="13">
        <f>SUM(B64:I64)</f>
        <v>2238</v>
      </c>
      <c r="Q64" s="13">
        <f>SUM(K64:M64)</f>
        <v>4994</v>
      </c>
      <c r="R64" s="44">
        <f>P64+Q64</f>
        <v>7232</v>
      </c>
      <c r="S64" s="22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ht="15" customHeight="1">
      <c r="A65" s="23">
        <f>A26</f>
        <v>41225</v>
      </c>
      <c r="B65" s="24">
        <v>1539</v>
      </c>
      <c r="C65" s="24">
        <v>3</v>
      </c>
      <c r="D65" s="24">
        <v>42</v>
      </c>
      <c r="E65" s="24">
        <v>0</v>
      </c>
      <c r="F65" s="24">
        <v>172</v>
      </c>
      <c r="G65" s="24">
        <v>26</v>
      </c>
      <c r="H65" s="24">
        <v>800</v>
      </c>
      <c r="I65" s="24">
        <v>32</v>
      </c>
      <c r="J65" s="24"/>
      <c r="K65" s="24">
        <v>1519</v>
      </c>
      <c r="L65" s="24">
        <v>1766</v>
      </c>
      <c r="M65" s="24">
        <v>1259</v>
      </c>
      <c r="N65" s="24"/>
      <c r="O65" s="24"/>
      <c r="P65" s="13">
        <f>SUM(B65:I65)</f>
        <v>2614</v>
      </c>
      <c r="Q65" s="13">
        <f>SUM(K65:M65)</f>
        <v>4544</v>
      </c>
      <c r="R65" s="44">
        <f>P65+Q65</f>
        <v>7158</v>
      </c>
      <c r="S65" s="22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ht="15" customHeight="1">
      <c r="A66" s="25">
        <f>A27</f>
        <v>41255</v>
      </c>
      <c r="B66" s="26">
        <v>1489</v>
      </c>
      <c r="C66" s="26">
        <v>0</v>
      </c>
      <c r="D66" s="26">
        <v>77</v>
      </c>
      <c r="E66" s="26">
        <v>0</v>
      </c>
      <c r="F66" s="26">
        <v>167</v>
      </c>
      <c r="G66" s="26">
        <v>19</v>
      </c>
      <c r="H66" s="26">
        <v>900</v>
      </c>
      <c r="I66" s="26">
        <v>52</v>
      </c>
      <c r="J66" s="26"/>
      <c r="K66" s="26">
        <v>2633</v>
      </c>
      <c r="L66" s="26">
        <v>1361</v>
      </c>
      <c r="M66" s="26">
        <v>971</v>
      </c>
      <c r="N66" s="26"/>
      <c r="O66" s="26"/>
      <c r="P66" s="13">
        <f>SUM(B66:I66)</f>
        <v>2704</v>
      </c>
      <c r="Q66" s="13">
        <f>SUM(K66:M66)</f>
        <v>4965</v>
      </c>
      <c r="R66" s="44">
        <f>P66+Q66</f>
        <v>7669</v>
      </c>
      <c r="S66" s="22">
        <f>SUM(P55:P66)</f>
        <v>14585</v>
      </c>
      <c r="T66" s="22">
        <f>SUM(Q55:Q66)</f>
        <v>38584</v>
      </c>
      <c r="U66" s="5"/>
      <c r="V66" s="5"/>
      <c r="W66" s="5"/>
      <c r="X66" s="5"/>
      <c r="Y66" s="5"/>
      <c r="Z66" s="5"/>
      <c r="AA66" s="5"/>
      <c r="AB66" s="5"/>
      <c r="AC66" s="5"/>
    </row>
    <row r="67" ht="19.5" customHeight="1">
      <c r="A67" s="18">
        <v>41286</v>
      </c>
      <c r="B67" s="19">
        <f>C28</f>
        <v>650</v>
      </c>
      <c r="C67" s="19">
        <f>D28</f>
        <v>1</v>
      </c>
      <c r="D67" s="19">
        <f>E28</f>
        <v>257</v>
      </c>
      <c r="E67" s="19">
        <f>F28</f>
        <v>0</v>
      </c>
      <c r="F67" s="19">
        <f>H28</f>
        <v>81</v>
      </c>
      <c r="G67" s="19">
        <f>I28</f>
        <v>8</v>
      </c>
      <c r="H67" s="19">
        <f>J28</f>
        <v>1350</v>
      </c>
      <c r="I67" s="19">
        <f>K28</f>
        <v>25</v>
      </c>
      <c r="J67" s="19"/>
      <c r="K67" s="19">
        <f>B28</f>
        <v>1140</v>
      </c>
      <c r="L67" s="19">
        <f>G28</f>
        <v>874</v>
      </c>
      <c r="M67" s="19">
        <f>L28</f>
        <v>338</v>
      </c>
      <c r="N67" s="19">
        <f>M28</f>
        <v>2</v>
      </c>
      <c r="O67" s="19">
        <f>N28</f>
        <v>0</v>
      </c>
      <c r="P67" s="19">
        <f>SUM(B67:I67)</f>
        <v>2372</v>
      </c>
      <c r="Q67" s="19">
        <f>SUM(K67:N67)</f>
        <v>2354</v>
      </c>
      <c r="R67" s="44">
        <f>P67+Q67</f>
        <v>4726</v>
      </c>
      <c r="S67" s="22"/>
      <c r="T67" s="22"/>
      <c r="U67" s="5"/>
      <c r="V67" s="5"/>
      <c r="W67" s="5"/>
      <c r="X67" s="5"/>
      <c r="Y67" s="5"/>
      <c r="Z67" s="5"/>
      <c r="AA67" s="5"/>
      <c r="AB67" s="5"/>
      <c r="AC67" s="5"/>
    </row>
    <row r="68" ht="19" customHeight="1">
      <c r="A68" s="23">
        <v>41317</v>
      </c>
      <c r="B68" s="24">
        <f>C29</f>
        <v>653</v>
      </c>
      <c r="C68" s="24">
        <f>D29</f>
        <v>1</v>
      </c>
      <c r="D68" s="24">
        <f>E29</f>
        <v>337</v>
      </c>
      <c r="E68" s="24">
        <f>F29</f>
        <v>0</v>
      </c>
      <c r="F68" s="24">
        <f>H29</f>
        <v>158</v>
      </c>
      <c r="G68" s="24">
        <f>I29</f>
        <v>15</v>
      </c>
      <c r="H68" s="24">
        <f>J29</f>
        <v>1450</v>
      </c>
      <c r="I68" s="24">
        <f>K29</f>
        <v>52</v>
      </c>
      <c r="J68" s="24"/>
      <c r="K68" s="24">
        <f>B29</f>
        <v>1626</v>
      </c>
      <c r="L68" s="24">
        <f>G29</f>
        <v>693</v>
      </c>
      <c r="M68" s="24">
        <f>L29</f>
        <v>334</v>
      </c>
      <c r="N68" s="24">
        <f>M29</f>
        <v>17</v>
      </c>
      <c r="O68" s="24">
        <f>N29</f>
        <v>119</v>
      </c>
      <c r="P68" s="24">
        <f>SUM(B68:I68)</f>
        <v>2666</v>
      </c>
      <c r="Q68" s="24">
        <f>SUM(K68:O68)</f>
        <v>2789</v>
      </c>
      <c r="R68" s="44">
        <f>P68+Q68</f>
        <v>5455</v>
      </c>
      <c r="S68" s="22"/>
      <c r="T68" s="22"/>
      <c r="U68" s="5"/>
      <c r="V68" s="5"/>
      <c r="W68" s="5"/>
      <c r="X68" s="5"/>
      <c r="Y68" s="5"/>
      <c r="Z68" s="5"/>
      <c r="AA68" s="5"/>
      <c r="AB68" s="5"/>
      <c r="AC68" s="5"/>
    </row>
    <row r="69" ht="19" customHeight="1">
      <c r="A69" s="23">
        <v>41345</v>
      </c>
      <c r="B69" s="24">
        <f>C30</f>
        <v>2236</v>
      </c>
      <c r="C69" s="24">
        <f>D30</f>
        <v>0</v>
      </c>
      <c r="D69" s="24">
        <f>E30</f>
        <v>31</v>
      </c>
      <c r="E69" s="24">
        <f>F30</f>
        <v>0</v>
      </c>
      <c r="F69" s="24">
        <f>H30</f>
        <v>180</v>
      </c>
      <c r="G69" s="24">
        <f>I30</f>
        <v>23</v>
      </c>
      <c r="H69" s="24">
        <f>J30</f>
        <v>1950</v>
      </c>
      <c r="I69" s="24">
        <f>K30</f>
        <v>133</v>
      </c>
      <c r="J69" s="24"/>
      <c r="K69" s="24">
        <f>B30</f>
        <v>1478</v>
      </c>
      <c r="L69" s="24">
        <f>G30</f>
        <v>786</v>
      </c>
      <c r="M69" s="24">
        <f>L30</f>
        <v>494</v>
      </c>
      <c r="N69" s="24">
        <f>M30</f>
        <v>26</v>
      </c>
      <c r="O69" s="24">
        <f>N30</f>
        <v>295</v>
      </c>
      <c r="P69" s="24">
        <f>SUM(B69:I69)</f>
        <v>4553</v>
      </c>
      <c r="Q69" s="24">
        <f>SUM(K69:O69)</f>
        <v>3079</v>
      </c>
      <c r="R69" s="44">
        <f>P69+Q69</f>
        <v>7632</v>
      </c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ht="19" customHeight="1">
      <c r="A70" s="23">
        <v>41376</v>
      </c>
      <c r="B70" s="24">
        <f>C31</f>
        <v>1937</v>
      </c>
      <c r="C70" s="24">
        <f>D31</f>
        <v>0</v>
      </c>
      <c r="D70" s="24">
        <f>E31</f>
        <v>127</v>
      </c>
      <c r="E70" s="24">
        <f>F31</f>
        <v>0</v>
      </c>
      <c r="F70" s="24">
        <f>H31</f>
        <v>147</v>
      </c>
      <c r="G70" s="24">
        <f>I31</f>
        <v>22</v>
      </c>
      <c r="H70" s="24">
        <f>J31</f>
        <v>2100</v>
      </c>
      <c r="I70" s="24">
        <f>K31</f>
        <v>70</v>
      </c>
      <c r="J70" s="24"/>
      <c r="K70" s="24">
        <f>B31</f>
        <v>1306</v>
      </c>
      <c r="L70" s="24">
        <f>G31</f>
        <v>599</v>
      </c>
      <c r="M70" s="24">
        <f>L31</f>
        <v>411</v>
      </c>
      <c r="N70" s="24">
        <f>M31</f>
        <v>55</v>
      </c>
      <c r="O70" s="24">
        <f>N31</f>
        <v>364</v>
      </c>
      <c r="P70" s="24">
        <f>SUM(B70:I70)</f>
        <v>4403</v>
      </c>
      <c r="Q70" s="24">
        <f>SUM(K70:O70)</f>
        <v>2735</v>
      </c>
      <c r="R70" s="44">
        <f>P70+Q70</f>
        <v>7138</v>
      </c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ht="19" customHeight="1">
      <c r="A71" s="23">
        <v>41406</v>
      </c>
      <c r="B71" s="24">
        <f>C32</f>
        <v>2138</v>
      </c>
      <c r="C71" s="24">
        <f>D32</f>
        <v>60</v>
      </c>
      <c r="D71" s="24">
        <f>E32</f>
        <v>91</v>
      </c>
      <c r="E71" s="24">
        <f>F32</f>
        <v>0</v>
      </c>
      <c r="F71" s="24">
        <f>H32</f>
        <v>157</v>
      </c>
      <c r="G71" s="24">
        <f>I32</f>
        <v>15</v>
      </c>
      <c r="H71" s="24">
        <f>J32</f>
        <v>2000</v>
      </c>
      <c r="I71" s="24">
        <f>K32</f>
        <v>84</v>
      </c>
      <c r="J71" s="24"/>
      <c r="K71" s="24">
        <f>B32</f>
        <v>1607</v>
      </c>
      <c r="L71" s="24">
        <f>G32</f>
        <v>678</v>
      </c>
      <c r="M71" s="24">
        <f>L32</f>
        <v>450</v>
      </c>
      <c r="N71" s="24">
        <f>M32</f>
        <v>58</v>
      </c>
      <c r="O71" s="24">
        <f>N32</f>
        <v>416</v>
      </c>
      <c r="P71" s="24">
        <f>SUM(B71:I71)</f>
        <v>4545</v>
      </c>
      <c r="Q71" s="24">
        <f>SUM(K71:O71)</f>
        <v>3209</v>
      </c>
      <c r="R71" s="44">
        <f>P71+Q71</f>
        <v>7754</v>
      </c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ht="19" customHeight="1">
      <c r="A72" s="23">
        <v>41437</v>
      </c>
      <c r="B72" s="24">
        <f>C33</f>
        <v>2225</v>
      </c>
      <c r="C72" s="24">
        <f>D33</f>
        <v>53</v>
      </c>
      <c r="D72" s="24">
        <f>E33</f>
        <v>39</v>
      </c>
      <c r="E72" s="24">
        <f>F33</f>
        <v>0</v>
      </c>
      <c r="F72" s="24">
        <f>H33</f>
        <v>177</v>
      </c>
      <c r="G72" s="24">
        <f>I33</f>
        <v>208</v>
      </c>
      <c r="H72" s="24">
        <f>J33</f>
        <v>1800</v>
      </c>
      <c r="I72" s="24">
        <f>K33</f>
        <v>44</v>
      </c>
      <c r="J72" s="24">
        <f>O33</f>
        <v>27</v>
      </c>
      <c r="K72" s="24">
        <f>B33</f>
        <v>2698</v>
      </c>
      <c r="L72" s="24">
        <f>G33</f>
        <v>584</v>
      </c>
      <c r="M72" s="24">
        <f>L33</f>
        <v>455</v>
      </c>
      <c r="N72" s="24">
        <f>M33</f>
        <v>42</v>
      </c>
      <c r="O72" s="24">
        <f>N33</f>
        <v>390</v>
      </c>
      <c r="P72" s="24">
        <f>SUM(B72:J72)</f>
        <v>4573</v>
      </c>
      <c r="Q72" s="24">
        <f>SUM(K72:O72)</f>
        <v>4169</v>
      </c>
      <c r="R72" s="44">
        <f>P72+Q72</f>
        <v>8742</v>
      </c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ht="19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46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ht="19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ht="19" customHeight="1">
      <c r="A75" s="31">
        <v>2011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ht="19" customHeight="1">
      <c r="A76" s="31">
        <v>2012</v>
      </c>
      <c r="B76" s="47">
        <f>SUM(B55:B66)/SUM($P55:$Q66)</f>
        <v>0.1846752807086836</v>
      </c>
      <c r="C76" s="47">
        <f>SUM(C55:C66)/SUM($P55:$Q66)</f>
        <v>0.002614305328292802</v>
      </c>
      <c r="D76" s="47">
        <f>SUM(D55:D66)/SUM($P55:$Q66)</f>
        <v>0.01105907577723862</v>
      </c>
      <c r="E76" s="47">
        <f>SUM(E55:E66)/SUM($P55:$Q66)</f>
        <v>0.01262013579341346</v>
      </c>
      <c r="F76" s="47">
        <f>SUM(F55:F66)/SUM($P55:$Q66)</f>
        <v>0.01284583121743873</v>
      </c>
      <c r="G76" s="47">
        <f>SUM(G55:G66)/SUM($P55:$Q66)</f>
        <v>0.001749139536195904</v>
      </c>
      <c r="H76" s="47">
        <f>SUM(H55:H66)/SUM($P55:$Q66)</f>
        <v>0.04513908480505558</v>
      </c>
      <c r="I76" s="47">
        <f>SUM(I55:I66)/SUM($P55:$Q66)</f>
        <v>0.003611126784404446</v>
      </c>
      <c r="J76" s="47">
        <f>SUM(J55:J66)/SUM($P55:$Q66)</f>
        <v>0</v>
      </c>
      <c r="K76" s="47">
        <f>SUM(K55:K66)/SUM($P55:$Q66)</f>
        <v>0.4412533619214204</v>
      </c>
      <c r="L76" s="47">
        <f>SUM(L55:L66)/SUM($P55:$Q66)</f>
        <v>0.2397825800748556</v>
      </c>
      <c r="M76" s="47">
        <f>SUM(M55:M66)/SUM($P55:$Q66)</f>
        <v>0.04465007805300081</v>
      </c>
      <c r="N76" s="47">
        <f>SUM(N55:N66)/SUM($P55:$Q66)</f>
        <v>0</v>
      </c>
      <c r="O76" s="47">
        <f>SUM(O55:O66)/SUM($P55:$Q66)</f>
        <v>0</v>
      </c>
      <c r="P76" s="5"/>
      <c r="Q76" s="5"/>
      <c r="R76" s="47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ht="19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ht="19" customHeight="1">
      <c r="A78" t="s" s="48">
        <v>34</v>
      </c>
      <c r="B78" s="22">
        <f>B43</f>
        <v>87</v>
      </c>
      <c r="C78" s="22">
        <f>C43</f>
        <v>16</v>
      </c>
      <c r="D78" s="22">
        <f>D43</f>
        <v>0</v>
      </c>
      <c r="E78" s="22">
        <f>E43</f>
        <v>0</v>
      </c>
      <c r="F78" s="22">
        <f>F43</f>
        <v>0</v>
      </c>
      <c r="G78" s="22">
        <f>G43</f>
        <v>0</v>
      </c>
      <c r="H78" s="22">
        <f>H43</f>
        <v>0</v>
      </c>
      <c r="I78" s="22">
        <f>I43</f>
        <v>0</v>
      </c>
      <c r="J78" s="22">
        <f>J43</f>
        <v>0</v>
      </c>
      <c r="K78" s="22">
        <f>K43</f>
        <v>321</v>
      </c>
      <c r="L78" s="22"/>
      <c r="M78" s="22"/>
      <c r="N78" s="22"/>
      <c r="O78" s="22"/>
      <c r="P78" s="32">
        <f>SUM(B78:L78)</f>
        <v>424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ht="19" customHeight="1">
      <c r="A79" t="s" s="48">
        <v>35</v>
      </c>
      <c r="B79" s="22">
        <f>SUM(B44:B55)</f>
        <v>10263</v>
      </c>
      <c r="C79" s="22">
        <f>SUM(C44:C55)</f>
        <v>326</v>
      </c>
      <c r="D79" s="22">
        <f>SUM(D44:D55)</f>
        <v>112</v>
      </c>
      <c r="E79" s="22">
        <f>SUM(E44:E55)</f>
        <v>112</v>
      </c>
      <c r="F79" s="22">
        <f>SUM(F44:F55)</f>
        <v>0</v>
      </c>
      <c r="G79" s="22">
        <f>SUM(G44:G55)</f>
        <v>0</v>
      </c>
      <c r="H79" s="22">
        <f>SUM(H44:H55)</f>
        <v>0</v>
      </c>
      <c r="I79" s="22">
        <f>SUM(I44:I55)</f>
        <v>0</v>
      </c>
      <c r="J79" s="22">
        <f>SUM(J44:J55)</f>
        <v>0</v>
      </c>
      <c r="K79" s="22">
        <f>SUM(K44:K55)</f>
        <v>7953</v>
      </c>
      <c r="L79" s="22"/>
      <c r="M79" s="22"/>
      <c r="N79" s="22"/>
      <c r="O79" s="22"/>
      <c r="P79" s="32">
        <f>SUM(B79:L79)</f>
        <v>18766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ht="19" customHeight="1">
      <c r="A80" t="s" s="48">
        <v>36</v>
      </c>
      <c r="B80" s="22">
        <f>SUM(B56:B69)</f>
        <v>12682</v>
      </c>
      <c r="C80" s="22">
        <f>SUM(C56:C69)</f>
        <v>141</v>
      </c>
      <c r="D80" s="22">
        <f>SUM(D56:D69)</f>
        <v>1177</v>
      </c>
      <c r="E80" s="22">
        <f>SUM(E56:E69)</f>
        <v>559</v>
      </c>
      <c r="F80" s="22">
        <f>SUM(F56:F69)</f>
        <v>1102</v>
      </c>
      <c r="G80" s="22">
        <f>SUM(G56:G69)</f>
        <v>139</v>
      </c>
      <c r="H80" s="22">
        <f>SUM(H56:H69)</f>
        <v>7150</v>
      </c>
      <c r="I80" s="22">
        <f>SUM(I56:I69)</f>
        <v>402</v>
      </c>
      <c r="J80" s="22">
        <f>SUM(J56:J69)</f>
        <v>0</v>
      </c>
      <c r="K80" s="22">
        <f>SUM(K56:K69)</f>
        <v>27102</v>
      </c>
      <c r="L80" s="22">
        <f>SUM(L56:L69)</f>
        <v>15102</v>
      </c>
      <c r="M80" s="22">
        <f>SUM(M56:M69)</f>
        <v>3540</v>
      </c>
      <c r="N80" s="22">
        <f>SUM(N56:N69)</f>
        <v>45</v>
      </c>
      <c r="O80" s="22">
        <f>SUM(O56:O69)</f>
        <v>414</v>
      </c>
      <c r="P80" s="32">
        <f>SUM(B80:L80)</f>
        <v>65556</v>
      </c>
      <c r="Q80" s="22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ht="19" customHeight="1">
      <c r="A81" t="s" s="48">
        <v>37</v>
      </c>
      <c r="B81" s="22">
        <f>SUM(B67:B72)</f>
        <v>9839</v>
      </c>
      <c r="C81" s="22">
        <f>SUM(C67:C72)</f>
        <v>115</v>
      </c>
      <c r="D81" s="22">
        <f>SUM(D67:D72)</f>
        <v>882</v>
      </c>
      <c r="E81" s="22">
        <f>SUM(E67:E72)</f>
        <v>0</v>
      </c>
      <c r="F81" s="22">
        <f>SUM(F67:F72)</f>
        <v>900</v>
      </c>
      <c r="G81" s="22">
        <f>SUM(G67:G72)</f>
        <v>291</v>
      </c>
      <c r="H81" s="22">
        <f>SUM(H67:H72)</f>
        <v>10650</v>
      </c>
      <c r="I81" s="22">
        <f>SUM(I67:I72)</f>
        <v>408</v>
      </c>
      <c r="J81" s="22">
        <f>SUM(J67:J72)</f>
        <v>27</v>
      </c>
      <c r="K81" s="22">
        <f>SUM(K67:K72)</f>
        <v>9855</v>
      </c>
      <c r="L81" s="22">
        <f>SUM(L67:L72)</f>
        <v>4214</v>
      </c>
      <c r="M81" s="22">
        <f>SUM(M67:M72)</f>
        <v>2482</v>
      </c>
      <c r="N81" s="22">
        <f>SUM(N67:N72)</f>
        <v>200</v>
      </c>
      <c r="O81" s="22">
        <f>SUM(O67:O72)</f>
        <v>1584</v>
      </c>
      <c r="P81" s="32">
        <f>SUM(B81:O81)</f>
        <v>41447</v>
      </c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</sheetData>
  <mergeCells count="4">
    <mergeCell ref="K40:O40"/>
    <mergeCell ref="B40:J40"/>
    <mergeCell ref="A39:P39"/>
    <mergeCell ref="A1:R1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