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filterPrivacy="1"/>
  <xr:revisionPtr revIDLastSave="0" documentId="8_{65EDF4A7-1A94-6947-8E1E-670B3A2780AF}" xr6:coauthVersionLast="47" xr6:coauthVersionMax="47" xr10:uidLastSave="{00000000-0000-0000-0000-000000000000}"/>
  <bookViews>
    <workbookView xWindow="0" yWindow="0" windowWidth="28800" windowHeight="18000" activeTab="6" xr2:uid="{00000000-000D-0000-FFFF-FFFF00000000}"/>
  </bookViews>
  <sheets>
    <sheet name="Data and Output" sheetId="4" r:id="rId1"/>
    <sheet name="Auxiliary Regression" sheetId="6" r:id="rId2"/>
    <sheet name="Eviews" sheetId="5" r:id="rId3"/>
    <sheet name="Durbin Watson" sheetId="2" r:id="rId4"/>
    <sheet name="LM Test" sheetId="1" r:id="rId5"/>
    <sheet name="Park Test" sheetId="8" r:id="rId6"/>
    <sheet name="White Test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3" i="9" l="1"/>
  <c r="B122" i="9"/>
  <c r="B121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59" i="9"/>
  <c r="L87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59" i="9"/>
  <c r="M60" i="8" l="1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59" i="8"/>
  <c r="J58" i="2" l="1"/>
  <c r="L56" i="2"/>
  <c r="L57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31" i="2"/>
  <c r="L32" i="2"/>
  <c r="L33" i="2"/>
  <c r="L30" i="2"/>
  <c r="L58" i="2" s="1"/>
  <c r="K59" i="2" s="1"/>
  <c r="O64" i="1" l="1"/>
  <c r="O63" i="1"/>
</calcChain>
</file>

<file path=xl/sharedStrings.xml><?xml version="1.0" encoding="utf-8"?>
<sst xmlns="http://schemas.openxmlformats.org/spreadsheetml/2006/main" count="653" uniqueCount="113">
  <si>
    <t>Year</t>
  </si>
  <si>
    <t>U</t>
  </si>
  <si>
    <t>POP</t>
  </si>
  <si>
    <t>TRD</t>
  </si>
  <si>
    <t>GDP</t>
  </si>
  <si>
    <t>INF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</si>
  <si>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</si>
  <si>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</si>
  <si>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</si>
  <si>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</si>
  <si>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</si>
  <si>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</si>
  <si>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</si>
  <si>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</si>
  <si>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</si>
  <si>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</si>
  <si>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</si>
  <si>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</si>
  <si>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</si>
  <si>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</si>
  <si>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</si>
  <si>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</si>
  <si>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</si>
  <si>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</si>
  <si>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</si>
  <si>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</si>
  <si>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</si>
  <si>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</si>
  <si>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</si>
  <si>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</si>
  <si>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</si>
  <si>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</si>
  <si>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</si>
  <si>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</si>
  <si>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</si>
  <si>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</si>
  <si>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</si>
  <si>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</si>
  <si>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</si>
  <si>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</si>
  <si>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</si>
  <si>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</si>
  <si>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</si>
  <si>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</si>
  <si>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</si>
  <si>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</si>
  <si>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</si>
  <si>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</si>
  <si>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</si>
  <si>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</si>
  <si>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</si>
  <si>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</si>
  <si>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</si>
  <si>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</si>
  <si>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</si>
  <si>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</si>
  <si>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</si>
  <si>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</si>
  <si>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</si>
  <si>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</si>
  <si>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</si>
  <si>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U</t>
  </si>
  <si>
    <t>ut</t>
  </si>
  <si>
    <t>ut-1</t>
  </si>
  <si>
    <t>ut-2</t>
  </si>
  <si>
    <t>ut-3</t>
  </si>
  <si>
    <t>ut-4</t>
  </si>
  <si>
    <t>calculated CHI2</t>
  </si>
  <si>
    <t>tabulated CHI2</t>
  </si>
  <si>
    <t>ut-ut-1</t>
  </si>
  <si>
    <t>d-calculated=</t>
  </si>
  <si>
    <t>DU = 1.124</t>
  </si>
  <si>
    <t>DL = 1.743</t>
  </si>
  <si>
    <t>Upper 99.0%</t>
  </si>
  <si>
    <t>Lower 99.0%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</si>
  <si>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</si>
  <si>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</si>
  <si>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</si>
  <si>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</si>
  <si>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</si>
  <si>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</si>
  <si>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</si>
  <si>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</si>
  <si>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</si>
  <si>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</si>
  <si>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</si>
  <si>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</si>
  <si>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-</t>
  </si>
  <si>
    <t>CORRELATION MATRIX</t>
  </si>
  <si>
    <t>Eviews</t>
  </si>
  <si>
    <t>Dependent Variable: Population Growth</t>
  </si>
  <si>
    <t>Dependent Variable: GDP</t>
  </si>
  <si>
    <t>Dependent Variable: Inflation</t>
  </si>
  <si>
    <t>Dependent Variable: Trade Merchandise</t>
  </si>
  <si>
    <t>ui</t>
  </si>
  <si>
    <t>ui2</t>
  </si>
  <si>
    <t>ln(ui2)</t>
  </si>
  <si>
    <t>ln(POP)</t>
  </si>
  <si>
    <t>ln(TRD)</t>
  </si>
  <si>
    <t>ln(GDP)</t>
  </si>
  <si>
    <t>ln(INF)</t>
  </si>
  <si>
    <t>POP2</t>
  </si>
  <si>
    <t>TRD2</t>
  </si>
  <si>
    <t>GDP2</t>
  </si>
  <si>
    <t>INF2</t>
  </si>
  <si>
    <t>Calculated Chi</t>
  </si>
  <si>
    <t>Tabulated Chi</t>
  </si>
  <si>
    <t>POP*TRD</t>
  </si>
  <si>
    <t>POP*GDP</t>
  </si>
  <si>
    <t>POP*INF</t>
  </si>
  <si>
    <t>TRD*GDP</t>
  </si>
  <si>
    <t>TRD*INF</t>
  </si>
  <si>
    <t>GDP*INF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</si>
</sst>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AC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0" xfId="0" applyFill="1"/>
    <xf numFmtId="11" fontId="0" fillId="0" borderId="0" xfId="0" applyNumberFormat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0" fontId="0" fillId="4" borderId="1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4" borderId="3" xfId="0" applyFill="1" applyBorder="1"/>
    <xf numFmtId="0" fontId="0" fillId="0" borderId="5" xfId="0" applyBorder="1"/>
    <xf numFmtId="0" fontId="0" fillId="0" borderId="6" xfId="0" applyBorder="1"/>
    <xf numFmtId="0" fontId="2" fillId="0" borderId="0" xfId="0" applyFont="1" applyFill="1" applyBorder="1" applyAlignment="1">
      <alignment horizontal="centerContinuous"/>
    </xf>
    <xf numFmtId="0" fontId="0" fillId="4" borderId="0" xfId="0" applyFill="1" applyBorder="1" applyAlignment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A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1</xdr:row>
      <xdr:rowOff>9525</xdr:rowOff>
    </xdr:from>
    <xdr:to>
      <xdr:col>16</xdr:col>
      <xdr:colOff>384176</xdr:colOff>
      <xdr:row>13</xdr:row>
      <xdr:rowOff>16105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200025"/>
          <a:ext cx="4032251" cy="2292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8</xdr:col>
      <xdr:colOff>388408</xdr:colOff>
      <xdr:row>17</xdr:row>
      <xdr:rowOff>89958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4046008" cy="3137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14</xdr:row>
      <xdr:rowOff>0</xdr:rowOff>
    </xdr:from>
    <xdr:to>
      <xdr:col>16</xdr:col>
      <xdr:colOff>56349</xdr:colOff>
      <xdr:row>48</xdr:row>
      <xdr:rowOff>123154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1" y="2667000"/>
          <a:ext cx="3713948" cy="6600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zoomScale="80" zoomScaleNormal="80" workbookViewId="0">
      <selection activeCell="F30" sqref="A1:F30"/>
    </sheetView>
  </sheetViews>
  <sheetFormatPr baseColWidth="10" defaultColWidth="8.83203125" defaultRowHeight="15" x14ac:dyDescent="0.2"/>
  <cols>
    <col min="8" max="8" width="18" bestFit="1" customWidth="1"/>
    <col min="9" max="9" width="22.1640625" bestFit="1" customWidth="1"/>
    <col min="10" max="10" width="14.5" bestFit="1" customWidth="1"/>
    <col min="11" max="11" width="13.83203125" customWidth="1"/>
    <col min="12" max="12" width="12" bestFit="1" customWidth="1"/>
    <col min="13" max="13" width="13.5" bestFit="1" customWidth="1"/>
    <col min="14" max="16" width="12.6640625" bestFit="1" customWidth="1"/>
    <col min="17" max="17" width="12.83203125" customWidth="1"/>
  </cols>
  <sheetData>
    <row r="1" spans="1:17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I1" t="s">
        <v>35</v>
      </c>
    </row>
    <row r="2" spans="1:17" ht="16" thickBot="1" x14ac:dyDescent="0.25">
      <c r="A2" t="s">
        <v>6</v>
      </c>
      <c r="B2" s="1">
        <v>3.2400000095367401</v>
      </c>
      <c r="C2">
        <v>8617375</v>
      </c>
      <c r="D2">
        <v>71559304836.709381</v>
      </c>
      <c r="E2">
        <v>2467113466000</v>
      </c>
      <c r="F2">
        <v>8.2467889153053306</v>
      </c>
    </row>
    <row r="3" spans="1:17" x14ac:dyDescent="0.2">
      <c r="A3" t="s">
        <v>7</v>
      </c>
      <c r="B3" s="1">
        <v>5.7199997901916504</v>
      </c>
      <c r="C3">
        <v>8668067</v>
      </c>
      <c r="D3">
        <v>73802924035.852875</v>
      </c>
      <c r="E3">
        <v>2438529668000</v>
      </c>
      <c r="F3">
        <v>1.0153412427837338</v>
      </c>
      <c r="I3" s="5" t="s">
        <v>36</v>
      </c>
      <c r="J3" s="5"/>
    </row>
    <row r="4" spans="1:17" x14ac:dyDescent="0.2">
      <c r="A4" t="s">
        <v>8</v>
      </c>
      <c r="B4" s="1">
        <v>9.3299999237060494</v>
      </c>
      <c r="C4">
        <v>8718561</v>
      </c>
      <c r="D4">
        <v>64759616619.986122</v>
      </c>
      <c r="E4">
        <v>2388159000000</v>
      </c>
      <c r="F4">
        <v>2.2122710919302904</v>
      </c>
      <c r="I4" s="2" t="s">
        <v>37</v>
      </c>
      <c r="J4" s="2">
        <v>0.79572717770776569</v>
      </c>
    </row>
    <row r="5" spans="1:17" x14ac:dyDescent="0.2">
      <c r="A5" t="s">
        <v>9</v>
      </c>
      <c r="B5" s="1">
        <v>9.5799999237060494</v>
      </c>
      <c r="C5">
        <v>8780745</v>
      </c>
      <c r="D5">
        <v>76951399688.958008</v>
      </c>
      <c r="E5">
        <v>2482013000000</v>
      </c>
      <c r="F5">
        <v>2.5880423161401183</v>
      </c>
      <c r="I5" s="2" t="s">
        <v>38</v>
      </c>
      <c r="J5" s="2">
        <v>0.63318174134276617</v>
      </c>
    </row>
    <row r="6" spans="1:17" x14ac:dyDescent="0.2">
      <c r="A6" t="s">
        <v>10</v>
      </c>
      <c r="B6" s="1">
        <v>8.8999996185302699</v>
      </c>
      <c r="C6">
        <v>8826939</v>
      </c>
      <c r="D6">
        <v>99234716050.074997</v>
      </c>
      <c r="E6">
        <v>2579685000000</v>
      </c>
      <c r="F6">
        <v>3.8113913984446128</v>
      </c>
      <c r="I6" s="2" t="s">
        <v>39</v>
      </c>
      <c r="J6" s="2">
        <v>0.57204536489989388</v>
      </c>
    </row>
    <row r="7" spans="1:17" x14ac:dyDescent="0.2">
      <c r="A7" t="s">
        <v>11</v>
      </c>
      <c r="B7" s="1">
        <v>9.5500001907348597</v>
      </c>
      <c r="C7">
        <v>8840998</v>
      </c>
      <c r="D7">
        <v>105111989263.34625</v>
      </c>
      <c r="E7">
        <v>2620430000000</v>
      </c>
      <c r="F7">
        <v>1.0090586064723368</v>
      </c>
      <c r="I7" s="2" t="s">
        <v>40</v>
      </c>
      <c r="J7" s="2">
        <v>1.0733784765857128</v>
      </c>
    </row>
    <row r="8" spans="1:17" ht="16" thickBot="1" x14ac:dyDescent="0.25">
      <c r="A8" t="s">
        <v>12</v>
      </c>
      <c r="B8" s="1">
        <v>10.3599996566772</v>
      </c>
      <c r="C8">
        <v>8846062</v>
      </c>
      <c r="D8">
        <v>104930909376.67815</v>
      </c>
      <c r="E8">
        <v>2700891000000</v>
      </c>
      <c r="F8">
        <v>1.5255179578795435</v>
      </c>
      <c r="I8" s="3" t="s">
        <v>41</v>
      </c>
      <c r="J8" s="3">
        <v>29</v>
      </c>
    </row>
    <row r="9" spans="1:17" x14ac:dyDescent="0.2">
      <c r="A9" t="s">
        <v>13</v>
      </c>
      <c r="B9" s="1">
        <v>8.9399995803833008</v>
      </c>
      <c r="C9">
        <v>8850974</v>
      </c>
      <c r="D9">
        <v>108380482773.36821</v>
      </c>
      <c r="E9">
        <v>2817349000000</v>
      </c>
      <c r="F9">
        <v>0.8129596913657906</v>
      </c>
    </row>
    <row r="10" spans="1:17" ht="16" thickBot="1" x14ac:dyDescent="0.25">
      <c r="A10" t="s">
        <v>14</v>
      </c>
      <c r="B10" s="1">
        <v>7.6100001335143999</v>
      </c>
      <c r="C10">
        <v>8857874</v>
      </c>
      <c r="D10">
        <v>109934280596.43687</v>
      </c>
      <c r="E10">
        <v>2937007000000</v>
      </c>
      <c r="F10">
        <v>0.89786461561740794</v>
      </c>
      <c r="I10" t="s">
        <v>42</v>
      </c>
    </row>
    <row r="11" spans="1:17" x14ac:dyDescent="0.2">
      <c r="A11" t="s">
        <v>15</v>
      </c>
      <c r="B11" s="1">
        <v>5.4699997901916504</v>
      </c>
      <c r="C11">
        <v>8872109</v>
      </c>
      <c r="D11">
        <v>113698565846.63072</v>
      </c>
      <c r="E11">
        <v>3076995000000</v>
      </c>
      <c r="F11">
        <v>1.5057704824390328</v>
      </c>
      <c r="I11" s="4"/>
      <c r="J11" s="4" t="s">
        <v>47</v>
      </c>
      <c r="K11" s="4" t="s">
        <v>48</v>
      </c>
      <c r="L11" s="4" t="s">
        <v>49</v>
      </c>
      <c r="M11" s="4" t="s">
        <v>50</v>
      </c>
      <c r="N11" s="4" t="s">
        <v>51</v>
      </c>
    </row>
    <row r="12" spans="1:17" x14ac:dyDescent="0.2">
      <c r="A12" t="s">
        <v>16</v>
      </c>
      <c r="B12" s="1">
        <v>4.7300000190734899</v>
      </c>
      <c r="C12">
        <v>8895960</v>
      </c>
      <c r="D12">
        <v>104038105933.72124</v>
      </c>
      <c r="E12">
        <v>3121596000000</v>
      </c>
      <c r="F12">
        <v>2.483522966054764</v>
      </c>
      <c r="I12" s="2" t="s">
        <v>43</v>
      </c>
      <c r="J12" s="2">
        <v>4</v>
      </c>
      <c r="K12" s="2">
        <v>47.730330859815268</v>
      </c>
      <c r="L12" s="2">
        <v>11.932582714953817</v>
      </c>
      <c r="M12" s="2">
        <v>10.356873897072239</v>
      </c>
      <c r="N12" s="2">
        <v>5.1029100902283886E-5</v>
      </c>
    </row>
    <row r="13" spans="1:17" x14ac:dyDescent="0.2">
      <c r="A13" t="s">
        <v>17</v>
      </c>
      <c r="B13" s="1">
        <v>4.9699997901916504</v>
      </c>
      <c r="C13">
        <v>8924958</v>
      </c>
      <c r="D13">
        <v>110067473888.52943</v>
      </c>
      <c r="E13">
        <v>3190175000000</v>
      </c>
      <c r="F13">
        <v>1.5476393976802854</v>
      </c>
      <c r="I13" s="2" t="s">
        <v>44</v>
      </c>
      <c r="J13" s="2">
        <v>24</v>
      </c>
      <c r="K13" s="2">
        <v>27.651392495939177</v>
      </c>
      <c r="L13" s="2">
        <v>1.1521413539974656</v>
      </c>
      <c r="M13" s="2"/>
      <c r="N13" s="2"/>
    </row>
    <row r="14" spans="1:17" ht="16" thickBot="1" x14ac:dyDescent="0.25">
      <c r="A14" t="s">
        <v>18</v>
      </c>
      <c r="B14" s="1">
        <v>5.5599999427795401</v>
      </c>
      <c r="C14">
        <v>8958229</v>
      </c>
      <c r="D14">
        <v>134823837849.20174</v>
      </c>
      <c r="E14">
        <v>3263862000000</v>
      </c>
      <c r="F14">
        <v>1.7002394346743159</v>
      </c>
      <c r="I14" s="3" t="s">
        <v>45</v>
      </c>
      <c r="J14" s="3">
        <v>28</v>
      </c>
      <c r="K14" s="3">
        <v>75.381723355754445</v>
      </c>
      <c r="L14" s="3"/>
      <c r="M14" s="3"/>
      <c r="N14" s="3"/>
    </row>
    <row r="15" spans="1:17" ht="16" thickBot="1" x14ac:dyDescent="0.25">
      <c r="A15" t="s">
        <v>19</v>
      </c>
      <c r="B15" s="1">
        <v>6.6900000572204599</v>
      </c>
      <c r="C15">
        <v>8993531</v>
      </c>
      <c r="D15">
        <v>164409367388.31662</v>
      </c>
      <c r="E15">
        <v>3405411000000</v>
      </c>
      <c r="F15">
        <v>0.3330218977412045</v>
      </c>
    </row>
    <row r="16" spans="1:17" x14ac:dyDescent="0.2">
      <c r="A16" t="s">
        <v>20</v>
      </c>
      <c r="B16" s="1">
        <v>7.4899997711181596</v>
      </c>
      <c r="C16">
        <v>9029572</v>
      </c>
      <c r="D16">
        <v>176558857769.86792</v>
      </c>
      <c r="E16">
        <v>3502765000000</v>
      </c>
      <c r="F16">
        <v>0.68638305069896433</v>
      </c>
      <c r="I16" s="4"/>
      <c r="J16" s="4" t="s">
        <v>52</v>
      </c>
      <c r="K16" s="4" t="s">
        <v>40</v>
      </c>
      <c r="L16" s="4" t="s">
        <v>53</v>
      </c>
      <c r="M16" s="4" t="s">
        <v>54</v>
      </c>
      <c r="N16" s="4" t="s">
        <v>55</v>
      </c>
      <c r="O16" s="4" t="s">
        <v>56</v>
      </c>
      <c r="P16" s="4" t="s">
        <v>74</v>
      </c>
      <c r="Q16" s="4" t="s">
        <v>73</v>
      </c>
    </row>
    <row r="17" spans="1:17" x14ac:dyDescent="0.2">
      <c r="A17" t="s">
        <v>21</v>
      </c>
      <c r="B17" s="1">
        <v>7.0700001716613796</v>
      </c>
      <c r="C17">
        <v>9080505</v>
      </c>
      <c r="D17">
        <v>200916212626.38583</v>
      </c>
      <c r="E17">
        <v>3666091000000</v>
      </c>
      <c r="F17">
        <v>1.757413690745409</v>
      </c>
      <c r="I17" s="2" t="s">
        <v>46</v>
      </c>
      <c r="J17" s="2">
        <v>-26.032540361508985</v>
      </c>
      <c r="K17" s="2">
        <v>8.9486398137610621</v>
      </c>
      <c r="L17" s="2">
        <v>-2.909105842150066</v>
      </c>
      <c r="M17" s="2">
        <v>7.6936546729182674E-3</v>
      </c>
      <c r="N17" s="2">
        <v>-44.501625201657724</v>
      </c>
      <c r="O17" s="2">
        <v>-7.5634555213602468</v>
      </c>
      <c r="P17" s="2">
        <v>-51.061344570614828</v>
      </c>
      <c r="Q17" s="2">
        <v>-1.0037361524031425</v>
      </c>
    </row>
    <row r="18" spans="1:17" x14ac:dyDescent="0.2">
      <c r="A18" t="s">
        <v>22</v>
      </c>
      <c r="B18" s="1">
        <v>6.1599998474121103</v>
      </c>
      <c r="C18">
        <v>9148092</v>
      </c>
      <c r="D18">
        <v>233886636681.06766</v>
      </c>
      <c r="E18">
        <v>3792176000000</v>
      </c>
      <c r="F18">
        <v>2.8258932313624712</v>
      </c>
      <c r="I18" s="2" t="s">
        <v>2</v>
      </c>
      <c r="J18" s="2">
        <v>5.9267309180410837E-6</v>
      </c>
      <c r="K18" s="2">
        <v>1.3262628962365178E-6</v>
      </c>
      <c r="L18" s="2">
        <v>4.4687451747757754</v>
      </c>
      <c r="M18" s="2">
        <v>1.6036693908482808E-4</v>
      </c>
      <c r="N18" s="2">
        <v>3.1894588341579154E-6</v>
      </c>
      <c r="O18" s="2">
        <v>8.6640030019242524E-6</v>
      </c>
      <c r="P18" s="2">
        <v>2.2172538298405824E-6</v>
      </c>
      <c r="Q18" s="2">
        <v>9.6362080062415854E-6</v>
      </c>
    </row>
    <row r="19" spans="1:17" x14ac:dyDescent="0.2">
      <c r="A19" t="s">
        <v>23</v>
      </c>
      <c r="B19" s="1">
        <v>6.2399997711181596</v>
      </c>
      <c r="C19">
        <v>9219637</v>
      </c>
      <c r="D19">
        <v>254126018418.77682</v>
      </c>
      <c r="E19">
        <v>3775090000000</v>
      </c>
      <c r="F19">
        <v>3.2352352799719313</v>
      </c>
      <c r="I19" s="2" t="s">
        <v>3</v>
      </c>
      <c r="J19" s="2">
        <v>3.3688501437131165E-11</v>
      </c>
      <c r="K19" s="2">
        <v>8.848537305529201E-12</v>
      </c>
      <c r="L19" s="2">
        <v>3.8072395780125348</v>
      </c>
      <c r="M19" s="2">
        <v>8.5633574242199688E-4</v>
      </c>
      <c r="N19" s="2">
        <v>1.5426018019737522E-11</v>
      </c>
      <c r="O19" s="2">
        <v>5.1950984854524811E-11</v>
      </c>
      <c r="P19" s="2">
        <v>8.939677887826026E-12</v>
      </c>
      <c r="Q19" s="2">
        <v>5.84373249864363E-11</v>
      </c>
    </row>
    <row r="20" spans="1:17" x14ac:dyDescent="0.2">
      <c r="A20" t="s">
        <v>24</v>
      </c>
      <c r="B20" s="1">
        <v>8.3500003814697301</v>
      </c>
      <c r="C20">
        <v>9298515</v>
      </c>
      <c r="D20">
        <v>189692701664.53265</v>
      </c>
      <c r="E20">
        <v>3611259000000</v>
      </c>
      <c r="F20">
        <v>2.3589051005103272</v>
      </c>
      <c r="I20" s="2" t="s">
        <v>4</v>
      </c>
      <c r="J20" s="2">
        <v>-7.5151029582161062E-12</v>
      </c>
      <c r="K20" s="2">
        <v>1.4028271514119686E-12</v>
      </c>
      <c r="L20" s="2">
        <v>-5.3571125641901292</v>
      </c>
      <c r="M20" s="2">
        <v>1.6871804573849393E-5</v>
      </c>
      <c r="N20" s="2">
        <v>-1.0410395898228008E-11</v>
      </c>
      <c r="O20" s="2">
        <v>-4.6198100182042043E-12</v>
      </c>
      <c r="P20" s="2">
        <v>-1.1438725636370459E-11</v>
      </c>
      <c r="Q20" s="2">
        <v>-3.5914802800617546E-12</v>
      </c>
    </row>
    <row r="21" spans="1:17" ht="16" thickBot="1" x14ac:dyDescent="0.25">
      <c r="A21" t="s">
        <v>25</v>
      </c>
      <c r="B21" s="1">
        <v>8.6099996566772496</v>
      </c>
      <c r="C21">
        <v>9378126</v>
      </c>
      <c r="D21">
        <v>221523364067.8045</v>
      </c>
      <c r="E21">
        <v>3826205000000</v>
      </c>
      <c r="F21">
        <v>0.94756541869460875</v>
      </c>
      <c r="I21" s="3" t="s">
        <v>5</v>
      </c>
      <c r="J21" s="3">
        <v>-0.59484649350320051</v>
      </c>
      <c r="K21" s="3">
        <v>0.14235378098196338</v>
      </c>
      <c r="L21" s="3">
        <v>-4.1786490629185975</v>
      </c>
      <c r="M21" s="3">
        <v>3.3517901841000687E-4</v>
      </c>
      <c r="N21" s="3">
        <v>-0.88865025731418568</v>
      </c>
      <c r="O21" s="3">
        <v>-0.30104272969221529</v>
      </c>
      <c r="P21" s="3">
        <v>-0.99300140718566454</v>
      </c>
      <c r="Q21" s="3">
        <v>-0.19669157982073654</v>
      </c>
    </row>
    <row r="22" spans="1:17" x14ac:dyDescent="0.2">
      <c r="A22" t="s">
        <v>26</v>
      </c>
      <c r="B22" s="1">
        <v>7.8000001907348597</v>
      </c>
      <c r="C22">
        <v>9449213</v>
      </c>
      <c r="D22">
        <v>259899243504.95865</v>
      </c>
      <c r="E22">
        <v>3948465000000</v>
      </c>
      <c r="F22">
        <v>1.088359400370706</v>
      </c>
    </row>
    <row r="23" spans="1:17" ht="16" thickBot="1" x14ac:dyDescent="0.25">
      <c r="A23" t="s">
        <v>27</v>
      </c>
      <c r="B23" s="1">
        <v>7.9800000190734899</v>
      </c>
      <c r="C23">
        <v>9519374</v>
      </c>
      <c r="D23">
        <v>248769750722.59991</v>
      </c>
      <c r="E23">
        <v>3925236000000</v>
      </c>
      <c r="F23">
        <v>1.0014220230161612</v>
      </c>
    </row>
    <row r="24" spans="1:17" x14ac:dyDescent="0.2">
      <c r="A24" t="s">
        <v>28</v>
      </c>
      <c r="B24" s="1">
        <v>8.0500001907348597</v>
      </c>
      <c r="C24">
        <v>9600379</v>
      </c>
      <c r="D24">
        <v>249565101475.46939</v>
      </c>
      <c r="E24">
        <v>3971859000000</v>
      </c>
      <c r="F24">
        <v>0.92739569140198341</v>
      </c>
      <c r="I24" s="1"/>
      <c r="J24" s="4" t="s">
        <v>1</v>
      </c>
      <c r="K24" s="4" t="s">
        <v>2</v>
      </c>
      <c r="L24" s="4" t="s">
        <v>3</v>
      </c>
      <c r="M24" s="4" t="s">
        <v>4</v>
      </c>
      <c r="N24" s="4" t="s">
        <v>5</v>
      </c>
    </row>
    <row r="25" spans="1:17" x14ac:dyDescent="0.2">
      <c r="A25" t="s">
        <v>29</v>
      </c>
      <c r="B25" s="1">
        <v>7.9499998092651403</v>
      </c>
      <c r="C25">
        <v>9696110</v>
      </c>
      <c r="D25">
        <v>251793490103.53772</v>
      </c>
      <c r="E25">
        <v>4077423000000</v>
      </c>
      <c r="F25">
        <v>1.7445312915834705</v>
      </c>
      <c r="I25" s="10" t="s">
        <v>75</v>
      </c>
      <c r="J25" s="10">
        <v>7.2651723253315872</v>
      </c>
      <c r="K25" s="10">
        <v>9217673.8275862075</v>
      </c>
      <c r="L25" s="10">
        <v>169297319902.76752</v>
      </c>
      <c r="M25" s="10">
        <v>3441631487379.3105</v>
      </c>
      <c r="N25" s="10">
        <v>1.9704542689370088</v>
      </c>
    </row>
    <row r="26" spans="1:17" x14ac:dyDescent="0.2">
      <c r="A26" t="s">
        <v>30</v>
      </c>
      <c r="B26" s="1">
        <v>7.4299998283386204</v>
      </c>
      <c r="C26">
        <v>9799186</v>
      </c>
      <c r="D26">
        <v>221067597699.18607</v>
      </c>
      <c r="E26">
        <v>4260470000000</v>
      </c>
      <c r="F26">
        <v>2.1211802450954735</v>
      </c>
      <c r="I26" s="10" t="s">
        <v>40</v>
      </c>
      <c r="J26" s="10">
        <v>0.30468776587610791</v>
      </c>
      <c r="K26" s="10">
        <v>89021.312165169424</v>
      </c>
      <c r="L26" s="10">
        <v>13004429621.729237</v>
      </c>
      <c r="M26" s="10">
        <v>129777141579.46556</v>
      </c>
      <c r="N26" s="10">
        <v>0.27228648929219329</v>
      </c>
    </row>
    <row r="27" spans="1:17" x14ac:dyDescent="0.2">
      <c r="A27" t="s">
        <v>31</v>
      </c>
      <c r="B27" s="1">
        <v>6.9899997711181596</v>
      </c>
      <c r="C27">
        <v>9923085</v>
      </c>
      <c r="D27">
        <v>220140602021.14182</v>
      </c>
      <c r="E27">
        <v>4348687000000</v>
      </c>
      <c r="F27">
        <v>1.5256099139809436</v>
      </c>
      <c r="I27" s="10" t="s">
        <v>76</v>
      </c>
      <c r="J27" s="10">
        <v>7.4299998283386204</v>
      </c>
      <c r="K27" s="10">
        <v>9029572</v>
      </c>
      <c r="L27" s="10">
        <v>176558857769.86792</v>
      </c>
      <c r="M27" s="10">
        <v>3502765000000</v>
      </c>
      <c r="N27" s="10">
        <v>1.7002394346743159</v>
      </c>
    </row>
    <row r="28" spans="1:17" x14ac:dyDescent="0.2">
      <c r="A28" t="s">
        <v>32</v>
      </c>
      <c r="B28" s="1">
        <v>6.7199997901916504</v>
      </c>
      <c r="C28">
        <v>10057698</v>
      </c>
      <c r="D28">
        <v>236613045812.24426</v>
      </c>
      <c r="E28">
        <v>4460358000000</v>
      </c>
      <c r="F28">
        <v>2.1351518245125192</v>
      </c>
      <c r="I28" s="10" t="s">
        <v>77</v>
      </c>
      <c r="J28" s="10" t="s">
        <v>87</v>
      </c>
      <c r="K28" s="10" t="s">
        <v>87</v>
      </c>
      <c r="L28" s="10" t="s">
        <v>87</v>
      </c>
      <c r="M28" s="10" t="s">
        <v>87</v>
      </c>
      <c r="N28" s="10" t="s">
        <v>87</v>
      </c>
    </row>
    <row r="29" spans="1:17" x14ac:dyDescent="0.2">
      <c r="A29" t="s">
        <v>33</v>
      </c>
      <c r="B29" s="1">
        <v>6.3699998855590803</v>
      </c>
      <c r="C29">
        <v>10175214</v>
      </c>
      <c r="D29">
        <v>253749019031.884</v>
      </c>
      <c r="E29">
        <v>4547336000000</v>
      </c>
      <c r="F29">
        <v>2.3969203345050687</v>
      </c>
      <c r="I29" s="10" t="s">
        <v>78</v>
      </c>
      <c r="J29" s="10">
        <v>1.6407938339604535</v>
      </c>
      <c r="K29" s="10">
        <v>479394.43735680508</v>
      </c>
      <c r="L29" s="10">
        <v>70030996735.793747</v>
      </c>
      <c r="M29" s="10">
        <v>698871295604.24988</v>
      </c>
      <c r="N29" s="10">
        <v>1.466307619594525</v>
      </c>
    </row>
    <row r="30" spans="1:17" x14ac:dyDescent="0.2">
      <c r="A30" t="s">
        <v>34</v>
      </c>
      <c r="B30" s="1">
        <v>6.8299999237060502</v>
      </c>
      <c r="C30">
        <v>10285453</v>
      </c>
      <c r="D30">
        <v>249617661432.98987</v>
      </c>
      <c r="E30">
        <v>4604677000000</v>
      </c>
      <c r="F30">
        <v>2.7017772881944495</v>
      </c>
      <c r="I30" s="10" t="s">
        <v>79</v>
      </c>
      <c r="J30" s="10">
        <v>2.6922044055626446</v>
      </c>
      <c r="K30" s="10">
        <v>229819026568.64774</v>
      </c>
      <c r="L30" s="10">
        <v>4.9043405038087548E+21</v>
      </c>
      <c r="M30" s="10">
        <v>4.8842108781956284E+23</v>
      </c>
      <c r="N30" s="10">
        <v>2.1500580352809622</v>
      </c>
    </row>
    <row r="31" spans="1:17" x14ac:dyDescent="0.2">
      <c r="I31" s="10" t="s">
        <v>80</v>
      </c>
      <c r="J31" s="10">
        <v>-1.5610757045435353E-2</v>
      </c>
      <c r="K31" s="10">
        <v>-0.38034977376859924</v>
      </c>
      <c r="L31" s="10">
        <v>-1.7086417691271518</v>
      </c>
      <c r="M31" s="10">
        <v>-1.2175533162975305</v>
      </c>
      <c r="N31" s="10">
        <v>11.830648012854247</v>
      </c>
    </row>
    <row r="32" spans="1:17" x14ac:dyDescent="0.2">
      <c r="I32" s="10" t="s">
        <v>81</v>
      </c>
      <c r="J32" s="10">
        <v>-0.30139330773020256</v>
      </c>
      <c r="K32" s="10">
        <v>0.85566054336835706</v>
      </c>
      <c r="L32" s="10">
        <v>-7.3777119663540766E-2</v>
      </c>
      <c r="M32" s="10">
        <v>1.9674644843733001E-3</v>
      </c>
      <c r="N32" s="10">
        <v>2.9421165814554016</v>
      </c>
    </row>
    <row r="33" spans="8:14" x14ac:dyDescent="0.2">
      <c r="I33" s="10" t="s">
        <v>82</v>
      </c>
      <c r="J33" s="10">
        <v>7.1199996471404603</v>
      </c>
      <c r="K33" s="10">
        <v>1668078</v>
      </c>
      <c r="L33" s="10">
        <v>195139626884.97253</v>
      </c>
      <c r="M33" s="10">
        <v>2216518000000</v>
      </c>
      <c r="N33" s="10">
        <v>7.9137670175641261</v>
      </c>
    </row>
    <row r="34" spans="8:14" x14ac:dyDescent="0.2">
      <c r="I34" s="10" t="s">
        <v>83</v>
      </c>
      <c r="J34" s="10">
        <v>3.2400000095367401</v>
      </c>
      <c r="K34" s="10">
        <v>8617375</v>
      </c>
      <c r="L34" s="10">
        <v>64759616619.986122</v>
      </c>
      <c r="M34" s="10">
        <v>2388159000000</v>
      </c>
      <c r="N34" s="10">
        <v>0.3330218977412045</v>
      </c>
    </row>
    <row r="35" spans="8:14" x14ac:dyDescent="0.2">
      <c r="I35" s="10" t="s">
        <v>84</v>
      </c>
      <c r="J35" s="10">
        <v>10.3599996566772</v>
      </c>
      <c r="K35" s="10">
        <v>10285453</v>
      </c>
      <c r="L35" s="10">
        <v>259899243504.95865</v>
      </c>
      <c r="M35" s="10">
        <v>4604677000000</v>
      </c>
      <c r="N35" s="10">
        <v>8.2467889153053306</v>
      </c>
    </row>
    <row r="36" spans="8:14" x14ac:dyDescent="0.2">
      <c r="I36" s="10" t="s">
        <v>85</v>
      </c>
      <c r="J36" s="10">
        <v>210.68999743461603</v>
      </c>
      <c r="K36" s="10">
        <v>267312541</v>
      </c>
      <c r="L36" s="10">
        <v>4909622277180.2578</v>
      </c>
      <c r="M36" s="10">
        <v>99807313134000</v>
      </c>
      <c r="N36" s="10">
        <v>57.143173799173255</v>
      </c>
    </row>
    <row r="37" spans="8:14" ht="16" thickBot="1" x14ac:dyDescent="0.25">
      <c r="I37" s="11" t="s">
        <v>86</v>
      </c>
      <c r="J37" s="11">
        <v>29</v>
      </c>
      <c r="K37" s="11">
        <v>29</v>
      </c>
      <c r="L37" s="11">
        <v>29</v>
      </c>
      <c r="M37" s="11">
        <v>29</v>
      </c>
      <c r="N37" s="11">
        <v>29</v>
      </c>
    </row>
    <row r="38" spans="8:14" x14ac:dyDescent="0.2">
      <c r="I38" s="10"/>
      <c r="J38" s="10"/>
      <c r="K38" s="10"/>
      <c r="L38" s="10"/>
      <c r="M38" s="10"/>
      <c r="N38" s="10"/>
    </row>
    <row r="39" spans="8:14" ht="16" thickBot="1" x14ac:dyDescent="0.25">
      <c r="I39" s="10" t="s">
        <v>88</v>
      </c>
    </row>
    <row r="40" spans="8:14" x14ac:dyDescent="0.2">
      <c r="I40" s="4"/>
      <c r="J40" s="4" t="s">
        <v>1</v>
      </c>
      <c r="K40" s="4" t="s">
        <v>2</v>
      </c>
      <c r="L40" s="4" t="s">
        <v>3</v>
      </c>
      <c r="M40" s="4" t="s">
        <v>4</v>
      </c>
      <c r="N40" s="4" t="s">
        <v>5</v>
      </c>
    </row>
    <row r="41" spans="8:14" x14ac:dyDescent="0.2">
      <c r="I41" s="10" t="s">
        <v>1</v>
      </c>
      <c r="J41" s="10">
        <v>1</v>
      </c>
      <c r="K41" s="10"/>
      <c r="L41" s="10"/>
      <c r="M41" s="10"/>
      <c r="N41" s="10"/>
    </row>
    <row r="42" spans="8:14" x14ac:dyDescent="0.2">
      <c r="I42" s="10" t="s">
        <v>2</v>
      </c>
      <c r="J42" s="10">
        <v>-1.4883335033418223E-3</v>
      </c>
      <c r="K42" s="10">
        <v>1</v>
      </c>
      <c r="L42" s="10"/>
      <c r="M42" s="10"/>
      <c r="N42" s="10"/>
    </row>
    <row r="43" spans="8:14" x14ac:dyDescent="0.2">
      <c r="I43" s="10" t="s">
        <v>3</v>
      </c>
      <c r="J43" s="10">
        <v>-2.2457378523656453E-3</v>
      </c>
      <c r="K43" s="10">
        <v>0.84542421340792095</v>
      </c>
      <c r="L43" s="10">
        <v>1</v>
      </c>
      <c r="M43" s="10"/>
      <c r="N43" s="10"/>
    </row>
    <row r="44" spans="8:14" x14ac:dyDescent="0.2">
      <c r="I44" s="10" t="s">
        <v>4</v>
      </c>
      <c r="J44" s="10">
        <v>-0.12801359568628642</v>
      </c>
      <c r="K44" s="10">
        <v>0.94043905554580554</v>
      </c>
      <c r="L44" s="10">
        <v>0.93853398140248978</v>
      </c>
      <c r="M44" s="10">
        <v>1</v>
      </c>
      <c r="N44" s="10"/>
    </row>
    <row r="45" spans="8:14" ht="16" thickBot="1" x14ac:dyDescent="0.25">
      <c r="I45" s="11" t="s">
        <v>5</v>
      </c>
      <c r="J45" s="11">
        <v>-0.43120465769116811</v>
      </c>
      <c r="K45" s="11">
        <v>-0.11582795020030417</v>
      </c>
      <c r="L45" s="11">
        <v>-0.18835205478588166</v>
      </c>
      <c r="M45" s="11">
        <v>-0.17862847792406153</v>
      </c>
      <c r="N45" s="11">
        <v>1</v>
      </c>
    </row>
    <row r="46" spans="8:14" x14ac:dyDescent="0.2">
      <c r="H46" s="1"/>
      <c r="I46" s="1"/>
      <c r="J46" s="1"/>
      <c r="K46" s="1"/>
      <c r="L46" s="1"/>
      <c r="M46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1"/>
  <sheetViews>
    <sheetView workbookViewId="0">
      <selection activeCell="L88" sqref="L88"/>
    </sheetView>
  </sheetViews>
  <sheetFormatPr baseColWidth="10" defaultColWidth="8.83203125" defaultRowHeight="15" x14ac:dyDescent="0.2"/>
  <cols>
    <col min="9" max="9" width="16.6640625" customWidth="1"/>
    <col min="10" max="10" width="10.6640625" customWidth="1"/>
    <col min="11" max="11" width="13.5" customWidth="1"/>
    <col min="12" max="12" width="16.83203125" customWidth="1"/>
    <col min="13" max="13" width="10.33203125" customWidth="1"/>
    <col min="14" max="14" width="14" customWidth="1"/>
    <col min="15" max="15" width="9.6640625" customWidth="1"/>
    <col min="16" max="17" width="12.6640625" customWidth="1"/>
    <col min="18" max="18" width="10.6640625" customWidth="1"/>
    <col min="19" max="19" width="12.1640625" customWidth="1"/>
    <col min="20" max="20" width="13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  <c r="H1" t="s">
        <v>3</v>
      </c>
      <c r="I1" t="s">
        <v>4</v>
      </c>
    </row>
    <row r="2" spans="1:17" x14ac:dyDescent="0.2">
      <c r="A2" t="s">
        <v>6</v>
      </c>
      <c r="B2">
        <v>3.2400000095367401</v>
      </c>
      <c r="C2">
        <v>8617375</v>
      </c>
      <c r="D2">
        <v>71559304836.709381</v>
      </c>
      <c r="E2">
        <v>2467113466000</v>
      </c>
      <c r="F2">
        <v>8.2467889153053306</v>
      </c>
      <c r="G2">
        <v>8617375</v>
      </c>
      <c r="H2">
        <v>71559304836.709381</v>
      </c>
      <c r="I2">
        <v>2467113466000</v>
      </c>
      <c r="L2" t="s">
        <v>90</v>
      </c>
    </row>
    <row r="3" spans="1:17" x14ac:dyDescent="0.2">
      <c r="A3" t="s">
        <v>7</v>
      </c>
      <c r="B3">
        <v>5.7199997901916504</v>
      </c>
      <c r="C3">
        <v>8668067</v>
      </c>
      <c r="D3">
        <v>73802924035.852875</v>
      </c>
      <c r="E3">
        <v>2438529668000</v>
      </c>
      <c r="F3">
        <v>1.0153412427837338</v>
      </c>
      <c r="G3">
        <v>8668067</v>
      </c>
      <c r="H3">
        <v>73802924035.852875</v>
      </c>
      <c r="I3">
        <v>2438529668000</v>
      </c>
      <c r="L3" t="s">
        <v>35</v>
      </c>
    </row>
    <row r="4" spans="1:17" ht="16" thickBot="1" x14ac:dyDescent="0.25">
      <c r="A4" t="s">
        <v>8</v>
      </c>
      <c r="B4">
        <v>9.3299999237060494</v>
      </c>
      <c r="C4">
        <v>8718561</v>
      </c>
      <c r="D4">
        <v>64759616619.986122</v>
      </c>
      <c r="E4">
        <v>2388159000000</v>
      </c>
      <c r="F4">
        <v>2.2122710919302904</v>
      </c>
      <c r="G4">
        <v>8718561</v>
      </c>
      <c r="H4">
        <v>64759616619.986122</v>
      </c>
      <c r="I4">
        <v>2388159000000</v>
      </c>
    </row>
    <row r="5" spans="1:17" x14ac:dyDescent="0.2">
      <c r="A5" t="s">
        <v>9</v>
      </c>
      <c r="B5">
        <v>9.5799999237060494</v>
      </c>
      <c r="C5">
        <v>8780745</v>
      </c>
      <c r="D5">
        <v>76951399688.958008</v>
      </c>
      <c r="E5">
        <v>2482013000000</v>
      </c>
      <c r="F5">
        <v>2.5880423161401183</v>
      </c>
      <c r="G5">
        <v>8780745</v>
      </c>
      <c r="H5">
        <v>76951399688.958008</v>
      </c>
      <c r="I5">
        <v>2482013000000</v>
      </c>
      <c r="L5" s="5" t="s">
        <v>36</v>
      </c>
      <c r="M5" s="5"/>
    </row>
    <row r="6" spans="1:17" x14ac:dyDescent="0.2">
      <c r="A6" t="s">
        <v>10</v>
      </c>
      <c r="B6">
        <v>8.8999996185302699</v>
      </c>
      <c r="C6">
        <v>8826939</v>
      </c>
      <c r="D6">
        <v>99234716050.074997</v>
      </c>
      <c r="E6">
        <v>2579685000000</v>
      </c>
      <c r="F6">
        <v>3.8113913984446128</v>
      </c>
      <c r="G6">
        <v>8826939</v>
      </c>
      <c r="H6">
        <v>99234716050.074997</v>
      </c>
      <c r="I6">
        <v>2579685000000</v>
      </c>
      <c r="L6" s="2" t="s">
        <v>37</v>
      </c>
      <c r="M6" s="2">
        <v>0.94773973730465044</v>
      </c>
    </row>
    <row r="7" spans="1:17" x14ac:dyDescent="0.2">
      <c r="A7" t="s">
        <v>11</v>
      </c>
      <c r="B7">
        <v>9.5500001907348597</v>
      </c>
      <c r="C7">
        <v>8840998</v>
      </c>
      <c r="D7">
        <v>105111989263.34625</v>
      </c>
      <c r="E7">
        <v>2620430000000</v>
      </c>
      <c r="F7">
        <v>1.0090586064723368</v>
      </c>
      <c r="G7">
        <v>8840998</v>
      </c>
      <c r="H7">
        <v>105111989263.34625</v>
      </c>
      <c r="I7">
        <v>2620430000000</v>
      </c>
      <c r="L7" s="6" t="s">
        <v>38</v>
      </c>
      <c r="M7" s="6">
        <v>0.89821060966628785</v>
      </c>
    </row>
    <row r="8" spans="1:17" x14ac:dyDescent="0.2">
      <c r="A8" t="s">
        <v>12</v>
      </c>
      <c r="B8">
        <v>10.3599996566772</v>
      </c>
      <c r="C8">
        <v>8846062</v>
      </c>
      <c r="D8">
        <v>104930909376.67815</v>
      </c>
      <c r="E8">
        <v>2700891000000</v>
      </c>
      <c r="F8">
        <v>1.5255179578795435</v>
      </c>
      <c r="G8">
        <v>8846062</v>
      </c>
      <c r="H8">
        <v>104930909376.67815</v>
      </c>
      <c r="I8">
        <v>2700891000000</v>
      </c>
      <c r="L8" s="2" t="s">
        <v>39</v>
      </c>
      <c r="M8" s="2">
        <v>0.88599588282624242</v>
      </c>
    </row>
    <row r="9" spans="1:17" x14ac:dyDescent="0.2">
      <c r="A9" t="s">
        <v>13</v>
      </c>
      <c r="B9">
        <v>8.9399995803833008</v>
      </c>
      <c r="C9">
        <v>8850974</v>
      </c>
      <c r="D9">
        <v>108380482773.36821</v>
      </c>
      <c r="E9">
        <v>2817349000000</v>
      </c>
      <c r="F9">
        <v>0.8129596913657906</v>
      </c>
      <c r="G9">
        <v>8850974</v>
      </c>
      <c r="H9">
        <v>108380482773.36821</v>
      </c>
      <c r="I9">
        <v>2817349000000</v>
      </c>
      <c r="L9" s="2" t="s">
        <v>40</v>
      </c>
      <c r="M9" s="2">
        <v>161865.11431958104</v>
      </c>
    </row>
    <row r="10" spans="1:17" ht="16" thickBot="1" x14ac:dyDescent="0.25">
      <c r="A10" t="s">
        <v>14</v>
      </c>
      <c r="B10">
        <v>7.6100001335143999</v>
      </c>
      <c r="C10">
        <v>8857874</v>
      </c>
      <c r="D10">
        <v>109934280596.43687</v>
      </c>
      <c r="E10">
        <v>2937007000000</v>
      </c>
      <c r="F10">
        <v>0.89786461561740794</v>
      </c>
      <c r="G10">
        <v>8857874</v>
      </c>
      <c r="H10">
        <v>109934280596.43687</v>
      </c>
      <c r="I10">
        <v>2937007000000</v>
      </c>
      <c r="L10" s="3" t="s">
        <v>41</v>
      </c>
      <c r="M10" s="3">
        <v>29</v>
      </c>
    </row>
    <row r="11" spans="1:17" x14ac:dyDescent="0.2">
      <c r="A11" t="s">
        <v>15</v>
      </c>
      <c r="B11">
        <v>5.4699997901916504</v>
      </c>
      <c r="C11">
        <v>8872109</v>
      </c>
      <c r="D11">
        <v>113698565846.63072</v>
      </c>
      <c r="E11">
        <v>3076995000000</v>
      </c>
      <c r="F11">
        <v>1.5057704824390328</v>
      </c>
      <c r="G11">
        <v>8872109</v>
      </c>
      <c r="H11">
        <v>113698565846.63072</v>
      </c>
      <c r="I11">
        <v>3076995000000</v>
      </c>
    </row>
    <row r="12" spans="1:17" ht="16" thickBot="1" x14ac:dyDescent="0.25">
      <c r="A12" t="s">
        <v>16</v>
      </c>
      <c r="B12">
        <v>4.7300000190734899</v>
      </c>
      <c r="C12">
        <v>8895960</v>
      </c>
      <c r="D12">
        <v>104038105933.72124</v>
      </c>
      <c r="E12">
        <v>3121596000000</v>
      </c>
      <c r="F12">
        <v>2.483522966054764</v>
      </c>
      <c r="G12">
        <v>8895960</v>
      </c>
      <c r="H12">
        <v>104038105933.72124</v>
      </c>
      <c r="I12">
        <v>3121596000000</v>
      </c>
      <c r="L12" t="s">
        <v>42</v>
      </c>
    </row>
    <row r="13" spans="1:17" x14ac:dyDescent="0.2">
      <c r="A13" t="s">
        <v>17</v>
      </c>
      <c r="B13">
        <v>4.9699997901916504</v>
      </c>
      <c r="C13">
        <v>8924958</v>
      </c>
      <c r="D13">
        <v>110067473888.52943</v>
      </c>
      <c r="E13">
        <v>3190175000000</v>
      </c>
      <c r="F13">
        <v>1.5476393976802854</v>
      </c>
      <c r="G13">
        <v>8924958</v>
      </c>
      <c r="H13">
        <v>110067473888.52943</v>
      </c>
      <c r="I13">
        <v>3190175000000</v>
      </c>
      <c r="L13" s="4"/>
      <c r="M13" s="4" t="s">
        <v>47</v>
      </c>
      <c r="N13" s="4" t="s">
        <v>48</v>
      </c>
      <c r="O13" s="4" t="s">
        <v>49</v>
      </c>
      <c r="P13" s="4" t="s">
        <v>50</v>
      </c>
      <c r="Q13" s="4" t="s">
        <v>51</v>
      </c>
    </row>
    <row r="14" spans="1:17" x14ac:dyDescent="0.2">
      <c r="A14" t="s">
        <v>18</v>
      </c>
      <c r="B14">
        <v>5.5599999427795401</v>
      </c>
      <c r="C14">
        <v>8958229</v>
      </c>
      <c r="D14">
        <v>134823837849.20174</v>
      </c>
      <c r="E14">
        <v>3263862000000</v>
      </c>
      <c r="F14">
        <v>1.7002394346743159</v>
      </c>
      <c r="G14">
        <v>8958229</v>
      </c>
      <c r="H14">
        <v>134823837849.20174</v>
      </c>
      <c r="I14">
        <v>3263862000000</v>
      </c>
      <c r="L14" s="2" t="s">
        <v>43</v>
      </c>
      <c r="M14" s="2">
        <v>3</v>
      </c>
      <c r="N14" s="2">
        <v>5779924863079.8613</v>
      </c>
      <c r="O14" s="2">
        <v>1926641621026.6204</v>
      </c>
      <c r="P14" s="2">
        <v>73.535054973275592</v>
      </c>
      <c r="Q14" s="2">
        <v>1.5430646214664651E-12</v>
      </c>
    </row>
    <row r="15" spans="1:17" x14ac:dyDescent="0.2">
      <c r="A15" t="s">
        <v>19</v>
      </c>
      <c r="B15">
        <v>6.6900000572204599</v>
      </c>
      <c r="C15">
        <v>8993531</v>
      </c>
      <c r="D15">
        <v>164409367388.31662</v>
      </c>
      <c r="E15">
        <v>3405411000000</v>
      </c>
      <c r="F15">
        <v>0.3330218977412045</v>
      </c>
      <c r="G15">
        <v>8993531</v>
      </c>
      <c r="H15">
        <v>164409367388.31662</v>
      </c>
      <c r="I15">
        <v>3405411000000</v>
      </c>
      <c r="L15" s="2" t="s">
        <v>44</v>
      </c>
      <c r="M15" s="2">
        <v>25</v>
      </c>
      <c r="N15" s="2">
        <v>655007880842.27588</v>
      </c>
      <c r="O15" s="2">
        <v>26200315233.691036</v>
      </c>
      <c r="P15" s="2"/>
      <c r="Q15" s="2"/>
    </row>
    <row r="16" spans="1:17" ht="16" thickBot="1" x14ac:dyDescent="0.25">
      <c r="A16" t="s">
        <v>20</v>
      </c>
      <c r="B16">
        <v>7.4899997711181596</v>
      </c>
      <c r="C16">
        <v>9029572</v>
      </c>
      <c r="D16">
        <v>176558857769.86792</v>
      </c>
      <c r="E16">
        <v>3502765000000</v>
      </c>
      <c r="F16">
        <v>0.68638305069896433</v>
      </c>
      <c r="G16">
        <v>9029572</v>
      </c>
      <c r="H16">
        <v>176558857769.86792</v>
      </c>
      <c r="I16">
        <v>3502765000000</v>
      </c>
      <c r="L16" s="3" t="s">
        <v>45</v>
      </c>
      <c r="M16" s="3">
        <v>28</v>
      </c>
      <c r="N16" s="3">
        <v>6434932743922.1367</v>
      </c>
      <c r="O16" s="3"/>
      <c r="P16" s="3"/>
      <c r="Q16" s="3"/>
    </row>
    <row r="17" spans="1:20" ht="16" thickBot="1" x14ac:dyDescent="0.25">
      <c r="A17" t="s">
        <v>21</v>
      </c>
      <c r="B17">
        <v>7.0700001716613796</v>
      </c>
      <c r="C17">
        <v>9080505</v>
      </c>
      <c r="D17">
        <v>200916212626.38583</v>
      </c>
      <c r="E17">
        <v>3666091000000</v>
      </c>
      <c r="F17">
        <v>1.757413690745409</v>
      </c>
      <c r="G17">
        <v>9080505</v>
      </c>
      <c r="H17">
        <v>200916212626.38583</v>
      </c>
      <c r="I17">
        <v>3666091000000</v>
      </c>
    </row>
    <row r="18" spans="1:20" x14ac:dyDescent="0.2">
      <c r="A18" t="s">
        <v>22</v>
      </c>
      <c r="B18">
        <v>6.1599998474121103</v>
      </c>
      <c r="C18">
        <v>9148092</v>
      </c>
      <c r="D18">
        <v>233886636681.06766</v>
      </c>
      <c r="E18">
        <v>3792176000000</v>
      </c>
      <c r="F18">
        <v>2.8258932313624712</v>
      </c>
      <c r="G18">
        <v>9148092</v>
      </c>
      <c r="H18">
        <v>233886636681.06766</v>
      </c>
      <c r="I18">
        <v>3792176000000</v>
      </c>
      <c r="L18" s="4"/>
      <c r="M18" s="4" t="s">
        <v>52</v>
      </c>
      <c r="N18" s="4" t="s">
        <v>40</v>
      </c>
      <c r="O18" s="4" t="s">
        <v>53</v>
      </c>
      <c r="P18" s="4" t="s">
        <v>54</v>
      </c>
      <c r="Q18" s="4" t="s">
        <v>55</v>
      </c>
      <c r="R18" s="4" t="s">
        <v>56</v>
      </c>
      <c r="S18" s="4" t="s">
        <v>74</v>
      </c>
      <c r="T18" s="4" t="s">
        <v>73</v>
      </c>
    </row>
    <row r="19" spans="1:20" x14ac:dyDescent="0.2">
      <c r="A19" t="s">
        <v>23</v>
      </c>
      <c r="B19">
        <v>6.2399997711181596</v>
      </c>
      <c r="C19">
        <v>9219637</v>
      </c>
      <c r="D19">
        <v>254126018418.77682</v>
      </c>
      <c r="E19">
        <v>3775090000000</v>
      </c>
      <c r="F19">
        <v>3.2352352799719313</v>
      </c>
      <c r="G19">
        <v>9219637</v>
      </c>
      <c r="H19">
        <v>254126018418.77682</v>
      </c>
      <c r="I19">
        <v>3775090000000</v>
      </c>
      <c r="L19" s="2" t="s">
        <v>46</v>
      </c>
      <c r="M19" s="2">
        <v>6625664.0684664259</v>
      </c>
      <c r="N19" s="2">
        <v>255036.09696223083</v>
      </c>
      <c r="O19" s="2">
        <v>25.9793187999095</v>
      </c>
      <c r="P19" s="2">
        <v>1.3092981779191228E-19</v>
      </c>
      <c r="Q19" s="2">
        <v>6100407.3944289833</v>
      </c>
      <c r="R19" s="2">
        <v>7150920.7425038684</v>
      </c>
      <c r="S19" s="2">
        <v>5914767.3180135116</v>
      </c>
      <c r="T19" s="2">
        <v>7336560.8189193401</v>
      </c>
    </row>
    <row r="20" spans="1:20" x14ac:dyDescent="0.2">
      <c r="A20" t="s">
        <v>24</v>
      </c>
      <c r="B20">
        <v>8.3500003814697301</v>
      </c>
      <c r="C20">
        <v>9298515</v>
      </c>
      <c r="D20">
        <v>189692701664.53265</v>
      </c>
      <c r="E20">
        <v>3611259000000</v>
      </c>
      <c r="F20">
        <v>2.3589051005103272</v>
      </c>
      <c r="G20">
        <v>9298515</v>
      </c>
      <c r="H20">
        <v>189692701664.53265</v>
      </c>
      <c r="I20">
        <v>3611259000000</v>
      </c>
      <c r="L20" s="2" t="s">
        <v>3</v>
      </c>
      <c r="M20" s="2">
        <v>-2.0813713259692833E-6</v>
      </c>
      <c r="N20" s="2">
        <v>1.2677629487264267E-6</v>
      </c>
      <c r="O20" s="2">
        <v>-1.6417669628696705</v>
      </c>
      <c r="P20" s="2">
        <v>0.11316005934765139</v>
      </c>
      <c r="Q20" s="2">
        <v>-4.6923779946235608E-6</v>
      </c>
      <c r="R20" s="2">
        <v>5.2963534268499476E-7</v>
      </c>
      <c r="S20" s="2">
        <v>-5.615179172502046E-6</v>
      </c>
      <c r="T20" s="2">
        <v>1.4524365205634795E-6</v>
      </c>
    </row>
    <row r="21" spans="1:20" x14ac:dyDescent="0.2">
      <c r="A21" t="s">
        <v>25</v>
      </c>
      <c r="B21">
        <v>8.6099996566772496</v>
      </c>
      <c r="C21">
        <v>9378126</v>
      </c>
      <c r="D21">
        <v>221523364067.8045</v>
      </c>
      <c r="E21">
        <v>3826205000000</v>
      </c>
      <c r="F21">
        <v>0.94756541869460875</v>
      </c>
      <c r="G21">
        <v>9378126</v>
      </c>
      <c r="H21">
        <v>221523364067.8045</v>
      </c>
      <c r="I21">
        <v>3826205000000</v>
      </c>
      <c r="L21" s="2" t="s">
        <v>4</v>
      </c>
      <c r="M21" s="2">
        <v>8.4665031284882341E-7</v>
      </c>
      <c r="N21" s="2">
        <v>1.2680292775731305E-7</v>
      </c>
      <c r="O21" s="2">
        <v>6.676898773735096</v>
      </c>
      <c r="P21" s="2">
        <v>5.3677590203373873E-7</v>
      </c>
      <c r="Q21" s="2">
        <v>5.8549479453064593E-7</v>
      </c>
      <c r="R21" s="2">
        <v>1.1078058311670009E-6</v>
      </c>
      <c r="S21" s="2">
        <v>4.9319529073899544E-7</v>
      </c>
      <c r="T21" s="2">
        <v>1.2001053349586514E-6</v>
      </c>
    </row>
    <row r="22" spans="1:20" ht="16" thickBot="1" x14ac:dyDescent="0.25">
      <c r="A22" t="s">
        <v>26</v>
      </c>
      <c r="B22">
        <v>7.8000001907348597</v>
      </c>
      <c r="C22">
        <v>9449213</v>
      </c>
      <c r="D22">
        <v>259899243504.95865</v>
      </c>
      <c r="E22">
        <v>3948465000000</v>
      </c>
      <c r="F22">
        <v>1.088359400370706</v>
      </c>
      <c r="G22">
        <v>9449213</v>
      </c>
      <c r="H22">
        <v>259899243504.95865</v>
      </c>
      <c r="I22">
        <v>3948465000000</v>
      </c>
      <c r="L22" s="3" t="s">
        <v>5</v>
      </c>
      <c r="M22" s="3">
        <v>15489.814359031323</v>
      </c>
      <c r="N22" s="3">
        <v>21242.187415371005</v>
      </c>
      <c r="O22" s="3">
        <v>0.72920053175986843</v>
      </c>
      <c r="P22" s="3">
        <v>0.47265592715053439</v>
      </c>
      <c r="Q22" s="3">
        <v>-28259.289567736192</v>
      </c>
      <c r="R22" s="3">
        <v>59238.918285798834</v>
      </c>
      <c r="S22" s="3">
        <v>-43721.419603412054</v>
      </c>
      <c r="T22" s="3">
        <v>74701.048321474707</v>
      </c>
    </row>
    <row r="23" spans="1:20" x14ac:dyDescent="0.2">
      <c r="A23" t="s">
        <v>27</v>
      </c>
      <c r="B23">
        <v>7.9800000190734899</v>
      </c>
      <c r="C23">
        <v>9519374</v>
      </c>
      <c r="D23">
        <v>248769750722.59991</v>
      </c>
      <c r="E23">
        <v>3925236000000</v>
      </c>
      <c r="F23">
        <v>1.0014220230161612</v>
      </c>
      <c r="G23">
        <v>9519374</v>
      </c>
      <c r="H23">
        <v>248769750722.59991</v>
      </c>
      <c r="I23">
        <v>3925236000000</v>
      </c>
    </row>
    <row r="24" spans="1:20" x14ac:dyDescent="0.2">
      <c r="A24" t="s">
        <v>28</v>
      </c>
      <c r="B24">
        <v>8.0500001907348597</v>
      </c>
      <c r="C24">
        <v>9600379</v>
      </c>
      <c r="D24">
        <v>249565101475.46939</v>
      </c>
      <c r="E24">
        <v>3971859000000</v>
      </c>
      <c r="F24">
        <v>0.92739569140198341</v>
      </c>
      <c r="G24">
        <v>9600379</v>
      </c>
      <c r="H24">
        <v>249565101475.46939</v>
      </c>
      <c r="I24">
        <v>3971859000000</v>
      </c>
    </row>
    <row r="25" spans="1:20" x14ac:dyDescent="0.2">
      <c r="A25" t="s">
        <v>29</v>
      </c>
      <c r="B25">
        <v>7.9499998092651403</v>
      </c>
      <c r="C25">
        <v>9696110</v>
      </c>
      <c r="D25">
        <v>251793490103.53772</v>
      </c>
      <c r="E25">
        <v>4077423000000</v>
      </c>
      <c r="F25">
        <v>1.7445312915834705</v>
      </c>
      <c r="G25">
        <v>9696110</v>
      </c>
      <c r="H25">
        <v>251793490103.53772</v>
      </c>
      <c r="I25">
        <v>4077423000000</v>
      </c>
      <c r="L25" t="s">
        <v>93</v>
      </c>
    </row>
    <row r="26" spans="1:20" x14ac:dyDescent="0.2">
      <c r="A26" t="s">
        <v>30</v>
      </c>
      <c r="B26">
        <v>7.4299998283386204</v>
      </c>
      <c r="C26">
        <v>9799186</v>
      </c>
      <c r="D26">
        <v>221067597699.18607</v>
      </c>
      <c r="E26">
        <v>4260470000000</v>
      </c>
      <c r="F26">
        <v>2.1211802450954735</v>
      </c>
      <c r="G26">
        <v>9799186</v>
      </c>
      <c r="H26">
        <v>221067597699.18607</v>
      </c>
      <c r="I26">
        <v>4260470000000</v>
      </c>
      <c r="L26" t="s">
        <v>35</v>
      </c>
    </row>
    <row r="27" spans="1:20" ht="16" thickBot="1" x14ac:dyDescent="0.25">
      <c r="A27" t="s">
        <v>31</v>
      </c>
      <c r="B27">
        <v>6.9899997711181596</v>
      </c>
      <c r="C27">
        <v>9923085</v>
      </c>
      <c r="D27">
        <v>220140602021.14182</v>
      </c>
      <c r="E27">
        <v>4348687000000</v>
      </c>
      <c r="F27">
        <v>1.5256099139809436</v>
      </c>
      <c r="G27">
        <v>9923085</v>
      </c>
      <c r="H27">
        <v>220140602021.14182</v>
      </c>
      <c r="I27">
        <v>4348687000000</v>
      </c>
    </row>
    <row r="28" spans="1:20" x14ac:dyDescent="0.2">
      <c r="A28" t="s">
        <v>32</v>
      </c>
      <c r="B28">
        <v>6.7199997901916504</v>
      </c>
      <c r="C28">
        <v>10057698</v>
      </c>
      <c r="D28">
        <v>236613045812.24426</v>
      </c>
      <c r="E28">
        <v>4460358000000</v>
      </c>
      <c r="F28">
        <v>2.1351518245125192</v>
      </c>
      <c r="G28">
        <v>10057698</v>
      </c>
      <c r="H28">
        <v>236613045812.24426</v>
      </c>
      <c r="I28">
        <v>4460358000000</v>
      </c>
      <c r="L28" s="5" t="s">
        <v>36</v>
      </c>
      <c r="M28" s="5"/>
    </row>
    <row r="29" spans="1:20" x14ac:dyDescent="0.2">
      <c r="A29" t="s">
        <v>33</v>
      </c>
      <c r="B29">
        <v>6.3699998855590803</v>
      </c>
      <c r="C29">
        <v>10175214</v>
      </c>
      <c r="D29">
        <v>253749019031.884</v>
      </c>
      <c r="E29">
        <v>4547336000000</v>
      </c>
      <c r="F29">
        <v>2.3969203345050687</v>
      </c>
      <c r="G29">
        <v>10175214</v>
      </c>
      <c r="H29">
        <v>253749019031.884</v>
      </c>
      <c r="I29">
        <v>4547336000000</v>
      </c>
      <c r="L29" s="2" t="s">
        <v>37</v>
      </c>
      <c r="M29" s="2">
        <v>0.94490322881636479</v>
      </c>
    </row>
    <row r="30" spans="1:20" x14ac:dyDescent="0.2">
      <c r="A30" t="s">
        <v>34</v>
      </c>
      <c r="B30">
        <v>6.8299999237060502</v>
      </c>
      <c r="C30">
        <v>10285453</v>
      </c>
      <c r="D30">
        <v>249617661432.98987</v>
      </c>
      <c r="E30">
        <v>4604677000000</v>
      </c>
      <c r="F30">
        <v>2.7017772881944495</v>
      </c>
      <c r="G30">
        <v>10285453</v>
      </c>
      <c r="H30">
        <v>249617661432.98987</v>
      </c>
      <c r="I30">
        <v>4604677000000</v>
      </c>
      <c r="L30" s="6" t="s">
        <v>38</v>
      </c>
      <c r="M30" s="6">
        <v>0.89284211182759143</v>
      </c>
    </row>
    <row r="31" spans="1:20" x14ac:dyDescent="0.2">
      <c r="L31" s="2" t="s">
        <v>39</v>
      </c>
      <c r="M31" s="2">
        <v>0.87998316524690234</v>
      </c>
    </row>
    <row r="32" spans="1:20" x14ac:dyDescent="0.2">
      <c r="L32" s="2" t="s">
        <v>40</v>
      </c>
      <c r="M32" s="2">
        <v>24261150504.840824</v>
      </c>
    </row>
    <row r="33" spans="12:20" ht="16" thickBot="1" x14ac:dyDescent="0.25">
      <c r="L33" s="3" t="s">
        <v>41</v>
      </c>
      <c r="M33" s="3">
        <v>29</v>
      </c>
    </row>
    <row r="35" spans="12:20" ht="16" thickBot="1" x14ac:dyDescent="0.25">
      <c r="L35" t="s">
        <v>42</v>
      </c>
    </row>
    <row r="36" spans="12:20" x14ac:dyDescent="0.2">
      <c r="L36" s="4"/>
      <c r="M36" s="4" t="s">
        <v>47</v>
      </c>
      <c r="N36" s="4" t="s">
        <v>48</v>
      </c>
      <c r="O36" s="4" t="s">
        <v>49</v>
      </c>
      <c r="P36" s="4" t="s">
        <v>50</v>
      </c>
      <c r="Q36" s="4" t="s">
        <v>51</v>
      </c>
    </row>
    <row r="37" spans="12:20" x14ac:dyDescent="0.2">
      <c r="L37" s="2" t="s">
        <v>43</v>
      </c>
      <c r="M37" s="2">
        <v>3</v>
      </c>
      <c r="N37" s="2">
        <v>1.226064485111816E+23</v>
      </c>
      <c r="O37" s="2">
        <v>4.0868816170393864E+22</v>
      </c>
      <c r="P37" s="2">
        <v>69.433534560943031</v>
      </c>
      <c r="Q37" s="2">
        <v>2.9255608460826334E-12</v>
      </c>
    </row>
    <row r="38" spans="12:20" x14ac:dyDescent="0.2">
      <c r="L38" s="2" t="s">
        <v>44</v>
      </c>
      <c r="M38" s="2">
        <v>25</v>
      </c>
      <c r="N38" s="2">
        <v>1.4715085595463452E+22</v>
      </c>
      <c r="O38" s="2">
        <v>5.8860342381853809E+20</v>
      </c>
      <c r="P38" s="2"/>
      <c r="Q38" s="2"/>
    </row>
    <row r="39" spans="12:20" ht="16" thickBot="1" x14ac:dyDescent="0.25">
      <c r="L39" s="3" t="s">
        <v>45</v>
      </c>
      <c r="M39" s="3">
        <v>28</v>
      </c>
      <c r="N39" s="3">
        <v>1.3732153410664504E+23</v>
      </c>
      <c r="O39" s="3"/>
      <c r="P39" s="3"/>
      <c r="Q39" s="3"/>
    </row>
    <row r="40" spans="12:20" ht="16" thickBot="1" x14ac:dyDescent="0.25"/>
    <row r="41" spans="12:20" x14ac:dyDescent="0.2">
      <c r="L41" s="4"/>
      <c r="M41" s="4" t="s">
        <v>52</v>
      </c>
      <c r="N41" s="4" t="s">
        <v>40</v>
      </c>
      <c r="O41" s="4" t="s">
        <v>53</v>
      </c>
      <c r="P41" s="4" t="s">
        <v>54</v>
      </c>
      <c r="Q41" s="4" t="s">
        <v>55</v>
      </c>
      <c r="R41" s="4" t="s">
        <v>56</v>
      </c>
      <c r="S41" s="4" t="s">
        <v>74</v>
      </c>
      <c r="T41" s="4" t="s">
        <v>73</v>
      </c>
    </row>
    <row r="42" spans="12:20" x14ac:dyDescent="0.2">
      <c r="L42" s="2" t="s">
        <v>46</v>
      </c>
      <c r="M42" s="2">
        <v>173463736169.08289</v>
      </c>
      <c r="N42" s="2">
        <v>199265058544.82678</v>
      </c>
      <c r="O42" s="2">
        <v>0.87051757812351427</v>
      </c>
      <c r="P42" s="2">
        <v>0.39230002323983504</v>
      </c>
      <c r="Q42" s="2">
        <v>-236930334120.6308</v>
      </c>
      <c r="R42" s="2">
        <v>583857806458.79663</v>
      </c>
      <c r="S42" s="2">
        <v>-381974824433.20557</v>
      </c>
      <c r="T42" s="2">
        <v>728902296771.37134</v>
      </c>
    </row>
    <row r="43" spans="12:20" x14ac:dyDescent="0.2">
      <c r="L43" s="2" t="s">
        <v>4</v>
      </c>
      <c r="M43" s="2">
        <v>0.12413674601541724</v>
      </c>
      <c r="N43" s="2">
        <v>1.9722357764055048E-2</v>
      </c>
      <c r="O43" s="2">
        <v>6.2942142871813465</v>
      </c>
      <c r="P43" s="2">
        <v>1.3807364171338016E-6</v>
      </c>
      <c r="Q43" s="2">
        <v>8.3517789849152549E-2</v>
      </c>
      <c r="R43" s="2">
        <v>0.16475570218168195</v>
      </c>
      <c r="S43" s="2">
        <v>6.9161939653740151E-2</v>
      </c>
      <c r="T43" s="2">
        <v>0.17911155237709434</v>
      </c>
    </row>
    <row r="44" spans="12:20" x14ac:dyDescent="0.2">
      <c r="L44" s="2" t="s">
        <v>5</v>
      </c>
      <c r="M44" s="2">
        <v>-197682523.97525907</v>
      </c>
      <c r="N44" s="2">
        <v>3217323470.0319486</v>
      </c>
      <c r="O44" s="2">
        <v>-6.1443161005286184E-2</v>
      </c>
      <c r="P44" s="2">
        <v>0.95149486506788361</v>
      </c>
      <c r="Q44" s="2">
        <v>-6823884247.1840763</v>
      </c>
      <c r="R44" s="2">
        <v>6428519199.2335587</v>
      </c>
      <c r="S44" s="2">
        <v>-9165765188.5257797</v>
      </c>
      <c r="T44" s="2">
        <v>8770400140.5752602</v>
      </c>
    </row>
    <row r="45" spans="12:20" ht="16" thickBot="1" x14ac:dyDescent="0.25">
      <c r="L45" s="3" t="s">
        <v>2</v>
      </c>
      <c r="M45" s="3">
        <v>-46759.066743131756</v>
      </c>
      <c r="N45" s="3">
        <v>28480.94023124989</v>
      </c>
      <c r="O45" s="3">
        <v>-1.6417669628696709</v>
      </c>
      <c r="P45" s="3">
        <v>0.11316005934765146</v>
      </c>
      <c r="Q45" s="3">
        <v>-105416.66116805332</v>
      </c>
      <c r="R45" s="3">
        <v>11898.527681789812</v>
      </c>
      <c r="S45" s="3">
        <v>-126147.85955091096</v>
      </c>
      <c r="T45" s="3">
        <v>32629.726064647446</v>
      </c>
    </row>
    <row r="48" spans="12:20" x14ac:dyDescent="0.2">
      <c r="L48" t="s">
        <v>91</v>
      </c>
    </row>
    <row r="49" spans="12:20" x14ac:dyDescent="0.2">
      <c r="L49" t="s">
        <v>35</v>
      </c>
    </row>
    <row r="50" spans="12:20" ht="16" thickBot="1" x14ac:dyDescent="0.25"/>
    <row r="51" spans="12:20" x14ac:dyDescent="0.2">
      <c r="L51" s="5" t="s">
        <v>36</v>
      </c>
      <c r="M51" s="5"/>
    </row>
    <row r="52" spans="12:20" x14ac:dyDescent="0.2">
      <c r="L52" s="2" t="s">
        <v>37</v>
      </c>
      <c r="M52" s="2">
        <v>0.97836088552859268</v>
      </c>
    </row>
    <row r="53" spans="12:20" x14ac:dyDescent="0.2">
      <c r="L53" s="6" t="s">
        <v>38</v>
      </c>
      <c r="M53" s="6">
        <v>0.957190022332292</v>
      </c>
    </row>
    <row r="54" spans="12:20" x14ac:dyDescent="0.2">
      <c r="L54" s="2" t="s">
        <v>39</v>
      </c>
      <c r="M54" s="2">
        <v>0.95205282501216704</v>
      </c>
    </row>
    <row r="55" spans="12:20" x14ac:dyDescent="0.2">
      <c r="L55" s="2" t="s">
        <v>40</v>
      </c>
      <c r="M55" s="2">
        <v>153030753005.50598</v>
      </c>
    </row>
    <row r="56" spans="12:20" ht="16" thickBot="1" x14ac:dyDescent="0.25">
      <c r="L56" s="3" t="s">
        <v>41</v>
      </c>
      <c r="M56" s="3">
        <v>29</v>
      </c>
    </row>
    <row r="58" spans="12:20" ht="16" thickBot="1" x14ac:dyDescent="0.25">
      <c r="L58" t="s">
        <v>42</v>
      </c>
    </row>
    <row r="59" spans="12:20" x14ac:dyDescent="0.2">
      <c r="L59" s="4"/>
      <c r="M59" s="4" t="s">
        <v>47</v>
      </c>
      <c r="N59" s="4" t="s">
        <v>48</v>
      </c>
      <c r="O59" s="4" t="s">
        <v>49</v>
      </c>
      <c r="P59" s="4" t="s">
        <v>50</v>
      </c>
      <c r="Q59" s="4" t="s">
        <v>51</v>
      </c>
    </row>
    <row r="60" spans="12:20" x14ac:dyDescent="0.2">
      <c r="L60" s="2" t="s">
        <v>43</v>
      </c>
      <c r="M60" s="2">
        <v>3</v>
      </c>
      <c r="N60" s="2">
        <v>1.309033017481192E+25</v>
      </c>
      <c r="O60" s="2">
        <v>4.3634433916039732E+24</v>
      </c>
      <c r="P60" s="2">
        <v>186.32533708263549</v>
      </c>
      <c r="Q60" s="2">
        <v>3.1559557883547865E-17</v>
      </c>
    </row>
    <row r="61" spans="12:20" x14ac:dyDescent="0.2">
      <c r="L61" s="2" t="s">
        <v>44</v>
      </c>
      <c r="M61" s="2">
        <v>25</v>
      </c>
      <c r="N61" s="2">
        <v>5.8546028413580453E+23</v>
      </c>
      <c r="O61" s="2">
        <v>2.3418411365432182E+22</v>
      </c>
      <c r="P61" s="2"/>
      <c r="Q61" s="2"/>
    </row>
    <row r="62" spans="12:20" ht="16" thickBot="1" x14ac:dyDescent="0.25">
      <c r="L62" s="3" t="s">
        <v>45</v>
      </c>
      <c r="M62" s="3">
        <v>28</v>
      </c>
      <c r="N62" s="3">
        <v>1.3675790458947725E+25</v>
      </c>
      <c r="O62" s="3"/>
      <c r="P62" s="3"/>
      <c r="Q62" s="3"/>
    </row>
    <row r="63" spans="12:20" ht="16" thickBot="1" x14ac:dyDescent="0.25"/>
    <row r="64" spans="12:20" x14ac:dyDescent="0.2">
      <c r="L64" s="4"/>
      <c r="M64" s="4" t="s">
        <v>52</v>
      </c>
      <c r="N64" s="4" t="s">
        <v>40</v>
      </c>
      <c r="O64" s="4" t="s">
        <v>53</v>
      </c>
      <c r="P64" s="4" t="s">
        <v>54</v>
      </c>
      <c r="Q64" s="4" t="s">
        <v>55</v>
      </c>
      <c r="R64" s="4" t="s">
        <v>56</v>
      </c>
      <c r="S64" s="4" t="s">
        <v>74</v>
      </c>
      <c r="T64" s="4" t="s">
        <v>73</v>
      </c>
    </row>
    <row r="65" spans="12:20" x14ac:dyDescent="0.2">
      <c r="L65" s="2" t="s">
        <v>46</v>
      </c>
      <c r="M65" s="2">
        <v>-4346289841171.9736</v>
      </c>
      <c r="N65" s="2">
        <v>933840561602.27173</v>
      </c>
      <c r="O65" s="2">
        <v>-4.6542097440216832</v>
      </c>
      <c r="P65" s="2">
        <v>9.1305907224067091E-5</v>
      </c>
      <c r="Q65" s="2">
        <v>-6269570479916.6426</v>
      </c>
      <c r="R65" s="2">
        <v>-2423009202427.3042</v>
      </c>
      <c r="S65" s="2">
        <v>-6949310466846.3613</v>
      </c>
      <c r="T65" s="2">
        <v>-1743269215497.5859</v>
      </c>
    </row>
    <row r="66" spans="12:20" x14ac:dyDescent="0.2">
      <c r="L66" s="2" t="s">
        <v>5</v>
      </c>
      <c r="M66" s="2">
        <v>-12051096854.807665</v>
      </c>
      <c r="N66" s="2">
        <v>20151646046.67577</v>
      </c>
      <c r="O66" s="2">
        <v>-0.59802047072951758</v>
      </c>
      <c r="P66" s="2">
        <v>0.55520566976294461</v>
      </c>
      <c r="Q66" s="2">
        <v>-53554188789.374992</v>
      </c>
      <c r="R66" s="2">
        <v>29451995079.759666</v>
      </c>
      <c r="S66" s="2">
        <v>-68222516749.853645</v>
      </c>
      <c r="T66" s="2">
        <v>44120323040.238319</v>
      </c>
    </row>
    <row r="67" spans="12:20" x14ac:dyDescent="0.2">
      <c r="L67" s="2" t="s">
        <v>2</v>
      </c>
      <c r="M67" s="2">
        <v>756754.45627729583</v>
      </c>
      <c r="N67" s="2">
        <v>113339.213596309</v>
      </c>
      <c r="O67" s="2">
        <v>6.6768987737350978</v>
      </c>
      <c r="P67" s="2">
        <v>5.3677590203373873E-7</v>
      </c>
      <c r="Q67" s="2">
        <v>523327.97633695672</v>
      </c>
      <c r="R67" s="2">
        <v>990180.93621763494</v>
      </c>
      <c r="S67" s="2">
        <v>440828.6732049603</v>
      </c>
      <c r="T67" s="2">
        <v>1072680.2393496314</v>
      </c>
    </row>
    <row r="68" spans="12:20" ht="16" thickBot="1" x14ac:dyDescent="0.25">
      <c r="L68" s="3" t="s">
        <v>3</v>
      </c>
      <c r="M68" s="3">
        <v>4.9389542536053099</v>
      </c>
      <c r="N68" s="3">
        <v>0.78468161842914519</v>
      </c>
      <c r="O68" s="3">
        <v>6.29421428718135</v>
      </c>
      <c r="P68" s="3">
        <v>1.3807364171337891E-6</v>
      </c>
      <c r="Q68" s="3">
        <v>3.3228722088136329</v>
      </c>
      <c r="R68" s="3">
        <v>6.5550362983969865</v>
      </c>
      <c r="S68" s="3">
        <v>2.7517046080619036</v>
      </c>
      <c r="T68" s="3">
        <v>7.1262038991487167</v>
      </c>
    </row>
    <row r="71" spans="12:20" x14ac:dyDescent="0.2">
      <c r="L71" t="s">
        <v>92</v>
      </c>
    </row>
    <row r="72" spans="12:20" x14ac:dyDescent="0.2">
      <c r="L72" t="s">
        <v>35</v>
      </c>
    </row>
    <row r="73" spans="12:20" ht="16" thickBot="1" x14ac:dyDescent="0.25"/>
    <row r="74" spans="12:20" x14ac:dyDescent="0.2">
      <c r="L74" s="5" t="s">
        <v>36</v>
      </c>
      <c r="M74" s="5"/>
    </row>
    <row r="75" spans="12:20" x14ac:dyDescent="0.2">
      <c r="L75" s="2" t="s">
        <v>37</v>
      </c>
      <c r="M75" s="2">
        <v>0.23578010986631692</v>
      </c>
    </row>
    <row r="76" spans="12:20" x14ac:dyDescent="0.2">
      <c r="L76" s="6" t="s">
        <v>38</v>
      </c>
      <c r="M76" s="6">
        <v>5.5592260208572476E-2</v>
      </c>
    </row>
    <row r="77" spans="12:20" x14ac:dyDescent="0.2">
      <c r="L77" s="2" t="s">
        <v>39</v>
      </c>
      <c r="M77" s="2">
        <v>-5.7736668566398829E-2</v>
      </c>
    </row>
    <row r="78" spans="12:20" x14ac:dyDescent="0.2">
      <c r="L78" s="2" t="s">
        <v>40</v>
      </c>
      <c r="M78" s="2">
        <v>1.5080435084779558</v>
      </c>
    </row>
    <row r="79" spans="12:20" ht="16" thickBot="1" x14ac:dyDescent="0.25">
      <c r="L79" s="3" t="s">
        <v>41</v>
      </c>
      <c r="M79" s="3">
        <v>29</v>
      </c>
    </row>
    <row r="81" spans="12:20" ht="16" thickBot="1" x14ac:dyDescent="0.25">
      <c r="L81" t="s">
        <v>42</v>
      </c>
    </row>
    <row r="82" spans="12:20" x14ac:dyDescent="0.2">
      <c r="L82" s="4"/>
      <c r="M82" s="4" t="s">
        <v>47</v>
      </c>
      <c r="N82" s="4" t="s">
        <v>48</v>
      </c>
      <c r="O82" s="4" t="s">
        <v>49</v>
      </c>
      <c r="P82" s="4" t="s">
        <v>50</v>
      </c>
      <c r="Q82" s="4" t="s">
        <v>51</v>
      </c>
    </row>
    <row r="83" spans="12:20" x14ac:dyDescent="0.2">
      <c r="L83" s="2" t="s">
        <v>43</v>
      </c>
      <c r="M83" s="2">
        <v>3</v>
      </c>
      <c r="N83" s="2">
        <v>3.3467444013043988</v>
      </c>
      <c r="O83" s="2">
        <v>1.1155814671014663</v>
      </c>
      <c r="P83" s="2">
        <v>0.49053900720228133</v>
      </c>
      <c r="Q83" s="2">
        <v>0.69201419238184014</v>
      </c>
    </row>
    <row r="84" spans="12:20" x14ac:dyDescent="0.2">
      <c r="L84" s="2" t="s">
        <v>44</v>
      </c>
      <c r="M84" s="2">
        <v>25</v>
      </c>
      <c r="N84" s="2">
        <v>56.854880586562558</v>
      </c>
      <c r="O84" s="2">
        <v>2.2741952234625025</v>
      </c>
      <c r="P84" s="2"/>
      <c r="Q84" s="2"/>
    </row>
    <row r="85" spans="12:20" ht="16" thickBot="1" x14ac:dyDescent="0.25">
      <c r="L85" s="3" t="s">
        <v>45</v>
      </c>
      <c r="M85" s="3">
        <v>28</v>
      </c>
      <c r="N85" s="3">
        <v>60.201624987866957</v>
      </c>
      <c r="O85" s="3"/>
      <c r="P85" s="3"/>
      <c r="Q85" s="3"/>
    </row>
    <row r="86" spans="12:20" ht="16" thickBot="1" x14ac:dyDescent="0.25"/>
    <row r="87" spans="12:20" x14ac:dyDescent="0.2">
      <c r="L87" s="4"/>
      <c r="M87" s="4" t="s">
        <v>52</v>
      </c>
      <c r="N87" s="4" t="s">
        <v>40</v>
      </c>
      <c r="O87" s="4" t="s">
        <v>53</v>
      </c>
      <c r="P87" s="4" t="s">
        <v>54</v>
      </c>
      <c r="Q87" s="4" t="s">
        <v>55</v>
      </c>
      <c r="R87" s="4" t="s">
        <v>56</v>
      </c>
      <c r="S87" s="4" t="s">
        <v>74</v>
      </c>
      <c r="T87" s="4" t="s">
        <v>73</v>
      </c>
    </row>
    <row r="88" spans="12:20" x14ac:dyDescent="0.2">
      <c r="L88" s="2" t="s">
        <v>46</v>
      </c>
      <c r="M88" s="2">
        <v>-6.265851682611876</v>
      </c>
      <c r="N88" s="2">
        <v>12.509783366603369</v>
      </c>
      <c r="O88" s="2">
        <v>-0.5008761142370739</v>
      </c>
      <c r="P88" s="2">
        <v>0.62083981378930519</v>
      </c>
      <c r="Q88" s="2">
        <v>-32.030232812723455</v>
      </c>
      <c r="R88" s="2">
        <v>19.498529447499699</v>
      </c>
      <c r="S88" s="2">
        <v>-41.136069860022566</v>
      </c>
      <c r="T88" s="2">
        <v>28.604366494798818</v>
      </c>
    </row>
    <row r="89" spans="12:20" x14ac:dyDescent="0.2">
      <c r="L89" s="2" t="s">
        <v>2</v>
      </c>
      <c r="M89" s="2">
        <v>1.3445205339488281E-6</v>
      </c>
      <c r="N89" s="2">
        <v>1.8438282411889276E-6</v>
      </c>
      <c r="O89" s="2">
        <v>0.72920053175986799</v>
      </c>
      <c r="P89" s="2">
        <v>0.47265592715053462</v>
      </c>
      <c r="Q89" s="2">
        <v>-2.4529148134350743E-6</v>
      </c>
      <c r="R89" s="2">
        <v>5.1419558813327302E-6</v>
      </c>
      <c r="S89" s="2">
        <v>-3.795032339810208E-6</v>
      </c>
      <c r="T89" s="2">
        <v>6.4840734077078638E-6</v>
      </c>
    </row>
    <row r="90" spans="12:20" x14ac:dyDescent="0.2">
      <c r="L90" s="2" t="s">
        <v>3</v>
      </c>
      <c r="M90" s="2">
        <v>-7.6378871340909288E-13</v>
      </c>
      <c r="N90" s="2">
        <v>1.2430817375157135E-11</v>
      </c>
      <c r="O90" s="2">
        <v>-6.144316100528651E-2</v>
      </c>
      <c r="P90" s="2">
        <v>0.95149486506788339</v>
      </c>
      <c r="Q90" s="2">
        <v>-2.6365536339780767E-11</v>
      </c>
      <c r="R90" s="2">
        <v>2.4837958912962579E-11</v>
      </c>
      <c r="S90" s="2">
        <v>-3.5413894258200049E-11</v>
      </c>
      <c r="T90" s="2">
        <v>3.3886316831381861E-11</v>
      </c>
    </row>
    <row r="91" spans="12:20" ht="16" thickBot="1" x14ac:dyDescent="0.25">
      <c r="L91" s="3" t="s">
        <v>4</v>
      </c>
      <c r="M91" s="3">
        <v>-1.1702991495461683E-12</v>
      </c>
      <c r="N91" s="3">
        <v>1.9569549987453335E-12</v>
      </c>
      <c r="O91" s="3">
        <v>-0.59802047072951836</v>
      </c>
      <c r="P91" s="3">
        <v>0.55520566976294439</v>
      </c>
      <c r="Q91" s="3">
        <v>-5.2007234154654643E-12</v>
      </c>
      <c r="R91" s="3">
        <v>2.8601251163731273E-12</v>
      </c>
      <c r="S91" s="3">
        <v>-6.625185598803082E-12</v>
      </c>
      <c r="T91" s="3">
        <v>4.284587299710745E-12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16" sqref="K16"/>
    </sheetView>
  </sheetViews>
  <sheetFormatPr baseColWidth="10" defaultColWidth="8.83203125" defaultRowHeight="15" x14ac:dyDescent="0.2"/>
  <sheetData>
    <row r="1" spans="1:1" x14ac:dyDescent="0.2">
      <c r="A1" t="s">
        <v>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1"/>
  <sheetViews>
    <sheetView topLeftCell="A26" zoomScale="90" zoomScaleNormal="90" workbookViewId="0"/>
  </sheetViews>
  <sheetFormatPr baseColWidth="10" defaultColWidth="8.83203125" defaultRowHeight="15" x14ac:dyDescent="0.2"/>
  <cols>
    <col min="8" max="8" width="18" bestFit="1" customWidth="1"/>
    <col min="9" max="9" width="14.83203125" customWidth="1"/>
    <col min="10" max="10" width="10.83203125" customWidth="1"/>
    <col min="11" max="11" width="11.1640625" customWidth="1"/>
    <col min="12" max="12" width="9.6640625" customWidth="1"/>
    <col min="14" max="14" width="13.1640625" customWidth="1"/>
    <col min="17" max="17" width="10" bestFit="1" customWidth="1"/>
  </cols>
  <sheetData>
    <row r="1" spans="1:13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13" x14ac:dyDescent="0.2">
      <c r="A2">
        <v>3.2400000100000002</v>
      </c>
      <c r="B2">
        <v>8617375</v>
      </c>
      <c r="C2">
        <v>71559304837</v>
      </c>
      <c r="D2" s="8">
        <v>2467110000000</v>
      </c>
      <c r="E2">
        <v>8.2467889149999998</v>
      </c>
      <c r="H2" t="s">
        <v>35</v>
      </c>
    </row>
    <row r="3" spans="1:13" ht="16" thickBot="1" x14ac:dyDescent="0.25">
      <c r="A3">
        <v>5.7199997900000001</v>
      </c>
      <c r="B3">
        <v>8668067</v>
      </c>
      <c r="C3">
        <v>73802924036</v>
      </c>
      <c r="D3" s="8">
        <v>2438530000000</v>
      </c>
      <c r="E3">
        <v>1.0153412429999999</v>
      </c>
    </row>
    <row r="4" spans="1:13" x14ac:dyDescent="0.2">
      <c r="A4">
        <v>9.3299999239999991</v>
      </c>
      <c r="B4">
        <v>8718561</v>
      </c>
      <c r="C4">
        <v>64759616620</v>
      </c>
      <c r="D4" s="8">
        <v>2388160000000</v>
      </c>
      <c r="E4">
        <v>2.2122710919999999</v>
      </c>
      <c r="H4" s="5" t="s">
        <v>36</v>
      </c>
      <c r="I4" s="5"/>
    </row>
    <row r="5" spans="1:13" x14ac:dyDescent="0.2">
      <c r="A5">
        <v>9.5799999239999991</v>
      </c>
      <c r="B5">
        <v>8780745</v>
      </c>
      <c r="C5">
        <v>76951399689</v>
      </c>
      <c r="D5" s="8">
        <v>2482010000000</v>
      </c>
      <c r="E5">
        <v>2.5880423160000001</v>
      </c>
      <c r="H5" s="2" t="s">
        <v>37</v>
      </c>
      <c r="I5" s="2">
        <v>0.79572826881151892</v>
      </c>
    </row>
    <row r="6" spans="1:13" x14ac:dyDescent="0.2">
      <c r="A6">
        <v>8.8999996190000008</v>
      </c>
      <c r="B6">
        <v>8826939</v>
      </c>
      <c r="C6">
        <v>99234716050</v>
      </c>
      <c r="D6" s="8">
        <v>2579690000000</v>
      </c>
      <c r="E6">
        <v>3.811391398</v>
      </c>
      <c r="H6" s="2" t="s">
        <v>38</v>
      </c>
      <c r="I6" s="2">
        <v>0.63318347778577688</v>
      </c>
    </row>
    <row r="7" spans="1:13" x14ac:dyDescent="0.2">
      <c r="A7">
        <v>9.5500001910000005</v>
      </c>
      <c r="B7">
        <v>8840998</v>
      </c>
      <c r="C7" s="8">
        <v>105112000000</v>
      </c>
      <c r="D7" s="8">
        <v>2620430000000</v>
      </c>
      <c r="E7">
        <v>1.009058606</v>
      </c>
      <c r="H7" s="2" t="s">
        <v>39</v>
      </c>
      <c r="I7" s="2">
        <v>0.57204739075007305</v>
      </c>
    </row>
    <row r="8" spans="1:13" x14ac:dyDescent="0.2">
      <c r="A8">
        <v>10.35999966</v>
      </c>
      <c r="B8">
        <v>8846062</v>
      </c>
      <c r="C8" s="8">
        <v>104931000000</v>
      </c>
      <c r="D8" s="8">
        <v>2700890000000</v>
      </c>
      <c r="E8">
        <v>1.525517958</v>
      </c>
      <c r="H8" s="2" t="s">
        <v>40</v>
      </c>
      <c r="I8" s="2">
        <v>1.0733759361717123</v>
      </c>
    </row>
    <row r="9" spans="1:13" ht="16" thickBot="1" x14ac:dyDescent="0.25">
      <c r="A9">
        <v>8.9399995800000003</v>
      </c>
      <c r="B9">
        <v>8850974</v>
      </c>
      <c r="C9" s="8">
        <v>108380000000</v>
      </c>
      <c r="D9" s="8">
        <v>2817350000000</v>
      </c>
      <c r="E9">
        <v>0.81295969099999998</v>
      </c>
      <c r="H9" s="3" t="s">
        <v>41</v>
      </c>
      <c r="I9" s="3">
        <v>29</v>
      </c>
    </row>
    <row r="10" spans="1:13" x14ac:dyDescent="0.2">
      <c r="A10">
        <v>7.6100001339999999</v>
      </c>
      <c r="B10">
        <v>8857874</v>
      </c>
      <c r="C10" s="8">
        <v>109934000000</v>
      </c>
      <c r="D10" s="8">
        <v>2937010000000</v>
      </c>
      <c r="E10">
        <v>0.897864616</v>
      </c>
    </row>
    <row r="11" spans="1:13" ht="16" thickBot="1" x14ac:dyDescent="0.25">
      <c r="A11">
        <v>5.4699997900000001</v>
      </c>
      <c r="B11">
        <v>8872109</v>
      </c>
      <c r="C11" s="8">
        <v>113699000000</v>
      </c>
      <c r="D11" s="8">
        <v>3077000000000</v>
      </c>
      <c r="E11">
        <v>1.505770482</v>
      </c>
      <c r="H11" t="s">
        <v>42</v>
      </c>
    </row>
    <row r="12" spans="1:13" x14ac:dyDescent="0.2">
      <c r="A12">
        <v>4.7300000190000002</v>
      </c>
      <c r="B12">
        <v>8895960</v>
      </c>
      <c r="C12" s="8">
        <v>104038000000</v>
      </c>
      <c r="D12" s="8">
        <v>3121600000000</v>
      </c>
      <c r="E12">
        <v>2.4835229660000002</v>
      </c>
      <c r="H12" s="4"/>
      <c r="I12" s="4" t="s">
        <v>47</v>
      </c>
      <c r="J12" s="4" t="s">
        <v>48</v>
      </c>
      <c r="K12" s="4" t="s">
        <v>49</v>
      </c>
      <c r="L12" s="4" t="s">
        <v>50</v>
      </c>
      <c r="M12" s="4" t="s">
        <v>51</v>
      </c>
    </row>
    <row r="13" spans="1:13" x14ac:dyDescent="0.2">
      <c r="A13">
        <v>4.9699997900000001</v>
      </c>
      <c r="B13">
        <v>8924958</v>
      </c>
      <c r="C13" s="8">
        <v>110067000000</v>
      </c>
      <c r="D13" s="8">
        <v>3190180000000</v>
      </c>
      <c r="E13">
        <v>1.5476393980000001</v>
      </c>
      <c r="H13" s="2" t="s">
        <v>43</v>
      </c>
      <c r="I13" s="2">
        <v>4</v>
      </c>
      <c r="J13" s="2">
        <v>47.730461770705247</v>
      </c>
      <c r="K13" s="2">
        <v>11.932615442676312</v>
      </c>
      <c r="L13" s="2">
        <v>10.356951327552148</v>
      </c>
      <c r="M13" s="2">
        <v>5.1026325900940934E-5</v>
      </c>
    </row>
    <row r="14" spans="1:13" x14ac:dyDescent="0.2">
      <c r="A14">
        <v>5.5599999430000002</v>
      </c>
      <c r="B14">
        <v>8958229</v>
      </c>
      <c r="C14" s="8">
        <v>134824000000</v>
      </c>
      <c r="D14" s="8">
        <v>3263860000000</v>
      </c>
      <c r="E14">
        <v>1.7002394350000001</v>
      </c>
      <c r="H14" s="2" t="s">
        <v>44</v>
      </c>
      <c r="I14" s="2">
        <v>24</v>
      </c>
      <c r="J14" s="2">
        <v>27.651261608459993</v>
      </c>
      <c r="K14" s="2">
        <v>1.1521359003524998</v>
      </c>
      <c r="L14" s="2"/>
      <c r="M14" s="2"/>
    </row>
    <row r="15" spans="1:13" ht="16" thickBot="1" x14ac:dyDescent="0.25">
      <c r="A15">
        <v>6.6900000569999998</v>
      </c>
      <c r="B15">
        <v>8993531</v>
      </c>
      <c r="C15" s="8">
        <v>164409000000</v>
      </c>
      <c r="D15" s="8">
        <v>3405410000000</v>
      </c>
      <c r="E15">
        <v>0.33302189799999998</v>
      </c>
      <c r="H15" s="3" t="s">
        <v>45</v>
      </c>
      <c r="I15" s="3">
        <v>28</v>
      </c>
      <c r="J15" s="3">
        <v>75.381723379165237</v>
      </c>
      <c r="K15" s="3"/>
      <c r="L15" s="3"/>
      <c r="M15" s="3"/>
    </row>
    <row r="16" spans="1:13" ht="16" thickBot="1" x14ac:dyDescent="0.25">
      <c r="A16">
        <v>7.4899997709999999</v>
      </c>
      <c r="B16">
        <v>9029572</v>
      </c>
      <c r="C16" s="8">
        <v>176559000000</v>
      </c>
      <c r="D16" s="8">
        <v>3502770000000</v>
      </c>
      <c r="E16">
        <v>0.68638305099999997</v>
      </c>
    </row>
    <row r="17" spans="1:16" x14ac:dyDescent="0.2">
      <c r="A17">
        <v>7.0700001720000003</v>
      </c>
      <c r="B17">
        <v>9080505</v>
      </c>
      <c r="C17" s="8">
        <v>200916000000</v>
      </c>
      <c r="D17" s="8">
        <v>3666090000000</v>
      </c>
      <c r="E17">
        <v>1.757413691</v>
      </c>
      <c r="H17" s="4"/>
      <c r="I17" s="4" t="s">
        <v>52</v>
      </c>
      <c r="J17" s="4" t="s">
        <v>40</v>
      </c>
      <c r="K17" s="4" t="s">
        <v>53</v>
      </c>
      <c r="L17" s="4" t="s">
        <v>54</v>
      </c>
      <c r="M17" s="4" t="s">
        <v>55</v>
      </c>
      <c r="N17" s="4" t="s">
        <v>56</v>
      </c>
      <c r="O17" s="4" t="s">
        <v>57</v>
      </c>
      <c r="P17" s="4" t="s">
        <v>58</v>
      </c>
    </row>
    <row r="18" spans="1:16" x14ac:dyDescent="0.2">
      <c r="A18">
        <v>6.1599998469999999</v>
      </c>
      <c r="B18">
        <v>9148092</v>
      </c>
      <c r="C18" s="8">
        <v>233887000000</v>
      </c>
      <c r="D18" s="8">
        <v>3792180000000</v>
      </c>
      <c r="E18">
        <v>2.8258932309999998</v>
      </c>
      <c r="H18" s="2" t="s">
        <v>46</v>
      </c>
      <c r="I18" s="2">
        <v>-26.032452471962142</v>
      </c>
      <c r="J18" s="2">
        <v>8.9486051296419777</v>
      </c>
      <c r="K18" s="2">
        <v>-2.9091072960332607</v>
      </c>
      <c r="L18" s="2">
        <v>7.6936283553409235E-3</v>
      </c>
      <c r="M18" s="2">
        <v>-44.501465727607389</v>
      </c>
      <c r="N18" s="2">
        <v>-7.563439216316894</v>
      </c>
      <c r="O18" s="2">
        <v>-44.501465727607389</v>
      </c>
      <c r="P18" s="2">
        <v>-7.563439216316894</v>
      </c>
    </row>
    <row r="19" spans="1:16" x14ac:dyDescent="0.2">
      <c r="A19">
        <v>6.2399997709999999</v>
      </c>
      <c r="B19">
        <v>9219637</v>
      </c>
      <c r="C19" s="8">
        <v>254126000000</v>
      </c>
      <c r="D19" s="8">
        <v>3775090000000</v>
      </c>
      <c r="E19">
        <v>3.2352352799999999</v>
      </c>
      <c r="H19" s="2" t="s">
        <v>2</v>
      </c>
      <c r="I19" s="2">
        <v>5.9267203996997902E-6</v>
      </c>
      <c r="J19" s="2">
        <v>1.3262570475821057E-6</v>
      </c>
      <c r="K19" s="2">
        <v>4.468756950626406</v>
      </c>
      <c r="L19" s="2">
        <v>1.60362134818849E-4</v>
      </c>
      <c r="M19" s="2">
        <v>3.1894603868460506E-6</v>
      </c>
      <c r="N19" s="2">
        <v>8.6639804125535302E-6</v>
      </c>
      <c r="O19" s="2">
        <v>3.1894603868460506E-6</v>
      </c>
      <c r="P19" s="2">
        <v>8.6639804125535302E-6</v>
      </c>
    </row>
    <row r="20" spans="1:16" x14ac:dyDescent="0.2">
      <c r="A20">
        <v>8.3500003809999992</v>
      </c>
      <c r="B20">
        <v>9298515</v>
      </c>
      <c r="C20" s="8">
        <v>189693000000</v>
      </c>
      <c r="D20" s="8">
        <v>3611260000000</v>
      </c>
      <c r="E20">
        <v>2.3589051009999999</v>
      </c>
      <c r="H20" s="2" t="s">
        <v>3</v>
      </c>
      <c r="I20" s="2">
        <v>3.3688527859759203E-11</v>
      </c>
      <c r="J20" s="2">
        <v>8.8485118710826731E-12</v>
      </c>
      <c r="K20" s="2">
        <v>3.8072535077739791</v>
      </c>
      <c r="L20" s="2">
        <v>8.5630579014694605E-4</v>
      </c>
      <c r="M20" s="2">
        <v>1.5426096936483167E-11</v>
      </c>
      <c r="N20" s="2">
        <v>5.195095878303524E-11</v>
      </c>
      <c r="O20" s="2">
        <v>1.5426096936483167E-11</v>
      </c>
      <c r="P20" s="2">
        <v>5.195095878303524E-11</v>
      </c>
    </row>
    <row r="21" spans="1:16" x14ac:dyDescent="0.2">
      <c r="A21">
        <v>8.6099996569999995</v>
      </c>
      <c r="B21">
        <v>9378126</v>
      </c>
      <c r="C21" s="8">
        <v>221523000000</v>
      </c>
      <c r="D21" s="8">
        <v>3826210000000</v>
      </c>
      <c r="E21">
        <v>0.94756541900000002</v>
      </c>
      <c r="H21" s="2" t="s">
        <v>4</v>
      </c>
      <c r="I21" s="2">
        <v>-7.515095270091525E-12</v>
      </c>
      <c r="J21" s="2">
        <v>1.4028196078670242E-12</v>
      </c>
      <c r="K21" s="2">
        <v>-5.3571358911344031</v>
      </c>
      <c r="L21" s="2">
        <v>1.6870815089735635E-5</v>
      </c>
      <c r="M21" s="2">
        <v>-1.0410372640991867E-11</v>
      </c>
      <c r="N21" s="2">
        <v>-4.619817899191183E-12</v>
      </c>
      <c r="O21" s="2">
        <v>-1.0410372640991867E-11</v>
      </c>
      <c r="P21" s="2">
        <v>-4.619817899191183E-12</v>
      </c>
    </row>
    <row r="22" spans="1:16" ht="16" thickBot="1" x14ac:dyDescent="0.25">
      <c r="A22">
        <v>7.8000001909999996</v>
      </c>
      <c r="B22">
        <v>9449213</v>
      </c>
      <c r="C22" s="8">
        <v>259899000000</v>
      </c>
      <c r="D22" s="8">
        <v>3948470000000</v>
      </c>
      <c r="E22">
        <v>1.0883594000000001</v>
      </c>
      <c r="H22" s="3" t="s">
        <v>5</v>
      </c>
      <c r="I22" s="3">
        <v>-0.59485124153031055</v>
      </c>
      <c r="J22" s="3">
        <v>0.14235351151961723</v>
      </c>
      <c r="K22" s="3">
        <v>-4.1786903264998578</v>
      </c>
      <c r="L22" s="3">
        <v>3.3514393586979164E-4</v>
      </c>
      <c r="M22" s="3">
        <v>-0.88865444919834702</v>
      </c>
      <c r="N22" s="3">
        <v>-0.30104803386227402</v>
      </c>
      <c r="O22" s="3">
        <v>-0.88865444919834702</v>
      </c>
      <c r="P22" s="3">
        <v>-0.30104803386227402</v>
      </c>
    </row>
    <row r="23" spans="1:16" x14ac:dyDescent="0.2">
      <c r="A23">
        <v>7.9800000190000002</v>
      </c>
      <c r="B23">
        <v>9519374</v>
      </c>
      <c r="C23" s="8">
        <v>248770000000</v>
      </c>
      <c r="D23" s="8">
        <v>3925240000000</v>
      </c>
      <c r="E23">
        <v>1.0014220229999999</v>
      </c>
    </row>
    <row r="24" spans="1:16" x14ac:dyDescent="0.2">
      <c r="A24">
        <v>8.0500001910000005</v>
      </c>
      <c r="B24">
        <v>9600379</v>
      </c>
      <c r="C24" s="8">
        <v>249565000000</v>
      </c>
      <c r="D24" s="8">
        <v>3971860000000</v>
      </c>
      <c r="E24">
        <v>0.92739569099999997</v>
      </c>
    </row>
    <row r="25" spans="1:16" x14ac:dyDescent="0.2">
      <c r="A25">
        <v>7.9499998090000004</v>
      </c>
      <c r="B25">
        <v>9696110</v>
      </c>
      <c r="C25" s="8">
        <v>251793000000</v>
      </c>
      <c r="D25" s="8">
        <v>4077420000000</v>
      </c>
      <c r="E25">
        <v>1.744531292</v>
      </c>
    </row>
    <row r="26" spans="1:16" x14ac:dyDescent="0.2">
      <c r="A26">
        <v>7.4299998279999997</v>
      </c>
      <c r="B26">
        <v>9799186</v>
      </c>
      <c r="C26" s="8">
        <v>221068000000</v>
      </c>
      <c r="D26" s="8">
        <v>4260470000000</v>
      </c>
      <c r="E26">
        <v>2.1211802450000001</v>
      </c>
      <c r="H26" s="1" t="s">
        <v>59</v>
      </c>
      <c r="I26" s="1"/>
      <c r="J26" s="1"/>
      <c r="K26" s="1"/>
      <c r="L26" s="1"/>
    </row>
    <row r="27" spans="1:16" ht="16" thickBot="1" x14ac:dyDescent="0.25">
      <c r="A27">
        <v>6.9899997709999999</v>
      </c>
      <c r="B27">
        <v>9923085</v>
      </c>
      <c r="C27" s="8">
        <v>220141000000</v>
      </c>
      <c r="D27" s="8">
        <v>4348690000000</v>
      </c>
      <c r="E27">
        <v>1.5256099139999999</v>
      </c>
      <c r="H27" s="1"/>
      <c r="I27" s="1"/>
      <c r="J27" s="1"/>
      <c r="K27" s="1"/>
      <c r="L27" s="1"/>
    </row>
    <row r="28" spans="1:16" x14ac:dyDescent="0.2">
      <c r="A28">
        <v>6.7199997900000001</v>
      </c>
      <c r="B28">
        <v>10057698</v>
      </c>
      <c r="C28" s="8">
        <v>236613000000</v>
      </c>
      <c r="D28" s="8">
        <v>4460360000000</v>
      </c>
      <c r="E28">
        <v>2.1351518249999999</v>
      </c>
      <c r="H28" s="4" t="s">
        <v>60</v>
      </c>
      <c r="I28" s="4" t="s">
        <v>61</v>
      </c>
      <c r="J28" s="4" t="s">
        <v>62</v>
      </c>
      <c r="K28" s="9" t="s">
        <v>63</v>
      </c>
      <c r="L28" s="9" t="s">
        <v>69</v>
      </c>
    </row>
    <row r="29" spans="1:16" x14ac:dyDescent="0.2">
      <c r="A29">
        <v>6.3699998860000004</v>
      </c>
      <c r="B29">
        <v>10175214</v>
      </c>
      <c r="C29" s="8">
        <v>253749000000</v>
      </c>
      <c r="D29" s="8">
        <v>4547340000000</v>
      </c>
      <c r="E29">
        <v>2.3969203349999999</v>
      </c>
      <c r="H29" s="10">
        <v>1</v>
      </c>
      <c r="I29" s="10">
        <v>4.0048680505054586</v>
      </c>
      <c r="J29" s="10">
        <v>-0.76486804050545842</v>
      </c>
      <c r="K29" s="1"/>
      <c r="L29" s="1"/>
    </row>
    <row r="30" spans="1:16" x14ac:dyDescent="0.2">
      <c r="A30">
        <v>6.829999924</v>
      </c>
      <c r="B30">
        <v>10285453</v>
      </c>
      <c r="C30" s="8">
        <v>249618000000</v>
      </c>
      <c r="D30" s="8">
        <v>4604680000000</v>
      </c>
      <c r="E30">
        <v>2.7017772880000002</v>
      </c>
      <c r="H30" s="10">
        <v>2</v>
      </c>
      <c r="I30" s="10">
        <v>8.8973066374691321</v>
      </c>
      <c r="J30" s="10">
        <v>-3.1773068474691319</v>
      </c>
      <c r="K30" s="1">
        <v>-0.76486804050545842</v>
      </c>
      <c r="L30" s="1">
        <f>J30-K30</f>
        <v>-2.4124388069636735</v>
      </c>
    </row>
    <row r="31" spans="1:16" x14ac:dyDescent="0.2">
      <c r="H31" s="10">
        <v>3</v>
      </c>
      <c r="I31" s="10">
        <v>8.558454885555463</v>
      </c>
      <c r="J31" s="10">
        <v>0.77154503844453615</v>
      </c>
      <c r="K31" s="1">
        <v>-3.1773068474691319</v>
      </c>
      <c r="L31" s="1">
        <f t="shared" ref="L31:L57" si="0">J31-K31</f>
        <v>3.9488518859136681</v>
      </c>
    </row>
    <row r="32" spans="1:16" x14ac:dyDescent="0.2">
      <c r="H32" s="10">
        <v>4</v>
      </c>
      <c r="I32" s="10">
        <v>8.4089056202446901</v>
      </c>
      <c r="J32" s="10">
        <v>1.171094303755309</v>
      </c>
      <c r="K32" s="1">
        <v>0.77154503844453615</v>
      </c>
      <c r="L32" s="1">
        <f t="shared" si="0"/>
        <v>0.39954926531077284</v>
      </c>
    </row>
    <row r="33" spans="8:12" x14ac:dyDescent="0.2">
      <c r="H33" s="10">
        <v>5</v>
      </c>
      <c r="I33" s="10">
        <v>7.9715914401885932</v>
      </c>
      <c r="J33" s="10">
        <v>0.92840817881140758</v>
      </c>
      <c r="K33" s="1">
        <v>1.171094303755309</v>
      </c>
      <c r="L33" s="1">
        <f t="shared" si="0"/>
        <v>-0.2426861249439014</v>
      </c>
    </row>
    <row r="34" spans="8:12" x14ac:dyDescent="0.2">
      <c r="H34" s="10">
        <v>6</v>
      </c>
      <c r="I34" s="10">
        <v>9.6137184055760336</v>
      </c>
      <c r="J34" s="10">
        <v>-6.3718214576033105E-2</v>
      </c>
      <c r="K34" s="1">
        <v>0.92840817881140758</v>
      </c>
      <c r="L34" s="1">
        <f t="shared" si="0"/>
        <v>-0.99212639338744069</v>
      </c>
    </row>
    <row r="35" spans="8:12" x14ac:dyDescent="0.2">
      <c r="H35" s="10">
        <v>7</v>
      </c>
      <c r="I35" s="10">
        <v>8.7257526419687963</v>
      </c>
      <c r="J35" s="10">
        <v>1.6342470180312034</v>
      </c>
      <c r="K35" s="1">
        <v>-6.3718214576033105E-2</v>
      </c>
      <c r="L35" s="1">
        <f t="shared" si="0"/>
        <v>1.6979652326072365</v>
      </c>
    </row>
    <row r="36" spans="8:12" x14ac:dyDescent="0.2">
      <c r="H36" s="10">
        <v>8</v>
      </c>
      <c r="I36" s="10">
        <v>8.4197145997932061</v>
      </c>
      <c r="J36" s="10">
        <v>0.52028498020679415</v>
      </c>
      <c r="K36" s="1">
        <v>1.6342470180312034</v>
      </c>
      <c r="L36" s="1">
        <f t="shared" si="0"/>
        <v>-1.1139620378244093</v>
      </c>
    </row>
    <row r="37" spans="8:12" x14ac:dyDescent="0.2">
      <c r="H37" s="10">
        <v>9</v>
      </c>
      <c r="I37" s="10">
        <v>7.5631988427777586</v>
      </c>
      <c r="J37" s="10">
        <v>4.6801291222241304E-2</v>
      </c>
      <c r="K37" s="1">
        <v>0.52028498020679415</v>
      </c>
      <c r="L37" s="1">
        <f t="shared" si="0"/>
        <v>-0.47348368898455284</v>
      </c>
    </row>
    <row r="38" spans="8:12" x14ac:dyDescent="0.2">
      <c r="H38" s="10">
        <v>10</v>
      </c>
      <c r="I38" s="10">
        <v>6.3607512690757089</v>
      </c>
      <c r="J38" s="10">
        <v>-0.89075147907570873</v>
      </c>
      <c r="K38" s="1">
        <v>4.6801291222241304E-2</v>
      </c>
      <c r="L38" s="1">
        <f t="shared" si="0"/>
        <v>-0.93755277029795003</v>
      </c>
    </row>
    <row r="39" spans="8:12" x14ac:dyDescent="0.2">
      <c r="H39" s="10">
        <v>11</v>
      </c>
      <c r="I39" s="10">
        <v>5.2598540816129864</v>
      </c>
      <c r="J39" s="10">
        <v>-0.52985406261298618</v>
      </c>
      <c r="K39" s="1">
        <v>-0.89075147907570873</v>
      </c>
      <c r="L39" s="1">
        <f t="shared" si="0"/>
        <v>0.36089741646272255</v>
      </c>
    </row>
    <row r="40" spans="8:12" x14ac:dyDescent="0.2">
      <c r="H40" s="10">
        <v>12</v>
      </c>
      <c r="I40" s="10">
        <v>5.6761515229597155</v>
      </c>
      <c r="J40" s="10">
        <v>-0.70615173295971534</v>
      </c>
      <c r="K40" s="1">
        <v>-0.52985406261298618</v>
      </c>
      <c r="L40" s="1">
        <f t="shared" si="0"/>
        <v>-0.17629767034672916</v>
      </c>
    </row>
    <row r="41" spans="8:12" x14ac:dyDescent="0.2">
      <c r="H41" s="10">
        <v>13</v>
      </c>
      <c r="I41" s="10">
        <v>6.062879780634816</v>
      </c>
      <c r="J41" s="10">
        <v>-0.50287983763481581</v>
      </c>
      <c r="K41" s="1">
        <v>-0.70615173295971534</v>
      </c>
      <c r="L41" s="1">
        <f t="shared" si="0"/>
        <v>0.20327189532489953</v>
      </c>
    </row>
    <row r="42" spans="8:12" x14ac:dyDescent="0.2">
      <c r="H42" s="10">
        <v>14</v>
      </c>
      <c r="I42" s="10">
        <v>7.0183092747609992</v>
      </c>
      <c r="J42" s="10">
        <v>-0.32830921776099942</v>
      </c>
      <c r="K42" s="1">
        <v>-0.50287983763481581</v>
      </c>
      <c r="L42" s="1">
        <f t="shared" si="0"/>
        <v>0.17457061987381639</v>
      </c>
    </row>
    <row r="43" spans="8:12" x14ac:dyDescent="0.2">
      <c r="H43" s="10">
        <v>15</v>
      </c>
      <c r="I43" s="10">
        <v>6.6993628221159129</v>
      </c>
      <c r="J43" s="10">
        <v>0.79063694888408698</v>
      </c>
      <c r="K43" s="1">
        <v>-0.32830921776099942</v>
      </c>
      <c r="L43" s="1">
        <f t="shared" si="0"/>
        <v>1.1189461666450864</v>
      </c>
    </row>
    <row r="44" spans="8:12" x14ac:dyDescent="0.2">
      <c r="H44" s="10">
        <v>16</v>
      </c>
      <c r="I44" s="10">
        <v>5.9573106798816262</v>
      </c>
      <c r="J44" s="10">
        <v>1.1126894921183741</v>
      </c>
      <c r="K44" s="1">
        <v>0.79063694888408698</v>
      </c>
      <c r="L44" s="1">
        <f t="shared" si="0"/>
        <v>0.32205254323428711</v>
      </c>
    </row>
    <row r="45" spans="8:12" x14ac:dyDescent="0.2">
      <c r="H45" s="10">
        <v>17</v>
      </c>
      <c r="I45" s="10">
        <v>5.8854596400756769</v>
      </c>
      <c r="J45" s="10">
        <v>0.27454020692432302</v>
      </c>
      <c r="K45" s="1">
        <v>1.1126894921183741</v>
      </c>
      <c r="L45" s="1">
        <f t="shared" si="0"/>
        <v>-0.83814928519405107</v>
      </c>
    </row>
    <row r="46" spans="8:12" x14ac:dyDescent="0.2">
      <c r="H46" s="10">
        <v>18</v>
      </c>
      <c r="I46" s="10">
        <v>6.8762443185335194</v>
      </c>
      <c r="J46" s="10">
        <v>-0.63624454753351944</v>
      </c>
      <c r="K46" s="1">
        <v>0.27454020692432302</v>
      </c>
      <c r="L46" s="1">
        <f t="shared" si="0"/>
        <v>-0.91078475445784246</v>
      </c>
    </row>
    <row r="47" spans="8:12" x14ac:dyDescent="0.2">
      <c r="H47" s="10">
        <v>19</v>
      </c>
      <c r="I47" s="10">
        <v>6.925563407700901</v>
      </c>
      <c r="J47" s="10">
        <v>1.4244369732990982</v>
      </c>
      <c r="K47" s="1">
        <v>-0.63624454753351944</v>
      </c>
      <c r="L47" s="1">
        <f t="shared" si="0"/>
        <v>2.0606815208326177</v>
      </c>
    </row>
    <row r="48" spans="8:12" x14ac:dyDescent="0.2">
      <c r="H48" s="10">
        <v>20</v>
      </c>
      <c r="I48" s="10">
        <v>7.6938688209700556</v>
      </c>
      <c r="J48" s="10">
        <v>0.91613083602994383</v>
      </c>
      <c r="K48" s="1">
        <v>1.4244369732990982</v>
      </c>
      <c r="L48" s="1">
        <f t="shared" si="0"/>
        <v>-0.50830613726915441</v>
      </c>
    </row>
    <row r="49" spans="8:12" x14ac:dyDescent="0.2">
      <c r="H49" s="10">
        <v>21</v>
      </c>
      <c r="I49" s="10">
        <v>8.4054655170503985</v>
      </c>
      <c r="J49" s="10">
        <v>-0.60546532605039882</v>
      </c>
      <c r="K49" s="1">
        <v>0.91613083602994383</v>
      </c>
      <c r="L49" s="1">
        <f t="shared" si="0"/>
        <v>-1.5215961620803427</v>
      </c>
    </row>
    <row r="50" spans="8:12" x14ac:dyDescent="0.2">
      <c r="H50" s="10">
        <v>22</v>
      </c>
      <c r="I50" s="10">
        <v>8.6726609902305434</v>
      </c>
      <c r="J50" s="10">
        <v>-0.69266097123054315</v>
      </c>
      <c r="K50" s="1">
        <v>-0.60546532605039882</v>
      </c>
      <c r="L50" s="1">
        <f t="shared" si="0"/>
        <v>-8.7195645180144332E-2</v>
      </c>
    </row>
    <row r="51" spans="8:12" x14ac:dyDescent="0.2">
      <c r="H51" s="10">
        <v>23</v>
      </c>
      <c r="I51" s="10">
        <v>8.8732182698612014</v>
      </c>
      <c r="J51" s="10">
        <v>-0.82321807886120091</v>
      </c>
      <c r="K51" s="1">
        <v>-0.69266097123054315</v>
      </c>
      <c r="L51" s="1">
        <f t="shared" si="0"/>
        <v>-0.13055710763065775</v>
      </c>
    </row>
    <row r="52" spans="8:12" x14ac:dyDescent="0.2">
      <c r="H52" s="10">
        <v>24</v>
      </c>
      <c r="I52" s="10">
        <v>8.2362795970520768</v>
      </c>
      <c r="J52" s="10">
        <v>-0.28627978805207643</v>
      </c>
      <c r="K52" s="1">
        <v>-0.82321807886120091</v>
      </c>
      <c r="L52" s="1">
        <f t="shared" si="0"/>
        <v>0.53693829080912447</v>
      </c>
    </row>
    <row r="53" spans="8:12" x14ac:dyDescent="0.2">
      <c r="H53" s="10">
        <v>25</v>
      </c>
      <c r="I53" s="10">
        <v>6.2124139239770386</v>
      </c>
      <c r="J53" s="10">
        <v>1.2175859040229611</v>
      </c>
      <c r="K53" s="1">
        <v>-0.28627978805207643</v>
      </c>
      <c r="L53" s="1">
        <f t="shared" si="0"/>
        <v>1.5038656920750375</v>
      </c>
    </row>
    <row r="54" spans="8:12" x14ac:dyDescent="0.2">
      <c r="H54" s="10">
        <v>26</v>
      </c>
      <c r="I54" s="10">
        <v>6.6067934355399336</v>
      </c>
      <c r="J54" s="10">
        <v>0.38320633546006633</v>
      </c>
      <c r="K54" s="1">
        <v>1.2175859040229611</v>
      </c>
      <c r="L54" s="1">
        <f t="shared" si="0"/>
        <v>-0.83437956856289475</v>
      </c>
    </row>
    <row r="55" spans="8:12" x14ac:dyDescent="0.2">
      <c r="H55" s="10">
        <v>27</v>
      </c>
      <c r="I55" s="10">
        <v>6.7577270282764479</v>
      </c>
      <c r="J55" s="10">
        <v>-3.772723827644775E-2</v>
      </c>
      <c r="K55" s="1">
        <v>0.38320633546006633</v>
      </c>
      <c r="L55" s="1">
        <f t="shared" si="0"/>
        <v>-0.42093357373651408</v>
      </c>
    </row>
    <row r="56" spans="8:12" x14ac:dyDescent="0.2">
      <c r="H56" s="10">
        <v>28</v>
      </c>
      <c r="I56" s="10">
        <v>7.2221218064128028</v>
      </c>
      <c r="J56" s="10">
        <v>-0.85212192041280233</v>
      </c>
      <c r="K56" s="1">
        <v>-3.772723827644775E-2</v>
      </c>
      <c r="L56" s="1">
        <f>J56-K56</f>
        <v>-0.81439468213635458</v>
      </c>
    </row>
    <row r="57" spans="8:12" ht="16" thickBot="1" x14ac:dyDescent="0.25">
      <c r="H57" s="11">
        <v>29</v>
      </c>
      <c r="I57" s="11">
        <v>7.1240501281983946</v>
      </c>
      <c r="J57" s="11">
        <v>-0.29405020419839456</v>
      </c>
      <c r="K57" s="1">
        <v>-0.85212192041280233</v>
      </c>
      <c r="L57" s="1">
        <f t="shared" si="0"/>
        <v>0.55807171621440776</v>
      </c>
    </row>
    <row r="58" spans="8:12" x14ac:dyDescent="0.2">
      <c r="H58" s="1"/>
      <c r="I58" s="1"/>
      <c r="J58" s="14">
        <f>SUMSQ(J29:J57)</f>
        <v>27.651261608459961</v>
      </c>
      <c r="K58" s="1"/>
      <c r="L58" s="14">
        <f>SUMSQ(L30:L57)</f>
        <v>42.206894558665354</v>
      </c>
    </row>
    <row r="59" spans="8:12" x14ac:dyDescent="0.2">
      <c r="J59" s="13" t="s">
        <v>70</v>
      </c>
      <c r="K59" s="13">
        <f>L58/J58</f>
        <v>1.5264003196784361</v>
      </c>
      <c r="L59" s="12"/>
    </row>
    <row r="60" spans="8:12" x14ac:dyDescent="0.2">
      <c r="H60" s="1"/>
      <c r="I60" s="1"/>
      <c r="J60" t="s">
        <v>71</v>
      </c>
      <c r="L60" t="s">
        <v>72</v>
      </c>
    </row>
    <row r="61" spans="8:12" x14ac:dyDescent="0.2">
      <c r="K61" s="1"/>
      <c r="L61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3"/>
  <sheetViews>
    <sheetView topLeftCell="A41" zoomScale="90" zoomScaleNormal="90" workbookViewId="0"/>
  </sheetViews>
  <sheetFormatPr baseColWidth="10" defaultColWidth="8.83203125" defaultRowHeight="15" x14ac:dyDescent="0.2"/>
  <cols>
    <col min="4" max="4" width="13.33203125" customWidth="1"/>
    <col min="9" max="9" width="18" bestFit="1" customWidth="1"/>
    <col min="11" max="11" width="14.5" bestFit="1" customWidth="1"/>
    <col min="12" max="12" width="15" bestFit="1" customWidth="1"/>
    <col min="15" max="15" width="12.1640625" customWidth="1"/>
    <col min="16" max="17" width="14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t="s">
        <v>35</v>
      </c>
    </row>
    <row r="2" spans="1:17" ht="16" thickBot="1" x14ac:dyDescent="0.25">
      <c r="A2" s="1" t="s">
        <v>6</v>
      </c>
      <c r="B2" s="1">
        <v>3.2400000095367401</v>
      </c>
      <c r="C2" s="1">
        <v>8617375</v>
      </c>
      <c r="D2" s="1">
        <v>71559304836.709381</v>
      </c>
      <c r="E2" s="1">
        <v>2467113466000</v>
      </c>
      <c r="F2" s="1">
        <v>8.2467889153053306</v>
      </c>
    </row>
    <row r="3" spans="1:17" x14ac:dyDescent="0.2">
      <c r="A3" s="1" t="s">
        <v>7</v>
      </c>
      <c r="B3" s="1">
        <v>5.7199997901916504</v>
      </c>
      <c r="C3" s="1">
        <v>8668067</v>
      </c>
      <c r="D3" s="1">
        <v>73802924035.852875</v>
      </c>
      <c r="E3" s="1">
        <v>2438529668000</v>
      </c>
      <c r="F3" s="1">
        <v>1.0153412427837338</v>
      </c>
      <c r="I3" s="5" t="s">
        <v>36</v>
      </c>
      <c r="J3" s="5"/>
    </row>
    <row r="4" spans="1:17" x14ac:dyDescent="0.2">
      <c r="A4" s="1" t="s">
        <v>8</v>
      </c>
      <c r="B4" s="1">
        <v>9.3299999237060494</v>
      </c>
      <c r="C4" s="1">
        <v>8718561</v>
      </c>
      <c r="D4" s="1">
        <v>64759616619.986122</v>
      </c>
      <c r="E4" s="1">
        <v>2388159000000</v>
      </c>
      <c r="F4" s="1">
        <v>2.2122710919302904</v>
      </c>
      <c r="I4" s="2" t="s">
        <v>37</v>
      </c>
      <c r="J4" s="2">
        <v>0.79572717770776569</v>
      </c>
    </row>
    <row r="5" spans="1:17" x14ac:dyDescent="0.2">
      <c r="A5" s="1" t="s">
        <v>9</v>
      </c>
      <c r="B5" s="1">
        <v>9.5799999237060494</v>
      </c>
      <c r="C5" s="1">
        <v>8780745</v>
      </c>
      <c r="D5" s="1">
        <v>76951399688.958008</v>
      </c>
      <c r="E5" s="1">
        <v>2482013000000</v>
      </c>
      <c r="F5" s="1">
        <v>2.5880423161401183</v>
      </c>
      <c r="I5" s="2" t="s">
        <v>38</v>
      </c>
      <c r="J5" s="2">
        <v>0.63318174134276617</v>
      </c>
    </row>
    <row r="6" spans="1:17" x14ac:dyDescent="0.2">
      <c r="A6" s="1" t="s">
        <v>10</v>
      </c>
      <c r="B6" s="1">
        <v>8.8999996185302699</v>
      </c>
      <c r="C6" s="1">
        <v>8826939</v>
      </c>
      <c r="D6" s="1">
        <v>99234716050.074997</v>
      </c>
      <c r="E6" s="1">
        <v>2579685000000</v>
      </c>
      <c r="F6" s="1">
        <v>3.8113913984446128</v>
      </c>
      <c r="I6" s="2" t="s">
        <v>39</v>
      </c>
      <c r="J6" s="2">
        <v>0.57204536489989388</v>
      </c>
    </row>
    <row r="7" spans="1:17" x14ac:dyDescent="0.2">
      <c r="A7" s="1" t="s">
        <v>11</v>
      </c>
      <c r="B7" s="1">
        <v>9.5500001907348597</v>
      </c>
      <c r="C7" s="1">
        <v>8840998</v>
      </c>
      <c r="D7" s="1">
        <v>105111989263.34625</v>
      </c>
      <c r="E7" s="1">
        <v>2620430000000</v>
      </c>
      <c r="F7" s="1">
        <v>1.0090586064723368</v>
      </c>
      <c r="I7" s="2" t="s">
        <v>40</v>
      </c>
      <c r="J7" s="2">
        <v>1.0733784765857128</v>
      </c>
    </row>
    <row r="8" spans="1:17" ht="16" thickBot="1" x14ac:dyDescent="0.25">
      <c r="A8" s="1" t="s">
        <v>12</v>
      </c>
      <c r="B8" s="1">
        <v>10.3599996566772</v>
      </c>
      <c r="C8" s="1">
        <v>8846062</v>
      </c>
      <c r="D8" s="1">
        <v>104930909376.67815</v>
      </c>
      <c r="E8" s="1">
        <v>2700891000000</v>
      </c>
      <c r="F8" s="1">
        <v>1.5255179578795435</v>
      </c>
      <c r="I8" s="3" t="s">
        <v>41</v>
      </c>
      <c r="J8" s="3">
        <v>29</v>
      </c>
    </row>
    <row r="9" spans="1:17" x14ac:dyDescent="0.2">
      <c r="A9" s="1" t="s">
        <v>13</v>
      </c>
      <c r="B9" s="1">
        <v>8.9399995803833008</v>
      </c>
      <c r="C9" s="1">
        <v>8850974</v>
      </c>
      <c r="D9" s="1">
        <v>108380482773.36821</v>
      </c>
      <c r="E9" s="1">
        <v>2817349000000</v>
      </c>
      <c r="F9" s="1">
        <v>0.8129596913657906</v>
      </c>
    </row>
    <row r="10" spans="1:17" ht="16" thickBot="1" x14ac:dyDescent="0.25">
      <c r="A10" s="1" t="s">
        <v>14</v>
      </c>
      <c r="B10" s="1">
        <v>7.6100001335143999</v>
      </c>
      <c r="C10" s="1">
        <v>8857874</v>
      </c>
      <c r="D10" s="1">
        <v>109934280596.43687</v>
      </c>
      <c r="E10" s="1">
        <v>2937007000000</v>
      </c>
      <c r="F10" s="1">
        <v>0.89786461561740794</v>
      </c>
      <c r="I10" t="s">
        <v>42</v>
      </c>
    </row>
    <row r="11" spans="1:17" x14ac:dyDescent="0.2">
      <c r="A11" s="1" t="s">
        <v>15</v>
      </c>
      <c r="B11" s="1">
        <v>5.4699997901916504</v>
      </c>
      <c r="C11" s="1">
        <v>8872109</v>
      </c>
      <c r="D11" s="1">
        <v>113698565846.63072</v>
      </c>
      <c r="E11" s="1">
        <v>3076995000000</v>
      </c>
      <c r="F11" s="1">
        <v>1.5057704824390328</v>
      </c>
      <c r="I11" s="4"/>
      <c r="J11" s="4" t="s">
        <v>47</v>
      </c>
      <c r="K11" s="4" t="s">
        <v>48</v>
      </c>
      <c r="L11" s="4" t="s">
        <v>49</v>
      </c>
      <c r="M11" s="4" t="s">
        <v>50</v>
      </c>
      <c r="N11" s="4" t="s">
        <v>51</v>
      </c>
    </row>
    <row r="12" spans="1:17" x14ac:dyDescent="0.2">
      <c r="A12" s="1" t="s">
        <v>16</v>
      </c>
      <c r="B12" s="1">
        <v>4.7300000190734899</v>
      </c>
      <c r="C12" s="1">
        <v>8895960</v>
      </c>
      <c r="D12" s="1">
        <v>104038105933.72124</v>
      </c>
      <c r="E12" s="1">
        <v>3121596000000</v>
      </c>
      <c r="F12" s="1">
        <v>2.483522966054764</v>
      </c>
      <c r="I12" s="2" t="s">
        <v>43</v>
      </c>
      <c r="J12" s="2">
        <v>4</v>
      </c>
      <c r="K12" s="2">
        <v>47.730330859815268</v>
      </c>
      <c r="L12" s="2">
        <v>11.932582714953817</v>
      </c>
      <c r="M12" s="2">
        <v>10.356873897072239</v>
      </c>
      <c r="N12" s="2">
        <v>5.1029100902283886E-5</v>
      </c>
    </row>
    <row r="13" spans="1:17" x14ac:dyDescent="0.2">
      <c r="A13" s="1" t="s">
        <v>17</v>
      </c>
      <c r="B13" s="1">
        <v>4.9699997901916504</v>
      </c>
      <c r="C13" s="1">
        <v>8924958</v>
      </c>
      <c r="D13" s="1">
        <v>110067473888.52943</v>
      </c>
      <c r="E13" s="1">
        <v>3190175000000</v>
      </c>
      <c r="F13" s="1">
        <v>1.5476393976802854</v>
      </c>
      <c r="I13" s="2" t="s">
        <v>44</v>
      </c>
      <c r="J13" s="2">
        <v>24</v>
      </c>
      <c r="K13" s="2">
        <v>27.651392495939177</v>
      </c>
      <c r="L13" s="2">
        <v>1.1521413539974656</v>
      </c>
      <c r="M13" s="2"/>
      <c r="N13" s="2"/>
    </row>
    <row r="14" spans="1:17" ht="16" thickBot="1" x14ac:dyDescent="0.25">
      <c r="A14" s="1" t="s">
        <v>18</v>
      </c>
      <c r="B14" s="1">
        <v>5.5599999427795401</v>
      </c>
      <c r="C14" s="1">
        <v>8958229</v>
      </c>
      <c r="D14" s="1">
        <v>134823837849.20174</v>
      </c>
      <c r="E14" s="1">
        <v>3263862000000</v>
      </c>
      <c r="F14" s="1">
        <v>1.7002394346743159</v>
      </c>
      <c r="I14" s="3" t="s">
        <v>45</v>
      </c>
      <c r="J14" s="3">
        <v>28</v>
      </c>
      <c r="K14" s="3">
        <v>75.381723355754445</v>
      </c>
      <c r="L14" s="3"/>
      <c r="M14" s="3"/>
      <c r="N14" s="3"/>
    </row>
    <row r="15" spans="1:17" ht="16" thickBot="1" x14ac:dyDescent="0.25">
      <c r="A15" s="1" t="s">
        <v>19</v>
      </c>
      <c r="B15" s="1">
        <v>6.6900000572204599</v>
      </c>
      <c r="C15" s="1">
        <v>8993531</v>
      </c>
      <c r="D15" s="1">
        <v>164409367388.31662</v>
      </c>
      <c r="E15" s="1">
        <v>3405411000000</v>
      </c>
      <c r="F15" s="1">
        <v>0.3330218977412045</v>
      </c>
    </row>
    <row r="16" spans="1:17" x14ac:dyDescent="0.2">
      <c r="A16" s="1" t="s">
        <v>20</v>
      </c>
      <c r="B16" s="1">
        <v>7.4899997711181596</v>
      </c>
      <c r="C16" s="1">
        <v>9029572</v>
      </c>
      <c r="D16" s="1">
        <v>176558857769.86792</v>
      </c>
      <c r="E16" s="1">
        <v>3502765000000</v>
      </c>
      <c r="F16" s="1">
        <v>0.68638305069896433</v>
      </c>
      <c r="I16" s="4"/>
      <c r="J16" s="4" t="s">
        <v>52</v>
      </c>
      <c r="K16" s="4" t="s">
        <v>40</v>
      </c>
      <c r="L16" s="4" t="s">
        <v>53</v>
      </c>
      <c r="M16" s="4" t="s">
        <v>54</v>
      </c>
      <c r="N16" s="4" t="s">
        <v>55</v>
      </c>
      <c r="O16" s="4" t="s">
        <v>56</v>
      </c>
      <c r="P16" s="4" t="s">
        <v>57</v>
      </c>
      <c r="Q16" s="4" t="s">
        <v>58</v>
      </c>
    </row>
    <row r="17" spans="1:19" x14ac:dyDescent="0.2">
      <c r="A17" s="1" t="s">
        <v>21</v>
      </c>
      <c r="B17" s="1">
        <v>7.0700001716613796</v>
      </c>
      <c r="C17" s="1">
        <v>9080505</v>
      </c>
      <c r="D17" s="1">
        <v>200916212626.38583</v>
      </c>
      <c r="E17" s="1">
        <v>3666091000000</v>
      </c>
      <c r="F17" s="1">
        <v>1.757413690745409</v>
      </c>
      <c r="I17" s="2" t="s">
        <v>46</v>
      </c>
      <c r="J17" s="2">
        <v>-26.032540361508985</v>
      </c>
      <c r="K17" s="2">
        <v>8.9486398137610621</v>
      </c>
      <c r="L17" s="2">
        <v>-2.909105842150066</v>
      </c>
      <c r="M17" s="2">
        <v>7.6936546729182674E-3</v>
      </c>
      <c r="N17" s="2">
        <v>-44.501625201657724</v>
      </c>
      <c r="O17" s="2">
        <v>-7.5634555213602468</v>
      </c>
      <c r="P17" s="2">
        <v>-44.501625201657724</v>
      </c>
      <c r="Q17" s="2">
        <v>-7.5634555213602468</v>
      </c>
    </row>
    <row r="18" spans="1:19" x14ac:dyDescent="0.2">
      <c r="A18" s="1" t="s">
        <v>22</v>
      </c>
      <c r="B18" s="1">
        <v>6.1599998474121103</v>
      </c>
      <c r="C18" s="1">
        <v>9148092</v>
      </c>
      <c r="D18" s="1">
        <v>233886636681.06766</v>
      </c>
      <c r="E18" s="1">
        <v>3792176000000</v>
      </c>
      <c r="F18" s="1">
        <v>2.8258932313624712</v>
      </c>
      <c r="I18" s="2" t="s">
        <v>2</v>
      </c>
      <c r="J18" s="2">
        <v>5.9267309180410837E-6</v>
      </c>
      <c r="K18" s="2">
        <v>1.3262628962365178E-6</v>
      </c>
      <c r="L18" s="2">
        <v>4.4687451747757754</v>
      </c>
      <c r="M18" s="2">
        <v>1.6036693908482808E-4</v>
      </c>
      <c r="N18" s="2">
        <v>3.1894588341579154E-6</v>
      </c>
      <c r="O18" s="2">
        <v>8.6640030019242524E-6</v>
      </c>
      <c r="P18" s="2">
        <v>3.1894588341579154E-6</v>
      </c>
      <c r="Q18" s="2">
        <v>8.6640030019242524E-6</v>
      </c>
    </row>
    <row r="19" spans="1:19" x14ac:dyDescent="0.2">
      <c r="A19" s="1" t="s">
        <v>23</v>
      </c>
      <c r="B19" s="1">
        <v>6.2399997711181596</v>
      </c>
      <c r="C19" s="1">
        <v>9219637</v>
      </c>
      <c r="D19" s="1">
        <v>254126018418.77682</v>
      </c>
      <c r="E19" s="1">
        <v>3775090000000</v>
      </c>
      <c r="F19" s="1">
        <v>3.2352352799719313</v>
      </c>
      <c r="I19" s="2" t="s">
        <v>3</v>
      </c>
      <c r="J19" s="2">
        <v>3.3688501437131165E-11</v>
      </c>
      <c r="K19" s="2">
        <v>8.848537305529201E-12</v>
      </c>
      <c r="L19" s="2">
        <v>3.8072395780125348</v>
      </c>
      <c r="M19" s="2">
        <v>8.5633574242199688E-4</v>
      </c>
      <c r="N19" s="2">
        <v>1.5426018019737522E-11</v>
      </c>
      <c r="O19" s="2">
        <v>5.1950984854524811E-11</v>
      </c>
      <c r="P19" s="2">
        <v>1.5426018019737522E-11</v>
      </c>
      <c r="Q19" s="2">
        <v>5.1950984854524811E-11</v>
      </c>
    </row>
    <row r="20" spans="1:19" x14ac:dyDescent="0.2">
      <c r="A20" s="1" t="s">
        <v>24</v>
      </c>
      <c r="B20" s="1">
        <v>8.3500003814697301</v>
      </c>
      <c r="C20" s="1">
        <v>9298515</v>
      </c>
      <c r="D20" s="1">
        <v>189692701664.53265</v>
      </c>
      <c r="E20" s="1">
        <v>3611259000000</v>
      </c>
      <c r="F20" s="1">
        <v>2.3589051005103272</v>
      </c>
      <c r="I20" s="2" t="s">
        <v>4</v>
      </c>
      <c r="J20" s="2">
        <v>-7.5151029582161062E-12</v>
      </c>
      <c r="K20" s="2">
        <v>1.4028271514119686E-12</v>
      </c>
      <c r="L20" s="2">
        <v>-5.3571125641901292</v>
      </c>
      <c r="M20" s="2">
        <v>1.6871804573849393E-5</v>
      </c>
      <c r="N20" s="2">
        <v>-1.0410395898228008E-11</v>
      </c>
      <c r="O20" s="2">
        <v>-4.6198100182042043E-12</v>
      </c>
      <c r="P20" s="2">
        <v>-1.0410395898228008E-11</v>
      </c>
      <c r="Q20" s="2">
        <v>-4.6198100182042043E-12</v>
      </c>
    </row>
    <row r="21" spans="1:19" ht="16" thickBot="1" x14ac:dyDescent="0.25">
      <c r="A21" s="1" t="s">
        <v>25</v>
      </c>
      <c r="B21" s="1">
        <v>8.6099996566772496</v>
      </c>
      <c r="C21" s="1">
        <v>9378126</v>
      </c>
      <c r="D21" s="1">
        <v>221523364067.8045</v>
      </c>
      <c r="E21" s="1">
        <v>3826205000000</v>
      </c>
      <c r="F21" s="1">
        <v>0.94756541869460875</v>
      </c>
      <c r="I21" s="3" t="s">
        <v>5</v>
      </c>
      <c r="J21" s="3">
        <v>-0.59484649350320051</v>
      </c>
      <c r="K21" s="3">
        <v>0.14235378098196338</v>
      </c>
      <c r="L21" s="3">
        <v>-4.1786490629185975</v>
      </c>
      <c r="M21" s="3">
        <v>3.3517901841000687E-4</v>
      </c>
      <c r="N21" s="3">
        <v>-0.88865025731418568</v>
      </c>
      <c r="O21" s="3">
        <v>-0.30104272969221529</v>
      </c>
      <c r="P21" s="3">
        <v>-0.88865025731418568</v>
      </c>
      <c r="Q21" s="3">
        <v>-0.30104272969221529</v>
      </c>
    </row>
    <row r="22" spans="1:19" x14ac:dyDescent="0.2">
      <c r="A22" s="1" t="s">
        <v>26</v>
      </c>
      <c r="B22" s="1">
        <v>7.8000001907348597</v>
      </c>
      <c r="C22" s="1">
        <v>9449213</v>
      </c>
      <c r="D22" s="1">
        <v>259899243504.95865</v>
      </c>
      <c r="E22" s="1">
        <v>3948465000000</v>
      </c>
      <c r="F22" s="1">
        <v>1.088359400370706</v>
      </c>
    </row>
    <row r="23" spans="1:19" x14ac:dyDescent="0.2">
      <c r="A23" s="1" t="s">
        <v>27</v>
      </c>
      <c r="B23" s="1">
        <v>7.9800000190734899</v>
      </c>
      <c r="C23" s="1">
        <v>9519374</v>
      </c>
      <c r="D23" s="1">
        <v>248769750722.59991</v>
      </c>
      <c r="E23" s="1">
        <v>3925236000000</v>
      </c>
      <c r="F23" s="1">
        <v>1.0014220230161612</v>
      </c>
    </row>
    <row r="24" spans="1:19" x14ac:dyDescent="0.2">
      <c r="A24" s="1" t="s">
        <v>28</v>
      </c>
      <c r="B24" s="1">
        <v>8.0500001907348597</v>
      </c>
      <c r="C24" s="1">
        <v>9600379</v>
      </c>
      <c r="D24" s="1">
        <v>249565101475.46939</v>
      </c>
      <c r="E24" s="1">
        <v>3971859000000</v>
      </c>
      <c r="F24" s="1">
        <v>0.92739569140198341</v>
      </c>
    </row>
    <row r="25" spans="1:19" ht="16" thickBot="1" x14ac:dyDescent="0.25">
      <c r="A25" s="1" t="s">
        <v>29</v>
      </c>
      <c r="B25" s="1">
        <v>7.9499998092651403</v>
      </c>
      <c r="C25" s="1">
        <v>9696110</v>
      </c>
      <c r="D25" s="1">
        <v>251793490103.53772</v>
      </c>
      <c r="E25" s="1">
        <v>4077423000000</v>
      </c>
      <c r="F25" s="1">
        <v>1.7445312915834705</v>
      </c>
      <c r="I25" s="1" t="s">
        <v>59</v>
      </c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">
      <c r="A26" s="1" t="s">
        <v>30</v>
      </c>
      <c r="B26" s="1">
        <v>7.4299998283386204</v>
      </c>
      <c r="C26" s="1">
        <v>9799186</v>
      </c>
      <c r="D26" s="1">
        <v>221067597699.18607</v>
      </c>
      <c r="E26" s="1">
        <v>4260470000000</v>
      </c>
      <c r="F26" s="1">
        <v>2.1211802450954735</v>
      </c>
      <c r="I26" s="4" t="s">
        <v>60</v>
      </c>
      <c r="J26" s="4" t="s">
        <v>61</v>
      </c>
      <c r="K26" s="4" t="s">
        <v>62</v>
      </c>
      <c r="L26" s="1" t="s">
        <v>2</v>
      </c>
      <c r="M26" s="1" t="s">
        <v>3</v>
      </c>
      <c r="N26" s="1" t="s">
        <v>4</v>
      </c>
      <c r="O26" s="1" t="s">
        <v>5</v>
      </c>
      <c r="P26" s="1" t="s">
        <v>63</v>
      </c>
      <c r="Q26" s="1" t="s">
        <v>64</v>
      </c>
      <c r="R26" s="1" t="s">
        <v>65</v>
      </c>
      <c r="S26" s="1" t="s">
        <v>66</v>
      </c>
    </row>
    <row r="27" spans="1:19" x14ac:dyDescent="0.2">
      <c r="A27" s="1" t="s">
        <v>31</v>
      </c>
      <c r="B27" s="1">
        <v>6.9899997711181596</v>
      </c>
      <c r="C27" s="1">
        <v>9923085</v>
      </c>
      <c r="D27" s="1">
        <v>220140602021.14182</v>
      </c>
      <c r="E27" s="1">
        <v>4348687000000</v>
      </c>
      <c r="F27" s="1">
        <v>1.5256099139809436</v>
      </c>
      <c r="I27" s="10">
        <v>1</v>
      </c>
      <c r="J27" s="10">
        <v>4.004863051655061</v>
      </c>
      <c r="K27" s="10">
        <v>-0.7648630421183209</v>
      </c>
      <c r="L27" s="1">
        <v>8617375</v>
      </c>
      <c r="M27" s="1">
        <v>71559304836.709381</v>
      </c>
      <c r="N27" s="1">
        <v>2467113466000</v>
      </c>
      <c r="O27" s="1">
        <v>8.2467889153053306</v>
      </c>
      <c r="P27" s="1"/>
      <c r="Q27" s="1"/>
      <c r="R27" s="1"/>
      <c r="S27" s="1"/>
    </row>
    <row r="28" spans="1:19" x14ac:dyDescent="0.2">
      <c r="A28" s="1" t="s">
        <v>32</v>
      </c>
      <c r="B28" s="1">
        <v>6.7199997901916504</v>
      </c>
      <c r="C28" s="1">
        <v>10057698</v>
      </c>
      <c r="D28" s="1">
        <v>236613045812.24426</v>
      </c>
      <c r="E28" s="1">
        <v>4460358000000</v>
      </c>
      <c r="F28" s="1">
        <v>2.1351518245125192</v>
      </c>
      <c r="I28" s="10">
        <v>2</v>
      </c>
      <c r="J28" s="10">
        <v>8.8972965398253248</v>
      </c>
      <c r="K28" s="10">
        <v>-3.1772967496336744</v>
      </c>
      <c r="L28" s="1">
        <v>8668067</v>
      </c>
      <c r="M28" s="1">
        <v>73802924035.852875</v>
      </c>
      <c r="N28" s="1">
        <v>2438529668000</v>
      </c>
      <c r="O28" s="1">
        <v>1.0153412427837338</v>
      </c>
      <c r="P28" s="1">
        <v>-0.7648630421183209</v>
      </c>
      <c r="Q28" s="1"/>
      <c r="R28" s="1"/>
      <c r="S28" s="1"/>
    </row>
    <row r="29" spans="1:19" x14ac:dyDescent="0.2">
      <c r="A29" s="1" t="s">
        <v>33</v>
      </c>
      <c r="B29" s="1">
        <v>6.3699998855590803</v>
      </c>
      <c r="C29" s="1">
        <v>10175214</v>
      </c>
      <c r="D29" s="1">
        <v>253749019031.884</v>
      </c>
      <c r="E29" s="1">
        <v>4547336000000</v>
      </c>
      <c r="F29" s="1">
        <v>2.3969203345050687</v>
      </c>
      <c r="I29" s="10">
        <v>3</v>
      </c>
      <c r="J29" s="10">
        <v>8.5584566482850182</v>
      </c>
      <c r="K29" s="10">
        <v>0.77154327542103118</v>
      </c>
      <c r="L29" s="1">
        <v>8718561</v>
      </c>
      <c r="M29" s="1">
        <v>64759616619.986122</v>
      </c>
      <c r="N29" s="1">
        <v>2388159000000</v>
      </c>
      <c r="O29" s="1">
        <v>2.2122710919302904</v>
      </c>
      <c r="P29" s="1">
        <v>-3.1772967496336744</v>
      </c>
      <c r="Q29" s="1">
        <v>-0.7648630421183209</v>
      </c>
      <c r="R29" s="1"/>
      <c r="S29" s="1"/>
    </row>
    <row r="30" spans="1:19" x14ac:dyDescent="0.2">
      <c r="A30" s="1" t="s">
        <v>34</v>
      </c>
      <c r="B30" s="1">
        <v>6.8299999237060502</v>
      </c>
      <c r="C30" s="1">
        <v>10285453</v>
      </c>
      <c r="D30" s="1">
        <v>249617661432.98987</v>
      </c>
      <c r="E30" s="1">
        <v>4604677000000</v>
      </c>
      <c r="F30" s="1">
        <v>2.7017772881944495</v>
      </c>
      <c r="I30" s="10">
        <v>4</v>
      </c>
      <c r="J30" s="10">
        <v>8.408878717011703</v>
      </c>
      <c r="K30" s="10">
        <v>1.1711212066943464</v>
      </c>
      <c r="L30" s="1">
        <v>8780745</v>
      </c>
      <c r="M30" s="1">
        <v>76951399688.958008</v>
      </c>
      <c r="N30" s="1">
        <v>2482013000000</v>
      </c>
      <c r="O30" s="1">
        <v>2.5880423161401183</v>
      </c>
      <c r="P30" s="1">
        <v>0.77154327542103118</v>
      </c>
      <c r="Q30" s="1">
        <v>-3.1772967496336744</v>
      </c>
      <c r="R30" s="1">
        <v>-0.7648630421183209</v>
      </c>
      <c r="S30" s="1"/>
    </row>
    <row r="31" spans="1:19" x14ac:dyDescent="0.2">
      <c r="I31" s="10"/>
      <c r="J31" s="10"/>
      <c r="K31" s="15" t="s">
        <v>62</v>
      </c>
      <c r="L31" s="16" t="s">
        <v>2</v>
      </c>
      <c r="M31" s="16" t="s">
        <v>3</v>
      </c>
      <c r="N31" s="16" t="s">
        <v>4</v>
      </c>
      <c r="O31" s="16" t="s">
        <v>5</v>
      </c>
      <c r="P31" s="16" t="s">
        <v>63</v>
      </c>
      <c r="Q31" s="16" t="s">
        <v>64</v>
      </c>
      <c r="R31" s="16" t="s">
        <v>65</v>
      </c>
      <c r="S31" s="16" t="s">
        <v>66</v>
      </c>
    </row>
    <row r="32" spans="1:19" x14ac:dyDescent="0.2">
      <c r="I32" s="10">
        <v>5</v>
      </c>
      <c r="J32" s="10">
        <v>7.9716296122211627</v>
      </c>
      <c r="K32" s="10">
        <v>0.92837000630910715</v>
      </c>
      <c r="L32" s="1">
        <v>8826939</v>
      </c>
      <c r="M32" s="1">
        <v>99234716050.074997</v>
      </c>
      <c r="N32" s="1">
        <v>2579685000000</v>
      </c>
      <c r="O32" s="1">
        <v>3.8113913984446128</v>
      </c>
      <c r="P32" s="1">
        <v>1.1711212066943464</v>
      </c>
      <c r="Q32" s="1">
        <v>0.77154327542103118</v>
      </c>
      <c r="R32" s="1">
        <v>-3.1772967496336744</v>
      </c>
      <c r="S32" s="1">
        <v>-0.7648630421183209</v>
      </c>
    </row>
    <row r="33" spans="9:19" x14ac:dyDescent="0.2">
      <c r="I33" s="10">
        <v>6</v>
      </c>
      <c r="J33" s="10">
        <v>9.6137050141908276</v>
      </c>
      <c r="K33" s="10">
        <v>-6.3704823455967841E-2</v>
      </c>
      <c r="L33" s="1">
        <v>8840998</v>
      </c>
      <c r="M33" s="1">
        <v>105111989263.34625</v>
      </c>
      <c r="N33" s="1">
        <v>2620430000000</v>
      </c>
      <c r="O33" s="1">
        <v>1.0090586064723368</v>
      </c>
      <c r="P33" s="1">
        <v>0.92837000630910715</v>
      </c>
      <c r="Q33" s="1">
        <v>1.1711212066943464</v>
      </c>
      <c r="R33" s="1">
        <v>0.77154327542103118</v>
      </c>
      <c r="S33" s="1">
        <v>-3.1772967496336744</v>
      </c>
    </row>
    <row r="34" spans="9:19" x14ac:dyDescent="0.2">
      <c r="I34" s="10">
        <v>7</v>
      </c>
      <c r="J34" s="10">
        <v>8.7257309361949993</v>
      </c>
      <c r="K34" s="10">
        <v>1.6342687204822006</v>
      </c>
      <c r="L34" s="1">
        <v>8846062</v>
      </c>
      <c r="M34" s="1">
        <v>104930909376.67815</v>
      </c>
      <c r="N34" s="1">
        <v>2700891000000</v>
      </c>
      <c r="O34" s="1">
        <v>1.5255179578795435</v>
      </c>
      <c r="P34" s="1">
        <v>-6.3704823455967841E-2</v>
      </c>
      <c r="Q34" s="1">
        <v>0.92837000630910715</v>
      </c>
      <c r="R34" s="1">
        <v>1.1711212066943464</v>
      </c>
      <c r="S34" s="1">
        <v>0.77154327542103118</v>
      </c>
    </row>
    <row r="35" spans="9:19" x14ac:dyDescent="0.2">
      <c r="I35" s="10">
        <v>8</v>
      </c>
      <c r="J35" s="10">
        <v>8.4197229227407888</v>
      </c>
      <c r="K35" s="10">
        <v>0.52027665764251196</v>
      </c>
      <c r="L35" s="1">
        <v>8850974</v>
      </c>
      <c r="M35" s="1">
        <v>108380482773.36821</v>
      </c>
      <c r="N35" s="1">
        <v>2817349000000</v>
      </c>
      <c r="O35" s="1">
        <v>0.8129596913657906</v>
      </c>
      <c r="P35" s="1">
        <v>1.6342687204822006</v>
      </c>
      <c r="Q35" s="1">
        <v>-6.3704823455967841E-2</v>
      </c>
      <c r="R35" s="1">
        <v>0.92837000630910715</v>
      </c>
      <c r="S35" s="1">
        <v>1.1711212066943464</v>
      </c>
    </row>
    <row r="36" spans="9:19" x14ac:dyDescent="0.2">
      <c r="I36" s="10">
        <v>9</v>
      </c>
      <c r="J36" s="10">
        <v>7.5632149000242759</v>
      </c>
      <c r="K36" s="10">
        <v>4.6785233490123979E-2</v>
      </c>
      <c r="L36" s="1">
        <v>8857874</v>
      </c>
      <c r="M36" s="1">
        <v>109934280596.43687</v>
      </c>
      <c r="N36" s="1">
        <v>2937007000000</v>
      </c>
      <c r="O36" s="1">
        <v>0.89786461561740794</v>
      </c>
      <c r="P36" s="1">
        <v>0.52027665764251196</v>
      </c>
      <c r="Q36" s="1">
        <v>1.6342687204822006</v>
      </c>
      <c r="R36" s="1">
        <v>-6.3704823455967841E-2</v>
      </c>
      <c r="S36" s="1">
        <v>0.92837000630910715</v>
      </c>
    </row>
    <row r="37" spans="9:19" x14ac:dyDescent="0.2">
      <c r="I37" s="10">
        <v>10</v>
      </c>
      <c r="J37" s="10">
        <v>6.3607601375298986</v>
      </c>
      <c r="K37" s="10">
        <v>-0.89076034733824816</v>
      </c>
      <c r="L37" s="1">
        <v>8872109</v>
      </c>
      <c r="M37" s="1">
        <v>113698565846.63072</v>
      </c>
      <c r="N37" s="1">
        <v>3076995000000</v>
      </c>
      <c r="O37" s="1">
        <v>1.5057704824390328</v>
      </c>
      <c r="P37" s="1">
        <v>4.6785233490123979E-2</v>
      </c>
      <c r="Q37" s="1">
        <v>0.52027665764251196</v>
      </c>
      <c r="R37" s="1">
        <v>1.6342687204822006</v>
      </c>
      <c r="S37" s="1">
        <v>-6.3704823455967841E-2</v>
      </c>
    </row>
    <row r="38" spans="9:19" x14ac:dyDescent="0.2">
      <c r="I38" s="10">
        <v>11</v>
      </c>
      <c r="J38" s="10">
        <v>5.2598784355644419</v>
      </c>
      <c r="K38" s="10">
        <v>-0.52987841649095202</v>
      </c>
      <c r="L38" s="1">
        <v>8895960</v>
      </c>
      <c r="M38" s="1">
        <v>104038105933.72124</v>
      </c>
      <c r="N38" s="1">
        <v>3121596000000</v>
      </c>
      <c r="O38" s="1">
        <v>2.483522966054764</v>
      </c>
      <c r="P38" s="1">
        <v>-0.89076034733824816</v>
      </c>
      <c r="Q38" s="1">
        <v>4.6785233490123979E-2</v>
      </c>
      <c r="R38" s="1">
        <v>0.52027665764251196</v>
      </c>
      <c r="S38" s="1">
        <v>1.6342687204822006</v>
      </c>
    </row>
    <row r="39" spans="9:19" x14ac:dyDescent="0.2">
      <c r="I39" s="10">
        <v>12</v>
      </c>
      <c r="J39" s="10">
        <v>5.6761909629396623</v>
      </c>
      <c r="K39" s="10">
        <v>-0.70619117274801191</v>
      </c>
      <c r="L39" s="1">
        <v>8924958</v>
      </c>
      <c r="M39" s="1">
        <v>110067473888.52943</v>
      </c>
      <c r="N39" s="1">
        <v>3190175000000</v>
      </c>
      <c r="O39" s="1">
        <v>1.5476393976802854</v>
      </c>
      <c r="P39" s="1">
        <v>-0.52987841649095202</v>
      </c>
      <c r="Q39" s="1">
        <v>-0.89076034733824816</v>
      </c>
      <c r="R39" s="1">
        <v>4.6785233490123979E-2</v>
      </c>
      <c r="S39" s="1">
        <v>0.52027665764251196</v>
      </c>
    </row>
    <row r="40" spans="9:19" x14ac:dyDescent="0.2">
      <c r="I40" s="10">
        <v>13</v>
      </c>
      <c r="J40" s="10">
        <v>6.062845041584624</v>
      </c>
      <c r="K40" s="10">
        <v>-0.50284509880508388</v>
      </c>
      <c r="L40" s="1">
        <v>8958229</v>
      </c>
      <c r="M40" s="1">
        <v>134823837849.20174</v>
      </c>
      <c r="N40" s="1">
        <v>3263862000000</v>
      </c>
      <c r="O40" s="1">
        <v>1.7002394346743159</v>
      </c>
      <c r="P40" s="1">
        <v>-0.70619117274801191</v>
      </c>
      <c r="Q40" s="1">
        <v>-0.52987841649095202</v>
      </c>
      <c r="R40" s="1">
        <v>-0.89076034733824816</v>
      </c>
      <c r="S40" s="1">
        <v>4.6785233490123979E-2</v>
      </c>
    </row>
    <row r="41" spans="9:19" x14ac:dyDescent="0.2">
      <c r="I41" s="10">
        <v>14</v>
      </c>
      <c r="J41" s="10">
        <v>7.0182918999182862</v>
      </c>
      <c r="K41" s="10">
        <v>-0.3282918426978263</v>
      </c>
      <c r="L41" s="1">
        <v>8993531</v>
      </c>
      <c r="M41" s="1">
        <v>164409367388.31662</v>
      </c>
      <c r="N41" s="1">
        <v>3405411000000</v>
      </c>
      <c r="O41" s="1">
        <v>0.3330218977412045</v>
      </c>
      <c r="P41" s="1">
        <v>-0.50284509880508388</v>
      </c>
      <c r="Q41" s="1">
        <v>-0.70619117274801191</v>
      </c>
      <c r="R41" s="1">
        <v>-0.52987841649095202</v>
      </c>
      <c r="S41" s="1">
        <v>-0.89076034733824816</v>
      </c>
    </row>
    <row r="42" spans="9:19" x14ac:dyDescent="0.2">
      <c r="I42" s="10">
        <v>15</v>
      </c>
      <c r="J42" s="10">
        <v>6.6993743569433608</v>
      </c>
      <c r="K42" s="10">
        <v>0.79062541417479881</v>
      </c>
      <c r="L42" s="1">
        <v>9029572</v>
      </c>
      <c r="M42" s="1">
        <v>176558857769.86792</v>
      </c>
      <c r="N42" s="1">
        <v>3502765000000</v>
      </c>
      <c r="O42" s="1">
        <v>0.68638305069896433</v>
      </c>
      <c r="P42" s="1">
        <v>-0.3282918426978263</v>
      </c>
      <c r="Q42" s="1">
        <v>-0.50284509880508388</v>
      </c>
      <c r="R42" s="1">
        <v>-0.70619117274801191</v>
      </c>
      <c r="S42" s="1">
        <v>-0.52987841649095202</v>
      </c>
    </row>
    <row r="43" spans="9:19" x14ac:dyDescent="0.2">
      <c r="I43" s="10">
        <v>16</v>
      </c>
      <c r="J43" s="10">
        <v>5.9572928004607455</v>
      </c>
      <c r="K43" s="10">
        <v>1.1127073712006341</v>
      </c>
      <c r="L43" s="1">
        <v>9080505</v>
      </c>
      <c r="M43" s="1">
        <v>200916212626.38583</v>
      </c>
      <c r="N43" s="1">
        <v>3666091000000</v>
      </c>
      <c r="O43" s="1">
        <v>1.757413690745409</v>
      </c>
      <c r="P43" s="1">
        <v>0.79062541417479881</v>
      </c>
      <c r="Q43" s="1">
        <v>-0.3282918426978263</v>
      </c>
      <c r="R43" s="1">
        <v>-0.50284509880508388</v>
      </c>
      <c r="S43" s="1">
        <v>-0.70619117274801191</v>
      </c>
    </row>
    <row r="44" spans="9:19" x14ac:dyDescent="0.2">
      <c r="I44" s="10">
        <v>17</v>
      </c>
      <c r="J44" s="10">
        <v>5.8854638765647111</v>
      </c>
      <c r="K44" s="10">
        <v>0.27453597084739911</v>
      </c>
      <c r="L44" s="1">
        <v>9148092</v>
      </c>
      <c r="M44" s="1">
        <v>233886636681.06766</v>
      </c>
      <c r="N44" s="1">
        <v>3792176000000</v>
      </c>
      <c r="O44" s="1">
        <v>2.8258932313624712</v>
      </c>
      <c r="P44" s="1">
        <v>1.1127073712006341</v>
      </c>
      <c r="Q44" s="1">
        <v>0.79062541417479881</v>
      </c>
      <c r="R44" s="1">
        <v>-0.3282918426978263</v>
      </c>
      <c r="S44" s="1">
        <v>-0.50284509880508388</v>
      </c>
    </row>
    <row r="45" spans="9:19" x14ac:dyDescent="0.2">
      <c r="I45" s="10">
        <v>18</v>
      </c>
      <c r="J45" s="10">
        <v>6.8762336477387507</v>
      </c>
      <c r="K45" s="10">
        <v>-0.63623387662059105</v>
      </c>
      <c r="L45" s="1">
        <v>9219637</v>
      </c>
      <c r="M45" s="1">
        <v>254126018418.77682</v>
      </c>
      <c r="N45" s="1">
        <v>3775090000000</v>
      </c>
      <c r="O45" s="1">
        <v>3.2352352799719313</v>
      </c>
      <c r="P45" s="1">
        <v>0.27453597084739911</v>
      </c>
      <c r="Q45" s="1">
        <v>1.1127073712006341</v>
      </c>
      <c r="R45" s="1">
        <v>0.79062541417479881</v>
      </c>
      <c r="S45" s="1">
        <v>-0.3282918426978263</v>
      </c>
    </row>
    <row r="46" spans="9:19" x14ac:dyDescent="0.2">
      <c r="I46" s="10">
        <v>19</v>
      </c>
      <c r="J46" s="10">
        <v>6.9255492121687885</v>
      </c>
      <c r="K46" s="10">
        <v>1.4244511693009416</v>
      </c>
      <c r="L46" s="1">
        <v>9298515</v>
      </c>
      <c r="M46" s="1">
        <v>189692701664.53265</v>
      </c>
      <c r="N46" s="1">
        <v>3611259000000</v>
      </c>
      <c r="O46" s="1">
        <v>2.3589051005103272</v>
      </c>
      <c r="P46" s="1">
        <v>-0.63623387662059105</v>
      </c>
      <c r="Q46" s="1">
        <v>0.27453597084739911</v>
      </c>
      <c r="R46" s="1">
        <v>1.1127073712006341</v>
      </c>
      <c r="S46" s="1">
        <v>0.79062541417479881</v>
      </c>
    </row>
    <row r="47" spans="9:19" x14ac:dyDescent="0.2">
      <c r="I47" s="10">
        <v>20</v>
      </c>
      <c r="J47" s="10">
        <v>7.6938986438156931</v>
      </c>
      <c r="K47" s="10">
        <v>0.91610101286155654</v>
      </c>
      <c r="L47" s="1">
        <v>9378126</v>
      </c>
      <c r="M47" s="1">
        <v>221523364067.8045</v>
      </c>
      <c r="N47" s="1">
        <v>3826205000000</v>
      </c>
      <c r="O47" s="1">
        <v>0.94756541869460875</v>
      </c>
      <c r="P47" s="1">
        <v>1.4244511693009416</v>
      </c>
      <c r="Q47" s="1">
        <v>-0.63623387662059105</v>
      </c>
      <c r="R47" s="1">
        <v>0.27453597084739911</v>
      </c>
      <c r="S47" s="1">
        <v>1.1127073712006341</v>
      </c>
    </row>
    <row r="48" spans="9:19" x14ac:dyDescent="0.2">
      <c r="I48" s="10">
        <v>21</v>
      </c>
      <c r="J48" s="10">
        <v>8.4054907401783403</v>
      </c>
      <c r="K48" s="10">
        <v>-0.60549054944348057</v>
      </c>
      <c r="L48" s="1">
        <v>9449213</v>
      </c>
      <c r="M48" s="1">
        <v>259899243504.95865</v>
      </c>
      <c r="N48" s="1">
        <v>3948465000000</v>
      </c>
      <c r="O48" s="1">
        <v>1.088359400370706</v>
      </c>
      <c r="P48" s="1">
        <v>0.91610101286155654</v>
      </c>
      <c r="Q48" s="1">
        <v>1.4244511693009416</v>
      </c>
      <c r="R48" s="1">
        <v>-0.63623387662059105</v>
      </c>
      <c r="S48" s="1">
        <v>0.27453597084739911</v>
      </c>
    </row>
    <row r="49" spans="9:19" x14ac:dyDescent="0.2">
      <c r="I49" s="10">
        <v>22</v>
      </c>
      <c r="J49" s="10">
        <v>8.6726628952161064</v>
      </c>
      <c r="K49" s="10">
        <v>-0.69266287614261657</v>
      </c>
      <c r="L49" s="1">
        <v>9519374</v>
      </c>
      <c r="M49" s="1">
        <v>248769750722.59991</v>
      </c>
      <c r="N49" s="1">
        <v>3925236000000</v>
      </c>
      <c r="O49" s="1">
        <v>1.0014220230161612</v>
      </c>
      <c r="P49" s="1">
        <v>-0.60549054944348057</v>
      </c>
      <c r="Q49" s="1">
        <v>0.91610101286155654</v>
      </c>
      <c r="R49" s="1">
        <v>1.4244511693009416</v>
      </c>
      <c r="S49" s="1">
        <v>-0.63623387662059105</v>
      </c>
    </row>
    <row r="50" spans="9:19" x14ac:dyDescent="0.2">
      <c r="I50" s="10">
        <v>23</v>
      </c>
      <c r="J50" s="10">
        <v>8.8732095667797815</v>
      </c>
      <c r="K50" s="10">
        <v>-0.82320937604492173</v>
      </c>
      <c r="L50" s="1">
        <v>9600379</v>
      </c>
      <c r="M50" s="1">
        <v>249565101475.46939</v>
      </c>
      <c r="N50" s="1">
        <v>3971859000000</v>
      </c>
      <c r="O50" s="1">
        <v>0.92739569140198341</v>
      </c>
      <c r="P50" s="1">
        <v>-0.69266287614261657</v>
      </c>
      <c r="Q50" s="1">
        <v>-0.60549054944348057</v>
      </c>
      <c r="R50" s="1">
        <v>0.91610101286155654</v>
      </c>
      <c r="S50" s="1">
        <v>1.4244511693009416</v>
      </c>
    </row>
    <row r="51" spans="9:19" x14ac:dyDescent="0.2">
      <c r="I51" s="10">
        <v>24</v>
      </c>
      <c r="J51" s="10">
        <v>8.2362579426282245</v>
      </c>
      <c r="K51" s="10">
        <v>-0.28625813336308426</v>
      </c>
      <c r="L51" s="1">
        <v>9696110</v>
      </c>
      <c r="M51" s="1">
        <v>251793490103.53772</v>
      </c>
      <c r="N51" s="1">
        <v>4077423000000</v>
      </c>
      <c r="O51" s="1">
        <v>1.7445312915834705</v>
      </c>
      <c r="P51" s="1">
        <v>-0.82320937604492173</v>
      </c>
      <c r="Q51" s="1">
        <v>-0.69266287614261657</v>
      </c>
      <c r="R51" s="1">
        <v>-0.60549054944348057</v>
      </c>
      <c r="S51" s="1">
        <v>0.91610101286155654</v>
      </c>
    </row>
    <row r="52" spans="9:19" x14ac:dyDescent="0.2">
      <c r="I52" s="10">
        <v>25</v>
      </c>
      <c r="J52" s="10">
        <v>6.2123870278442386</v>
      </c>
      <c r="K52" s="10">
        <v>1.2176128004943818</v>
      </c>
      <c r="L52" s="1">
        <v>9799186</v>
      </c>
      <c r="M52" s="1">
        <v>221067597699.18607</v>
      </c>
      <c r="N52" s="1">
        <v>4260470000000</v>
      </c>
      <c r="O52" s="1">
        <v>2.1211802450954735</v>
      </c>
      <c r="P52" s="1">
        <v>-0.28625813336308426</v>
      </c>
      <c r="Q52" s="1">
        <v>-0.82320937604492173</v>
      </c>
      <c r="R52" s="1">
        <v>-0.69266287614261657</v>
      </c>
      <c r="S52" s="1">
        <v>-0.60549054944348057</v>
      </c>
    </row>
    <row r="53" spans="9:19" x14ac:dyDescent="0.2">
      <c r="I53" s="10">
        <v>26</v>
      </c>
      <c r="J53" s="10">
        <v>6.6067870520596772</v>
      </c>
      <c r="K53" s="10">
        <v>0.38321271905848242</v>
      </c>
      <c r="L53" s="1">
        <v>9923085</v>
      </c>
      <c r="M53" s="1">
        <v>220140602021.14182</v>
      </c>
      <c r="N53" s="1">
        <v>4348687000000</v>
      </c>
      <c r="O53" s="1">
        <v>1.5256099139809436</v>
      </c>
      <c r="P53" s="1">
        <v>1.2176128004943818</v>
      </c>
      <c r="Q53" s="1">
        <v>-0.28625813336308426</v>
      </c>
      <c r="R53" s="1">
        <v>-0.82320937604492173</v>
      </c>
      <c r="S53" s="1">
        <v>-0.69266287614261657</v>
      </c>
    </row>
    <row r="54" spans="9:19" x14ac:dyDescent="0.2">
      <c r="I54" s="10">
        <v>27</v>
      </c>
      <c r="J54" s="10">
        <v>6.7577310968896587</v>
      </c>
      <c r="K54" s="10">
        <v>-3.7731306698008282E-2</v>
      </c>
      <c r="L54" s="1">
        <v>10057698</v>
      </c>
      <c r="M54" s="1">
        <v>236613045812.24426</v>
      </c>
      <c r="N54" s="1">
        <v>4460358000000</v>
      </c>
      <c r="O54" s="1">
        <v>2.1351518245125192</v>
      </c>
      <c r="P54" s="1">
        <v>0.38321271905848242</v>
      </c>
      <c r="Q54" s="1">
        <v>1.2176128004943818</v>
      </c>
      <c r="R54" s="1">
        <v>-0.28625813336308426</v>
      </c>
      <c r="S54" s="1">
        <v>-0.82320937604492173</v>
      </c>
    </row>
    <row r="55" spans="9:19" x14ac:dyDescent="0.2">
      <c r="I55" s="10">
        <v>28</v>
      </c>
      <c r="J55" s="10">
        <v>7.2221413605123059</v>
      </c>
      <c r="K55" s="10">
        <v>-0.85214147495322567</v>
      </c>
      <c r="L55" s="1">
        <v>10175214</v>
      </c>
      <c r="M55" s="1">
        <v>253749019031.884</v>
      </c>
      <c r="N55" s="1">
        <v>4547336000000</v>
      </c>
      <c r="O55" s="1">
        <v>2.3969203345050687</v>
      </c>
      <c r="P55" s="1">
        <v>-3.7731306698008282E-2</v>
      </c>
      <c r="Q55" s="1">
        <v>0.38321271905848242</v>
      </c>
      <c r="R55" s="1">
        <v>1.2176128004943818</v>
      </c>
      <c r="S55" s="1">
        <v>-0.28625813336308426</v>
      </c>
    </row>
    <row r="56" spans="9:19" ht="16" thickBot="1" x14ac:dyDescent="0.25">
      <c r="I56" s="11">
        <v>29</v>
      </c>
      <c r="J56" s="11">
        <v>7.1240523951293193</v>
      </c>
      <c r="K56" s="11">
        <v>-0.29405247142326907</v>
      </c>
      <c r="L56" s="1">
        <v>10285453</v>
      </c>
      <c r="M56" s="1">
        <v>249617661432.98987</v>
      </c>
      <c r="N56" s="1">
        <v>4604677000000</v>
      </c>
      <c r="O56" s="1">
        <v>2.7017772881944495</v>
      </c>
      <c r="P56" s="1">
        <v>-0.85214147495322567</v>
      </c>
      <c r="Q56" s="1">
        <v>-3.7731306698008282E-2</v>
      </c>
      <c r="R56" s="1">
        <v>0.38321271905848242</v>
      </c>
      <c r="S56" s="1">
        <v>1.2176128004943818</v>
      </c>
    </row>
    <row r="59" spans="9:19" x14ac:dyDescent="0.2">
      <c r="K59" t="s">
        <v>35</v>
      </c>
    </row>
    <row r="60" spans="9:19" ht="16" thickBot="1" x14ac:dyDescent="0.25"/>
    <row r="61" spans="9:19" x14ac:dyDescent="0.2">
      <c r="K61" s="5" t="s">
        <v>36</v>
      </c>
      <c r="L61" s="5"/>
    </row>
    <row r="62" spans="9:19" x14ac:dyDescent="0.2">
      <c r="K62" s="2" t="s">
        <v>37</v>
      </c>
      <c r="L62" s="2">
        <v>0.47614835107491066</v>
      </c>
    </row>
    <row r="63" spans="9:19" x14ac:dyDescent="0.2">
      <c r="K63" s="2" t="s">
        <v>38</v>
      </c>
      <c r="L63" s="6">
        <v>0.22671725223135636</v>
      </c>
      <c r="N63" s="7" t="s">
        <v>67</v>
      </c>
      <c r="O63" s="7">
        <f>L63*29</f>
        <v>6.5748003147093348</v>
      </c>
    </row>
    <row r="64" spans="9:19" x14ac:dyDescent="0.2">
      <c r="K64" s="2" t="s">
        <v>39</v>
      </c>
      <c r="L64" s="2">
        <v>-0.15992412165296543</v>
      </c>
      <c r="N64" s="7" t="s">
        <v>68</v>
      </c>
      <c r="O64" s="7">
        <f>CHIINV(0.05,4)</f>
        <v>9.4877290367811575</v>
      </c>
    </row>
    <row r="65" spans="11:19" x14ac:dyDescent="0.2">
      <c r="K65" s="2" t="s">
        <v>40</v>
      </c>
      <c r="L65" s="2">
        <v>0.84701493308943232</v>
      </c>
    </row>
    <row r="66" spans="11:19" ht="16" thickBot="1" x14ac:dyDescent="0.25">
      <c r="K66" s="3" t="s">
        <v>41</v>
      </c>
      <c r="L66" s="3">
        <v>25</v>
      </c>
    </row>
    <row r="68" spans="11:19" ht="16" thickBot="1" x14ac:dyDescent="0.25">
      <c r="K68" t="s">
        <v>42</v>
      </c>
    </row>
    <row r="69" spans="11:19" x14ac:dyDescent="0.2">
      <c r="K69" s="4"/>
      <c r="L69" s="4" t="s">
        <v>47</v>
      </c>
      <c r="M69" s="4" t="s">
        <v>48</v>
      </c>
      <c r="N69" s="4" t="s">
        <v>49</v>
      </c>
      <c r="O69" s="4" t="s">
        <v>50</v>
      </c>
      <c r="P69" s="4" t="s">
        <v>51</v>
      </c>
    </row>
    <row r="70" spans="11:19" x14ac:dyDescent="0.2">
      <c r="K70" s="2" t="s">
        <v>43</v>
      </c>
      <c r="L70" s="2">
        <v>8</v>
      </c>
      <c r="M70" s="2">
        <v>3.365490471136976</v>
      </c>
      <c r="N70" s="2">
        <v>0.420686308892122</v>
      </c>
      <c r="O70" s="2">
        <v>0.58637607753583887</v>
      </c>
      <c r="P70" s="2">
        <v>0.77511063689296278</v>
      </c>
    </row>
    <row r="71" spans="11:19" x14ac:dyDescent="0.2">
      <c r="K71" s="2" t="s">
        <v>44</v>
      </c>
      <c r="L71" s="2">
        <v>16</v>
      </c>
      <c r="M71" s="2">
        <v>11.478948750023928</v>
      </c>
      <c r="N71" s="2">
        <v>0.71743429687649551</v>
      </c>
      <c r="O71" s="2"/>
      <c r="P71" s="2"/>
    </row>
    <row r="72" spans="11:19" ht="16" thickBot="1" x14ac:dyDescent="0.25">
      <c r="K72" s="3" t="s">
        <v>45</v>
      </c>
      <c r="L72" s="3">
        <v>24</v>
      </c>
      <c r="M72" s="3">
        <v>14.844439221160904</v>
      </c>
      <c r="N72" s="3"/>
      <c r="O72" s="3"/>
      <c r="P72" s="3"/>
    </row>
    <row r="73" spans="11:19" ht="16" thickBot="1" x14ac:dyDescent="0.25"/>
    <row r="74" spans="11:19" x14ac:dyDescent="0.2">
      <c r="K74" s="4"/>
      <c r="L74" s="4" t="s">
        <v>52</v>
      </c>
      <c r="M74" s="4" t="s">
        <v>40</v>
      </c>
      <c r="N74" s="4" t="s">
        <v>53</v>
      </c>
      <c r="O74" s="4" t="s">
        <v>54</v>
      </c>
      <c r="P74" s="4" t="s">
        <v>55</v>
      </c>
      <c r="Q74" s="4" t="s">
        <v>56</v>
      </c>
      <c r="R74" s="4" t="s">
        <v>57</v>
      </c>
      <c r="S74" s="4" t="s">
        <v>58</v>
      </c>
    </row>
    <row r="75" spans="11:19" x14ac:dyDescent="0.2">
      <c r="K75" s="2" t="s">
        <v>46</v>
      </c>
      <c r="L75" s="2">
        <v>-2.4094306450295848</v>
      </c>
      <c r="M75" s="2">
        <v>7.7841674501411084</v>
      </c>
      <c r="N75" s="2">
        <v>-0.30952965239537694</v>
      </c>
      <c r="O75" s="2">
        <v>0.76091332733876071</v>
      </c>
      <c r="P75" s="2">
        <v>-18.911128472609324</v>
      </c>
      <c r="Q75" s="2">
        <v>14.092267182550156</v>
      </c>
      <c r="R75" s="2">
        <v>-18.911128472609324</v>
      </c>
      <c r="S75" s="2">
        <v>14.092267182550156</v>
      </c>
    </row>
    <row r="76" spans="11:19" x14ac:dyDescent="0.2">
      <c r="K76" s="2" t="s">
        <v>2</v>
      </c>
      <c r="L76" s="2">
        <v>5.0302626569678336E-7</v>
      </c>
      <c r="M76" s="2">
        <v>1.2149112755650423E-6</v>
      </c>
      <c r="N76" s="2">
        <v>0.41404362261995736</v>
      </c>
      <c r="O76" s="2">
        <v>0.68433939716973935</v>
      </c>
      <c r="P76" s="2">
        <v>-2.0724705854572042E-6</v>
      </c>
      <c r="Q76" s="2">
        <v>3.0785231168507707E-6</v>
      </c>
      <c r="R76" s="2">
        <v>-2.0724705854572042E-6</v>
      </c>
      <c r="S76" s="2">
        <v>3.0785231168507707E-6</v>
      </c>
    </row>
    <row r="77" spans="11:19" x14ac:dyDescent="0.2">
      <c r="K77" s="2" t="s">
        <v>3</v>
      </c>
      <c r="L77" s="2">
        <v>1.1978662728585763E-12</v>
      </c>
      <c r="M77" s="2">
        <v>7.7568486725153434E-12</v>
      </c>
      <c r="N77" s="2">
        <v>0.1544269230239011</v>
      </c>
      <c r="O77" s="2">
        <v>0.87920429296718938</v>
      </c>
      <c r="P77" s="2">
        <v>-1.5245918333264059E-11</v>
      </c>
      <c r="Q77" s="2">
        <v>1.7641650878981208E-11</v>
      </c>
      <c r="R77" s="2">
        <v>-1.5245918333264059E-11</v>
      </c>
      <c r="S77" s="2">
        <v>1.7641650878981208E-11</v>
      </c>
    </row>
    <row r="78" spans="11:19" x14ac:dyDescent="0.2">
      <c r="K78" s="2" t="s">
        <v>4</v>
      </c>
      <c r="L78" s="2">
        <v>-7.2269533943481349E-13</v>
      </c>
      <c r="M78" s="2">
        <v>1.3854125866105477E-12</v>
      </c>
      <c r="N78" s="2">
        <v>-0.52164629253362615</v>
      </c>
      <c r="O78" s="2">
        <v>0.60906259432438103</v>
      </c>
      <c r="P78" s="2">
        <v>-3.6596388233983393E-12</v>
      </c>
      <c r="Q78" s="2">
        <v>2.2142481445287127E-12</v>
      </c>
      <c r="R78" s="2">
        <v>-3.6596388233983393E-12</v>
      </c>
      <c r="S78" s="2">
        <v>2.2142481445287127E-12</v>
      </c>
    </row>
    <row r="79" spans="11:19" x14ac:dyDescent="0.2">
      <c r="K79" s="2" t="s">
        <v>5</v>
      </c>
      <c r="L79" s="2">
        <v>0.11944862402892978</v>
      </c>
      <c r="M79" s="2">
        <v>0.22908050120162987</v>
      </c>
      <c r="N79" s="2">
        <v>0.5214264129961661</v>
      </c>
      <c r="O79" s="2">
        <v>0.60921225761298858</v>
      </c>
      <c r="P79" s="2">
        <v>-0.36618034441666647</v>
      </c>
      <c r="Q79" s="2">
        <v>0.60507759247452597</v>
      </c>
      <c r="R79" s="2">
        <v>-0.36618034441666647</v>
      </c>
      <c r="S79" s="2">
        <v>0.60507759247452597</v>
      </c>
    </row>
    <row r="80" spans="11:19" x14ac:dyDescent="0.2">
      <c r="K80" s="2" t="s">
        <v>63</v>
      </c>
      <c r="L80" s="2">
        <v>0.35163329887680367</v>
      </c>
      <c r="M80" s="2">
        <v>0.24899394669151415</v>
      </c>
      <c r="N80" s="2">
        <v>1.4122162548491688</v>
      </c>
      <c r="O80" s="2">
        <v>0.1770404765378614</v>
      </c>
      <c r="P80" s="2">
        <v>-0.17621028818855183</v>
      </c>
      <c r="Q80" s="2">
        <v>0.87947688594215911</v>
      </c>
      <c r="R80" s="2">
        <v>-0.17621028818855183</v>
      </c>
      <c r="S80" s="2">
        <v>0.87947688594215911</v>
      </c>
    </row>
    <row r="81" spans="11:19" x14ac:dyDescent="0.2">
      <c r="K81" s="2" t="s">
        <v>64</v>
      </c>
      <c r="L81" s="2">
        <v>-0.28213979129205413</v>
      </c>
      <c r="M81" s="2">
        <v>0.28817400605492971</v>
      </c>
      <c r="N81" s="2">
        <v>-0.97906051678469097</v>
      </c>
      <c r="O81" s="2">
        <v>0.34212283608492089</v>
      </c>
      <c r="P81" s="2">
        <v>-0.89304139382571768</v>
      </c>
      <c r="Q81" s="2">
        <v>0.32876181124160941</v>
      </c>
      <c r="R81" s="2">
        <v>-0.89304139382571768</v>
      </c>
      <c r="S81" s="2">
        <v>0.32876181124160941</v>
      </c>
    </row>
    <row r="82" spans="11:19" x14ac:dyDescent="0.2">
      <c r="K82" s="2" t="s">
        <v>65</v>
      </c>
      <c r="L82" s="2">
        <v>-8.0211255310996155E-2</v>
      </c>
      <c r="M82" s="2">
        <v>0.19718879914783252</v>
      </c>
      <c r="N82" s="2">
        <v>-0.40677389211575726</v>
      </c>
      <c r="O82" s="2">
        <v>0.68956357573330096</v>
      </c>
      <c r="P82" s="2">
        <v>-0.498232835571562</v>
      </c>
      <c r="Q82" s="2">
        <v>0.3378103249495697</v>
      </c>
      <c r="R82" s="2">
        <v>-0.498232835571562</v>
      </c>
      <c r="S82" s="2">
        <v>0.3378103249495697</v>
      </c>
    </row>
    <row r="83" spans="11:19" ht="16" thickBot="1" x14ac:dyDescent="0.25">
      <c r="K83" s="3" t="s">
        <v>66</v>
      </c>
      <c r="L83" s="3">
        <v>2.9395520556501957E-2</v>
      </c>
      <c r="M83" s="3">
        <v>0.17986494498334282</v>
      </c>
      <c r="N83" s="3">
        <v>0.1634310707916112</v>
      </c>
      <c r="O83" s="3">
        <v>0.87222555793855605</v>
      </c>
      <c r="P83" s="3">
        <v>-0.35190112945782598</v>
      </c>
      <c r="Q83" s="3">
        <v>0.41069217057082991</v>
      </c>
      <c r="R83" s="3">
        <v>-0.35190112945782598</v>
      </c>
      <c r="S83" s="3">
        <v>0.41069217057082991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2937-EB31-BC4B-B5B5-94B8D5CCCBCD}">
  <dimension ref="A1:N174"/>
  <sheetViews>
    <sheetView topLeftCell="A123" zoomScale="114" zoomScaleNormal="62" workbookViewId="0">
      <selection activeCell="D61" sqref="D61"/>
    </sheetView>
  </sheetViews>
  <sheetFormatPr baseColWidth="10" defaultRowHeight="15" x14ac:dyDescent="0.2"/>
  <sheetData>
    <row r="1" spans="1:6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s="1">
        <v>3.2400000095367401</v>
      </c>
      <c r="C2">
        <v>8617375</v>
      </c>
      <c r="D2">
        <v>71559304836.709381</v>
      </c>
      <c r="E2">
        <v>2467113466000</v>
      </c>
      <c r="F2">
        <v>8.2467889153053306</v>
      </c>
    </row>
    <row r="3" spans="1:6" x14ac:dyDescent="0.2">
      <c r="A3" t="s">
        <v>7</v>
      </c>
      <c r="B3" s="1">
        <v>5.7199997901916504</v>
      </c>
      <c r="C3">
        <v>8668067</v>
      </c>
      <c r="D3">
        <v>73802924035.852875</v>
      </c>
      <c r="E3">
        <v>2438529668000</v>
      </c>
      <c r="F3">
        <v>1.0153412427837338</v>
      </c>
    </row>
    <row r="4" spans="1:6" x14ac:dyDescent="0.2">
      <c r="A4" t="s">
        <v>8</v>
      </c>
      <c r="B4" s="1">
        <v>9.3299999237060494</v>
      </c>
      <c r="C4">
        <v>8718561</v>
      </c>
      <c r="D4">
        <v>64759616619.986122</v>
      </c>
      <c r="E4">
        <v>2388159000000</v>
      </c>
      <c r="F4">
        <v>2.2122710919302904</v>
      </c>
    </row>
    <row r="5" spans="1:6" x14ac:dyDescent="0.2">
      <c r="A5" t="s">
        <v>9</v>
      </c>
      <c r="B5" s="1">
        <v>9.5799999237060494</v>
      </c>
      <c r="C5">
        <v>8780745</v>
      </c>
      <c r="D5">
        <v>76951399688.958008</v>
      </c>
      <c r="E5">
        <v>2482013000000</v>
      </c>
      <c r="F5">
        <v>2.5880423161401183</v>
      </c>
    </row>
    <row r="6" spans="1:6" x14ac:dyDescent="0.2">
      <c r="A6" t="s">
        <v>10</v>
      </c>
      <c r="B6" s="1">
        <v>8.8999996185302699</v>
      </c>
      <c r="C6">
        <v>8826939</v>
      </c>
      <c r="D6">
        <v>99234716050.074997</v>
      </c>
      <c r="E6">
        <v>2579685000000</v>
      </c>
      <c r="F6">
        <v>3.8113913984446128</v>
      </c>
    </row>
    <row r="7" spans="1:6" x14ac:dyDescent="0.2">
      <c r="A7" t="s">
        <v>11</v>
      </c>
      <c r="B7" s="1">
        <v>9.5500001907348597</v>
      </c>
      <c r="C7">
        <v>8840998</v>
      </c>
      <c r="D7">
        <v>105111989263.34625</v>
      </c>
      <c r="E7">
        <v>2620430000000</v>
      </c>
      <c r="F7">
        <v>1.0090586064723368</v>
      </c>
    </row>
    <row r="8" spans="1:6" x14ac:dyDescent="0.2">
      <c r="A8" t="s">
        <v>12</v>
      </c>
      <c r="B8" s="1">
        <v>10.3599996566772</v>
      </c>
      <c r="C8">
        <v>8846062</v>
      </c>
      <c r="D8">
        <v>104930909376.67815</v>
      </c>
      <c r="E8">
        <v>2700891000000</v>
      </c>
      <c r="F8">
        <v>1.5255179578795435</v>
      </c>
    </row>
    <row r="9" spans="1:6" x14ac:dyDescent="0.2">
      <c r="A9" t="s">
        <v>13</v>
      </c>
      <c r="B9" s="1">
        <v>8.9399995803833008</v>
      </c>
      <c r="C9">
        <v>8850974</v>
      </c>
      <c r="D9">
        <v>108380482773.36821</v>
      </c>
      <c r="E9">
        <v>2817349000000</v>
      </c>
      <c r="F9">
        <v>0.8129596913657906</v>
      </c>
    </row>
    <row r="10" spans="1:6" x14ac:dyDescent="0.2">
      <c r="A10" t="s">
        <v>14</v>
      </c>
      <c r="B10" s="1">
        <v>7.6100001335143999</v>
      </c>
      <c r="C10">
        <v>8857874</v>
      </c>
      <c r="D10">
        <v>109934280596.43687</v>
      </c>
      <c r="E10">
        <v>2937007000000</v>
      </c>
      <c r="F10">
        <v>0.89786461561740794</v>
      </c>
    </row>
    <row r="11" spans="1:6" x14ac:dyDescent="0.2">
      <c r="A11" t="s">
        <v>15</v>
      </c>
      <c r="B11" s="1">
        <v>5.4699997901916504</v>
      </c>
      <c r="C11">
        <v>8872109</v>
      </c>
      <c r="D11">
        <v>113698565846.63072</v>
      </c>
      <c r="E11">
        <v>3076995000000</v>
      </c>
      <c r="F11">
        <v>1.5057704824390328</v>
      </c>
    </row>
    <row r="12" spans="1:6" x14ac:dyDescent="0.2">
      <c r="A12" t="s">
        <v>16</v>
      </c>
      <c r="B12" s="1">
        <v>4.7300000190734899</v>
      </c>
      <c r="C12">
        <v>8895960</v>
      </c>
      <c r="D12">
        <v>104038105933.72124</v>
      </c>
      <c r="E12">
        <v>3121596000000</v>
      </c>
      <c r="F12">
        <v>2.483522966054764</v>
      </c>
    </row>
    <row r="13" spans="1:6" x14ac:dyDescent="0.2">
      <c r="A13" t="s">
        <v>17</v>
      </c>
      <c r="B13" s="1">
        <v>4.9699997901916504</v>
      </c>
      <c r="C13">
        <v>8924958</v>
      </c>
      <c r="D13">
        <v>110067473888.52943</v>
      </c>
      <c r="E13">
        <v>3190175000000</v>
      </c>
      <c r="F13">
        <v>1.5476393976802854</v>
      </c>
    </row>
    <row r="14" spans="1:6" x14ac:dyDescent="0.2">
      <c r="A14" t="s">
        <v>18</v>
      </c>
      <c r="B14" s="1">
        <v>5.5599999427795401</v>
      </c>
      <c r="C14">
        <v>8958229</v>
      </c>
      <c r="D14">
        <v>134823837849.20174</v>
      </c>
      <c r="E14">
        <v>3263862000000</v>
      </c>
      <c r="F14">
        <v>1.7002394346743159</v>
      </c>
    </row>
    <row r="15" spans="1:6" x14ac:dyDescent="0.2">
      <c r="A15" t="s">
        <v>19</v>
      </c>
      <c r="B15" s="1">
        <v>6.6900000572204599</v>
      </c>
      <c r="C15">
        <v>8993531</v>
      </c>
      <c r="D15">
        <v>164409367388.31662</v>
      </c>
      <c r="E15">
        <v>3405411000000</v>
      </c>
      <c r="F15">
        <v>0.3330218977412045</v>
      </c>
    </row>
    <row r="16" spans="1:6" x14ac:dyDescent="0.2">
      <c r="A16" t="s">
        <v>20</v>
      </c>
      <c r="B16" s="1">
        <v>7.4899997711181596</v>
      </c>
      <c r="C16">
        <v>9029572</v>
      </c>
      <c r="D16">
        <v>176558857769.86792</v>
      </c>
      <c r="E16">
        <v>3502765000000</v>
      </c>
      <c r="F16">
        <v>0.68638305069896433</v>
      </c>
    </row>
    <row r="17" spans="1:6" x14ac:dyDescent="0.2">
      <c r="A17" t="s">
        <v>21</v>
      </c>
      <c r="B17" s="1">
        <v>7.0700001716613796</v>
      </c>
      <c r="C17">
        <v>9080505</v>
      </c>
      <c r="D17">
        <v>200916212626.38583</v>
      </c>
      <c r="E17">
        <v>3666091000000</v>
      </c>
      <c r="F17">
        <v>1.757413690745409</v>
      </c>
    </row>
    <row r="18" spans="1:6" x14ac:dyDescent="0.2">
      <c r="A18" t="s">
        <v>22</v>
      </c>
      <c r="B18" s="1">
        <v>6.1599998474121103</v>
      </c>
      <c r="C18">
        <v>9148092</v>
      </c>
      <c r="D18">
        <v>233886636681.06766</v>
      </c>
      <c r="E18">
        <v>3792176000000</v>
      </c>
      <c r="F18">
        <v>2.8258932313624712</v>
      </c>
    </row>
    <row r="19" spans="1:6" x14ac:dyDescent="0.2">
      <c r="A19" t="s">
        <v>23</v>
      </c>
      <c r="B19" s="1">
        <v>6.2399997711181596</v>
      </c>
      <c r="C19">
        <v>9219637</v>
      </c>
      <c r="D19">
        <v>254126018418.77682</v>
      </c>
      <c r="E19">
        <v>3775090000000</v>
      </c>
      <c r="F19">
        <v>3.2352352799719313</v>
      </c>
    </row>
    <row r="20" spans="1:6" x14ac:dyDescent="0.2">
      <c r="A20" t="s">
        <v>24</v>
      </c>
      <c r="B20" s="1">
        <v>8.3500003814697301</v>
      </c>
      <c r="C20">
        <v>9298515</v>
      </c>
      <c r="D20">
        <v>189692701664.53265</v>
      </c>
      <c r="E20">
        <v>3611259000000</v>
      </c>
      <c r="F20">
        <v>2.3589051005103272</v>
      </c>
    </row>
    <row r="21" spans="1:6" x14ac:dyDescent="0.2">
      <c r="A21" t="s">
        <v>25</v>
      </c>
      <c r="B21" s="1">
        <v>8.6099996566772496</v>
      </c>
      <c r="C21">
        <v>9378126</v>
      </c>
      <c r="D21">
        <v>221523364067.8045</v>
      </c>
      <c r="E21">
        <v>3826205000000</v>
      </c>
      <c r="F21">
        <v>0.94756541869460875</v>
      </c>
    </row>
    <row r="22" spans="1:6" x14ac:dyDescent="0.2">
      <c r="A22" t="s">
        <v>26</v>
      </c>
      <c r="B22" s="1">
        <v>7.8000001907348597</v>
      </c>
      <c r="C22">
        <v>9449213</v>
      </c>
      <c r="D22">
        <v>259899243504.95865</v>
      </c>
      <c r="E22">
        <v>3948465000000</v>
      </c>
      <c r="F22">
        <v>1.088359400370706</v>
      </c>
    </row>
    <row r="23" spans="1:6" x14ac:dyDescent="0.2">
      <c r="A23" t="s">
        <v>27</v>
      </c>
      <c r="B23" s="1">
        <v>7.9800000190734899</v>
      </c>
      <c r="C23">
        <v>9519374</v>
      </c>
      <c r="D23">
        <v>248769750722.59991</v>
      </c>
      <c r="E23">
        <v>3925236000000</v>
      </c>
      <c r="F23">
        <v>1.0014220230161612</v>
      </c>
    </row>
    <row r="24" spans="1:6" x14ac:dyDescent="0.2">
      <c r="A24" t="s">
        <v>28</v>
      </c>
      <c r="B24" s="1">
        <v>8.0500001907348597</v>
      </c>
      <c r="C24">
        <v>9600379</v>
      </c>
      <c r="D24">
        <v>249565101475.46939</v>
      </c>
      <c r="E24">
        <v>3971859000000</v>
      </c>
      <c r="F24">
        <v>0.92739569140198341</v>
      </c>
    </row>
    <row r="25" spans="1:6" x14ac:dyDescent="0.2">
      <c r="A25" t="s">
        <v>29</v>
      </c>
      <c r="B25" s="1">
        <v>7.9499998092651403</v>
      </c>
      <c r="C25">
        <v>9696110</v>
      </c>
      <c r="D25">
        <v>251793490103.53772</v>
      </c>
      <c r="E25">
        <v>4077423000000</v>
      </c>
      <c r="F25">
        <v>1.7445312915834705</v>
      </c>
    </row>
    <row r="26" spans="1:6" x14ac:dyDescent="0.2">
      <c r="A26" t="s">
        <v>30</v>
      </c>
      <c r="B26" s="1">
        <v>7.4299998283386204</v>
      </c>
      <c r="C26">
        <v>9799186</v>
      </c>
      <c r="D26">
        <v>221067597699.18607</v>
      </c>
      <c r="E26">
        <v>4260470000000</v>
      </c>
      <c r="F26">
        <v>2.1211802450954735</v>
      </c>
    </row>
    <row r="27" spans="1:6" x14ac:dyDescent="0.2">
      <c r="A27" t="s">
        <v>31</v>
      </c>
      <c r="B27" s="1">
        <v>6.9899997711181596</v>
      </c>
      <c r="C27">
        <v>9923085</v>
      </c>
      <c r="D27">
        <v>220140602021.14182</v>
      </c>
      <c r="E27">
        <v>4348687000000</v>
      </c>
      <c r="F27">
        <v>1.5256099139809436</v>
      </c>
    </row>
    <row r="28" spans="1:6" x14ac:dyDescent="0.2">
      <c r="A28" t="s">
        <v>32</v>
      </c>
      <c r="B28" s="1">
        <v>6.7199997901916504</v>
      </c>
      <c r="C28">
        <v>10057698</v>
      </c>
      <c r="D28">
        <v>236613045812.24426</v>
      </c>
      <c r="E28">
        <v>4460358000000</v>
      </c>
      <c r="F28">
        <v>2.1351518245125192</v>
      </c>
    </row>
    <row r="29" spans="1:6" x14ac:dyDescent="0.2">
      <c r="A29" t="s">
        <v>33</v>
      </c>
      <c r="B29" s="1">
        <v>6.3699998855590803</v>
      </c>
      <c r="C29">
        <v>10175214</v>
      </c>
      <c r="D29">
        <v>253749019031.884</v>
      </c>
      <c r="E29">
        <v>4547336000000</v>
      </c>
      <c r="F29">
        <v>2.3969203345050687</v>
      </c>
    </row>
    <row r="30" spans="1:6" x14ac:dyDescent="0.2">
      <c r="A30" t="s">
        <v>34</v>
      </c>
      <c r="B30" s="1">
        <v>6.8299999237060502</v>
      </c>
      <c r="C30">
        <v>10285453</v>
      </c>
      <c r="D30">
        <v>249617661432.98987</v>
      </c>
      <c r="E30">
        <v>4604677000000</v>
      </c>
      <c r="F30">
        <v>2.7017772881944495</v>
      </c>
    </row>
    <row r="32" spans="1:6" x14ac:dyDescent="0.2">
      <c r="A32" t="s">
        <v>35</v>
      </c>
    </row>
    <row r="33" spans="1:9" ht="16" thickBot="1" x14ac:dyDescent="0.25"/>
    <row r="34" spans="1:9" x14ac:dyDescent="0.2">
      <c r="A34" s="5" t="s">
        <v>36</v>
      </c>
      <c r="B34" s="5"/>
    </row>
    <row r="35" spans="1:9" x14ac:dyDescent="0.2">
      <c r="A35" s="2" t="s">
        <v>37</v>
      </c>
      <c r="B35" s="2">
        <v>0.79572717770776569</v>
      </c>
    </row>
    <row r="36" spans="1:9" x14ac:dyDescent="0.2">
      <c r="A36" s="2" t="s">
        <v>38</v>
      </c>
      <c r="B36" s="2">
        <v>0.63318174134276617</v>
      </c>
    </row>
    <row r="37" spans="1:9" x14ac:dyDescent="0.2">
      <c r="A37" s="2" t="s">
        <v>39</v>
      </c>
      <c r="B37" s="2">
        <v>0.57204536489989388</v>
      </c>
    </row>
    <row r="38" spans="1:9" x14ac:dyDescent="0.2">
      <c r="A38" s="2" t="s">
        <v>40</v>
      </c>
      <c r="B38" s="2">
        <v>1.0733784765857128</v>
      </c>
    </row>
    <row r="39" spans="1:9" ht="16" thickBot="1" x14ac:dyDescent="0.25">
      <c r="A39" s="3" t="s">
        <v>41</v>
      </c>
      <c r="B39" s="3">
        <v>29</v>
      </c>
    </row>
    <row r="41" spans="1:9" ht="16" thickBot="1" x14ac:dyDescent="0.25">
      <c r="A41" t="s">
        <v>42</v>
      </c>
    </row>
    <row r="42" spans="1:9" x14ac:dyDescent="0.2">
      <c r="A42" s="4"/>
      <c r="B42" s="4" t="s">
        <v>47</v>
      </c>
      <c r="C42" s="4" t="s">
        <v>48</v>
      </c>
      <c r="D42" s="4" t="s">
        <v>49</v>
      </c>
      <c r="E42" s="4" t="s">
        <v>50</v>
      </c>
      <c r="F42" s="4" t="s">
        <v>51</v>
      </c>
    </row>
    <row r="43" spans="1:9" x14ac:dyDescent="0.2">
      <c r="A43" s="2" t="s">
        <v>43</v>
      </c>
      <c r="B43" s="2">
        <v>4</v>
      </c>
      <c r="C43" s="2">
        <v>47.730330859815268</v>
      </c>
      <c r="D43" s="2">
        <v>11.932582714953817</v>
      </c>
      <c r="E43" s="2">
        <v>10.356873897072239</v>
      </c>
      <c r="F43" s="2">
        <v>5.1029100902283886E-5</v>
      </c>
    </row>
    <row r="44" spans="1:9" x14ac:dyDescent="0.2">
      <c r="A44" s="2" t="s">
        <v>44</v>
      </c>
      <c r="B44" s="2">
        <v>24</v>
      </c>
      <c r="C44" s="2">
        <v>27.651392495939177</v>
      </c>
      <c r="D44" s="2">
        <v>1.1521413539974656</v>
      </c>
      <c r="E44" s="2"/>
      <c r="F44" s="2"/>
    </row>
    <row r="45" spans="1:9" ht="16" thickBot="1" x14ac:dyDescent="0.25">
      <c r="A45" s="3" t="s">
        <v>45</v>
      </c>
      <c r="B45" s="3">
        <v>28</v>
      </c>
      <c r="C45" s="3">
        <v>75.381723355754445</v>
      </c>
      <c r="D45" s="3"/>
      <c r="E45" s="3"/>
      <c r="F45" s="3"/>
    </row>
    <row r="46" spans="1:9" ht="16" thickBot="1" x14ac:dyDescent="0.25"/>
    <row r="47" spans="1:9" x14ac:dyDescent="0.2">
      <c r="A47" s="4"/>
      <c r="B47" s="4" t="s">
        <v>52</v>
      </c>
      <c r="C47" s="4" t="s">
        <v>40</v>
      </c>
      <c r="D47" s="4" t="s">
        <v>53</v>
      </c>
      <c r="E47" s="4" t="s">
        <v>54</v>
      </c>
      <c r="F47" s="4" t="s">
        <v>55</v>
      </c>
      <c r="G47" s="4" t="s">
        <v>56</v>
      </c>
      <c r="H47" s="4" t="s">
        <v>57</v>
      </c>
      <c r="I47" s="4" t="s">
        <v>58</v>
      </c>
    </row>
    <row r="48" spans="1:9" x14ac:dyDescent="0.2">
      <c r="A48" s="2" t="s">
        <v>46</v>
      </c>
      <c r="B48" s="2">
        <v>-26.032540361508985</v>
      </c>
      <c r="C48" s="2">
        <v>8.9486398137610621</v>
      </c>
      <c r="D48" s="2">
        <v>-2.909105842150066</v>
      </c>
      <c r="E48" s="2">
        <v>7.6936546729182674E-3</v>
      </c>
      <c r="F48" s="2">
        <v>-44.501625201657724</v>
      </c>
      <c r="G48" s="2">
        <v>-7.5634555213602468</v>
      </c>
      <c r="H48" s="2">
        <v>-44.501625201657724</v>
      </c>
      <c r="I48" s="2">
        <v>-7.5634555213602468</v>
      </c>
    </row>
    <row r="49" spans="1:14" x14ac:dyDescent="0.2">
      <c r="A49" s="2" t="s">
        <v>2</v>
      </c>
      <c r="B49" s="2">
        <v>5.9267309180410837E-6</v>
      </c>
      <c r="C49" s="2">
        <v>1.3262628962365178E-6</v>
      </c>
      <c r="D49" s="2">
        <v>4.4687451747757754</v>
      </c>
      <c r="E49" s="2">
        <v>1.6036693908482808E-4</v>
      </c>
      <c r="F49" s="2">
        <v>3.1894588341579154E-6</v>
      </c>
      <c r="G49" s="2">
        <v>8.6640030019242524E-6</v>
      </c>
      <c r="H49" s="2">
        <v>3.1894588341579154E-6</v>
      </c>
      <c r="I49" s="2">
        <v>8.6640030019242524E-6</v>
      </c>
    </row>
    <row r="50" spans="1:14" x14ac:dyDescent="0.2">
      <c r="A50" s="2" t="s">
        <v>3</v>
      </c>
      <c r="B50" s="2">
        <v>3.3688501437131165E-11</v>
      </c>
      <c r="C50" s="2">
        <v>8.848537305529201E-12</v>
      </c>
      <c r="D50" s="2">
        <v>3.8072395780125348</v>
      </c>
      <c r="E50" s="2">
        <v>8.5633574242199688E-4</v>
      </c>
      <c r="F50" s="2">
        <v>1.5426018019737522E-11</v>
      </c>
      <c r="G50" s="2">
        <v>5.1950984854524811E-11</v>
      </c>
      <c r="H50" s="2">
        <v>1.5426018019737522E-11</v>
      </c>
      <c r="I50" s="2">
        <v>5.1950984854524811E-11</v>
      </c>
    </row>
    <row r="51" spans="1:14" x14ac:dyDescent="0.2">
      <c r="A51" s="2" t="s">
        <v>4</v>
      </c>
      <c r="B51" s="2">
        <v>-7.5151029582161062E-12</v>
      </c>
      <c r="C51" s="2">
        <v>1.4028271514119686E-12</v>
      </c>
      <c r="D51" s="2">
        <v>-5.3571125641901292</v>
      </c>
      <c r="E51" s="2">
        <v>1.6871804573849393E-5</v>
      </c>
      <c r="F51" s="2">
        <v>-1.0410395898228008E-11</v>
      </c>
      <c r="G51" s="2">
        <v>-4.6198100182042043E-12</v>
      </c>
      <c r="H51" s="2">
        <v>-1.0410395898228008E-11</v>
      </c>
      <c r="I51" s="2">
        <v>-4.6198100182042043E-12</v>
      </c>
    </row>
    <row r="52" spans="1:14" ht="16" thickBot="1" x14ac:dyDescent="0.25">
      <c r="A52" s="3" t="s">
        <v>5</v>
      </c>
      <c r="B52" s="3">
        <v>-0.59484649350320051</v>
      </c>
      <c r="C52" s="3">
        <v>0.14235378098196338</v>
      </c>
      <c r="D52" s="3">
        <v>-4.1786490629185975</v>
      </c>
      <c r="E52" s="3">
        <v>3.3517901841000687E-4</v>
      </c>
      <c r="F52" s="3">
        <v>-0.88865025731418568</v>
      </c>
      <c r="G52" s="3">
        <v>-0.30104272969221529</v>
      </c>
      <c r="H52" s="3">
        <v>-0.88865025731418568</v>
      </c>
      <c r="I52" s="3">
        <v>-0.30104272969221529</v>
      </c>
    </row>
    <row r="56" spans="1:14" x14ac:dyDescent="0.2">
      <c r="A56" t="s">
        <v>59</v>
      </c>
    </row>
    <row r="57" spans="1:14" ht="16" thickBot="1" x14ac:dyDescent="0.25"/>
    <row r="58" spans="1:14" x14ac:dyDescent="0.2">
      <c r="A58" s="4" t="s">
        <v>60</v>
      </c>
      <c r="B58" s="4" t="s">
        <v>61</v>
      </c>
      <c r="C58" s="4" t="s">
        <v>94</v>
      </c>
      <c r="D58" s="28" t="s">
        <v>95</v>
      </c>
      <c r="E58" s="29" t="s">
        <v>96</v>
      </c>
      <c r="F58" s="28" t="s">
        <v>2</v>
      </c>
      <c r="G58" s="29" t="s">
        <v>97</v>
      </c>
      <c r="H58" s="28" t="s">
        <v>3</v>
      </c>
      <c r="I58" s="29" t="s">
        <v>98</v>
      </c>
      <c r="J58" s="28" t="s">
        <v>4</v>
      </c>
      <c r="K58" s="29" t="s">
        <v>99</v>
      </c>
      <c r="L58" s="28" t="s">
        <v>5</v>
      </c>
      <c r="M58" s="29" t="s">
        <v>100</v>
      </c>
      <c r="N58" s="17"/>
    </row>
    <row r="59" spans="1:14" x14ac:dyDescent="0.2">
      <c r="A59" s="2">
        <v>1</v>
      </c>
      <c r="B59" s="2">
        <v>4.004863051655061</v>
      </c>
      <c r="C59" s="2">
        <v>-0.7648630421183209</v>
      </c>
      <c r="D59">
        <f>C59^2</f>
        <v>0.58501547319849234</v>
      </c>
      <c r="E59" s="22">
        <f>LN(D59)</f>
        <v>-0.53611698218812054</v>
      </c>
      <c r="F59">
        <v>8617375</v>
      </c>
      <c r="G59" s="19">
        <f>LN(F59)</f>
        <v>15.969291071900967</v>
      </c>
      <c r="H59">
        <v>71559304836.709381</v>
      </c>
      <c r="I59" s="22">
        <f>LN(H59)</f>
        <v>24.993792381128191</v>
      </c>
      <c r="J59">
        <v>2467113466000</v>
      </c>
      <c r="K59" s="22">
        <f>LN(J59)</f>
        <v>28.53406994593249</v>
      </c>
      <c r="L59">
        <v>8.2467889153053306</v>
      </c>
      <c r="M59" s="22">
        <f>LN(L59)</f>
        <v>2.1098239021926628</v>
      </c>
    </row>
    <row r="60" spans="1:14" x14ac:dyDescent="0.2">
      <c r="A60" s="2">
        <v>2</v>
      </c>
      <c r="B60" s="2">
        <v>8.8972965398253248</v>
      </c>
      <c r="C60" s="2">
        <v>-3.1772967496336744</v>
      </c>
      <c r="D60">
        <f t="shared" ref="D60:D87" si="0">C60^2</f>
        <v>10.095214635232711</v>
      </c>
      <c r="E60" s="22">
        <f t="shared" ref="E60:E87" si="1">LN(D60)</f>
        <v>2.3120615130774316</v>
      </c>
      <c r="F60">
        <v>8668067</v>
      </c>
      <c r="G60" s="19">
        <f t="shared" ref="G60:G87" si="2">LN(F60)</f>
        <v>15.975156371188579</v>
      </c>
      <c r="H60">
        <v>73802924035.852875</v>
      </c>
      <c r="I60" s="22">
        <f t="shared" ref="I60:I87" si="3">LN(H60)</f>
        <v>25.024664188849961</v>
      </c>
      <c r="J60">
        <v>2438529668000</v>
      </c>
      <c r="K60" s="22">
        <f t="shared" ref="K60:K87" si="4">LN(J60)</f>
        <v>28.522416378518304</v>
      </c>
      <c r="L60">
        <v>1.0153412427837338</v>
      </c>
      <c r="M60" s="22">
        <f t="shared" ref="M60:M87" si="5">LN(L60)</f>
        <v>1.5224755778195901E-2</v>
      </c>
    </row>
    <row r="61" spans="1:14" x14ac:dyDescent="0.2">
      <c r="A61" s="2">
        <v>3</v>
      </c>
      <c r="B61" s="2">
        <v>8.5584566482850182</v>
      </c>
      <c r="C61" s="2">
        <v>0.77154327542103118</v>
      </c>
      <c r="D61">
        <f t="shared" si="0"/>
        <v>0.59527902584741321</v>
      </c>
      <c r="E61" s="22">
        <f t="shared" si="1"/>
        <v>-0.51872503235560918</v>
      </c>
      <c r="F61">
        <v>8718561</v>
      </c>
      <c r="G61" s="19">
        <f t="shared" si="2"/>
        <v>15.9809647593316</v>
      </c>
      <c r="H61">
        <v>64759616619.986122</v>
      </c>
      <c r="I61" s="22">
        <f t="shared" si="3"/>
        <v>24.893948045725754</v>
      </c>
      <c r="J61">
        <v>2388159000000</v>
      </c>
      <c r="K61" s="22">
        <f t="shared" si="4"/>
        <v>28.501543892156931</v>
      </c>
      <c r="L61">
        <v>2.2122710919302904</v>
      </c>
      <c r="M61" s="22">
        <f t="shared" si="5"/>
        <v>0.79401963127301567</v>
      </c>
    </row>
    <row r="62" spans="1:14" x14ac:dyDescent="0.2">
      <c r="A62" s="2">
        <v>4</v>
      </c>
      <c r="B62" s="2">
        <v>8.408878717011703</v>
      </c>
      <c r="C62" s="2">
        <v>1.1711212066943464</v>
      </c>
      <c r="D62">
        <f t="shared" si="0"/>
        <v>1.371524880769222</v>
      </c>
      <c r="E62" s="22">
        <f t="shared" si="1"/>
        <v>0.31592317251366903</v>
      </c>
      <c r="F62">
        <v>8780745</v>
      </c>
      <c r="G62" s="19">
        <f t="shared" si="2"/>
        <v>15.988071813947796</v>
      </c>
      <c r="H62">
        <v>76951399688.958008</v>
      </c>
      <c r="I62" s="22">
        <f t="shared" si="3"/>
        <v>25.066439886655967</v>
      </c>
      <c r="J62">
        <v>2482013000000</v>
      </c>
      <c r="K62" s="22">
        <f t="shared" si="4"/>
        <v>28.540091040408768</v>
      </c>
      <c r="L62">
        <v>2.5880423161401183</v>
      </c>
      <c r="M62" s="22">
        <f t="shared" si="5"/>
        <v>0.95090172740919832</v>
      </c>
    </row>
    <row r="63" spans="1:14" x14ac:dyDescent="0.2">
      <c r="A63" s="2">
        <v>5</v>
      </c>
      <c r="B63" s="2">
        <v>7.9716296122211627</v>
      </c>
      <c r="C63" s="2">
        <v>0.92837000630910715</v>
      </c>
      <c r="D63">
        <f t="shared" si="0"/>
        <v>0.86187086861437168</v>
      </c>
      <c r="E63" s="22">
        <f t="shared" si="1"/>
        <v>-0.14864982393192275</v>
      </c>
      <c r="F63">
        <v>8826939</v>
      </c>
      <c r="G63" s="19">
        <f t="shared" si="2"/>
        <v>15.993318853363334</v>
      </c>
      <c r="H63">
        <v>99234716050.074997</v>
      </c>
      <c r="I63" s="22">
        <f t="shared" si="3"/>
        <v>25.320753750197664</v>
      </c>
      <c r="J63">
        <v>2579685000000</v>
      </c>
      <c r="K63" s="22">
        <f t="shared" si="4"/>
        <v>28.57868841438486</v>
      </c>
      <c r="L63">
        <v>3.8113913984446128</v>
      </c>
      <c r="M63" s="22">
        <f t="shared" si="5"/>
        <v>1.3379943189127752</v>
      </c>
    </row>
    <row r="64" spans="1:14" x14ac:dyDescent="0.2">
      <c r="A64" s="2">
        <v>6</v>
      </c>
      <c r="B64" s="2">
        <v>9.6137050141908276</v>
      </c>
      <c r="C64" s="2">
        <v>-6.3704823455967841E-2</v>
      </c>
      <c r="D64">
        <f t="shared" si="0"/>
        <v>4.0583045315560305E-3</v>
      </c>
      <c r="E64" s="22">
        <f t="shared" si="1"/>
        <v>-5.5069899956539556</v>
      </c>
      <c r="F64">
        <v>8840998</v>
      </c>
      <c r="G64" s="19">
        <f t="shared" si="2"/>
        <v>15.994910324169162</v>
      </c>
      <c r="H64">
        <v>105111989263.34625</v>
      </c>
      <c r="I64" s="22">
        <f t="shared" si="3"/>
        <v>25.378292183141035</v>
      </c>
      <c r="J64">
        <v>2620430000000</v>
      </c>
      <c r="K64" s="22">
        <f t="shared" si="4"/>
        <v>28.594359542372395</v>
      </c>
      <c r="L64">
        <v>1.0090586064723368</v>
      </c>
      <c r="M64" s="22">
        <f t="shared" si="5"/>
        <v>9.017823403545025E-3</v>
      </c>
    </row>
    <row r="65" spans="1:13" x14ac:dyDescent="0.2">
      <c r="A65" s="2">
        <v>7</v>
      </c>
      <c r="B65" s="2">
        <v>8.7257309361949993</v>
      </c>
      <c r="C65" s="2">
        <v>1.6342687204822006</v>
      </c>
      <c r="D65">
        <f t="shared" si="0"/>
        <v>2.670834250746529</v>
      </c>
      <c r="E65" s="22">
        <f t="shared" si="1"/>
        <v>0.9823908770718599</v>
      </c>
      <c r="F65">
        <v>8846062</v>
      </c>
      <c r="G65" s="19">
        <f t="shared" si="2"/>
        <v>15.995482946203392</v>
      </c>
      <c r="H65">
        <v>104930909376.67815</v>
      </c>
      <c r="I65" s="22">
        <f t="shared" si="3"/>
        <v>25.376567964586616</v>
      </c>
      <c r="J65">
        <v>2700891000000</v>
      </c>
      <c r="K65" s="22">
        <f t="shared" si="4"/>
        <v>28.624602834500809</v>
      </c>
      <c r="L65">
        <v>1.5255179578795435</v>
      </c>
      <c r="M65" s="22">
        <f t="shared" si="5"/>
        <v>0.42233399690441098</v>
      </c>
    </row>
    <row r="66" spans="1:13" x14ac:dyDescent="0.2">
      <c r="A66" s="2">
        <v>8</v>
      </c>
      <c r="B66" s="2">
        <v>8.4197229227407888</v>
      </c>
      <c r="C66" s="2">
        <v>0.52027665764251196</v>
      </c>
      <c r="D66">
        <f t="shared" si="0"/>
        <v>0.27068780048766361</v>
      </c>
      <c r="E66" s="22">
        <f t="shared" si="1"/>
        <v>-1.3067891499172548</v>
      </c>
      <c r="F66">
        <v>8850974</v>
      </c>
      <c r="G66" s="19">
        <f t="shared" si="2"/>
        <v>15.996038067425516</v>
      </c>
      <c r="H66">
        <v>108380482773.36821</v>
      </c>
      <c r="I66" s="22">
        <f t="shared" si="3"/>
        <v>25.408913861525171</v>
      </c>
      <c r="J66">
        <v>2817349000000</v>
      </c>
      <c r="K66" s="22">
        <f t="shared" si="4"/>
        <v>28.666817487812796</v>
      </c>
      <c r="L66">
        <v>0.8129596913657906</v>
      </c>
      <c r="M66" s="22">
        <f t="shared" si="5"/>
        <v>-0.20707375077933976</v>
      </c>
    </row>
    <row r="67" spans="1:13" x14ac:dyDescent="0.2">
      <c r="A67" s="2">
        <v>9</v>
      </c>
      <c r="B67" s="2">
        <v>7.5632149000242759</v>
      </c>
      <c r="C67" s="2">
        <v>4.6785233490123979E-2</v>
      </c>
      <c r="D67">
        <f t="shared" si="0"/>
        <v>2.1888580727254183E-3</v>
      </c>
      <c r="E67" s="22">
        <f t="shared" si="1"/>
        <v>-6.1243752991238321</v>
      </c>
      <c r="F67">
        <v>8857874</v>
      </c>
      <c r="G67" s="19">
        <f t="shared" si="2"/>
        <v>15.996817338934218</v>
      </c>
      <c r="H67">
        <v>109934280596.43687</v>
      </c>
      <c r="I67" s="22">
        <f t="shared" si="3"/>
        <v>25.423148575071682</v>
      </c>
      <c r="J67">
        <v>2937007000000</v>
      </c>
      <c r="K67" s="22">
        <f t="shared" si="4"/>
        <v>28.708412151526598</v>
      </c>
      <c r="L67">
        <v>0.89786461561740794</v>
      </c>
      <c r="M67" s="22">
        <f t="shared" si="5"/>
        <v>-0.10773598416438744</v>
      </c>
    </row>
    <row r="68" spans="1:13" x14ac:dyDescent="0.2">
      <c r="A68" s="2">
        <v>10</v>
      </c>
      <c r="B68" s="2">
        <v>6.3607601375298986</v>
      </c>
      <c r="C68" s="2">
        <v>-0.89076034733824816</v>
      </c>
      <c r="D68">
        <f t="shared" si="0"/>
        <v>0.79345399639015646</v>
      </c>
      <c r="E68" s="22">
        <f t="shared" si="1"/>
        <v>-0.23135971626008123</v>
      </c>
      <c r="F68">
        <v>8872109</v>
      </c>
      <c r="G68" s="19">
        <f t="shared" si="2"/>
        <v>15.998423093779971</v>
      </c>
      <c r="H68">
        <v>113698565846.63072</v>
      </c>
      <c r="I68" s="22">
        <f t="shared" si="3"/>
        <v>25.456816624137254</v>
      </c>
      <c r="J68">
        <v>3076995000000</v>
      </c>
      <c r="K68" s="22">
        <f t="shared" si="4"/>
        <v>28.754974587307757</v>
      </c>
      <c r="L68">
        <v>1.5057704824390328</v>
      </c>
      <c r="M68" s="22">
        <f t="shared" si="5"/>
        <v>0.40930471566440607</v>
      </c>
    </row>
    <row r="69" spans="1:13" x14ac:dyDescent="0.2">
      <c r="A69" s="2">
        <v>11</v>
      </c>
      <c r="B69" s="2">
        <v>5.2598784355644419</v>
      </c>
      <c r="C69" s="2">
        <v>-0.52987841649095202</v>
      </c>
      <c r="D69">
        <f t="shared" si="0"/>
        <v>0.2807711362629588</v>
      </c>
      <c r="E69" s="22">
        <f t="shared" si="1"/>
        <v>-1.2702154032001758</v>
      </c>
      <c r="F69">
        <v>8895960</v>
      </c>
      <c r="G69" s="19">
        <f t="shared" si="2"/>
        <v>16.001107799059515</v>
      </c>
      <c r="H69">
        <v>104038105933.72124</v>
      </c>
      <c r="I69" s="22">
        <f t="shared" si="3"/>
        <v>25.368023072187377</v>
      </c>
      <c r="J69">
        <v>3121596000000</v>
      </c>
      <c r="K69" s="22">
        <f t="shared" si="4"/>
        <v>28.76936552542028</v>
      </c>
      <c r="L69">
        <v>2.483522966054764</v>
      </c>
      <c r="M69" s="22">
        <f t="shared" si="5"/>
        <v>0.90967810297761997</v>
      </c>
    </row>
    <row r="70" spans="1:13" x14ac:dyDescent="0.2">
      <c r="A70" s="2">
        <v>12</v>
      </c>
      <c r="B70" s="2">
        <v>5.6761909629396623</v>
      </c>
      <c r="C70" s="2">
        <v>-0.70619117274801191</v>
      </c>
      <c r="D70">
        <f t="shared" si="0"/>
        <v>0.49870597246721238</v>
      </c>
      <c r="E70" s="22">
        <f t="shared" si="1"/>
        <v>-0.69573859042956021</v>
      </c>
      <c r="F70">
        <v>8924958</v>
      </c>
      <c r="G70" s="19">
        <f t="shared" si="2"/>
        <v>16.00436217973655</v>
      </c>
      <c r="H70">
        <v>110067473888.52943</v>
      </c>
      <c r="I70" s="22">
        <f t="shared" si="3"/>
        <v>25.424359413673198</v>
      </c>
      <c r="J70">
        <v>3190175000000</v>
      </c>
      <c r="K70" s="22">
        <f t="shared" si="4"/>
        <v>28.791096890154776</v>
      </c>
      <c r="L70">
        <v>1.5476393976802854</v>
      </c>
      <c r="M70" s="22">
        <f t="shared" si="5"/>
        <v>0.43673080079615612</v>
      </c>
    </row>
    <row r="71" spans="1:13" x14ac:dyDescent="0.2">
      <c r="A71" s="2">
        <v>13</v>
      </c>
      <c r="B71" s="2">
        <v>6.062845041584624</v>
      </c>
      <c r="C71" s="2">
        <v>-0.50284509880508388</v>
      </c>
      <c r="D71">
        <f t="shared" si="0"/>
        <v>0.25285319339229456</v>
      </c>
      <c r="E71" s="22">
        <f t="shared" si="1"/>
        <v>-1.3749462219440662</v>
      </c>
      <c r="F71">
        <v>8958229</v>
      </c>
      <c r="G71" s="19">
        <f t="shared" si="2"/>
        <v>16.008083109164541</v>
      </c>
      <c r="H71">
        <v>134823837849.20174</v>
      </c>
      <c r="I71" s="22">
        <f t="shared" si="3"/>
        <v>25.627234858434438</v>
      </c>
      <c r="J71">
        <v>3263862000000</v>
      </c>
      <c r="K71" s="22">
        <f t="shared" si="4"/>
        <v>28.813932272724845</v>
      </c>
      <c r="L71">
        <v>1.7002394346743159</v>
      </c>
      <c r="M71" s="22">
        <f t="shared" si="5"/>
        <v>0.530769085070664</v>
      </c>
    </row>
    <row r="72" spans="1:13" x14ac:dyDescent="0.2">
      <c r="A72" s="2">
        <v>14</v>
      </c>
      <c r="B72" s="2">
        <v>7.0182918999182862</v>
      </c>
      <c r="C72" s="2">
        <v>-0.3282918426978263</v>
      </c>
      <c r="D72">
        <f t="shared" si="0"/>
        <v>0.10777553398193433</v>
      </c>
      <c r="E72" s="22">
        <f t="shared" si="1"/>
        <v>-2.227704603761961</v>
      </c>
      <c r="F72">
        <v>8993531</v>
      </c>
      <c r="G72" s="19">
        <f t="shared" si="2"/>
        <v>16.012016099078117</v>
      </c>
      <c r="H72">
        <v>164409367388.31662</v>
      </c>
      <c r="I72" s="22">
        <f t="shared" si="3"/>
        <v>25.825625297192904</v>
      </c>
      <c r="J72">
        <v>3405411000000</v>
      </c>
      <c r="K72" s="22">
        <f t="shared" si="4"/>
        <v>28.856386753091595</v>
      </c>
      <c r="L72">
        <v>0.3330218977412045</v>
      </c>
      <c r="M72" s="22">
        <f t="shared" si="5"/>
        <v>-1.0995470321811243</v>
      </c>
    </row>
    <row r="73" spans="1:13" x14ac:dyDescent="0.2">
      <c r="A73" s="2">
        <v>15</v>
      </c>
      <c r="B73" s="2">
        <v>6.6993743569433608</v>
      </c>
      <c r="C73" s="2">
        <v>0.79062541417479881</v>
      </c>
      <c r="D73">
        <f t="shared" si="0"/>
        <v>0.62508854553907212</v>
      </c>
      <c r="E73" s="22">
        <f t="shared" si="1"/>
        <v>-0.46986196641787242</v>
      </c>
      <c r="F73">
        <v>9029572</v>
      </c>
      <c r="G73" s="19">
        <f t="shared" si="2"/>
        <v>16.016015526706191</v>
      </c>
      <c r="H73">
        <v>176558857769.86792</v>
      </c>
      <c r="I73" s="22">
        <f t="shared" si="3"/>
        <v>25.89692012951436</v>
      </c>
      <c r="J73">
        <v>3502765000000</v>
      </c>
      <c r="K73" s="22">
        <f t="shared" si="4"/>
        <v>28.884573772538165</v>
      </c>
      <c r="L73">
        <v>0.68638305069896433</v>
      </c>
      <c r="M73" s="22">
        <f t="shared" si="5"/>
        <v>-0.37631942415090197</v>
      </c>
    </row>
    <row r="74" spans="1:13" x14ac:dyDescent="0.2">
      <c r="A74" s="2">
        <v>16</v>
      </c>
      <c r="B74" s="2">
        <v>5.9572928004607455</v>
      </c>
      <c r="C74" s="2">
        <v>1.1127073712006341</v>
      </c>
      <c r="D74">
        <f t="shared" si="0"/>
        <v>1.2381176939242258</v>
      </c>
      <c r="E74" s="22">
        <f t="shared" si="1"/>
        <v>0.2135922375339146</v>
      </c>
      <c r="F74">
        <v>9080505</v>
      </c>
      <c r="G74" s="19">
        <f t="shared" si="2"/>
        <v>16.02164036577101</v>
      </c>
      <c r="H74">
        <v>200916212626.38583</v>
      </c>
      <c r="I74" s="22">
        <f t="shared" si="3"/>
        <v>26.026153805493241</v>
      </c>
      <c r="J74">
        <v>3666091000000</v>
      </c>
      <c r="K74" s="22">
        <f t="shared" si="4"/>
        <v>28.930147087733019</v>
      </c>
      <c r="L74">
        <v>1.757413690745409</v>
      </c>
      <c r="M74" s="22">
        <f t="shared" si="5"/>
        <v>0.56384323439033834</v>
      </c>
    </row>
    <row r="75" spans="1:13" x14ac:dyDescent="0.2">
      <c r="A75" s="2">
        <v>17</v>
      </c>
      <c r="B75" s="2">
        <v>5.8854638765647111</v>
      </c>
      <c r="C75" s="2">
        <v>0.27453597084739911</v>
      </c>
      <c r="D75">
        <f t="shared" si="0"/>
        <v>7.5369999289123982E-2</v>
      </c>
      <c r="E75" s="22">
        <f t="shared" si="1"/>
        <v>-2.5853459705585751</v>
      </c>
      <c r="F75">
        <v>9148092</v>
      </c>
      <c r="G75" s="19">
        <f t="shared" si="2"/>
        <v>16.029055890917263</v>
      </c>
      <c r="H75">
        <v>233886636681.06766</v>
      </c>
      <c r="I75" s="22">
        <f t="shared" si="3"/>
        <v>26.178102376288201</v>
      </c>
      <c r="J75">
        <v>3792176000000</v>
      </c>
      <c r="K75" s="22">
        <f t="shared" si="4"/>
        <v>28.963961112746361</v>
      </c>
      <c r="L75">
        <v>2.8258932313624712</v>
      </c>
      <c r="M75" s="22">
        <f t="shared" si="5"/>
        <v>1.0388245027143939</v>
      </c>
    </row>
    <row r="76" spans="1:13" x14ac:dyDescent="0.2">
      <c r="A76" s="2">
        <v>18</v>
      </c>
      <c r="B76" s="2">
        <v>6.8762336477387507</v>
      </c>
      <c r="C76" s="2">
        <v>-0.63623387662059105</v>
      </c>
      <c r="D76">
        <f t="shared" si="0"/>
        <v>0.40479354575966547</v>
      </c>
      <c r="E76" s="22">
        <f t="shared" si="1"/>
        <v>-0.9043781054055936</v>
      </c>
      <c r="F76">
        <v>9219637</v>
      </c>
      <c r="G76" s="19">
        <f t="shared" si="2"/>
        <v>16.036846223824966</v>
      </c>
      <c r="H76">
        <v>254126018418.77682</v>
      </c>
      <c r="I76" s="22">
        <f t="shared" si="3"/>
        <v>26.261096116437415</v>
      </c>
      <c r="J76">
        <v>3775090000000</v>
      </c>
      <c r="K76" s="22">
        <f t="shared" si="4"/>
        <v>28.959445339404944</v>
      </c>
      <c r="L76">
        <v>3.2352352799719313</v>
      </c>
      <c r="M76" s="22">
        <f t="shared" si="5"/>
        <v>1.1741016548203902</v>
      </c>
    </row>
    <row r="77" spans="1:13" x14ac:dyDescent="0.2">
      <c r="A77" s="2">
        <v>19</v>
      </c>
      <c r="B77" s="2">
        <v>6.9255492121687885</v>
      </c>
      <c r="C77" s="2">
        <v>1.4244511693009416</v>
      </c>
      <c r="D77">
        <f t="shared" si="0"/>
        <v>2.0290611337228199</v>
      </c>
      <c r="E77" s="22">
        <f t="shared" si="1"/>
        <v>0.70757319036652622</v>
      </c>
      <c r="F77">
        <v>9298515</v>
      </c>
      <c r="G77" s="19">
        <f t="shared" si="2"/>
        <v>16.045365267954335</v>
      </c>
      <c r="H77">
        <v>189692701664.53265</v>
      </c>
      <c r="I77" s="22">
        <f t="shared" si="3"/>
        <v>25.968671240108435</v>
      </c>
      <c r="J77">
        <v>3611259000000</v>
      </c>
      <c r="K77" s="22">
        <f t="shared" si="4"/>
        <v>28.915077580935588</v>
      </c>
      <c r="L77">
        <v>2.3589051005103272</v>
      </c>
      <c r="M77" s="22">
        <f t="shared" si="5"/>
        <v>0.85819757092211901</v>
      </c>
    </row>
    <row r="78" spans="1:13" x14ac:dyDescent="0.2">
      <c r="A78" s="2">
        <v>20</v>
      </c>
      <c r="B78" s="2">
        <v>7.6938986438156931</v>
      </c>
      <c r="C78" s="2">
        <v>0.91610101286155654</v>
      </c>
      <c r="D78">
        <f t="shared" si="0"/>
        <v>0.8392410657659698</v>
      </c>
      <c r="E78" s="22">
        <f t="shared" si="1"/>
        <v>-0.17525728867645832</v>
      </c>
      <c r="F78">
        <v>9378126</v>
      </c>
      <c r="G78" s="19">
        <f t="shared" si="2"/>
        <v>16.053890514241985</v>
      </c>
      <c r="H78">
        <v>221523364067.8045</v>
      </c>
      <c r="I78" s="22">
        <f t="shared" si="3"/>
        <v>26.123793901987614</v>
      </c>
      <c r="J78">
        <v>3826205000000</v>
      </c>
      <c r="K78" s="22">
        <f t="shared" si="4"/>
        <v>28.972894566274412</v>
      </c>
      <c r="L78">
        <v>0.94756541869460875</v>
      </c>
      <c r="M78" s="22">
        <f t="shared" si="5"/>
        <v>-5.3859300931787174E-2</v>
      </c>
    </row>
    <row r="79" spans="1:13" x14ac:dyDescent="0.2">
      <c r="A79" s="2">
        <v>21</v>
      </c>
      <c r="B79" s="2">
        <v>8.4054907401783403</v>
      </c>
      <c r="C79" s="2">
        <v>-0.60549054944348057</v>
      </c>
      <c r="D79">
        <f t="shared" si="0"/>
        <v>0.36661880546536801</v>
      </c>
      <c r="E79" s="22">
        <f t="shared" si="1"/>
        <v>-1.0034326479326348</v>
      </c>
      <c r="F79">
        <v>9449213</v>
      </c>
      <c r="G79" s="19">
        <f t="shared" si="2"/>
        <v>16.061442015578638</v>
      </c>
      <c r="H79">
        <v>259899243504.95865</v>
      </c>
      <c r="I79" s="22">
        <f t="shared" si="3"/>
        <v>26.283559867873802</v>
      </c>
      <c r="J79">
        <v>3948465000000</v>
      </c>
      <c r="K79" s="22">
        <f t="shared" si="4"/>
        <v>29.004348011719141</v>
      </c>
      <c r="L79">
        <v>1.088359400370706</v>
      </c>
      <c r="M79" s="22">
        <f t="shared" si="5"/>
        <v>8.4671425109479906E-2</v>
      </c>
    </row>
    <row r="80" spans="1:13" x14ac:dyDescent="0.2">
      <c r="A80" s="2">
        <v>22</v>
      </c>
      <c r="B80" s="2">
        <v>8.6726628952161064</v>
      </c>
      <c r="C80" s="2">
        <v>-0.69266287614261657</v>
      </c>
      <c r="D80">
        <f t="shared" si="0"/>
        <v>0.4797818599861618</v>
      </c>
      <c r="E80" s="22">
        <f t="shared" si="1"/>
        <v>-0.73442373673986228</v>
      </c>
      <c r="F80">
        <v>9519374</v>
      </c>
      <c r="G80" s="19">
        <f t="shared" si="2"/>
        <v>16.068839648302987</v>
      </c>
      <c r="H80">
        <v>248769750722.59991</v>
      </c>
      <c r="I80" s="22">
        <f t="shared" si="3"/>
        <v>26.239793609722959</v>
      </c>
      <c r="J80">
        <v>3925236000000</v>
      </c>
      <c r="K80" s="22">
        <f t="shared" si="4"/>
        <v>28.998447592743876</v>
      </c>
      <c r="L80">
        <v>1.0014220230161612</v>
      </c>
      <c r="M80" s="22">
        <f t="shared" si="5"/>
        <v>1.4210128989252341E-3</v>
      </c>
    </row>
    <row r="81" spans="1:13" x14ac:dyDescent="0.2">
      <c r="A81" s="2">
        <v>23</v>
      </c>
      <c r="B81" s="2">
        <v>8.8732095667797815</v>
      </c>
      <c r="C81" s="2">
        <v>-0.82320937604492173</v>
      </c>
      <c r="D81">
        <f t="shared" si="0"/>
        <v>0.6776736768082694</v>
      </c>
      <c r="E81" s="22">
        <f t="shared" si="1"/>
        <v>-0.38908940954770727</v>
      </c>
      <c r="F81">
        <v>9600379</v>
      </c>
      <c r="G81" s="19">
        <f t="shared" si="2"/>
        <v>16.077313134825449</v>
      </c>
      <c r="H81">
        <v>249565101475.46939</v>
      </c>
      <c r="I81" s="22">
        <f t="shared" si="3"/>
        <v>26.242985645859651</v>
      </c>
      <c r="J81">
        <v>3971859000000</v>
      </c>
      <c r="K81" s="22">
        <f t="shared" si="4"/>
        <v>29.010255362991963</v>
      </c>
      <c r="L81">
        <v>0.92739569140198341</v>
      </c>
      <c r="M81" s="22">
        <f t="shared" si="5"/>
        <v>-7.5374952925170449E-2</v>
      </c>
    </row>
    <row r="82" spans="1:13" x14ac:dyDescent="0.2">
      <c r="A82" s="2">
        <v>24</v>
      </c>
      <c r="B82" s="2">
        <v>8.2362579426282245</v>
      </c>
      <c r="C82" s="2">
        <v>-0.28625813336308426</v>
      </c>
      <c r="D82">
        <f t="shared" si="0"/>
        <v>8.1943718916517333E-2</v>
      </c>
      <c r="E82" s="22">
        <f t="shared" si="1"/>
        <v>-2.501722622043705</v>
      </c>
      <c r="F82">
        <v>9696110</v>
      </c>
      <c r="G82" s="19">
        <f t="shared" si="2"/>
        <v>16.087235332111369</v>
      </c>
      <c r="H82">
        <v>251793490103.53772</v>
      </c>
      <c r="I82" s="22">
        <f t="shared" si="3"/>
        <v>26.25187510478138</v>
      </c>
      <c r="J82">
        <v>4077423000000</v>
      </c>
      <c r="K82" s="22">
        <f t="shared" si="4"/>
        <v>29.036486287143102</v>
      </c>
      <c r="L82">
        <v>1.7445312915834705</v>
      </c>
      <c r="M82" s="22">
        <f t="shared" si="5"/>
        <v>0.55648591876296682</v>
      </c>
    </row>
    <row r="83" spans="1:13" x14ac:dyDescent="0.2">
      <c r="A83" s="2">
        <v>25</v>
      </c>
      <c r="B83" s="2">
        <v>6.2123870278442386</v>
      </c>
      <c r="C83" s="2">
        <v>1.2176128004943818</v>
      </c>
      <c r="D83">
        <f t="shared" si="0"/>
        <v>1.4825809319277712</v>
      </c>
      <c r="E83" s="22">
        <f t="shared" si="1"/>
        <v>0.39378444191925654</v>
      </c>
      <c r="F83">
        <v>9799186</v>
      </c>
      <c r="G83" s="19">
        <f t="shared" si="2"/>
        <v>16.097809878966537</v>
      </c>
      <c r="H83">
        <v>221067597699.18607</v>
      </c>
      <c r="I83" s="22">
        <f t="shared" si="3"/>
        <v>26.121734363636897</v>
      </c>
      <c r="J83">
        <v>4260470000000</v>
      </c>
      <c r="K83" s="22">
        <f t="shared" si="4"/>
        <v>29.080400598762569</v>
      </c>
      <c r="L83">
        <v>2.1211802450954735</v>
      </c>
      <c r="M83" s="22">
        <f t="shared" si="5"/>
        <v>0.75197265315783368</v>
      </c>
    </row>
    <row r="84" spans="1:13" x14ac:dyDescent="0.2">
      <c r="A84" s="2">
        <v>26</v>
      </c>
      <c r="B84" s="2">
        <v>6.6067870520596772</v>
      </c>
      <c r="C84" s="2">
        <v>0.38321271905848242</v>
      </c>
      <c r="D84">
        <f t="shared" si="0"/>
        <v>0.14685198804819538</v>
      </c>
      <c r="E84" s="22">
        <f t="shared" si="1"/>
        <v>-1.9183300834775254</v>
      </c>
      <c r="F84">
        <v>9923085</v>
      </c>
      <c r="G84" s="19">
        <f t="shared" si="2"/>
        <v>16.110374418817567</v>
      </c>
      <c r="H84">
        <v>220140602021.14182</v>
      </c>
      <c r="I84" s="22">
        <f t="shared" si="3"/>
        <v>26.117532279257379</v>
      </c>
      <c r="J84">
        <v>4348687000000</v>
      </c>
      <c r="K84" s="22">
        <f t="shared" si="4"/>
        <v>29.100895076386099</v>
      </c>
      <c r="L84">
        <v>1.5256099139809436</v>
      </c>
      <c r="M84" s="22">
        <f t="shared" si="5"/>
        <v>0.42239427369731503</v>
      </c>
    </row>
    <row r="85" spans="1:13" x14ac:dyDescent="0.2">
      <c r="A85" s="2">
        <v>27</v>
      </c>
      <c r="B85" s="2">
        <v>6.7577310968896587</v>
      </c>
      <c r="C85" s="2">
        <v>-3.7731306698008282E-2</v>
      </c>
      <c r="D85">
        <f t="shared" si="0"/>
        <v>1.4236515051391646E-3</v>
      </c>
      <c r="E85" s="22">
        <f t="shared" si="1"/>
        <v>-6.5545302254806161</v>
      </c>
      <c r="F85">
        <v>10057698</v>
      </c>
      <c r="G85" s="19">
        <f t="shared" si="2"/>
        <v>16.123848869413191</v>
      </c>
      <c r="H85">
        <v>236613045812.24426</v>
      </c>
      <c r="I85" s="22">
        <f t="shared" si="3"/>
        <v>26.189691925652966</v>
      </c>
      <c r="J85">
        <v>4460358000000</v>
      </c>
      <c r="K85" s="22">
        <f t="shared" si="4"/>
        <v>29.126250147797428</v>
      </c>
      <c r="L85">
        <v>2.1351518245125192</v>
      </c>
      <c r="M85" s="22">
        <f t="shared" si="5"/>
        <v>0.75853775633608611</v>
      </c>
    </row>
    <row r="86" spans="1:13" x14ac:dyDescent="0.2">
      <c r="A86" s="2">
        <v>28</v>
      </c>
      <c r="B86" s="2">
        <v>7.2221413605123059</v>
      </c>
      <c r="C86" s="2">
        <v>-0.85214147495322567</v>
      </c>
      <c r="D86">
        <f t="shared" si="0"/>
        <v>0.72614509333545896</v>
      </c>
      <c r="E86" s="22">
        <f t="shared" si="1"/>
        <v>-0.32000543104616264</v>
      </c>
      <c r="F86">
        <v>10175214</v>
      </c>
      <c r="G86" s="19">
        <f t="shared" si="2"/>
        <v>16.135465321012795</v>
      </c>
      <c r="H86">
        <v>253749019031.884</v>
      </c>
      <c r="I86" s="22">
        <f t="shared" si="3"/>
        <v>26.259611501410735</v>
      </c>
      <c r="J86">
        <v>4547336000000</v>
      </c>
      <c r="K86" s="22">
        <f t="shared" si="4"/>
        <v>29.14556268291707</v>
      </c>
      <c r="L86">
        <v>2.3969203345050687</v>
      </c>
      <c r="M86" s="22">
        <f t="shared" si="5"/>
        <v>0.87418471939933873</v>
      </c>
    </row>
    <row r="87" spans="1:13" ht="16" thickBot="1" x14ac:dyDescent="0.25">
      <c r="A87" s="3">
        <v>29</v>
      </c>
      <c r="B87" s="3">
        <v>7.1240523951293193</v>
      </c>
      <c r="C87" s="3">
        <v>-0.29405247142326907</v>
      </c>
      <c r="D87">
        <f t="shared" si="0"/>
        <v>8.6466855950132468E-2</v>
      </c>
      <c r="E87" s="23">
        <f t="shared" si="1"/>
        <v>-2.4479941066785593</v>
      </c>
      <c r="F87">
        <v>10285453</v>
      </c>
      <c r="G87" s="20">
        <f t="shared" si="2"/>
        <v>16.146241124824581</v>
      </c>
      <c r="H87">
        <v>249617661432.98987</v>
      </c>
      <c r="I87" s="23">
        <f t="shared" si="3"/>
        <v>26.24319622988466</v>
      </c>
      <c r="J87">
        <v>4604677000000</v>
      </c>
      <c r="K87" s="23">
        <f t="shared" si="4"/>
        <v>29.158093642024891</v>
      </c>
      <c r="L87">
        <v>2.7017772881944495</v>
      </c>
      <c r="M87" s="23">
        <f t="shared" si="5"/>
        <v>0.99390981134239542</v>
      </c>
    </row>
    <row r="89" spans="1:13" x14ac:dyDescent="0.2">
      <c r="A89" s="15" t="s">
        <v>96</v>
      </c>
      <c r="B89" s="15" t="s">
        <v>97</v>
      </c>
      <c r="C89" s="15" t="s">
        <v>98</v>
      </c>
      <c r="D89" s="15" t="s">
        <v>99</v>
      </c>
      <c r="E89" s="15" t="s">
        <v>100</v>
      </c>
      <c r="F89" s="27"/>
      <c r="G89" s="27"/>
      <c r="H89" s="27"/>
      <c r="I89" s="27"/>
      <c r="J89" s="27"/>
      <c r="K89" s="27"/>
    </row>
    <row r="90" spans="1:13" x14ac:dyDescent="0.2">
      <c r="A90" s="28">
        <v>-0.53611698218812054</v>
      </c>
      <c r="B90" s="28">
        <v>15.969291071900967</v>
      </c>
      <c r="C90" s="28">
        <v>24.993792381128191</v>
      </c>
      <c r="D90" s="28">
        <v>28.53406994593249</v>
      </c>
      <c r="E90" s="28">
        <v>2.1098239021926628</v>
      </c>
      <c r="F90" s="27"/>
      <c r="G90" s="27"/>
      <c r="H90" s="27"/>
      <c r="I90" s="27"/>
      <c r="J90" s="27"/>
      <c r="K90" s="27"/>
    </row>
    <row r="91" spans="1:13" x14ac:dyDescent="0.2">
      <c r="A91" s="28">
        <v>2.3120615130774316</v>
      </c>
      <c r="B91" s="28">
        <v>15.975156371188579</v>
      </c>
      <c r="C91" s="28">
        <v>25.024664188849961</v>
      </c>
      <c r="D91" s="28">
        <v>28.522416378518304</v>
      </c>
      <c r="E91" s="28">
        <v>1.5224755778195901E-2</v>
      </c>
      <c r="F91" s="27"/>
      <c r="G91" s="27"/>
      <c r="H91" s="27"/>
      <c r="I91" s="27"/>
      <c r="J91" s="27"/>
      <c r="K91" s="27"/>
    </row>
    <row r="92" spans="1:13" x14ac:dyDescent="0.2">
      <c r="A92" s="28">
        <v>-0.51872503235560918</v>
      </c>
      <c r="B92" s="28">
        <v>15.9809647593316</v>
      </c>
      <c r="C92" s="28">
        <v>24.893948045725754</v>
      </c>
      <c r="D92" s="28">
        <v>28.501543892156931</v>
      </c>
      <c r="E92" s="28">
        <v>0.79401963127301567</v>
      </c>
      <c r="F92" s="27"/>
      <c r="G92" s="27"/>
      <c r="H92" s="27"/>
      <c r="I92" s="27"/>
      <c r="J92" s="27"/>
      <c r="K92" s="27"/>
    </row>
    <row r="93" spans="1:13" x14ac:dyDescent="0.2">
      <c r="A93" s="28">
        <v>0.31592317251366903</v>
      </c>
      <c r="B93" s="28">
        <v>15.988071813947796</v>
      </c>
      <c r="C93" s="28">
        <v>25.066439886655967</v>
      </c>
      <c r="D93" s="28">
        <v>28.540091040408768</v>
      </c>
      <c r="E93" s="28">
        <v>0.95090172740919832</v>
      </c>
      <c r="F93" s="27"/>
      <c r="G93" s="27"/>
      <c r="H93" s="27"/>
      <c r="I93" s="27"/>
      <c r="J93" s="27"/>
      <c r="K93" s="27"/>
    </row>
    <row r="94" spans="1:13" x14ac:dyDescent="0.2">
      <c r="A94" s="28">
        <v>-0.14864982393192275</v>
      </c>
      <c r="B94" s="28">
        <v>15.993318853363334</v>
      </c>
      <c r="C94" s="28">
        <v>25.320753750197664</v>
      </c>
      <c r="D94" s="28">
        <v>28.57868841438486</v>
      </c>
      <c r="E94" s="28">
        <v>1.3379943189127752</v>
      </c>
      <c r="F94" s="27"/>
      <c r="G94" s="27"/>
      <c r="H94" s="27"/>
      <c r="I94" s="27"/>
      <c r="J94" s="27"/>
      <c r="K94" s="27"/>
    </row>
    <row r="95" spans="1:13" x14ac:dyDescent="0.2">
      <c r="A95" s="28">
        <v>-5.5069899956539556</v>
      </c>
      <c r="B95" s="28">
        <v>15.994910324169162</v>
      </c>
      <c r="C95" s="28">
        <v>25.378292183141035</v>
      </c>
      <c r="D95" s="28">
        <v>28.594359542372395</v>
      </c>
      <c r="E95" s="28">
        <v>9.017823403545025E-3</v>
      </c>
      <c r="F95" s="27"/>
      <c r="G95" s="27"/>
      <c r="H95" s="27"/>
      <c r="I95" s="27"/>
      <c r="J95" s="27"/>
      <c r="K95" s="27"/>
    </row>
    <row r="96" spans="1:13" x14ac:dyDescent="0.2">
      <c r="A96" s="28">
        <v>0.9823908770718599</v>
      </c>
      <c r="B96" s="28">
        <v>15.995482946203392</v>
      </c>
      <c r="C96" s="28">
        <v>25.376567964586616</v>
      </c>
      <c r="D96" s="28">
        <v>28.624602834500809</v>
      </c>
      <c r="E96" s="28">
        <v>0.42233399690441098</v>
      </c>
      <c r="F96" s="27"/>
      <c r="G96" s="27"/>
      <c r="H96" s="27"/>
      <c r="I96" s="27"/>
      <c r="J96" s="27"/>
      <c r="K96" s="27"/>
    </row>
    <row r="97" spans="1:11" x14ac:dyDescent="0.2">
      <c r="A97" s="28">
        <v>-1.3067891499172548</v>
      </c>
      <c r="B97" s="28">
        <v>15.996038067425516</v>
      </c>
      <c r="C97" s="28">
        <v>25.408913861525171</v>
      </c>
      <c r="D97" s="28">
        <v>28.666817487812796</v>
      </c>
      <c r="E97" s="28">
        <v>-0.20707375077933976</v>
      </c>
      <c r="F97" s="27"/>
      <c r="G97" s="27"/>
      <c r="H97" s="27"/>
      <c r="I97" s="27"/>
      <c r="J97" s="27"/>
      <c r="K97" s="27"/>
    </row>
    <row r="98" spans="1:11" x14ac:dyDescent="0.2">
      <c r="A98" s="28">
        <v>-6.1243752991238321</v>
      </c>
      <c r="B98" s="28">
        <v>15.996817338934218</v>
      </c>
      <c r="C98" s="28">
        <v>25.423148575071682</v>
      </c>
      <c r="D98" s="28">
        <v>28.708412151526598</v>
      </c>
      <c r="E98" s="28">
        <v>-0.10773598416438744</v>
      </c>
      <c r="F98" s="27"/>
      <c r="G98" s="27"/>
      <c r="H98" s="27"/>
      <c r="I98" s="27"/>
      <c r="J98" s="27"/>
      <c r="K98" s="27"/>
    </row>
    <row r="99" spans="1:11" x14ac:dyDescent="0.2">
      <c r="A99" s="28">
        <v>-0.23135971626008123</v>
      </c>
      <c r="B99" s="28">
        <v>15.998423093779971</v>
      </c>
      <c r="C99" s="28">
        <v>25.456816624137254</v>
      </c>
      <c r="D99" s="28">
        <v>28.754974587307757</v>
      </c>
      <c r="E99" s="28">
        <v>0.40930471566440607</v>
      </c>
      <c r="F99" s="27"/>
      <c r="G99" s="27"/>
      <c r="H99" s="27"/>
      <c r="I99" s="27"/>
      <c r="J99" s="27"/>
      <c r="K99" s="27"/>
    </row>
    <row r="100" spans="1:11" x14ac:dyDescent="0.2">
      <c r="A100" s="28">
        <v>-1.2702154032001758</v>
      </c>
      <c r="B100" s="28">
        <v>16.001107799059515</v>
      </c>
      <c r="C100" s="28">
        <v>25.368023072187377</v>
      </c>
      <c r="D100" s="28">
        <v>28.76936552542028</v>
      </c>
      <c r="E100" s="28">
        <v>0.90967810297761997</v>
      </c>
      <c r="F100" s="27"/>
      <c r="G100" s="27"/>
      <c r="H100" s="27"/>
      <c r="I100" s="27"/>
      <c r="J100" s="27"/>
      <c r="K100" s="27"/>
    </row>
    <row r="101" spans="1:11" x14ac:dyDescent="0.2">
      <c r="A101" s="28">
        <v>-0.69573859042956021</v>
      </c>
      <c r="B101" s="28">
        <v>16.00436217973655</v>
      </c>
      <c r="C101" s="28">
        <v>25.424359413673198</v>
      </c>
      <c r="D101" s="28">
        <v>28.791096890154776</v>
      </c>
      <c r="E101" s="28">
        <v>0.43673080079615612</v>
      </c>
      <c r="F101" s="9"/>
      <c r="G101" s="27"/>
      <c r="H101" s="27"/>
      <c r="I101" s="27"/>
      <c r="J101" s="27"/>
      <c r="K101" s="27"/>
    </row>
    <row r="102" spans="1:11" x14ac:dyDescent="0.2">
      <c r="A102" s="28">
        <v>-1.3749462219440662</v>
      </c>
      <c r="B102" s="28">
        <v>16.008083109164541</v>
      </c>
      <c r="C102" s="28">
        <v>25.627234858434438</v>
      </c>
      <c r="D102" s="28">
        <v>28.813932272724845</v>
      </c>
      <c r="E102" s="28">
        <v>0.530769085070664</v>
      </c>
      <c r="F102" s="2"/>
      <c r="G102" s="27"/>
      <c r="H102" s="27"/>
      <c r="I102" s="27"/>
      <c r="J102" s="27"/>
      <c r="K102" s="27"/>
    </row>
    <row r="103" spans="1:11" x14ac:dyDescent="0.2">
      <c r="A103" s="28">
        <v>-2.227704603761961</v>
      </c>
      <c r="B103" s="28">
        <v>16.012016099078117</v>
      </c>
      <c r="C103" s="28">
        <v>25.825625297192904</v>
      </c>
      <c r="D103" s="28">
        <v>28.856386753091595</v>
      </c>
      <c r="E103" s="28">
        <v>-1.0995470321811243</v>
      </c>
      <c r="F103" s="2"/>
      <c r="G103" s="27"/>
      <c r="H103" s="27"/>
      <c r="I103" s="27"/>
      <c r="J103" s="27"/>
      <c r="K103" s="27"/>
    </row>
    <row r="104" spans="1:11" x14ac:dyDescent="0.2">
      <c r="A104" s="28">
        <v>-0.46986196641787242</v>
      </c>
      <c r="B104" s="28">
        <v>16.016015526706191</v>
      </c>
      <c r="C104" s="28">
        <v>25.89692012951436</v>
      </c>
      <c r="D104" s="28">
        <v>28.884573772538165</v>
      </c>
      <c r="E104" s="28">
        <v>-0.37631942415090197</v>
      </c>
      <c r="F104" s="2"/>
      <c r="G104" s="27"/>
      <c r="H104" s="27"/>
      <c r="I104" s="27"/>
      <c r="J104" s="27"/>
      <c r="K104" s="27"/>
    </row>
    <row r="105" spans="1:11" x14ac:dyDescent="0.2">
      <c r="A105" s="28">
        <v>0.2135922375339146</v>
      </c>
      <c r="B105" s="28">
        <v>16.02164036577101</v>
      </c>
      <c r="C105" s="28">
        <v>26.026153805493241</v>
      </c>
      <c r="D105" s="28">
        <v>28.930147087733019</v>
      </c>
      <c r="E105" s="28">
        <v>0.56384323439033834</v>
      </c>
      <c r="F105" s="27"/>
      <c r="G105" s="27"/>
      <c r="H105" s="27"/>
      <c r="I105" s="27"/>
      <c r="J105" s="27"/>
      <c r="K105" s="27"/>
    </row>
    <row r="106" spans="1:11" x14ac:dyDescent="0.2">
      <c r="A106" s="28">
        <v>-2.5853459705585751</v>
      </c>
      <c r="B106" s="28">
        <v>16.029055890917263</v>
      </c>
      <c r="C106" s="28">
        <v>26.178102376288201</v>
      </c>
      <c r="D106" s="28">
        <v>28.963961112746361</v>
      </c>
      <c r="E106" s="28">
        <v>1.0388245027143939</v>
      </c>
      <c r="F106" s="9"/>
      <c r="G106" s="9"/>
      <c r="H106" s="9"/>
      <c r="I106" s="9"/>
      <c r="J106" s="27"/>
      <c r="K106" s="27"/>
    </row>
    <row r="107" spans="1:11" x14ac:dyDescent="0.2">
      <c r="A107" s="28">
        <v>-0.9043781054055936</v>
      </c>
      <c r="B107" s="28">
        <v>16.036846223824966</v>
      </c>
      <c r="C107" s="28">
        <v>26.261096116437415</v>
      </c>
      <c r="D107" s="28">
        <v>28.959445339404944</v>
      </c>
      <c r="E107" s="28">
        <v>1.1741016548203902</v>
      </c>
      <c r="F107" s="2"/>
      <c r="G107" s="2"/>
      <c r="H107" s="2"/>
      <c r="I107" s="2"/>
      <c r="J107" s="27"/>
      <c r="K107" s="27"/>
    </row>
    <row r="108" spans="1:11" x14ac:dyDescent="0.2">
      <c r="A108" s="28">
        <v>0.70757319036652622</v>
      </c>
      <c r="B108" s="28">
        <v>16.045365267954335</v>
      </c>
      <c r="C108" s="28">
        <v>25.968671240108435</v>
      </c>
      <c r="D108" s="28">
        <v>28.915077580935588</v>
      </c>
      <c r="E108" s="28">
        <v>0.85819757092211901</v>
      </c>
      <c r="F108" s="2"/>
      <c r="G108" s="2"/>
      <c r="H108" s="2"/>
      <c r="I108" s="2"/>
      <c r="J108" s="27"/>
      <c r="K108" s="27"/>
    </row>
    <row r="109" spans="1:11" x14ac:dyDescent="0.2">
      <c r="A109" s="28">
        <v>-0.17525728867645832</v>
      </c>
      <c r="B109" s="28">
        <v>16.053890514241985</v>
      </c>
      <c r="C109" s="28">
        <v>26.123793901987614</v>
      </c>
      <c r="D109" s="28">
        <v>28.972894566274412</v>
      </c>
      <c r="E109" s="28">
        <v>-5.3859300931787174E-2</v>
      </c>
      <c r="F109" s="27"/>
      <c r="G109" s="27"/>
      <c r="H109" s="27"/>
      <c r="I109" s="27"/>
      <c r="J109" s="27"/>
      <c r="K109" s="27"/>
    </row>
    <row r="110" spans="1:11" x14ac:dyDescent="0.2">
      <c r="A110" s="28">
        <v>-1.0034326479326348</v>
      </c>
      <c r="B110" s="28">
        <v>16.061442015578638</v>
      </c>
      <c r="C110" s="28">
        <v>26.283559867873802</v>
      </c>
      <c r="D110" s="28">
        <v>29.004348011719141</v>
      </c>
      <c r="E110" s="28">
        <v>8.4671425109479906E-2</v>
      </c>
      <c r="F110" s="27"/>
      <c r="G110" s="27"/>
      <c r="H110" s="27"/>
      <c r="I110" s="27"/>
      <c r="J110" s="27"/>
      <c r="K110" s="27"/>
    </row>
    <row r="111" spans="1:11" x14ac:dyDescent="0.2">
      <c r="A111" s="28">
        <v>-0.73442373673986228</v>
      </c>
      <c r="B111" s="28">
        <v>16.068839648302987</v>
      </c>
      <c r="C111" s="28">
        <v>26.239793609722959</v>
      </c>
      <c r="D111" s="28">
        <v>28.998447592743876</v>
      </c>
      <c r="E111" s="28">
        <v>1.4210128989252341E-3</v>
      </c>
      <c r="F111" s="27"/>
      <c r="G111" s="27"/>
      <c r="H111" s="27"/>
      <c r="I111" s="27"/>
      <c r="J111" s="27"/>
      <c r="K111" s="27"/>
    </row>
    <row r="112" spans="1:11" x14ac:dyDescent="0.2">
      <c r="A112" s="28">
        <v>-0.38908940954770727</v>
      </c>
      <c r="B112" s="28">
        <v>16.077313134825449</v>
      </c>
      <c r="C112" s="28">
        <v>26.242985645859651</v>
      </c>
      <c r="D112" s="28">
        <v>29.010255362991963</v>
      </c>
      <c r="E112" s="28">
        <v>-7.5374952925170449E-2</v>
      </c>
      <c r="F112" s="27"/>
      <c r="G112" s="27"/>
      <c r="H112" s="27"/>
      <c r="I112" s="27"/>
      <c r="J112" s="27"/>
      <c r="K112" s="27"/>
    </row>
    <row r="113" spans="1:11" x14ac:dyDescent="0.2">
      <c r="A113" s="28">
        <v>-2.501722622043705</v>
      </c>
      <c r="B113" s="28">
        <v>16.087235332111369</v>
      </c>
      <c r="C113" s="28">
        <v>26.25187510478138</v>
      </c>
      <c r="D113" s="28">
        <v>29.036486287143102</v>
      </c>
      <c r="E113" s="28">
        <v>0.55648591876296682</v>
      </c>
      <c r="F113" s="27"/>
      <c r="G113" s="27"/>
      <c r="H113" s="27"/>
      <c r="I113" s="27"/>
      <c r="J113" s="27"/>
      <c r="K113" s="27"/>
    </row>
    <row r="114" spans="1:11" x14ac:dyDescent="0.2">
      <c r="A114" s="28">
        <v>0.39378444191925654</v>
      </c>
      <c r="B114" s="28">
        <v>16.097809878966537</v>
      </c>
      <c r="C114" s="28">
        <v>26.121734363636897</v>
      </c>
      <c r="D114" s="28">
        <v>29.080400598762569</v>
      </c>
      <c r="E114" s="28">
        <v>0.75197265315783368</v>
      </c>
      <c r="F114" s="27"/>
      <c r="G114" s="27"/>
      <c r="H114" s="27"/>
      <c r="I114" s="27"/>
      <c r="J114" s="27"/>
      <c r="K114" s="27"/>
    </row>
    <row r="115" spans="1:11" x14ac:dyDescent="0.2">
      <c r="A115" s="28">
        <v>-1.9183300834775254</v>
      </c>
      <c r="B115" s="28">
        <v>16.110374418817567</v>
      </c>
      <c r="C115" s="28">
        <v>26.117532279257379</v>
      </c>
      <c r="D115" s="28">
        <v>29.100895076386099</v>
      </c>
      <c r="E115" s="28">
        <v>0.42239427369731503</v>
      </c>
      <c r="F115" s="27"/>
      <c r="G115" s="27"/>
      <c r="H115" s="27"/>
      <c r="I115" s="27"/>
      <c r="J115" s="27"/>
      <c r="K115" s="27"/>
    </row>
    <row r="116" spans="1:11" x14ac:dyDescent="0.2">
      <c r="A116" s="28">
        <v>-6.5545302254806161</v>
      </c>
      <c r="B116" s="28">
        <v>16.123848869413191</v>
      </c>
      <c r="C116" s="28">
        <v>26.189691925652966</v>
      </c>
      <c r="D116" s="28">
        <v>29.126250147797428</v>
      </c>
      <c r="E116" s="28">
        <v>0.75853775633608611</v>
      </c>
      <c r="F116" s="27"/>
      <c r="G116" s="27"/>
      <c r="H116" s="27"/>
      <c r="I116" s="27"/>
      <c r="J116" s="27"/>
      <c r="K116" s="27"/>
    </row>
    <row r="117" spans="1:11" x14ac:dyDescent="0.2">
      <c r="A117" s="28">
        <v>-0.32000543104616264</v>
      </c>
      <c r="B117" s="28">
        <v>16.135465321012795</v>
      </c>
      <c r="C117" s="28">
        <v>26.259611501410735</v>
      </c>
      <c r="D117" s="28">
        <v>29.14556268291707</v>
      </c>
      <c r="E117" s="28">
        <v>0.87418471939933873</v>
      </c>
      <c r="F117" s="27"/>
      <c r="G117" s="27"/>
      <c r="H117" s="27"/>
      <c r="I117" s="27"/>
      <c r="J117" s="27"/>
      <c r="K117" s="27"/>
    </row>
    <row r="118" spans="1:11" x14ac:dyDescent="0.2">
      <c r="A118" s="28">
        <v>-2.4479941066785593</v>
      </c>
      <c r="B118" s="28">
        <v>16.146241124824581</v>
      </c>
      <c r="C118" s="28">
        <v>26.24319622988466</v>
      </c>
      <c r="D118" s="28">
        <v>29.158093642024891</v>
      </c>
      <c r="E118" s="28">
        <v>0.99390981134239542</v>
      </c>
      <c r="F118" s="27"/>
      <c r="G118" s="27"/>
      <c r="H118" s="27"/>
      <c r="I118" s="27"/>
      <c r="J118" s="27"/>
      <c r="K118" s="27"/>
    </row>
    <row r="119" spans="1:11" x14ac:dyDescent="0.2">
      <c r="A119" s="2"/>
      <c r="B119" s="2"/>
      <c r="C119" s="27"/>
      <c r="D119" s="27"/>
      <c r="E119" s="27"/>
      <c r="F119" s="27"/>
      <c r="G119" s="27"/>
      <c r="H119" s="27"/>
      <c r="I119" s="27"/>
      <c r="J119" s="27"/>
      <c r="K119" s="27"/>
    </row>
    <row r="120" spans="1:11" x14ac:dyDescent="0.2">
      <c r="A120" t="s">
        <v>35</v>
      </c>
      <c r="J120" s="27"/>
      <c r="K120" s="27"/>
    </row>
    <row r="121" spans="1:11" ht="16" thickBot="1" x14ac:dyDescent="0.25">
      <c r="J121" s="27"/>
      <c r="K121" s="27"/>
    </row>
    <row r="122" spans="1:11" x14ac:dyDescent="0.2">
      <c r="A122" s="5" t="s">
        <v>36</v>
      </c>
      <c r="B122" s="5"/>
      <c r="J122" s="27"/>
      <c r="K122" s="27"/>
    </row>
    <row r="123" spans="1:11" x14ac:dyDescent="0.2">
      <c r="A123" s="2" t="s">
        <v>37</v>
      </c>
      <c r="B123" s="2">
        <v>0.26935385398855366</v>
      </c>
      <c r="J123" s="27"/>
      <c r="K123" s="27"/>
    </row>
    <row r="124" spans="1:11" x14ac:dyDescent="0.2">
      <c r="A124" s="2" t="s">
        <v>38</v>
      </c>
      <c r="B124" s="2">
        <v>7.2551498658487076E-2</v>
      </c>
      <c r="J124" s="27"/>
      <c r="K124" s="27"/>
    </row>
    <row r="125" spans="1:11" x14ac:dyDescent="0.2">
      <c r="A125" s="2" t="s">
        <v>39</v>
      </c>
      <c r="B125" s="2">
        <v>-8.2023251565098418E-2</v>
      </c>
      <c r="J125" s="27"/>
      <c r="K125" s="27"/>
    </row>
    <row r="126" spans="1:11" x14ac:dyDescent="0.2">
      <c r="A126" s="2" t="s">
        <v>40</v>
      </c>
      <c r="B126" s="2">
        <v>2.0840499433491706</v>
      </c>
      <c r="J126" s="27"/>
      <c r="K126" s="27"/>
    </row>
    <row r="127" spans="1:11" ht="16" thickBot="1" x14ac:dyDescent="0.25">
      <c r="A127" s="3" t="s">
        <v>41</v>
      </c>
      <c r="B127" s="3">
        <v>29</v>
      </c>
      <c r="J127" s="27"/>
      <c r="K127" s="27"/>
    </row>
    <row r="128" spans="1:11" x14ac:dyDescent="0.2">
      <c r="J128" s="27"/>
      <c r="K128" s="27"/>
    </row>
    <row r="129" spans="1:11" ht="16" thickBot="1" x14ac:dyDescent="0.25">
      <c r="A129" t="s">
        <v>42</v>
      </c>
      <c r="J129" s="27"/>
      <c r="K129" s="27"/>
    </row>
    <row r="130" spans="1:11" x14ac:dyDescent="0.2">
      <c r="A130" s="4"/>
      <c r="B130" s="4" t="s">
        <v>47</v>
      </c>
      <c r="C130" s="4" t="s">
        <v>48</v>
      </c>
      <c r="D130" s="4" t="s">
        <v>49</v>
      </c>
      <c r="E130" s="4" t="s">
        <v>50</v>
      </c>
      <c r="F130" s="4" t="s">
        <v>51</v>
      </c>
      <c r="J130" s="27"/>
      <c r="K130" s="27"/>
    </row>
    <row r="131" spans="1:11" x14ac:dyDescent="0.2">
      <c r="A131" s="2" t="s">
        <v>43</v>
      </c>
      <c r="B131" s="2">
        <v>4</v>
      </c>
      <c r="C131" s="2">
        <v>8.1542509079735765</v>
      </c>
      <c r="D131" s="2">
        <v>2.0385627269933941</v>
      </c>
      <c r="E131" s="2">
        <v>0.46936190130370309</v>
      </c>
      <c r="F131" s="2">
        <v>0.75763974748987373</v>
      </c>
      <c r="J131" s="27"/>
      <c r="K131" s="27"/>
    </row>
    <row r="132" spans="1:11" x14ac:dyDescent="0.2">
      <c r="A132" s="2" t="s">
        <v>44</v>
      </c>
      <c r="B132" s="2">
        <v>24</v>
      </c>
      <c r="C132" s="2">
        <v>104.23833999296836</v>
      </c>
      <c r="D132" s="2">
        <v>4.3432641663736815</v>
      </c>
      <c r="E132" s="2"/>
      <c r="F132" s="2"/>
      <c r="J132" s="27"/>
      <c r="K132" s="27"/>
    </row>
    <row r="133" spans="1:11" ht="16" thickBot="1" x14ac:dyDescent="0.25">
      <c r="A133" s="3" t="s">
        <v>45</v>
      </c>
      <c r="B133" s="3">
        <v>28</v>
      </c>
      <c r="C133" s="3">
        <v>112.39259090094194</v>
      </c>
      <c r="D133" s="3"/>
      <c r="E133" s="3"/>
      <c r="F133" s="3"/>
      <c r="J133" s="27"/>
      <c r="K133" s="27"/>
    </row>
    <row r="134" spans="1:11" ht="16" thickBot="1" x14ac:dyDescent="0.25">
      <c r="J134" s="27"/>
      <c r="K134" s="27"/>
    </row>
    <row r="135" spans="1:11" x14ac:dyDescent="0.2">
      <c r="A135" s="4"/>
      <c r="B135" s="4" t="s">
        <v>52</v>
      </c>
      <c r="C135" s="4" t="s">
        <v>40</v>
      </c>
      <c r="D135" s="4" t="s">
        <v>53</v>
      </c>
      <c r="E135" s="4" t="s">
        <v>54</v>
      </c>
      <c r="F135" s="4" t="s">
        <v>55</v>
      </c>
      <c r="G135" s="4" t="s">
        <v>56</v>
      </c>
      <c r="H135" s="4" t="s">
        <v>57</v>
      </c>
      <c r="I135" s="4" t="s">
        <v>58</v>
      </c>
      <c r="J135" s="27"/>
      <c r="K135" s="27"/>
    </row>
    <row r="136" spans="1:11" x14ac:dyDescent="0.2">
      <c r="A136" s="2" t="s">
        <v>46</v>
      </c>
      <c r="B136" s="2">
        <v>191.36214551203028</v>
      </c>
      <c r="C136" s="2">
        <v>204.934035368699</v>
      </c>
      <c r="D136" s="25">
        <v>0.93377434923266223</v>
      </c>
      <c r="E136" s="2">
        <v>0.35972055628515609</v>
      </c>
      <c r="F136" s="2">
        <v>-231.60091531405448</v>
      </c>
      <c r="G136" s="2">
        <v>614.32520633811509</v>
      </c>
      <c r="H136" s="2">
        <v>-231.60091531405448</v>
      </c>
      <c r="I136" s="2">
        <v>614.32520633811509</v>
      </c>
      <c r="J136" s="27"/>
      <c r="K136" s="27"/>
    </row>
    <row r="137" spans="1:11" x14ac:dyDescent="0.2">
      <c r="A137" s="2" t="s">
        <v>97</v>
      </c>
      <c r="B137" s="2">
        <v>-11.617647750979906</v>
      </c>
      <c r="C137" s="2">
        <v>21.245902394082393</v>
      </c>
      <c r="D137" s="25">
        <v>-0.54681827749598255</v>
      </c>
      <c r="E137" s="2">
        <v>0.58955216424882262</v>
      </c>
      <c r="F137" s="2">
        <v>-55.467035142615977</v>
      </c>
      <c r="G137" s="2">
        <v>32.231739640656166</v>
      </c>
      <c r="H137" s="2">
        <v>-55.467035142615977</v>
      </c>
      <c r="I137" s="2">
        <v>32.231739640656166</v>
      </c>
      <c r="J137" s="27"/>
      <c r="K137" s="27"/>
    </row>
    <row r="138" spans="1:11" x14ac:dyDescent="0.2">
      <c r="A138" s="2" t="s">
        <v>98</v>
      </c>
      <c r="B138" s="2">
        <v>0.85800634966193401</v>
      </c>
      <c r="C138" s="2">
        <v>3.0705774304552347</v>
      </c>
      <c r="D138" s="25">
        <v>0.27942833851114723</v>
      </c>
      <c r="E138" s="2">
        <v>0.78231009752232572</v>
      </c>
      <c r="F138" s="2">
        <v>-5.4793539924221033</v>
      </c>
      <c r="G138" s="2">
        <v>7.1953666917459707</v>
      </c>
      <c r="H138" s="2">
        <v>-5.4793539924221033</v>
      </c>
      <c r="I138" s="2">
        <v>7.1953666917459707</v>
      </c>
      <c r="J138" s="27"/>
      <c r="K138" s="27"/>
    </row>
    <row r="139" spans="1:11" x14ac:dyDescent="0.2">
      <c r="A139" s="2" t="s">
        <v>99</v>
      </c>
      <c r="B139" s="2">
        <v>-0.99254825692514426</v>
      </c>
      <c r="C139" s="2">
        <v>9.3869597908651308</v>
      </c>
      <c r="D139" s="25">
        <v>-0.10573692431185625</v>
      </c>
      <c r="E139" s="2">
        <v>0.91666989362877982</v>
      </c>
      <c r="F139" s="2">
        <v>-20.366281067351796</v>
      </c>
      <c r="G139" s="2">
        <v>18.381184553501509</v>
      </c>
      <c r="H139" s="2">
        <v>-20.366281067351796</v>
      </c>
      <c r="I139" s="2">
        <v>18.381184553501509</v>
      </c>
      <c r="J139" s="27"/>
      <c r="K139" s="27"/>
    </row>
    <row r="140" spans="1:11" ht="16" thickBot="1" x14ac:dyDescent="0.25">
      <c r="A140" s="3" t="s">
        <v>100</v>
      </c>
      <c r="B140" s="3">
        <v>0.52282041714659111</v>
      </c>
      <c r="C140" s="3">
        <v>0.66591130742529669</v>
      </c>
      <c r="D140" s="18">
        <v>0.7851201974149421</v>
      </c>
      <c r="E140" s="3">
        <v>0.44006514989183187</v>
      </c>
      <c r="F140" s="3">
        <v>-0.85155297242031658</v>
      </c>
      <c r="G140" s="3">
        <v>1.8971938067134988</v>
      </c>
      <c r="H140" s="3">
        <v>-0.85155297242031658</v>
      </c>
      <c r="I140" s="3">
        <v>1.8971938067134988</v>
      </c>
      <c r="J140" s="27"/>
      <c r="K140" s="27"/>
    </row>
    <row r="141" spans="1:11" x14ac:dyDescent="0.2">
      <c r="J141" s="27"/>
      <c r="K141" s="27"/>
    </row>
    <row r="142" spans="1:11" x14ac:dyDescent="0.2">
      <c r="J142" s="27"/>
      <c r="K142" s="27"/>
    </row>
    <row r="143" spans="1:11" x14ac:dyDescent="0.2">
      <c r="J143" s="27"/>
      <c r="K143" s="27"/>
    </row>
    <row r="144" spans="1:11" x14ac:dyDescent="0.2">
      <c r="A144" s="2"/>
      <c r="B144" s="2"/>
      <c r="C144" s="2"/>
      <c r="D144" s="2"/>
      <c r="E144" s="2"/>
      <c r="F144" s="2"/>
      <c r="G144" s="27"/>
      <c r="H144" s="27"/>
      <c r="I144" s="27"/>
      <c r="J144" s="27"/>
      <c r="K144" s="27"/>
    </row>
    <row r="145" spans="1:11" x14ac:dyDescent="0.2">
      <c r="A145" s="2"/>
      <c r="B145" s="2"/>
      <c r="C145" s="2"/>
      <c r="D145" s="2"/>
      <c r="E145" s="2"/>
      <c r="F145" s="2"/>
      <c r="G145" s="27"/>
      <c r="H145" s="27"/>
      <c r="I145" s="27"/>
      <c r="J145" s="27"/>
      <c r="K145" s="27"/>
    </row>
    <row r="146" spans="1:11" x14ac:dyDescent="0.2">
      <c r="A146" s="2"/>
      <c r="B146" s="2"/>
      <c r="C146" s="2"/>
      <c r="D146" s="2"/>
      <c r="E146" s="2"/>
      <c r="F146" s="2"/>
      <c r="G146" s="27"/>
      <c r="H146" s="27"/>
      <c r="I146" s="27"/>
      <c r="J146" s="27"/>
      <c r="K146" s="27"/>
    </row>
    <row r="147" spans="1:11" x14ac:dyDescent="0.2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</row>
    <row r="148" spans="1:11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27"/>
      <c r="K148" s="27"/>
    </row>
    <row r="149" spans="1:1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7"/>
      <c r="K149" s="27"/>
    </row>
    <row r="150" spans="1:1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7"/>
      <c r="K150" s="27"/>
    </row>
    <row r="151" spans="1:11" x14ac:dyDescent="0.2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</row>
    <row r="152" spans="1:11" x14ac:dyDescent="0.2">
      <c r="A152" s="26"/>
      <c r="B152" s="27"/>
      <c r="C152" s="27"/>
      <c r="D152" s="27"/>
      <c r="E152" s="27"/>
      <c r="F152" s="27"/>
      <c r="G152" s="27"/>
      <c r="H152" s="27"/>
      <c r="I152" s="27"/>
      <c r="J152" s="27"/>
      <c r="K152" s="27"/>
    </row>
    <row r="153" spans="1:11" x14ac:dyDescent="0.2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</row>
    <row r="154" spans="1:11" x14ac:dyDescent="0.2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</row>
    <row r="155" spans="1:11" x14ac:dyDescent="0.2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</row>
    <row r="156" spans="1:11" x14ac:dyDescent="0.2">
      <c r="A156" s="24"/>
      <c r="B156" s="24"/>
      <c r="C156" s="27"/>
      <c r="D156" s="27"/>
      <c r="E156" s="27"/>
      <c r="F156" s="27"/>
      <c r="G156" s="27"/>
      <c r="H156" s="27"/>
      <c r="I156" s="27"/>
      <c r="J156" s="27"/>
      <c r="K156" s="27"/>
    </row>
    <row r="157" spans="1:11" x14ac:dyDescent="0.2">
      <c r="A157" s="2"/>
      <c r="B157" s="2"/>
      <c r="C157" s="27"/>
      <c r="D157" s="27"/>
      <c r="E157" s="27"/>
      <c r="F157" s="27"/>
      <c r="G157" s="27"/>
      <c r="H157" s="27"/>
      <c r="I157" s="27"/>
      <c r="J157" s="27"/>
      <c r="K157" s="27"/>
    </row>
    <row r="158" spans="1:11" x14ac:dyDescent="0.2">
      <c r="A158" s="2"/>
      <c r="B158" s="2"/>
      <c r="C158" s="27"/>
      <c r="D158" s="27"/>
      <c r="E158" s="27"/>
      <c r="F158" s="27"/>
      <c r="G158" s="27"/>
      <c r="H158" s="27"/>
      <c r="I158" s="27"/>
      <c r="J158" s="27"/>
      <c r="K158" s="27"/>
    </row>
    <row r="159" spans="1:11" x14ac:dyDescent="0.2">
      <c r="A159" s="2"/>
      <c r="B159" s="2"/>
      <c r="C159" s="27"/>
      <c r="D159" s="27"/>
      <c r="E159" s="27"/>
      <c r="F159" s="27"/>
      <c r="G159" s="27"/>
      <c r="H159" s="27"/>
      <c r="I159" s="27"/>
      <c r="J159" s="27"/>
      <c r="K159" s="27"/>
    </row>
    <row r="160" spans="1:11" x14ac:dyDescent="0.2">
      <c r="A160" s="2"/>
      <c r="B160" s="2"/>
      <c r="C160" s="27"/>
      <c r="D160" s="27"/>
      <c r="E160" s="27"/>
      <c r="F160" s="27"/>
      <c r="G160" s="27"/>
      <c r="H160" s="27"/>
      <c r="I160" s="27"/>
      <c r="J160" s="27"/>
      <c r="K160" s="27"/>
    </row>
    <row r="161" spans="1:11" x14ac:dyDescent="0.2">
      <c r="A161" s="2"/>
      <c r="B161" s="2"/>
      <c r="C161" s="27"/>
      <c r="D161" s="27"/>
      <c r="E161" s="27"/>
      <c r="F161" s="27"/>
      <c r="G161" s="27"/>
      <c r="H161" s="27"/>
      <c r="I161" s="27"/>
      <c r="J161" s="27"/>
      <c r="K161" s="27"/>
    </row>
    <row r="162" spans="1:11" x14ac:dyDescent="0.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</row>
    <row r="163" spans="1:11" x14ac:dyDescent="0.2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</row>
    <row r="164" spans="1:11" x14ac:dyDescent="0.2">
      <c r="A164" s="9"/>
      <c r="B164" s="9"/>
      <c r="C164" s="9"/>
      <c r="D164" s="9"/>
      <c r="E164" s="9"/>
      <c r="F164" s="9"/>
      <c r="G164" s="27"/>
      <c r="H164" s="27"/>
      <c r="I164" s="27"/>
      <c r="J164" s="27"/>
      <c r="K164" s="27"/>
    </row>
    <row r="165" spans="1:11" x14ac:dyDescent="0.2">
      <c r="A165" s="2"/>
      <c r="B165" s="2"/>
      <c r="C165" s="2"/>
      <c r="D165" s="2"/>
      <c r="E165" s="2"/>
      <c r="F165" s="2"/>
      <c r="G165" s="27"/>
      <c r="H165" s="27"/>
      <c r="I165" s="27"/>
      <c r="J165" s="27"/>
      <c r="K165" s="27"/>
    </row>
    <row r="166" spans="1:11" x14ac:dyDescent="0.2">
      <c r="A166" s="2"/>
      <c r="B166" s="2"/>
      <c r="C166" s="2"/>
      <c r="D166" s="2"/>
      <c r="E166" s="2"/>
      <c r="F166" s="2"/>
      <c r="G166" s="27"/>
      <c r="H166" s="27"/>
      <c r="I166" s="27"/>
      <c r="J166" s="27"/>
      <c r="K166" s="27"/>
    </row>
    <row r="167" spans="1:11" x14ac:dyDescent="0.2">
      <c r="A167" s="2"/>
      <c r="B167" s="2"/>
      <c r="C167" s="2"/>
      <c r="D167" s="2"/>
      <c r="E167" s="2"/>
      <c r="F167" s="2"/>
      <c r="G167" s="27"/>
      <c r="H167" s="27"/>
      <c r="I167" s="27"/>
      <c r="J167" s="27"/>
      <c r="K167" s="27"/>
    </row>
    <row r="168" spans="1:11" x14ac:dyDescent="0.2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</row>
    <row r="169" spans="1:11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27"/>
      <c r="K169" s="27"/>
    </row>
    <row r="170" spans="1:1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7"/>
      <c r="K170" s="27"/>
    </row>
    <row r="171" spans="1:1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7"/>
      <c r="K171" s="27"/>
    </row>
    <row r="172" spans="1:11" x14ac:dyDescent="0.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</row>
    <row r="173" spans="1:11" x14ac:dyDescent="0.2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</row>
    <row r="174" spans="1:11" x14ac:dyDescent="0.2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2A281-51E8-A84D-9195-6060AF7F1A08}">
  <dimension ref="A1:R123"/>
  <sheetViews>
    <sheetView tabSelected="1" topLeftCell="A39" zoomScale="88" workbookViewId="0">
      <selection activeCell="D121" sqref="D121"/>
    </sheetView>
  </sheetViews>
  <sheetFormatPr baseColWidth="10" defaultRowHeight="15" x14ac:dyDescent="0.2"/>
  <cols>
    <col min="1" max="1" width="12.33203125" customWidth="1"/>
    <col min="2" max="5" width="11" bestFit="1" customWidth="1"/>
    <col min="6" max="7" width="11.83203125" bestFit="1" customWidth="1"/>
    <col min="8" max="8" width="11" bestFit="1" customWidth="1"/>
    <col min="9" max="11" width="12" bestFit="1" customWidth="1"/>
    <col min="12" max="12" width="11" bestFit="1" customWidth="1"/>
    <col min="13" max="13" width="11.83203125" bestFit="1" customWidth="1"/>
    <col min="15" max="15" width="11.1640625" bestFit="1" customWidth="1"/>
    <col min="16" max="18" width="11.83203125" bestFit="1" customWidth="1"/>
  </cols>
  <sheetData>
    <row r="1" spans="1:6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s="1">
        <v>3.2400000095367401</v>
      </c>
      <c r="C2">
        <v>8617375</v>
      </c>
      <c r="D2">
        <v>71559304836.709381</v>
      </c>
      <c r="E2">
        <v>2467113466000</v>
      </c>
      <c r="F2">
        <v>8.2467889153053306</v>
      </c>
    </row>
    <row r="3" spans="1:6" x14ac:dyDescent="0.2">
      <c r="A3" t="s">
        <v>7</v>
      </c>
      <c r="B3" s="1">
        <v>5.7199997901916504</v>
      </c>
      <c r="C3">
        <v>8668067</v>
      </c>
      <c r="D3">
        <v>73802924035.852875</v>
      </c>
      <c r="E3">
        <v>2438529668000</v>
      </c>
      <c r="F3">
        <v>1.0153412427837338</v>
      </c>
    </row>
    <row r="4" spans="1:6" x14ac:dyDescent="0.2">
      <c r="A4" t="s">
        <v>8</v>
      </c>
      <c r="B4" s="1">
        <v>9.3299999237060494</v>
      </c>
      <c r="C4">
        <v>8718561</v>
      </c>
      <c r="D4">
        <v>64759616619.986122</v>
      </c>
      <c r="E4">
        <v>2388159000000</v>
      </c>
      <c r="F4">
        <v>2.2122710919302904</v>
      </c>
    </row>
    <row r="5" spans="1:6" x14ac:dyDescent="0.2">
      <c r="A5" t="s">
        <v>9</v>
      </c>
      <c r="B5" s="1">
        <v>9.5799999237060494</v>
      </c>
      <c r="C5">
        <v>8780745</v>
      </c>
      <c r="D5">
        <v>76951399688.958008</v>
      </c>
      <c r="E5">
        <v>2482013000000</v>
      </c>
      <c r="F5">
        <v>2.5880423161401183</v>
      </c>
    </row>
    <row r="6" spans="1:6" x14ac:dyDescent="0.2">
      <c r="A6" t="s">
        <v>10</v>
      </c>
      <c r="B6" s="1">
        <v>8.8999996185302699</v>
      </c>
      <c r="C6">
        <v>8826939</v>
      </c>
      <c r="D6">
        <v>99234716050.074997</v>
      </c>
      <c r="E6">
        <v>2579685000000</v>
      </c>
      <c r="F6">
        <v>3.8113913984446128</v>
      </c>
    </row>
    <row r="7" spans="1:6" x14ac:dyDescent="0.2">
      <c r="A7" t="s">
        <v>11</v>
      </c>
      <c r="B7" s="1">
        <v>9.5500001907348597</v>
      </c>
      <c r="C7">
        <v>8840998</v>
      </c>
      <c r="D7">
        <v>105111989263.34625</v>
      </c>
      <c r="E7">
        <v>2620430000000</v>
      </c>
      <c r="F7">
        <v>1.0090586064723368</v>
      </c>
    </row>
    <row r="8" spans="1:6" x14ac:dyDescent="0.2">
      <c r="A8" t="s">
        <v>12</v>
      </c>
      <c r="B8" s="1">
        <v>10.3599996566772</v>
      </c>
      <c r="C8">
        <v>8846062</v>
      </c>
      <c r="D8">
        <v>104930909376.67815</v>
      </c>
      <c r="E8">
        <v>2700891000000</v>
      </c>
      <c r="F8">
        <v>1.5255179578795435</v>
      </c>
    </row>
    <row r="9" spans="1:6" x14ac:dyDescent="0.2">
      <c r="A9" t="s">
        <v>13</v>
      </c>
      <c r="B9" s="1">
        <v>8.9399995803833008</v>
      </c>
      <c r="C9">
        <v>8850974</v>
      </c>
      <c r="D9">
        <v>108380482773.36821</v>
      </c>
      <c r="E9">
        <v>2817349000000</v>
      </c>
      <c r="F9">
        <v>0.8129596913657906</v>
      </c>
    </row>
    <row r="10" spans="1:6" x14ac:dyDescent="0.2">
      <c r="A10" t="s">
        <v>14</v>
      </c>
      <c r="B10" s="1">
        <v>7.6100001335143999</v>
      </c>
      <c r="C10">
        <v>8857874</v>
      </c>
      <c r="D10">
        <v>109934280596.43687</v>
      </c>
      <c r="E10">
        <v>2937007000000</v>
      </c>
      <c r="F10">
        <v>0.89786461561740794</v>
      </c>
    </row>
    <row r="11" spans="1:6" x14ac:dyDescent="0.2">
      <c r="A11" t="s">
        <v>15</v>
      </c>
      <c r="B11" s="1">
        <v>5.4699997901916504</v>
      </c>
      <c r="C11">
        <v>8872109</v>
      </c>
      <c r="D11">
        <v>113698565846.63072</v>
      </c>
      <c r="E11">
        <v>3076995000000</v>
      </c>
      <c r="F11">
        <v>1.5057704824390328</v>
      </c>
    </row>
    <row r="12" spans="1:6" x14ac:dyDescent="0.2">
      <c r="A12" t="s">
        <v>16</v>
      </c>
      <c r="B12" s="1">
        <v>4.7300000190734899</v>
      </c>
      <c r="C12">
        <v>8895960</v>
      </c>
      <c r="D12">
        <v>104038105933.72124</v>
      </c>
      <c r="E12">
        <v>3121596000000</v>
      </c>
      <c r="F12">
        <v>2.483522966054764</v>
      </c>
    </row>
    <row r="13" spans="1:6" x14ac:dyDescent="0.2">
      <c r="A13" t="s">
        <v>17</v>
      </c>
      <c r="B13" s="1">
        <v>4.9699997901916504</v>
      </c>
      <c r="C13">
        <v>8924958</v>
      </c>
      <c r="D13">
        <v>110067473888.52943</v>
      </c>
      <c r="E13">
        <v>3190175000000</v>
      </c>
      <c r="F13">
        <v>1.5476393976802854</v>
      </c>
    </row>
    <row r="14" spans="1:6" x14ac:dyDescent="0.2">
      <c r="A14" t="s">
        <v>18</v>
      </c>
      <c r="B14" s="1">
        <v>5.5599999427795401</v>
      </c>
      <c r="C14">
        <v>8958229</v>
      </c>
      <c r="D14">
        <v>134823837849.20174</v>
      </c>
      <c r="E14">
        <v>3263862000000</v>
      </c>
      <c r="F14">
        <v>1.7002394346743159</v>
      </c>
    </row>
    <row r="15" spans="1:6" x14ac:dyDescent="0.2">
      <c r="A15" t="s">
        <v>19</v>
      </c>
      <c r="B15" s="1">
        <v>6.6900000572204599</v>
      </c>
      <c r="C15">
        <v>8993531</v>
      </c>
      <c r="D15">
        <v>164409367388.31662</v>
      </c>
      <c r="E15">
        <v>3405411000000</v>
      </c>
      <c r="F15">
        <v>0.3330218977412045</v>
      </c>
    </row>
    <row r="16" spans="1:6" x14ac:dyDescent="0.2">
      <c r="A16" t="s">
        <v>20</v>
      </c>
      <c r="B16" s="1">
        <v>7.4899997711181596</v>
      </c>
      <c r="C16">
        <v>9029572</v>
      </c>
      <c r="D16">
        <v>176558857769.86792</v>
      </c>
      <c r="E16">
        <v>3502765000000</v>
      </c>
      <c r="F16">
        <v>0.68638305069896433</v>
      </c>
    </row>
    <row r="17" spans="1:6" x14ac:dyDescent="0.2">
      <c r="A17" t="s">
        <v>21</v>
      </c>
      <c r="B17" s="1">
        <v>7.0700001716613796</v>
      </c>
      <c r="C17">
        <v>9080505</v>
      </c>
      <c r="D17">
        <v>200916212626.38583</v>
      </c>
      <c r="E17">
        <v>3666091000000</v>
      </c>
      <c r="F17">
        <v>1.757413690745409</v>
      </c>
    </row>
    <row r="18" spans="1:6" x14ac:dyDescent="0.2">
      <c r="A18" t="s">
        <v>22</v>
      </c>
      <c r="B18" s="1">
        <v>6.1599998474121103</v>
      </c>
      <c r="C18">
        <v>9148092</v>
      </c>
      <c r="D18">
        <v>233886636681.06766</v>
      </c>
      <c r="E18">
        <v>3792176000000</v>
      </c>
      <c r="F18">
        <v>2.8258932313624712</v>
      </c>
    </row>
    <row r="19" spans="1:6" x14ac:dyDescent="0.2">
      <c r="A19" t="s">
        <v>23</v>
      </c>
      <c r="B19" s="1">
        <v>6.2399997711181596</v>
      </c>
      <c r="C19">
        <v>9219637</v>
      </c>
      <c r="D19">
        <v>254126018418.77682</v>
      </c>
      <c r="E19">
        <v>3775090000000</v>
      </c>
      <c r="F19">
        <v>3.2352352799719313</v>
      </c>
    </row>
    <row r="20" spans="1:6" x14ac:dyDescent="0.2">
      <c r="A20" t="s">
        <v>24</v>
      </c>
      <c r="B20" s="1">
        <v>8.3500003814697301</v>
      </c>
      <c r="C20">
        <v>9298515</v>
      </c>
      <c r="D20">
        <v>189692701664.53265</v>
      </c>
      <c r="E20">
        <v>3611259000000</v>
      </c>
      <c r="F20">
        <v>2.3589051005103272</v>
      </c>
    </row>
    <row r="21" spans="1:6" x14ac:dyDescent="0.2">
      <c r="A21" t="s">
        <v>25</v>
      </c>
      <c r="B21" s="1">
        <v>8.6099996566772496</v>
      </c>
      <c r="C21">
        <v>9378126</v>
      </c>
      <c r="D21">
        <v>221523364067.8045</v>
      </c>
      <c r="E21">
        <v>3826205000000</v>
      </c>
      <c r="F21">
        <v>0.94756541869460875</v>
      </c>
    </row>
    <row r="22" spans="1:6" x14ac:dyDescent="0.2">
      <c r="A22" t="s">
        <v>26</v>
      </c>
      <c r="B22" s="1">
        <v>7.8000001907348597</v>
      </c>
      <c r="C22">
        <v>9449213</v>
      </c>
      <c r="D22">
        <v>259899243504.95865</v>
      </c>
      <c r="E22">
        <v>3948465000000</v>
      </c>
      <c r="F22">
        <v>1.088359400370706</v>
      </c>
    </row>
    <row r="23" spans="1:6" x14ac:dyDescent="0.2">
      <c r="A23" t="s">
        <v>27</v>
      </c>
      <c r="B23" s="1">
        <v>7.9800000190734899</v>
      </c>
      <c r="C23">
        <v>9519374</v>
      </c>
      <c r="D23">
        <v>248769750722.59991</v>
      </c>
      <c r="E23">
        <v>3925236000000</v>
      </c>
      <c r="F23">
        <v>1.0014220230161612</v>
      </c>
    </row>
    <row r="24" spans="1:6" x14ac:dyDescent="0.2">
      <c r="A24" t="s">
        <v>28</v>
      </c>
      <c r="B24" s="1">
        <v>8.0500001907348597</v>
      </c>
      <c r="C24">
        <v>9600379</v>
      </c>
      <c r="D24">
        <v>249565101475.46939</v>
      </c>
      <c r="E24">
        <v>3971859000000</v>
      </c>
      <c r="F24">
        <v>0.92739569140198341</v>
      </c>
    </row>
    <row r="25" spans="1:6" x14ac:dyDescent="0.2">
      <c r="A25" t="s">
        <v>29</v>
      </c>
      <c r="B25" s="1">
        <v>7.9499998092651403</v>
      </c>
      <c r="C25">
        <v>9696110</v>
      </c>
      <c r="D25">
        <v>251793490103.53772</v>
      </c>
      <c r="E25">
        <v>4077423000000</v>
      </c>
      <c r="F25">
        <v>1.7445312915834705</v>
      </c>
    </row>
    <row r="26" spans="1:6" x14ac:dyDescent="0.2">
      <c r="A26" t="s">
        <v>30</v>
      </c>
      <c r="B26" s="1">
        <v>7.4299998283386204</v>
      </c>
      <c r="C26">
        <v>9799186</v>
      </c>
      <c r="D26">
        <v>221067597699.18607</v>
      </c>
      <c r="E26">
        <v>4260470000000</v>
      </c>
      <c r="F26">
        <v>2.1211802450954735</v>
      </c>
    </row>
    <row r="27" spans="1:6" x14ac:dyDescent="0.2">
      <c r="A27" t="s">
        <v>31</v>
      </c>
      <c r="B27" s="1">
        <v>6.9899997711181596</v>
      </c>
      <c r="C27">
        <v>9923085</v>
      </c>
      <c r="D27">
        <v>220140602021.14182</v>
      </c>
      <c r="E27">
        <v>4348687000000</v>
      </c>
      <c r="F27">
        <v>1.5256099139809436</v>
      </c>
    </row>
    <row r="28" spans="1:6" x14ac:dyDescent="0.2">
      <c r="A28" t="s">
        <v>32</v>
      </c>
      <c r="B28" s="1">
        <v>6.7199997901916504</v>
      </c>
      <c r="C28">
        <v>10057698</v>
      </c>
      <c r="D28">
        <v>236613045812.24426</v>
      </c>
      <c r="E28">
        <v>4460358000000</v>
      </c>
      <c r="F28">
        <v>2.1351518245125192</v>
      </c>
    </row>
    <row r="29" spans="1:6" x14ac:dyDescent="0.2">
      <c r="A29" t="s">
        <v>33</v>
      </c>
      <c r="B29" s="1">
        <v>6.3699998855590803</v>
      </c>
      <c r="C29">
        <v>10175214</v>
      </c>
      <c r="D29">
        <v>253749019031.884</v>
      </c>
      <c r="E29">
        <v>4547336000000</v>
      </c>
      <c r="F29">
        <v>2.3969203345050687</v>
      </c>
    </row>
    <row r="30" spans="1:6" x14ac:dyDescent="0.2">
      <c r="A30" t="s">
        <v>34</v>
      </c>
      <c r="B30" s="1">
        <v>6.8299999237060502</v>
      </c>
      <c r="C30">
        <v>10285453</v>
      </c>
      <c r="D30">
        <v>249617661432.98987</v>
      </c>
      <c r="E30">
        <v>4604677000000</v>
      </c>
      <c r="F30">
        <v>2.7017772881944495</v>
      </c>
    </row>
    <row r="32" spans="1:6" x14ac:dyDescent="0.2">
      <c r="A32" t="s">
        <v>35</v>
      </c>
    </row>
    <row r="33" spans="1:9" ht="16" thickBot="1" x14ac:dyDescent="0.25"/>
    <row r="34" spans="1:9" x14ac:dyDescent="0.2">
      <c r="A34" s="5" t="s">
        <v>36</v>
      </c>
      <c r="B34" s="5"/>
    </row>
    <row r="35" spans="1:9" x14ac:dyDescent="0.2">
      <c r="A35" s="2" t="s">
        <v>37</v>
      </c>
      <c r="B35" s="2">
        <v>0.79572717770776569</v>
      </c>
    </row>
    <row r="36" spans="1:9" x14ac:dyDescent="0.2">
      <c r="A36" s="2" t="s">
        <v>38</v>
      </c>
      <c r="B36" s="2">
        <v>0.63318174134276617</v>
      </c>
    </row>
    <row r="37" spans="1:9" x14ac:dyDescent="0.2">
      <c r="A37" s="2" t="s">
        <v>39</v>
      </c>
      <c r="B37" s="2">
        <v>0.57204536489989388</v>
      </c>
    </row>
    <row r="38" spans="1:9" x14ac:dyDescent="0.2">
      <c r="A38" s="2" t="s">
        <v>40</v>
      </c>
      <c r="B38" s="2">
        <v>1.0733784765857128</v>
      </c>
    </row>
    <row r="39" spans="1:9" ht="16" thickBot="1" x14ac:dyDescent="0.25">
      <c r="A39" s="3" t="s">
        <v>41</v>
      </c>
      <c r="B39" s="3">
        <v>29</v>
      </c>
    </row>
    <row r="41" spans="1:9" ht="16" thickBot="1" x14ac:dyDescent="0.25">
      <c r="A41" t="s">
        <v>42</v>
      </c>
    </row>
    <row r="42" spans="1:9" x14ac:dyDescent="0.2">
      <c r="A42" s="4"/>
      <c r="B42" s="4" t="s">
        <v>47</v>
      </c>
      <c r="C42" s="4" t="s">
        <v>48</v>
      </c>
      <c r="D42" s="4" t="s">
        <v>49</v>
      </c>
      <c r="E42" s="4" t="s">
        <v>50</v>
      </c>
      <c r="F42" s="4" t="s">
        <v>51</v>
      </c>
    </row>
    <row r="43" spans="1:9" x14ac:dyDescent="0.2">
      <c r="A43" s="2" t="s">
        <v>43</v>
      </c>
      <c r="B43" s="2">
        <v>4</v>
      </c>
      <c r="C43" s="2">
        <v>47.730330859815268</v>
      </c>
      <c r="D43" s="2">
        <v>11.932582714953817</v>
      </c>
      <c r="E43" s="2">
        <v>10.356873897072239</v>
      </c>
      <c r="F43" s="2">
        <v>5.1029100902283886E-5</v>
      </c>
    </row>
    <row r="44" spans="1:9" x14ac:dyDescent="0.2">
      <c r="A44" s="2" t="s">
        <v>44</v>
      </c>
      <c r="B44" s="2">
        <v>24</v>
      </c>
      <c r="C44" s="2">
        <v>27.651392495939177</v>
      </c>
      <c r="D44" s="2">
        <v>1.1521413539974656</v>
      </c>
      <c r="E44" s="2"/>
      <c r="F44" s="2"/>
    </row>
    <row r="45" spans="1:9" ht="16" thickBot="1" x14ac:dyDescent="0.25">
      <c r="A45" s="3" t="s">
        <v>45</v>
      </c>
      <c r="B45" s="3">
        <v>28</v>
      </c>
      <c r="C45" s="3">
        <v>75.381723355754445</v>
      </c>
      <c r="D45" s="3"/>
      <c r="E45" s="3"/>
      <c r="F45" s="3"/>
    </row>
    <row r="46" spans="1:9" ht="16" thickBot="1" x14ac:dyDescent="0.25"/>
    <row r="47" spans="1:9" x14ac:dyDescent="0.2">
      <c r="A47" s="4"/>
      <c r="B47" s="4" t="s">
        <v>52</v>
      </c>
      <c r="C47" s="4" t="s">
        <v>40</v>
      </c>
      <c r="D47" s="4" t="s">
        <v>53</v>
      </c>
      <c r="E47" s="4" t="s">
        <v>54</v>
      </c>
      <c r="F47" s="4" t="s">
        <v>55</v>
      </c>
      <c r="G47" s="4" t="s">
        <v>56</v>
      </c>
      <c r="H47" s="4" t="s">
        <v>57</v>
      </c>
      <c r="I47" s="4" t="s">
        <v>58</v>
      </c>
    </row>
    <row r="48" spans="1:9" x14ac:dyDescent="0.2">
      <c r="A48" s="2" t="s">
        <v>46</v>
      </c>
      <c r="B48" s="2">
        <v>-26.032540361508985</v>
      </c>
      <c r="C48" s="2">
        <v>8.9486398137610621</v>
      </c>
      <c r="D48" s="2">
        <v>-2.909105842150066</v>
      </c>
      <c r="E48" s="2">
        <v>7.6936546729182674E-3</v>
      </c>
      <c r="F48" s="2">
        <v>-44.501625201657724</v>
      </c>
      <c r="G48" s="2">
        <v>-7.5634555213602468</v>
      </c>
      <c r="H48" s="2">
        <v>-44.501625201657724</v>
      </c>
      <c r="I48" s="2">
        <v>-7.5634555213602468</v>
      </c>
    </row>
    <row r="49" spans="1:18" x14ac:dyDescent="0.2">
      <c r="A49" s="2" t="s">
        <v>2</v>
      </c>
      <c r="B49" s="2">
        <v>5.9267309180410837E-6</v>
      </c>
      <c r="C49" s="2">
        <v>1.3262628962365178E-6</v>
      </c>
      <c r="D49" s="2">
        <v>4.4687451747757754</v>
      </c>
      <c r="E49" s="2">
        <v>1.6036693908482808E-4</v>
      </c>
      <c r="F49" s="2">
        <v>3.1894588341579154E-6</v>
      </c>
      <c r="G49" s="2">
        <v>8.6640030019242524E-6</v>
      </c>
      <c r="H49" s="2">
        <v>3.1894588341579154E-6</v>
      </c>
      <c r="I49" s="2">
        <v>8.6640030019242524E-6</v>
      </c>
    </row>
    <row r="50" spans="1:18" x14ac:dyDescent="0.2">
      <c r="A50" s="2" t="s">
        <v>3</v>
      </c>
      <c r="B50" s="2">
        <v>3.3688501437131165E-11</v>
      </c>
      <c r="C50" s="2">
        <v>8.848537305529201E-12</v>
      </c>
      <c r="D50" s="2">
        <v>3.8072395780125348</v>
      </c>
      <c r="E50" s="2">
        <v>8.5633574242199688E-4</v>
      </c>
      <c r="F50" s="2">
        <v>1.5426018019737522E-11</v>
      </c>
      <c r="G50" s="2">
        <v>5.1950984854524811E-11</v>
      </c>
      <c r="H50" s="2">
        <v>1.5426018019737522E-11</v>
      </c>
      <c r="I50" s="2">
        <v>5.1950984854524811E-11</v>
      </c>
    </row>
    <row r="51" spans="1:18" x14ac:dyDescent="0.2">
      <c r="A51" s="2" t="s">
        <v>4</v>
      </c>
      <c r="B51" s="2">
        <v>-7.5151029582161062E-12</v>
      </c>
      <c r="C51" s="2">
        <v>1.4028271514119686E-12</v>
      </c>
      <c r="D51" s="2">
        <v>-5.3571125641901292</v>
      </c>
      <c r="E51" s="2">
        <v>1.6871804573849393E-5</v>
      </c>
      <c r="F51" s="2">
        <v>-1.0410395898228008E-11</v>
      </c>
      <c r="G51" s="2">
        <v>-4.6198100182042043E-12</v>
      </c>
      <c r="H51" s="2">
        <v>-1.0410395898228008E-11</v>
      </c>
      <c r="I51" s="2">
        <v>-4.6198100182042043E-12</v>
      </c>
    </row>
    <row r="52" spans="1:18" ht="16" thickBot="1" x14ac:dyDescent="0.25">
      <c r="A52" s="3" t="s">
        <v>5</v>
      </c>
      <c r="B52" s="3">
        <v>-0.59484649350320051</v>
      </c>
      <c r="C52" s="3">
        <v>0.14235378098196338</v>
      </c>
      <c r="D52" s="3">
        <v>-4.1786490629185975</v>
      </c>
      <c r="E52" s="3">
        <v>3.3517901841000687E-4</v>
      </c>
      <c r="F52" s="3">
        <v>-0.88865025731418568</v>
      </c>
      <c r="G52" s="3">
        <v>-0.30104272969221529</v>
      </c>
      <c r="H52" s="3">
        <v>-0.88865025731418568</v>
      </c>
      <c r="I52" s="3">
        <v>-0.30104272969221529</v>
      </c>
    </row>
    <row r="56" spans="1:18" x14ac:dyDescent="0.2">
      <c r="A56" t="s">
        <v>59</v>
      </c>
    </row>
    <row r="57" spans="1:18" ht="16" thickBot="1" x14ac:dyDescent="0.25"/>
    <row r="58" spans="1:18" x14ac:dyDescent="0.2">
      <c r="A58" s="4" t="s">
        <v>60</v>
      </c>
      <c r="B58" s="4" t="s">
        <v>61</v>
      </c>
      <c r="C58" s="4" t="s">
        <v>94</v>
      </c>
      <c r="D58" s="9" t="s">
        <v>95</v>
      </c>
      <c r="E58" s="1" t="s">
        <v>2</v>
      </c>
      <c r="F58" s="1" t="s">
        <v>3</v>
      </c>
      <c r="G58" s="1" t="s">
        <v>4</v>
      </c>
      <c r="H58" s="1" t="s">
        <v>5</v>
      </c>
      <c r="I58" s="1" t="s">
        <v>101</v>
      </c>
      <c r="J58" s="1" t="s">
        <v>102</v>
      </c>
      <c r="K58" s="1" t="s">
        <v>103</v>
      </c>
      <c r="L58" s="1" t="s">
        <v>104</v>
      </c>
      <c r="M58" s="1" t="s">
        <v>107</v>
      </c>
      <c r="N58" s="1" t="s">
        <v>108</v>
      </c>
      <c r="O58" s="1" t="s">
        <v>109</v>
      </c>
      <c r="P58" s="1" t="s">
        <v>110</v>
      </c>
      <c r="Q58" s="1" t="s">
        <v>111</v>
      </c>
      <c r="R58" s="1" t="s">
        <v>112</v>
      </c>
    </row>
    <row r="59" spans="1:18" x14ac:dyDescent="0.2">
      <c r="A59" s="2">
        <v>1</v>
      </c>
      <c r="B59" s="2">
        <v>4.004863051655061</v>
      </c>
      <c r="C59" s="2">
        <v>-0.7648630421183209</v>
      </c>
      <c r="D59">
        <f>C59^2</f>
        <v>0.58501547319849234</v>
      </c>
      <c r="E59">
        <v>8617375</v>
      </c>
      <c r="F59">
        <v>71559304836.709381</v>
      </c>
      <c r="G59">
        <v>2467113466000</v>
      </c>
      <c r="H59">
        <v>8.2467889153053306</v>
      </c>
      <c r="I59">
        <f>E59^2</f>
        <v>74259151890625</v>
      </c>
      <c r="J59">
        <f>F59^2</f>
        <v>5.1207341087130984E+21</v>
      </c>
      <c r="K59">
        <f>G59^2</f>
        <v>6.0866488541185327E+24</v>
      </c>
      <c r="L59">
        <f>H59^2</f>
        <v>68.009527413602868</v>
      </c>
      <c r="M59">
        <f>E59*F59</f>
        <v>6.1665336451723853E+17</v>
      </c>
      <c r="N59">
        <f>E59*G59</f>
        <v>2.126004190407175E+19</v>
      </c>
      <c r="O59">
        <f>+E59*H59</f>
        <v>71065672.629029274</v>
      </c>
      <c r="P59">
        <f>F59*G59</f>
        <v>1.7654492458024463E+23</v>
      </c>
      <c r="Q59">
        <f>F59*H59</f>
        <v>590134481914.33008</v>
      </c>
      <c r="R59">
        <f>G59*H59</f>
        <v>20345763984209.316</v>
      </c>
    </row>
    <row r="60" spans="1:18" x14ac:dyDescent="0.2">
      <c r="A60" s="2">
        <v>2</v>
      </c>
      <c r="B60" s="2">
        <v>8.8972965398253248</v>
      </c>
      <c r="C60" s="2">
        <v>-3.1772967496336744</v>
      </c>
      <c r="D60">
        <f t="shared" ref="D60:D87" si="0">C60^2</f>
        <v>10.095214635232711</v>
      </c>
      <c r="E60">
        <v>8668067</v>
      </c>
      <c r="F60">
        <v>73802924035.852875</v>
      </c>
      <c r="G60">
        <v>2438529668000</v>
      </c>
      <c r="H60">
        <v>1.0153412427837338</v>
      </c>
      <c r="I60">
        <f t="shared" ref="I60:I87" si="1">E60^2</f>
        <v>75135385516489</v>
      </c>
      <c r="J60">
        <f t="shared" ref="J60:J87" si="2">F60^2</f>
        <v>5.4468715962418699E+21</v>
      </c>
      <c r="K60">
        <f t="shared" ref="K60:K87" si="3">G60^2</f>
        <v>5.9464269417161899E+24</v>
      </c>
      <c r="L60">
        <f t="shared" ref="L60:L86" si="4">H60^2</f>
        <v>1.030917839297617</v>
      </c>
      <c r="M60">
        <f t="shared" ref="M60:M87" si="5">E60*F60</f>
        <v>6.3972869033868314E+17</v>
      </c>
      <c r="N60">
        <f t="shared" ref="N60:N87" si="6">E60*G60</f>
        <v>2.1137338543711756E+19</v>
      </c>
      <c r="O60">
        <f t="shared" ref="O60:O87" si="7">+E60*H60</f>
        <v>8801045.920312671</v>
      </c>
      <c r="P60">
        <f t="shared" ref="P60:P87" si="8">F60*G60</f>
        <v>1.7997061984657754E+23</v>
      </c>
      <c r="Q60">
        <f t="shared" ref="Q60:Q87" si="9">F60*H60</f>
        <v>74935152611.636353</v>
      </c>
      <c r="R60">
        <f t="shared" ref="R60:R87" si="10">G60*H60</f>
        <v>2475939743672.126</v>
      </c>
    </row>
    <row r="61" spans="1:18" x14ac:dyDescent="0.2">
      <c r="A61" s="2">
        <v>3</v>
      </c>
      <c r="B61" s="2">
        <v>8.5584566482850182</v>
      </c>
      <c r="C61" s="2">
        <v>0.77154327542103118</v>
      </c>
      <c r="D61">
        <f t="shared" si="0"/>
        <v>0.59527902584741321</v>
      </c>
      <c r="E61">
        <v>8718561</v>
      </c>
      <c r="F61">
        <v>64759616619.986122</v>
      </c>
      <c r="G61">
        <v>2388159000000</v>
      </c>
      <c r="H61">
        <v>2.2122710919302904</v>
      </c>
      <c r="I61">
        <f t="shared" si="1"/>
        <v>76013305910721</v>
      </c>
      <c r="J61">
        <f t="shared" si="2"/>
        <v>4.193807944767583E+21</v>
      </c>
      <c r="K61">
        <f t="shared" si="3"/>
        <v>5.7033034092809999E+24</v>
      </c>
      <c r="L61">
        <f t="shared" si="4"/>
        <v>4.8941433841904391</v>
      </c>
      <c r="M61">
        <f t="shared" si="5"/>
        <v>5.6461066783796282E+17</v>
      </c>
      <c r="N61">
        <f t="shared" si="6"/>
        <v>2.0821309919198999E+19</v>
      </c>
      <c r="O61">
        <f t="shared" si="7"/>
        <v>19287820.463530846</v>
      </c>
      <c r="P61">
        <f t="shared" si="8"/>
        <v>1.5465626126756943E+23</v>
      </c>
      <c r="Q61">
        <f t="shared" si="9"/>
        <v>143265827772.88367</v>
      </c>
      <c r="R61">
        <f t="shared" si="10"/>
        <v>5283255118633.1504</v>
      </c>
    </row>
    <row r="62" spans="1:18" x14ac:dyDescent="0.2">
      <c r="A62" s="2">
        <v>4</v>
      </c>
      <c r="B62" s="2">
        <v>8.408878717011703</v>
      </c>
      <c r="C62" s="2">
        <v>1.1711212066943464</v>
      </c>
      <c r="D62">
        <f t="shared" si="0"/>
        <v>1.371524880769222</v>
      </c>
      <c r="E62">
        <v>8780745</v>
      </c>
      <c r="F62">
        <v>76951399688.958008</v>
      </c>
      <c r="G62">
        <v>2482013000000</v>
      </c>
      <c r="H62">
        <v>2.5880423161401183</v>
      </c>
      <c r="I62">
        <f t="shared" si="1"/>
        <v>77101482755025</v>
      </c>
      <c r="J62">
        <f t="shared" si="2"/>
        <v>5.921517914089767E+21</v>
      </c>
      <c r="K62">
        <f t="shared" si="3"/>
        <v>6.1603885321690004E+24</v>
      </c>
      <c r="L62">
        <f t="shared" si="4"/>
        <v>6.6979630301319082</v>
      </c>
      <c r="M62">
        <f t="shared" si="5"/>
        <v>6.7569061806181952E+17</v>
      </c>
      <c r="N62">
        <f t="shared" si="6"/>
        <v>2.1793923239685001E+19</v>
      </c>
      <c r="O62">
        <f t="shared" si="7"/>
        <v>22724939.627235763</v>
      </c>
      <c r="P62">
        <f t="shared" si="8"/>
        <v>1.9099437439618974E+23</v>
      </c>
      <c r="Q62">
        <f t="shared" si="9"/>
        <v>199153478681.23486</v>
      </c>
      <c r="R62">
        <f t="shared" si="10"/>
        <v>6423554673209.8838</v>
      </c>
    </row>
    <row r="63" spans="1:18" x14ac:dyDescent="0.2">
      <c r="A63" s="2">
        <v>5</v>
      </c>
      <c r="B63" s="2">
        <v>7.9716296122211627</v>
      </c>
      <c r="C63" s="2">
        <v>0.92837000630910715</v>
      </c>
      <c r="D63">
        <f t="shared" si="0"/>
        <v>0.86187086861437168</v>
      </c>
      <c r="E63">
        <v>8826939</v>
      </c>
      <c r="F63">
        <v>99234716050.074997</v>
      </c>
      <c r="G63">
        <v>2579685000000</v>
      </c>
      <c r="H63">
        <v>3.8113913984446128</v>
      </c>
      <c r="I63">
        <f t="shared" si="1"/>
        <v>77914852109721</v>
      </c>
      <c r="J63">
        <f t="shared" si="2"/>
        <v>9.8475288695390129E+21</v>
      </c>
      <c r="K63">
        <f t="shared" si="3"/>
        <v>6.6547746992250004E+24</v>
      </c>
      <c r="L63">
        <f t="shared" si="4"/>
        <v>14.526704392137582</v>
      </c>
      <c r="M63">
        <f t="shared" si="5"/>
        <v>8.7593878525633293E+17</v>
      </c>
      <c r="N63">
        <f t="shared" si="6"/>
        <v>2.2770722134215E+19</v>
      </c>
      <c r="O63">
        <f t="shared" si="7"/>
        <v>33642919.379195295</v>
      </c>
      <c r="P63">
        <f t="shared" si="8"/>
        <v>2.5599430847363771E+23</v>
      </c>
      <c r="Q63">
        <f t="shared" si="9"/>
        <v>378222343180.34943</v>
      </c>
      <c r="R63">
        <f t="shared" si="10"/>
        <v>9832189219696.5918</v>
      </c>
    </row>
    <row r="64" spans="1:18" x14ac:dyDescent="0.2">
      <c r="A64" s="2">
        <v>6</v>
      </c>
      <c r="B64" s="2">
        <v>9.6137050141908276</v>
      </c>
      <c r="C64" s="2">
        <v>-6.3704823455967841E-2</v>
      </c>
      <c r="D64">
        <f t="shared" si="0"/>
        <v>4.0583045315560305E-3</v>
      </c>
      <c r="E64">
        <v>8840998</v>
      </c>
      <c r="F64">
        <v>105111989263.34625</v>
      </c>
      <c r="G64">
        <v>2620430000000</v>
      </c>
      <c r="H64">
        <v>1.0090586064723368</v>
      </c>
      <c r="I64">
        <f t="shared" si="1"/>
        <v>78163245636004</v>
      </c>
      <c r="J64">
        <f t="shared" si="2"/>
        <v>1.1048530286897818E+22</v>
      </c>
      <c r="K64">
        <f t="shared" si="3"/>
        <v>6.8666533848999996E+24</v>
      </c>
      <c r="L64">
        <f t="shared" si="4"/>
        <v>1.0181992712958943</v>
      </c>
      <c r="M64">
        <f t="shared" si="5"/>
        <v>9.2929488685326566E+17</v>
      </c>
      <c r="N64">
        <f t="shared" si="6"/>
        <v>2.3167216389140001E+19</v>
      </c>
      <c r="O64">
        <f t="shared" si="7"/>
        <v>8921085.1217047162</v>
      </c>
      <c r="P64">
        <f t="shared" si="8"/>
        <v>2.7543861002535041E+23</v>
      </c>
      <c r="Q64">
        <f t="shared" si="9"/>
        <v>106064157409.60739</v>
      </c>
      <c r="R64">
        <f t="shared" si="10"/>
        <v>2644167444158.3057</v>
      </c>
    </row>
    <row r="65" spans="1:18" x14ac:dyDescent="0.2">
      <c r="A65" s="2">
        <v>7</v>
      </c>
      <c r="B65" s="2">
        <v>8.7257309361949993</v>
      </c>
      <c r="C65" s="2">
        <v>1.6342687204822006</v>
      </c>
      <c r="D65">
        <f t="shared" si="0"/>
        <v>2.670834250746529</v>
      </c>
      <c r="E65">
        <v>8846062</v>
      </c>
      <c r="F65">
        <v>104930909376.67815</v>
      </c>
      <c r="G65">
        <v>2700891000000</v>
      </c>
      <c r="H65">
        <v>1.5255179578795435</v>
      </c>
      <c r="I65">
        <f t="shared" si="1"/>
        <v>78252812907844</v>
      </c>
      <c r="J65">
        <f t="shared" si="2"/>
        <v>1.1010495742616642E+22</v>
      </c>
      <c r="K65">
        <f t="shared" si="3"/>
        <v>7.2948121938809998E+24</v>
      </c>
      <c r="L65">
        <f t="shared" si="4"/>
        <v>2.3272050398129727</v>
      </c>
      <c r="M65">
        <f t="shared" si="5"/>
        <v>9.2822533006247629E+17</v>
      </c>
      <c r="N65">
        <f t="shared" si="6"/>
        <v>2.3892249241242001E+19</v>
      </c>
      <c r="O65">
        <f t="shared" si="7"/>
        <v>13494826.437515831</v>
      </c>
      <c r="P65">
        <f t="shared" si="8"/>
        <v>2.834069487572856E+23</v>
      </c>
      <c r="Q65">
        <f t="shared" si="9"/>
        <v>160073986590.75348</v>
      </c>
      <c r="R65">
        <f t="shared" si="10"/>
        <v>4120257722775.2383</v>
      </c>
    </row>
    <row r="66" spans="1:18" x14ac:dyDescent="0.2">
      <c r="A66" s="2">
        <v>8</v>
      </c>
      <c r="B66" s="2">
        <v>8.4197229227407888</v>
      </c>
      <c r="C66" s="2">
        <v>0.52027665764251196</v>
      </c>
      <c r="D66">
        <f t="shared" si="0"/>
        <v>0.27068780048766361</v>
      </c>
      <c r="E66">
        <v>8850974</v>
      </c>
      <c r="F66">
        <v>108380482773.36821</v>
      </c>
      <c r="G66">
        <v>2817349000000</v>
      </c>
      <c r="H66">
        <v>0.8129596913657906</v>
      </c>
      <c r="I66">
        <f t="shared" si="1"/>
        <v>78339740748676</v>
      </c>
      <c r="J66">
        <f t="shared" si="2"/>
        <v>1.1746329046188363E+22</v>
      </c>
      <c r="K66">
        <f t="shared" si="3"/>
        <v>7.9374553878010002E+24</v>
      </c>
      <c r="L66">
        <f t="shared" si="4"/>
        <v>0.66090345978556153</v>
      </c>
      <c r="M66">
        <f t="shared" si="5"/>
        <v>9.5927283513452992E+17</v>
      </c>
      <c r="N66">
        <f t="shared" si="6"/>
        <v>2.4936282747926E+19</v>
      </c>
      <c r="O66">
        <f t="shared" si="7"/>
        <v>7195485.0913266372</v>
      </c>
      <c r="P66">
        <f t="shared" si="8"/>
        <v>3.0534564476106616E+23</v>
      </c>
      <c r="Q66">
        <f t="shared" si="9"/>
        <v>88108963825.512802</v>
      </c>
      <c r="R66">
        <f t="shared" si="10"/>
        <v>2290391173509.7188</v>
      </c>
    </row>
    <row r="67" spans="1:18" x14ac:dyDescent="0.2">
      <c r="A67" s="2">
        <v>9</v>
      </c>
      <c r="B67" s="2">
        <v>7.5632149000242759</v>
      </c>
      <c r="C67" s="2">
        <v>4.6785233490123979E-2</v>
      </c>
      <c r="D67">
        <f t="shared" si="0"/>
        <v>2.1888580727254183E-3</v>
      </c>
      <c r="E67">
        <v>8857874</v>
      </c>
      <c r="F67">
        <v>109934280596.43687</v>
      </c>
      <c r="G67">
        <v>2937007000000</v>
      </c>
      <c r="H67">
        <v>0.89786461561740794</v>
      </c>
      <c r="I67">
        <f t="shared" si="1"/>
        <v>78461931799876</v>
      </c>
      <c r="J67">
        <f t="shared" si="2"/>
        <v>1.2085546050256118E+22</v>
      </c>
      <c r="K67">
        <f t="shared" si="3"/>
        <v>8.6260101180489995E+24</v>
      </c>
      <c r="L67">
        <f t="shared" si="4"/>
        <v>0.80616086797779574</v>
      </c>
      <c r="M67">
        <f t="shared" si="5"/>
        <v>9.7378400580388262E+17</v>
      </c>
      <c r="N67">
        <f t="shared" si="6"/>
        <v>2.6015637943118E+19</v>
      </c>
      <c r="O67">
        <f t="shared" si="7"/>
        <v>7953171.6341974316</v>
      </c>
      <c r="P67">
        <f t="shared" si="8"/>
        <v>3.2287775165169926E+23</v>
      </c>
      <c r="Q67">
        <f t="shared" si="9"/>
        <v>98706100590.896057</v>
      </c>
      <c r="R67">
        <f t="shared" si="10"/>
        <v>2637034661120.6362</v>
      </c>
    </row>
    <row r="68" spans="1:18" x14ac:dyDescent="0.2">
      <c r="A68" s="2">
        <v>10</v>
      </c>
      <c r="B68" s="2">
        <v>6.3607601375298986</v>
      </c>
      <c r="C68" s="2">
        <v>-0.89076034733824816</v>
      </c>
      <c r="D68">
        <f t="shared" si="0"/>
        <v>0.79345399639015646</v>
      </c>
      <c r="E68">
        <v>8872109</v>
      </c>
      <c r="F68">
        <v>113698565846.63072</v>
      </c>
      <c r="G68">
        <v>3076995000000</v>
      </c>
      <c r="H68">
        <v>1.5057704824390328</v>
      </c>
      <c r="I68">
        <f t="shared" si="1"/>
        <v>78714318107881</v>
      </c>
      <c r="J68">
        <f t="shared" si="2"/>
        <v>1.2927363875580622E+22</v>
      </c>
      <c r="K68">
        <f t="shared" si="3"/>
        <v>9.467898230025E+24</v>
      </c>
      <c r="L68">
        <f t="shared" si="4"/>
        <v>2.2673447457846776</v>
      </c>
      <c r="M68">
        <f t="shared" si="5"/>
        <v>1.0087460693349851E+18</v>
      </c>
      <c r="N68">
        <f t="shared" si="6"/>
        <v>2.7299435032455E+19</v>
      </c>
      <c r="O68">
        <f t="shared" si="7"/>
        <v>13359359.849181684</v>
      </c>
      <c r="P68">
        <f t="shared" si="8"/>
        <v>3.4984991861725353E+23</v>
      </c>
      <c r="Q68">
        <f t="shared" si="9"/>
        <v>171203944347.50726</v>
      </c>
      <c r="R68">
        <f t="shared" si="10"/>
        <v>4633248245612.4912</v>
      </c>
    </row>
    <row r="69" spans="1:18" x14ac:dyDescent="0.2">
      <c r="A69" s="2">
        <v>11</v>
      </c>
      <c r="B69" s="2">
        <v>5.2598784355644419</v>
      </c>
      <c r="C69" s="2">
        <v>-0.52987841649095202</v>
      </c>
      <c r="D69">
        <f t="shared" si="0"/>
        <v>0.2807711362629588</v>
      </c>
      <c r="E69">
        <v>8895960</v>
      </c>
      <c r="F69">
        <v>104038105933.72124</v>
      </c>
      <c r="G69">
        <v>3121596000000</v>
      </c>
      <c r="H69">
        <v>2.483522966054764</v>
      </c>
      <c r="I69">
        <f t="shared" si="1"/>
        <v>79138104321600</v>
      </c>
      <c r="J69">
        <f t="shared" si="2"/>
        <v>1.0823927486276201E+22</v>
      </c>
      <c r="K69">
        <f t="shared" si="3"/>
        <v>9.7443615872160002E+24</v>
      </c>
      <c r="L69">
        <f t="shared" si="4"/>
        <v>6.1678863229214524</v>
      </c>
      <c r="M69">
        <f t="shared" si="5"/>
        <v>9.2551882886214682E+17</v>
      </c>
      <c r="N69">
        <f t="shared" si="6"/>
        <v>2.7769593152159998E+19</v>
      </c>
      <c r="O69">
        <f t="shared" si="7"/>
        <v>22093320.965104539</v>
      </c>
      <c r="P69">
        <f t="shared" si="8"/>
        <v>3.2476493533028047E+23</v>
      </c>
      <c r="Q69">
        <f t="shared" si="9"/>
        <v>258381025431.23511</v>
      </c>
      <c r="R69">
        <f t="shared" si="10"/>
        <v>7752555356744.6865</v>
      </c>
    </row>
    <row r="70" spans="1:18" x14ac:dyDescent="0.2">
      <c r="A70" s="2">
        <v>12</v>
      </c>
      <c r="B70" s="2">
        <v>5.6761909629396623</v>
      </c>
      <c r="C70" s="2">
        <v>-0.70619117274801191</v>
      </c>
      <c r="D70">
        <f t="shared" si="0"/>
        <v>0.49870597246721238</v>
      </c>
      <c r="E70">
        <v>8924958</v>
      </c>
      <c r="F70">
        <v>110067473888.52943</v>
      </c>
      <c r="G70">
        <v>3190175000000</v>
      </c>
      <c r="H70">
        <v>1.5476393976802854</v>
      </c>
      <c r="I70">
        <f t="shared" si="1"/>
        <v>79654875301764</v>
      </c>
      <c r="J70">
        <f t="shared" si="2"/>
        <v>1.2114848808202108E+22</v>
      </c>
      <c r="K70">
        <f t="shared" si="3"/>
        <v>1.0177216530624999E+25</v>
      </c>
      <c r="L70">
        <f t="shared" si="4"/>
        <v>2.3951877052521966</v>
      </c>
      <c r="M70">
        <f t="shared" si="5"/>
        <v>9.8234758162122189E+17</v>
      </c>
      <c r="N70">
        <f t="shared" si="6"/>
        <v>2.8472177887650001E+19</v>
      </c>
      <c r="O70">
        <f t="shared" si="7"/>
        <v>13812616.623441843</v>
      </c>
      <c r="P70">
        <f t="shared" si="8"/>
        <v>3.5113450351233937E+23</v>
      </c>
      <c r="Q70">
        <f t="shared" si="9"/>
        <v>170344758993.03424</v>
      </c>
      <c r="R70">
        <f t="shared" si="10"/>
        <v>4937240515494.7041</v>
      </c>
    </row>
    <row r="71" spans="1:18" x14ac:dyDescent="0.2">
      <c r="A71" s="2">
        <v>13</v>
      </c>
      <c r="B71" s="2">
        <v>6.062845041584624</v>
      </c>
      <c r="C71" s="2">
        <v>-0.50284509880508388</v>
      </c>
      <c r="D71">
        <f t="shared" si="0"/>
        <v>0.25285319339229456</v>
      </c>
      <c r="E71">
        <v>8958229</v>
      </c>
      <c r="F71">
        <v>134823837849.20174</v>
      </c>
      <c r="G71">
        <v>3263862000000</v>
      </c>
      <c r="H71">
        <v>1.7002394346743159</v>
      </c>
      <c r="I71">
        <f t="shared" si="1"/>
        <v>80249866816441</v>
      </c>
      <c r="J71">
        <f t="shared" si="2"/>
        <v>1.8177467252387843E+22</v>
      </c>
      <c r="K71">
        <f t="shared" si="3"/>
        <v>1.0652795155044E+25</v>
      </c>
      <c r="L71">
        <f t="shared" si="4"/>
        <v>2.8908141352216372</v>
      </c>
      <c r="M71">
        <f t="shared" si="5"/>
        <v>1.2077828141120166E+18</v>
      </c>
      <c r="N71">
        <f t="shared" si="6"/>
        <v>2.9238423220397998E+19</v>
      </c>
      <c r="O71">
        <f t="shared" si="7"/>
        <v>15231134.210643062</v>
      </c>
      <c r="P71">
        <f t="shared" si="8"/>
        <v>4.4004640105017129E+23</v>
      </c>
      <c r="Q71">
        <f t="shared" si="9"/>
        <v>229232805845.34839</v>
      </c>
      <c r="R71">
        <f t="shared" si="10"/>
        <v>5549346881734.9824</v>
      </c>
    </row>
    <row r="72" spans="1:18" x14ac:dyDescent="0.2">
      <c r="A72" s="2">
        <v>14</v>
      </c>
      <c r="B72" s="2">
        <v>7.0182918999182862</v>
      </c>
      <c r="C72" s="2">
        <v>-0.3282918426978263</v>
      </c>
      <c r="D72">
        <f t="shared" si="0"/>
        <v>0.10777553398193433</v>
      </c>
      <c r="E72">
        <v>8993531</v>
      </c>
      <c r="F72">
        <v>164409367388.31662</v>
      </c>
      <c r="G72">
        <v>3405411000000</v>
      </c>
      <c r="H72">
        <v>0.3330218977412045</v>
      </c>
      <c r="I72">
        <f t="shared" si="1"/>
        <v>80883599847961</v>
      </c>
      <c r="J72">
        <f t="shared" si="2"/>
        <v>2.7030440085026469E+22</v>
      </c>
      <c r="K72">
        <f t="shared" si="3"/>
        <v>1.1596824078920999E+25</v>
      </c>
      <c r="L72">
        <f t="shared" si="4"/>
        <v>0.11090358437515327</v>
      </c>
      <c r="M72">
        <f t="shared" si="5"/>
        <v>1.4786207422972145E+18</v>
      </c>
      <c r="N72">
        <f t="shared" si="6"/>
        <v>3.0626669396240998E+19</v>
      </c>
      <c r="O72">
        <f t="shared" si="7"/>
        <v>2995042.7610143526</v>
      </c>
      <c r="P72">
        <f t="shared" si="8"/>
        <v>5.598814682072147E+23</v>
      </c>
      <c r="Q72">
        <f t="shared" si="9"/>
        <v>54751919534.088097</v>
      </c>
      <c r="R72">
        <f t="shared" si="10"/>
        <v>1134076433808.7729</v>
      </c>
    </row>
    <row r="73" spans="1:18" x14ac:dyDescent="0.2">
      <c r="A73" s="2">
        <v>15</v>
      </c>
      <c r="B73" s="2">
        <v>6.6993743569433608</v>
      </c>
      <c r="C73" s="2">
        <v>0.79062541417479881</v>
      </c>
      <c r="D73">
        <f t="shared" si="0"/>
        <v>0.62508854553907212</v>
      </c>
      <c r="E73">
        <v>9029572</v>
      </c>
      <c r="F73">
        <v>176558857769.86792</v>
      </c>
      <c r="G73">
        <v>3502765000000</v>
      </c>
      <c r="H73">
        <v>0.68638305069896433</v>
      </c>
      <c r="I73">
        <f t="shared" si="1"/>
        <v>81533170503184</v>
      </c>
      <c r="J73">
        <f t="shared" si="2"/>
        <v>3.117303025700045E+22</v>
      </c>
      <c r="K73">
        <f t="shared" si="3"/>
        <v>1.2269362645224999E+25</v>
      </c>
      <c r="L73">
        <f t="shared" si="4"/>
        <v>0.47112169228681705</v>
      </c>
      <c r="M73">
        <f t="shared" si="5"/>
        <v>1.5942509184707817E+18</v>
      </c>
      <c r="N73">
        <f t="shared" si="6"/>
        <v>3.1628468766579999E+19</v>
      </c>
      <c r="O73">
        <f t="shared" si="7"/>
        <v>6197745.1758659491</v>
      </c>
      <c r="P73">
        <f t="shared" si="8"/>
        <v>6.1844418743627143E+23</v>
      </c>
      <c r="Q73">
        <f t="shared" si="9"/>
        <v>121187007424.00648</v>
      </c>
      <c r="R73">
        <f t="shared" si="10"/>
        <v>2404238526581.5576</v>
      </c>
    </row>
    <row r="74" spans="1:18" x14ac:dyDescent="0.2">
      <c r="A74" s="2">
        <v>16</v>
      </c>
      <c r="B74" s="2">
        <v>5.9572928004607455</v>
      </c>
      <c r="C74" s="2">
        <v>1.1127073712006341</v>
      </c>
      <c r="D74">
        <f t="shared" si="0"/>
        <v>1.2381176939242258</v>
      </c>
      <c r="E74">
        <v>9080505</v>
      </c>
      <c r="F74">
        <v>200916212626.38583</v>
      </c>
      <c r="G74">
        <v>3666091000000</v>
      </c>
      <c r="H74">
        <v>1.757413690745409</v>
      </c>
      <c r="I74">
        <f t="shared" si="1"/>
        <v>82455571055025</v>
      </c>
      <c r="J74">
        <f t="shared" si="2"/>
        <v>4.0367324496131082E+22</v>
      </c>
      <c r="K74">
        <f t="shared" si="3"/>
        <v>1.3440223220280999E+25</v>
      </c>
      <c r="L74">
        <f t="shared" si="4"/>
        <v>3.0885028804194001</v>
      </c>
      <c r="M74">
        <f t="shared" si="5"/>
        <v>1.8244206733349596E+18</v>
      </c>
      <c r="N74">
        <f t="shared" si="6"/>
        <v>3.3289957655955001E+19</v>
      </c>
      <c r="O74">
        <f t="shared" si="7"/>
        <v>15958203.805882139</v>
      </c>
      <c r="P74">
        <f t="shared" si="8"/>
        <v>7.365771188636794E+23</v>
      </c>
      <c r="Q74">
        <f t="shared" si="9"/>
        <v>353092902762.32605</v>
      </c>
      <c r="R74">
        <f t="shared" si="10"/>
        <v>6442838514918.5273</v>
      </c>
    </row>
    <row r="75" spans="1:18" x14ac:dyDescent="0.2">
      <c r="A75" s="2">
        <v>17</v>
      </c>
      <c r="B75" s="2">
        <v>5.8854638765647111</v>
      </c>
      <c r="C75" s="2">
        <v>0.27453597084739911</v>
      </c>
      <c r="D75">
        <f t="shared" si="0"/>
        <v>7.5369999289123982E-2</v>
      </c>
      <c r="E75">
        <v>9148092</v>
      </c>
      <c r="F75">
        <v>233886636681.06766</v>
      </c>
      <c r="G75">
        <v>3792176000000</v>
      </c>
      <c r="H75">
        <v>2.8258932313624712</v>
      </c>
      <c r="I75">
        <f t="shared" si="1"/>
        <v>83687587240464</v>
      </c>
      <c r="J75">
        <f t="shared" si="2"/>
        <v>5.4702958817981743E+22</v>
      </c>
      <c r="K75">
        <f t="shared" si="3"/>
        <v>1.4380598814976E+25</v>
      </c>
      <c r="L75">
        <f t="shared" si="4"/>
        <v>7.985672555060229</v>
      </c>
      <c r="M75">
        <f t="shared" si="5"/>
        <v>2.1396164699289815E+18</v>
      </c>
      <c r="N75">
        <f t="shared" si="6"/>
        <v>3.4691174928192E+19</v>
      </c>
      <c r="O75">
        <f t="shared" si="7"/>
        <v>25851531.262681171</v>
      </c>
      <c r="P75">
        <f t="shared" si="8"/>
        <v>8.869392903426644E+23</v>
      </c>
      <c r="Q75">
        <f t="shared" si="9"/>
        <v>660938663503.1626</v>
      </c>
      <c r="R75">
        <f t="shared" si="10"/>
        <v>10716284490535.211</v>
      </c>
    </row>
    <row r="76" spans="1:18" x14ac:dyDescent="0.2">
      <c r="A76" s="2">
        <v>18</v>
      </c>
      <c r="B76" s="2">
        <v>6.8762336477387507</v>
      </c>
      <c r="C76" s="2">
        <v>-0.63623387662059105</v>
      </c>
      <c r="D76">
        <f t="shared" si="0"/>
        <v>0.40479354575966547</v>
      </c>
      <c r="E76">
        <v>9219637</v>
      </c>
      <c r="F76">
        <v>254126018418.77682</v>
      </c>
      <c r="G76">
        <v>3775090000000</v>
      </c>
      <c r="H76">
        <v>3.2352352799719313</v>
      </c>
      <c r="I76">
        <f t="shared" si="1"/>
        <v>85001706411769</v>
      </c>
      <c r="J76">
        <f t="shared" si="2"/>
        <v>6.45800332373805E+22</v>
      </c>
      <c r="K76">
        <f t="shared" si="3"/>
        <v>1.42513045081E+25</v>
      </c>
      <c r="L76">
        <f t="shared" si="4"/>
        <v>10.466747316775061</v>
      </c>
      <c r="M76">
        <f t="shared" si="5"/>
        <v>2.3429496420764365E+18</v>
      </c>
      <c r="N76">
        <f t="shared" si="6"/>
        <v>3.4804959442330001E+19</v>
      </c>
      <c r="O76">
        <f t="shared" si="7"/>
        <v>29827694.890934575</v>
      </c>
      <c r="P76">
        <f t="shared" si="8"/>
        <v>9.5934859087254021E+23</v>
      </c>
      <c r="Q76">
        <f t="shared" si="9"/>
        <v>822157460347.22363</v>
      </c>
      <c r="R76">
        <f t="shared" si="10"/>
        <v>12213304353069.238</v>
      </c>
    </row>
    <row r="77" spans="1:18" x14ac:dyDescent="0.2">
      <c r="A77" s="2">
        <v>19</v>
      </c>
      <c r="B77" s="2">
        <v>6.9255492121687885</v>
      </c>
      <c r="C77" s="2">
        <v>1.4244511693009416</v>
      </c>
      <c r="D77">
        <f t="shared" si="0"/>
        <v>2.0290611337228199</v>
      </c>
      <c r="E77">
        <v>9298515</v>
      </c>
      <c r="F77">
        <v>189692701664.53265</v>
      </c>
      <c r="G77">
        <v>3611259000000</v>
      </c>
      <c r="H77">
        <v>2.3589051005103272</v>
      </c>
      <c r="I77">
        <f t="shared" si="1"/>
        <v>86462381205225</v>
      </c>
      <c r="J77">
        <f t="shared" si="2"/>
        <v>3.5983321064789389E+22</v>
      </c>
      <c r="K77">
        <f t="shared" si="3"/>
        <v>1.3041191565080999E+25</v>
      </c>
      <c r="L77">
        <f t="shared" si="4"/>
        <v>5.5644332732136368</v>
      </c>
      <c r="M77">
        <f t="shared" si="5"/>
        <v>1.7638604318181819E+18</v>
      </c>
      <c r="N77">
        <f t="shared" si="6"/>
        <v>3.3579345980385001E+19</v>
      </c>
      <c r="O77">
        <f t="shared" si="7"/>
        <v>21934314.460671786</v>
      </c>
      <c r="P77">
        <f t="shared" si="8"/>
        <v>6.8502947612035851E+23</v>
      </c>
      <c r="Q77">
        <f t="shared" si="9"/>
        <v>447467081486.04993</v>
      </c>
      <c r="R77">
        <f t="shared" si="10"/>
        <v>8518617274363.8232</v>
      </c>
    </row>
    <row r="78" spans="1:18" x14ac:dyDescent="0.2">
      <c r="A78" s="2">
        <v>20</v>
      </c>
      <c r="B78" s="2">
        <v>7.6938986438156931</v>
      </c>
      <c r="C78" s="2">
        <v>0.91610101286155654</v>
      </c>
      <c r="D78">
        <f t="shared" si="0"/>
        <v>0.8392410657659698</v>
      </c>
      <c r="E78">
        <v>9378126</v>
      </c>
      <c r="F78">
        <v>221523364067.8045</v>
      </c>
      <c r="G78">
        <v>3826205000000</v>
      </c>
      <c r="H78">
        <v>0.94756541869460875</v>
      </c>
      <c r="I78">
        <f t="shared" si="1"/>
        <v>87949247271876</v>
      </c>
      <c r="J78">
        <f t="shared" si="2"/>
        <v>4.9072600827917056E+22</v>
      </c>
      <c r="K78">
        <f t="shared" si="3"/>
        <v>1.4639844702025E+25</v>
      </c>
      <c r="L78">
        <f t="shared" si="4"/>
        <v>0.89788022270588919</v>
      </c>
      <c r="M78">
        <f t="shared" si="5"/>
        <v>2.0774740201717432E+18</v>
      </c>
      <c r="N78">
        <f t="shared" si="6"/>
        <v>3.588263259183E+19</v>
      </c>
      <c r="O78">
        <f t="shared" si="7"/>
        <v>8886387.889760796</v>
      </c>
      <c r="P78">
        <f t="shared" si="8"/>
        <v>8.4759380321305392E+23</v>
      </c>
      <c r="Q78">
        <f t="shared" si="9"/>
        <v>209907879223.54742</v>
      </c>
      <c r="R78">
        <f t="shared" si="10"/>
        <v>3625579542836.4053</v>
      </c>
    </row>
    <row r="79" spans="1:18" x14ac:dyDescent="0.2">
      <c r="A79" s="2">
        <v>21</v>
      </c>
      <c r="B79" s="2">
        <v>8.4054907401783403</v>
      </c>
      <c r="C79" s="2">
        <v>-0.60549054944348057</v>
      </c>
      <c r="D79">
        <f t="shared" si="0"/>
        <v>0.36661880546536801</v>
      </c>
      <c r="E79">
        <v>9449213</v>
      </c>
      <c r="F79">
        <v>259899243504.95865</v>
      </c>
      <c r="G79">
        <v>3948465000000</v>
      </c>
      <c r="H79">
        <v>1.088359400370706</v>
      </c>
      <c r="I79">
        <f t="shared" si="1"/>
        <v>89287626319369</v>
      </c>
      <c r="J79">
        <f t="shared" si="2"/>
        <v>6.7547616774449793E+22</v>
      </c>
      <c r="K79">
        <f t="shared" si="3"/>
        <v>1.5590375856225E+25</v>
      </c>
      <c r="L79">
        <f t="shared" si="4"/>
        <v>1.1845261843752828</v>
      </c>
      <c r="M79">
        <f t="shared" si="5"/>
        <v>2.4558433104172206E+18</v>
      </c>
      <c r="N79">
        <f t="shared" si="6"/>
        <v>3.7309886808045003E+19</v>
      </c>
      <c r="O79">
        <f t="shared" si="7"/>
        <v>10284139.794655079</v>
      </c>
      <c r="P79">
        <f t="shared" si="8"/>
        <v>1.0262030665058065E+24</v>
      </c>
      <c r="Q79">
        <f t="shared" si="9"/>
        <v>282863784817.85687</v>
      </c>
      <c r="R79">
        <f t="shared" si="10"/>
        <v>4297348999784.7197</v>
      </c>
    </row>
    <row r="80" spans="1:18" x14ac:dyDescent="0.2">
      <c r="A80" s="2">
        <v>22</v>
      </c>
      <c r="B80" s="2">
        <v>8.6726628952161064</v>
      </c>
      <c r="C80" s="2">
        <v>-0.69266287614261657</v>
      </c>
      <c r="D80">
        <f t="shared" si="0"/>
        <v>0.4797818599861618</v>
      </c>
      <c r="E80">
        <v>9519374</v>
      </c>
      <c r="F80">
        <v>248769750722.59991</v>
      </c>
      <c r="G80">
        <v>3925236000000</v>
      </c>
      <c r="H80">
        <v>1.0014220230161612</v>
      </c>
      <c r="I80">
        <f t="shared" si="1"/>
        <v>90618481351876</v>
      </c>
      <c r="J80">
        <f t="shared" si="2"/>
        <v>6.18863888745845E+22</v>
      </c>
      <c r="K80">
        <f t="shared" si="3"/>
        <v>1.5407477655696E+25</v>
      </c>
      <c r="L80">
        <f t="shared" si="4"/>
        <v>1.002846068181781</v>
      </c>
      <c r="M80">
        <f t="shared" si="5"/>
        <v>2.3681322970151987E+18</v>
      </c>
      <c r="N80">
        <f t="shared" si="6"/>
        <v>3.7365789522263998E+19</v>
      </c>
      <c r="O80">
        <f t="shared" si="7"/>
        <v>9532910.7689274475</v>
      </c>
      <c r="P80">
        <f t="shared" si="8"/>
        <v>9.7647998124737517E+23</v>
      </c>
      <c r="Q80">
        <f t="shared" si="9"/>
        <v>249123507033.85214</v>
      </c>
      <c r="R80">
        <f t="shared" si="10"/>
        <v>3930817775935.8647</v>
      </c>
    </row>
    <row r="81" spans="1:18" x14ac:dyDescent="0.2">
      <c r="A81" s="2">
        <v>23</v>
      </c>
      <c r="B81" s="2">
        <v>8.8732095667797815</v>
      </c>
      <c r="C81" s="2">
        <v>-0.82320937604492173</v>
      </c>
      <c r="D81">
        <f t="shared" si="0"/>
        <v>0.6776736768082694</v>
      </c>
      <c r="E81">
        <v>9600379</v>
      </c>
      <c r="F81">
        <v>249565101475.46939</v>
      </c>
      <c r="G81">
        <v>3971859000000</v>
      </c>
      <c r="H81">
        <v>0.92739569140198341</v>
      </c>
      <c r="I81">
        <f t="shared" si="1"/>
        <v>92167276943641</v>
      </c>
      <c r="J81">
        <f t="shared" si="2"/>
        <v>6.2282739874461332E+22</v>
      </c>
      <c r="K81">
        <f t="shared" si="3"/>
        <v>1.5775663915880999E+25</v>
      </c>
      <c r="L81">
        <f t="shared" si="4"/>
        <v>0.86006276843096285</v>
      </c>
      <c r="M81">
        <f t="shared" si="5"/>
        <v>2.3959195593379656E+18</v>
      </c>
      <c r="N81">
        <f t="shared" si="6"/>
        <v>3.8131351734560997E+19</v>
      </c>
      <c r="O81">
        <f t="shared" si="7"/>
        <v>8903350.120426083</v>
      </c>
      <c r="P81">
        <f t="shared" si="8"/>
        <v>9.9123739438125635E+23</v>
      </c>
      <c r="Q81">
        <f t="shared" si="9"/>
        <v>231445599832.64908</v>
      </c>
      <c r="R81">
        <f t="shared" si="10"/>
        <v>3683484923456.1904</v>
      </c>
    </row>
    <row r="82" spans="1:18" x14ac:dyDescent="0.2">
      <c r="A82" s="2">
        <v>24</v>
      </c>
      <c r="B82" s="2">
        <v>8.2362579426282245</v>
      </c>
      <c r="C82" s="2">
        <v>-0.28625813336308426</v>
      </c>
      <c r="D82">
        <f t="shared" si="0"/>
        <v>8.1943718916517333E-2</v>
      </c>
      <c r="E82">
        <v>9696110</v>
      </c>
      <c r="F82">
        <v>251793490103.53772</v>
      </c>
      <c r="G82">
        <v>4077423000000</v>
      </c>
      <c r="H82">
        <v>1.7445312915834705</v>
      </c>
      <c r="I82">
        <f t="shared" si="1"/>
        <v>94014549132100</v>
      </c>
      <c r="J82">
        <f t="shared" si="2"/>
        <v>6.3399961658520351E+22</v>
      </c>
      <c r="K82">
        <f t="shared" si="3"/>
        <v>1.6625378320929001E+25</v>
      </c>
      <c r="L82">
        <f t="shared" si="4"/>
        <v>3.0433894273138917</v>
      </c>
      <c r="M82">
        <f t="shared" si="5"/>
        <v>2.4414173773278131E+18</v>
      </c>
      <c r="N82">
        <f t="shared" si="6"/>
        <v>3.9535141924530004E+19</v>
      </c>
      <c r="O82">
        <f t="shared" si="7"/>
        <v>16915167.301635403</v>
      </c>
      <c r="P82">
        <f t="shared" si="8"/>
        <v>1.0266685677984371E+24</v>
      </c>
      <c r="Q82">
        <f t="shared" si="9"/>
        <v>439261622502.63446</v>
      </c>
      <c r="R82">
        <f t="shared" si="10"/>
        <v>7113192012522.1494</v>
      </c>
    </row>
    <row r="83" spans="1:18" x14ac:dyDescent="0.2">
      <c r="A83" s="2">
        <v>25</v>
      </c>
      <c r="B83" s="2">
        <v>6.2123870278442386</v>
      </c>
      <c r="C83" s="2">
        <v>1.2176128004943818</v>
      </c>
      <c r="D83">
        <f t="shared" si="0"/>
        <v>1.4825809319277712</v>
      </c>
      <c r="E83">
        <v>9799186</v>
      </c>
      <c r="F83">
        <v>221067597699.18607</v>
      </c>
      <c r="G83">
        <v>4260470000000</v>
      </c>
      <c r="H83">
        <v>2.1211802450954735</v>
      </c>
      <c r="I83">
        <f t="shared" si="1"/>
        <v>96024046262596</v>
      </c>
      <c r="J83">
        <f t="shared" si="2"/>
        <v>4.887088275248918E+22</v>
      </c>
      <c r="K83">
        <f t="shared" si="3"/>
        <v>1.8151604620899999E+25</v>
      </c>
      <c r="L83">
        <f t="shared" si="4"/>
        <v>4.4994056321832936</v>
      </c>
      <c r="M83">
        <f t="shared" si="5"/>
        <v>2.1662825084274962E+18</v>
      </c>
      <c r="N83">
        <f t="shared" si="6"/>
        <v>4.1749137977419997E+19</v>
      </c>
      <c r="O83">
        <f t="shared" si="7"/>
        <v>20785839.761216134</v>
      </c>
      <c r="P83">
        <f t="shared" si="8"/>
        <v>9.418518679694513E+23</v>
      </c>
      <c r="Q83">
        <f t="shared" si="9"/>
        <v>468924221070.22705</v>
      </c>
      <c r="R83">
        <f t="shared" si="10"/>
        <v>9037224798821.9121</v>
      </c>
    </row>
    <row r="84" spans="1:18" x14ac:dyDescent="0.2">
      <c r="A84" s="2">
        <v>26</v>
      </c>
      <c r="B84" s="2">
        <v>6.6067870520596772</v>
      </c>
      <c r="C84" s="2">
        <v>0.38321271905848242</v>
      </c>
      <c r="D84">
        <f t="shared" si="0"/>
        <v>0.14685198804819538</v>
      </c>
      <c r="E84">
        <v>9923085</v>
      </c>
      <c r="F84">
        <v>220140602021.14182</v>
      </c>
      <c r="G84">
        <v>4348687000000</v>
      </c>
      <c r="H84">
        <v>1.5256099139809436</v>
      </c>
      <c r="I84">
        <f t="shared" si="1"/>
        <v>98467615917225</v>
      </c>
      <c r="J84">
        <f t="shared" si="2"/>
        <v>4.8461884658230749E+22</v>
      </c>
      <c r="K84">
        <f t="shared" si="3"/>
        <v>1.8911078623969E+25</v>
      </c>
      <c r="L84">
        <f t="shared" si="4"/>
        <v>2.3274856096369421</v>
      </c>
      <c r="M84">
        <f t="shared" si="5"/>
        <v>2.1844739058069619E+18</v>
      </c>
      <c r="N84">
        <f t="shared" si="6"/>
        <v>4.3152390739395002E+19</v>
      </c>
      <c r="O84">
        <f t="shared" si="7"/>
        <v>15138756.853275592</v>
      </c>
      <c r="P84">
        <f t="shared" si="8"/>
        <v>9.5732257418151315E+23</v>
      </c>
      <c r="Q84">
        <f t="shared" si="9"/>
        <v>335848684913.18732</v>
      </c>
      <c r="R84">
        <f t="shared" si="10"/>
        <v>6634400000000.0479</v>
      </c>
    </row>
    <row r="85" spans="1:18" x14ac:dyDescent="0.2">
      <c r="A85" s="2">
        <v>27</v>
      </c>
      <c r="B85" s="2">
        <v>6.7577310968896587</v>
      </c>
      <c r="C85" s="2">
        <v>-3.7731306698008282E-2</v>
      </c>
      <c r="D85">
        <f t="shared" si="0"/>
        <v>1.4236515051391646E-3</v>
      </c>
      <c r="E85">
        <v>10057698</v>
      </c>
      <c r="F85">
        <v>236613045812.24426</v>
      </c>
      <c r="G85">
        <v>4460358000000</v>
      </c>
      <c r="H85">
        <v>2.1351518245125192</v>
      </c>
      <c r="I85">
        <f t="shared" si="1"/>
        <v>101157289059204</v>
      </c>
      <c r="J85">
        <f t="shared" si="2"/>
        <v>5.59857334485472E+22</v>
      </c>
      <c r="K85">
        <f t="shared" si="3"/>
        <v>1.9894793488163999E+25</v>
      </c>
      <c r="L85">
        <f t="shared" si="4"/>
        <v>4.5588733137191397</v>
      </c>
      <c r="M85">
        <f t="shared" si="5"/>
        <v>2.3797825576397174E+18</v>
      </c>
      <c r="N85">
        <f t="shared" si="6"/>
        <v>4.4860933735883997E+19</v>
      </c>
      <c r="O85">
        <f t="shared" si="7"/>
        <v>21474712.235095914</v>
      </c>
      <c r="P85">
        <f t="shared" si="8"/>
        <v>1.0553788917930102E+24</v>
      </c>
      <c r="Q85">
        <f t="shared" si="9"/>
        <v>505204776469.4776</v>
      </c>
      <c r="R85">
        <f t="shared" si="10"/>
        <v>9523541521679.0117</v>
      </c>
    </row>
    <row r="86" spans="1:18" x14ac:dyDescent="0.2">
      <c r="A86" s="2">
        <v>28</v>
      </c>
      <c r="B86" s="2">
        <v>7.2221413605123059</v>
      </c>
      <c r="C86" s="2">
        <v>-0.85214147495322567</v>
      </c>
      <c r="D86">
        <f t="shared" si="0"/>
        <v>0.72614509333545896</v>
      </c>
      <c r="E86">
        <v>10175214</v>
      </c>
      <c r="F86">
        <v>253749019031.884</v>
      </c>
      <c r="G86">
        <v>4547336000000</v>
      </c>
      <c r="H86">
        <v>2.3969203345050687</v>
      </c>
      <c r="I86">
        <f t="shared" si="1"/>
        <v>103534979945796</v>
      </c>
      <c r="J86">
        <f t="shared" si="2"/>
        <v>6.4388564659643427E+22</v>
      </c>
      <c r="K86">
        <f t="shared" si="3"/>
        <v>2.0678264696896E+25</v>
      </c>
      <c r="L86">
        <f t="shared" si="4"/>
        <v>5.7452270899638904</v>
      </c>
      <c r="M86">
        <f t="shared" si="5"/>
        <v>2.5819505709394924E+18</v>
      </c>
      <c r="N86">
        <f t="shared" si="6"/>
        <v>4.6270116929904001E+19</v>
      </c>
      <c r="O86">
        <f t="shared" si="7"/>
        <v>24389177.344540659</v>
      </c>
      <c r="P86">
        <f t="shared" si="8"/>
        <v>1.1538820492083713E+24</v>
      </c>
      <c r="Q86">
        <f t="shared" si="9"/>
        <v>608216183578.23645</v>
      </c>
      <c r="R86">
        <f t="shared" si="10"/>
        <v>10899602126226.941</v>
      </c>
    </row>
    <row r="87" spans="1:18" ht="16" thickBot="1" x14ac:dyDescent="0.25">
      <c r="A87" s="3">
        <v>29</v>
      </c>
      <c r="B87" s="3">
        <v>7.1240523951293193</v>
      </c>
      <c r="C87" s="3">
        <v>-0.29405247142326907</v>
      </c>
      <c r="D87">
        <f t="shared" si="0"/>
        <v>8.6466855950132468E-2</v>
      </c>
      <c r="E87">
        <v>10285453</v>
      </c>
      <c r="F87">
        <v>249617661432.98987</v>
      </c>
      <c r="G87">
        <v>4604677000000</v>
      </c>
      <c r="H87">
        <v>2.7017772881944495</v>
      </c>
      <c r="I87">
        <f t="shared" si="1"/>
        <v>105790543415209</v>
      </c>
      <c r="J87">
        <f t="shared" si="2"/>
        <v>6.2308976899274761E+22</v>
      </c>
      <c r="K87">
        <f t="shared" si="3"/>
        <v>2.1203050274329E+25</v>
      </c>
      <c r="L87">
        <f>H87^2</f>
        <v>7.2996005150033536</v>
      </c>
      <c r="M87">
        <f t="shared" si="5"/>
        <v>2.5674307246389299E+18</v>
      </c>
      <c r="N87">
        <f t="shared" si="6"/>
        <v>4.7361188863681004E+19</v>
      </c>
      <c r="O87">
        <f t="shared" si="7"/>
        <v>27789003.314191464</v>
      </c>
      <c r="P87">
        <f t="shared" si="8"/>
        <v>1.1494087043942755E+24</v>
      </c>
      <c r="Q87">
        <f t="shared" si="9"/>
        <v>674411328391.86365</v>
      </c>
      <c r="R87">
        <f t="shared" si="10"/>
        <v>12440811738071.354</v>
      </c>
    </row>
    <row r="89" spans="1:18" x14ac:dyDescent="0.2">
      <c r="A89" t="s">
        <v>35</v>
      </c>
      <c r="J89" s="27"/>
    </row>
    <row r="90" spans="1:18" ht="16" thickBot="1" x14ac:dyDescent="0.25">
      <c r="J90" s="27"/>
    </row>
    <row r="91" spans="1:18" x14ac:dyDescent="0.2">
      <c r="A91" s="5" t="s">
        <v>36</v>
      </c>
      <c r="B91" s="5"/>
      <c r="J91" s="27"/>
    </row>
    <row r="92" spans="1:18" x14ac:dyDescent="0.2">
      <c r="A92" s="2" t="s">
        <v>37</v>
      </c>
      <c r="B92" s="2">
        <v>0.78398991692576814</v>
      </c>
      <c r="J92" s="27"/>
    </row>
    <row r="93" spans="1:18" x14ac:dyDescent="0.2">
      <c r="A93" s="2" t="s">
        <v>38</v>
      </c>
      <c r="B93" s="2">
        <v>0.61464018984127278</v>
      </c>
      <c r="J93" s="27"/>
    </row>
    <row r="94" spans="1:18" x14ac:dyDescent="0.2">
      <c r="A94" s="2" t="s">
        <v>39</v>
      </c>
      <c r="B94" s="2">
        <v>0.2292803796825455</v>
      </c>
      <c r="J94" s="27"/>
    </row>
    <row r="95" spans="1:18" x14ac:dyDescent="0.2">
      <c r="A95" s="2" t="s">
        <v>40</v>
      </c>
      <c r="B95" s="2">
        <v>1.639117842140448</v>
      </c>
      <c r="J95" s="27"/>
    </row>
    <row r="96" spans="1:18" ht="16" thickBot="1" x14ac:dyDescent="0.25">
      <c r="A96" s="3" t="s">
        <v>41</v>
      </c>
      <c r="B96" s="3">
        <v>29</v>
      </c>
      <c r="J96" s="27"/>
    </row>
    <row r="97" spans="1:10" x14ac:dyDescent="0.2">
      <c r="J97" s="27"/>
    </row>
    <row r="98" spans="1:10" ht="16" thickBot="1" x14ac:dyDescent="0.25">
      <c r="A98" t="s">
        <v>42</v>
      </c>
      <c r="J98" s="27"/>
    </row>
    <row r="99" spans="1:10" x14ac:dyDescent="0.2">
      <c r="A99" s="4"/>
      <c r="B99" s="4" t="s">
        <v>47</v>
      </c>
      <c r="C99" s="4" t="s">
        <v>48</v>
      </c>
      <c r="D99" s="4" t="s">
        <v>49</v>
      </c>
      <c r="E99" s="4" t="s">
        <v>50</v>
      </c>
      <c r="F99" s="4" t="s">
        <v>51</v>
      </c>
      <c r="J99" s="27"/>
    </row>
    <row r="100" spans="1:10" x14ac:dyDescent="0.2">
      <c r="A100" s="2" t="s">
        <v>43</v>
      </c>
      <c r="B100" s="2">
        <v>14</v>
      </c>
      <c r="C100" s="2">
        <v>59.993324117005756</v>
      </c>
      <c r="D100" s="2">
        <v>4.2852374369289823</v>
      </c>
      <c r="E100" s="2">
        <v>1.594977404592623</v>
      </c>
      <c r="F100" s="2">
        <v>0.19649955232090363</v>
      </c>
      <c r="J100" s="27"/>
    </row>
    <row r="101" spans="1:10" x14ac:dyDescent="0.2">
      <c r="A101" s="2" t="s">
        <v>44</v>
      </c>
      <c r="B101" s="2">
        <v>14</v>
      </c>
      <c r="C101" s="2">
        <v>37.613902205924219</v>
      </c>
      <c r="D101" s="2">
        <v>2.6867073004231585</v>
      </c>
      <c r="E101" s="2"/>
      <c r="F101" s="2"/>
      <c r="J101" s="27"/>
    </row>
    <row r="102" spans="1:10" ht="16" thickBot="1" x14ac:dyDescent="0.25">
      <c r="A102" s="3" t="s">
        <v>45</v>
      </c>
      <c r="B102" s="3">
        <v>28</v>
      </c>
      <c r="C102" s="3">
        <v>97.607226322929975</v>
      </c>
      <c r="D102" s="3"/>
      <c r="E102" s="3"/>
      <c r="F102" s="3"/>
      <c r="J102" s="27"/>
    </row>
    <row r="103" spans="1:10" ht="16" thickBot="1" x14ac:dyDescent="0.25">
      <c r="J103" s="27"/>
    </row>
    <row r="104" spans="1:10" x14ac:dyDescent="0.2">
      <c r="A104" s="4"/>
      <c r="B104" s="4" t="s">
        <v>52</v>
      </c>
      <c r="C104" s="4" t="s">
        <v>40</v>
      </c>
      <c r="D104" s="4" t="s">
        <v>53</v>
      </c>
      <c r="E104" s="4" t="s">
        <v>54</v>
      </c>
      <c r="F104" s="4" t="s">
        <v>55</v>
      </c>
      <c r="G104" s="4" t="s">
        <v>56</v>
      </c>
      <c r="H104" s="4" t="s">
        <v>57</v>
      </c>
      <c r="I104" s="4" t="s">
        <v>58</v>
      </c>
      <c r="J104" s="27"/>
    </row>
    <row r="105" spans="1:10" x14ac:dyDescent="0.2">
      <c r="A105" s="2" t="s">
        <v>46</v>
      </c>
      <c r="B105" s="2">
        <v>-3031.8433607334819</v>
      </c>
      <c r="C105" s="2">
        <v>1102.0679341355383</v>
      </c>
      <c r="D105" s="2">
        <v>-2.7510494288282317</v>
      </c>
      <c r="E105" s="2">
        <v>1.5612778388221627E-2</v>
      </c>
      <c r="F105" s="2">
        <v>-5395.5439950484597</v>
      </c>
      <c r="G105" s="2">
        <v>-668.14272641850357</v>
      </c>
      <c r="H105" s="2">
        <v>-5395.5439950484597</v>
      </c>
      <c r="I105" s="2">
        <v>-668.14272641850357</v>
      </c>
      <c r="J105" s="27"/>
    </row>
    <row r="106" spans="1:10" x14ac:dyDescent="0.2">
      <c r="A106" s="2" t="s">
        <v>2</v>
      </c>
      <c r="B106" s="2">
        <v>9.8096685413378215E-4</v>
      </c>
      <c r="C106" s="2">
        <v>3.4827895740357839E-4</v>
      </c>
      <c r="D106" s="2">
        <v>2.8166124690589855</v>
      </c>
      <c r="E106" s="2">
        <v>1.3724003445645023E-2</v>
      </c>
      <c r="F106" s="2">
        <v>2.3398278261269523E-4</v>
      </c>
      <c r="G106" s="2">
        <v>1.727950925654869E-3</v>
      </c>
      <c r="H106" s="2">
        <v>2.3398278261269523E-4</v>
      </c>
      <c r="I106" s="2">
        <v>1.727950925654869E-3</v>
      </c>
      <c r="J106" s="27"/>
    </row>
    <row r="107" spans="1:10" x14ac:dyDescent="0.2">
      <c r="A107" s="2" t="s">
        <v>3</v>
      </c>
      <c r="B107" s="2">
        <v>-1.422888500721774E-9</v>
      </c>
      <c r="C107" s="2">
        <v>1.571917579043138E-9</v>
      </c>
      <c r="D107" s="2">
        <v>-0.90519281652662642</v>
      </c>
      <c r="E107" s="2">
        <v>0.38067740600022959</v>
      </c>
      <c r="F107" s="2">
        <v>-4.7943163987574793E-9</v>
      </c>
      <c r="G107" s="2">
        <v>1.9485393973139313E-9</v>
      </c>
      <c r="H107" s="2">
        <v>-4.7943163987574793E-9</v>
      </c>
      <c r="I107" s="2">
        <v>1.9485393973139313E-9</v>
      </c>
      <c r="J107" s="27"/>
    </row>
    <row r="108" spans="1:10" x14ac:dyDescent="0.2">
      <c r="A108" s="2" t="s">
        <v>4</v>
      </c>
      <c r="B108" s="2">
        <v>-7.1852759328030333E-10</v>
      </c>
      <c r="C108" s="2">
        <v>3.3912964862879282E-10</v>
      </c>
      <c r="D108" s="2">
        <v>-2.1187401225033997</v>
      </c>
      <c r="E108" s="2">
        <v>5.2479333540530783E-2</v>
      </c>
      <c r="F108" s="2">
        <v>-1.4458883491375806E-9</v>
      </c>
      <c r="G108" s="2">
        <v>8.833162576973948E-12</v>
      </c>
      <c r="H108" s="2">
        <v>-1.4458883491375806E-9</v>
      </c>
      <c r="I108" s="2">
        <v>8.833162576973948E-12</v>
      </c>
      <c r="J108" s="27"/>
    </row>
    <row r="109" spans="1:10" x14ac:dyDescent="0.2">
      <c r="A109" s="2" t="s">
        <v>5</v>
      </c>
      <c r="B109" s="2">
        <v>-4.4214151528151522</v>
      </c>
      <c r="C109" s="2">
        <v>32.891342999774579</v>
      </c>
      <c r="D109" s="2">
        <v>-0.13442488963875554</v>
      </c>
      <c r="E109" s="2">
        <v>0.8949799997184591</v>
      </c>
      <c r="F109" s="2">
        <v>-74.966329766470139</v>
      </c>
      <c r="G109" s="2">
        <v>66.123499460839824</v>
      </c>
      <c r="H109" s="2">
        <v>-74.966329766470139</v>
      </c>
      <c r="I109" s="2">
        <v>66.123499460839824</v>
      </c>
      <c r="J109" s="27"/>
    </row>
    <row r="110" spans="1:10" x14ac:dyDescent="0.2">
      <c r="A110" s="2" t="s">
        <v>101</v>
      </c>
      <c r="B110" s="2">
        <v>-7.431332434139055E-11</v>
      </c>
      <c r="C110" s="2">
        <v>2.7126021032020673E-11</v>
      </c>
      <c r="D110" s="2">
        <v>-2.7395586051366707</v>
      </c>
      <c r="E110" s="2">
        <v>1.596895731338167E-2</v>
      </c>
      <c r="F110" s="2">
        <v>-1.3249285314704687E-10</v>
      </c>
      <c r="G110" s="2">
        <v>-1.6133795535734232E-11</v>
      </c>
      <c r="H110" s="2">
        <v>-1.3249285314704687E-10</v>
      </c>
      <c r="I110" s="2">
        <v>-1.6133795535734232E-11</v>
      </c>
      <c r="J110" s="27"/>
    </row>
    <row r="111" spans="1:10" x14ac:dyDescent="0.2">
      <c r="A111" s="2" t="s">
        <v>102</v>
      </c>
      <c r="B111" s="2">
        <v>-8.0579117974511059E-22</v>
      </c>
      <c r="C111" s="2">
        <v>7.9372147594865858E-22</v>
      </c>
      <c r="D111" s="2">
        <v>-1.0152064724997221</v>
      </c>
      <c r="E111" s="2">
        <v>0.32723203657749267</v>
      </c>
      <c r="F111" s="2">
        <v>-2.5081544352742652E-21</v>
      </c>
      <c r="G111" s="2">
        <v>8.9657207578404418E-22</v>
      </c>
      <c r="H111" s="2">
        <v>-2.5081544352742652E-21</v>
      </c>
      <c r="I111" s="2">
        <v>8.9657207578404418E-22</v>
      </c>
      <c r="J111" s="27"/>
    </row>
    <row r="112" spans="1:10" x14ac:dyDescent="0.2">
      <c r="A112" s="2" t="s">
        <v>103</v>
      </c>
      <c r="B112" s="2">
        <v>-1.6464725249462069E-23</v>
      </c>
      <c r="C112" s="2">
        <v>2.6356384026995105E-23</v>
      </c>
      <c r="D112" s="2">
        <v>-0.6246959079287332</v>
      </c>
      <c r="E112" s="2">
        <v>0.54221842522557795</v>
      </c>
      <c r="F112" s="2">
        <v>-7.2993546852210623E-23</v>
      </c>
      <c r="G112" s="2">
        <v>4.0064096353286484E-23</v>
      </c>
      <c r="H112" s="2">
        <v>-7.2993546852210623E-23</v>
      </c>
      <c r="I112" s="2">
        <v>4.0064096353286484E-23</v>
      </c>
      <c r="J112" s="27"/>
    </row>
    <row r="113" spans="1:10" x14ac:dyDescent="0.2">
      <c r="A113" s="2" t="s">
        <v>104</v>
      </c>
      <c r="B113" s="2">
        <v>-0.31504236390969398</v>
      </c>
      <c r="C113" s="2">
        <v>0.2604854047827469</v>
      </c>
      <c r="D113" s="2">
        <v>-1.2094434395372335</v>
      </c>
      <c r="E113" s="2">
        <v>0.2465206558252136</v>
      </c>
      <c r="F113" s="2">
        <v>-0.87372799248461031</v>
      </c>
      <c r="G113" s="2">
        <v>0.24364326466522235</v>
      </c>
      <c r="H113" s="2">
        <v>-0.87372799248461031</v>
      </c>
      <c r="I113" s="2">
        <v>0.24364326466522235</v>
      </c>
      <c r="J113" s="27"/>
    </row>
    <row r="114" spans="1:10" x14ac:dyDescent="0.2">
      <c r="A114" s="2" t="s">
        <v>107</v>
      </c>
      <c r="B114" s="2">
        <v>2.2113469851017726E-16</v>
      </c>
      <c r="C114" s="2">
        <v>2.349873649218426E-16</v>
      </c>
      <c r="D114" s="2">
        <v>0.94104931379492351</v>
      </c>
      <c r="E114" s="2">
        <v>0.3626348355799629</v>
      </c>
      <c r="F114" s="2">
        <v>-2.8286307360307393E-16</v>
      </c>
      <c r="G114" s="2">
        <v>7.2513247062342845E-16</v>
      </c>
      <c r="H114" s="2">
        <v>-2.8286307360307393E-16</v>
      </c>
      <c r="I114" s="2">
        <v>7.2513247062342845E-16</v>
      </c>
      <c r="J114" s="27"/>
    </row>
    <row r="115" spans="1:10" x14ac:dyDescent="0.2">
      <c r="A115" s="2" t="s">
        <v>108</v>
      </c>
      <c r="B115" s="2">
        <v>9.2126060126529628E-17</v>
      </c>
      <c r="C115" s="2">
        <v>5.0686507536685802E-17</v>
      </c>
      <c r="D115" s="2">
        <v>1.8175657508036192</v>
      </c>
      <c r="E115" s="2">
        <v>9.0590494533197438E-2</v>
      </c>
      <c r="F115" s="2">
        <v>-1.6585686495199542E-17</v>
      </c>
      <c r="G115" s="2">
        <v>2.008378067482588E-16</v>
      </c>
      <c r="H115" s="2">
        <v>-1.6585686495199542E-17</v>
      </c>
      <c r="I115" s="2">
        <v>2.008378067482588E-16</v>
      </c>
      <c r="J115" s="27"/>
    </row>
    <row r="116" spans="1:10" x14ac:dyDescent="0.2">
      <c r="A116" s="2" t="s">
        <v>109</v>
      </c>
      <c r="B116" s="2">
        <v>2.5627870216696906E-7</v>
      </c>
      <c r="C116" s="2">
        <v>4.0696282606570693E-6</v>
      </c>
      <c r="D116" s="2">
        <v>6.2973491865222872E-2</v>
      </c>
      <c r="E116" s="2">
        <v>0.95067788412288201</v>
      </c>
      <c r="F116" s="2">
        <v>-8.4722058160644015E-6</v>
      </c>
      <c r="G116" s="2">
        <v>8.9847632203983383E-6</v>
      </c>
      <c r="H116" s="2">
        <v>-8.4722058160644015E-6</v>
      </c>
      <c r="I116" s="2">
        <v>8.9847632203983383E-6</v>
      </c>
      <c r="J116" s="27"/>
    </row>
    <row r="117" spans="1:10" x14ac:dyDescent="0.2">
      <c r="A117" s="2" t="s">
        <v>110</v>
      </c>
      <c r="B117" s="2">
        <v>-6.3119824120071477E-23</v>
      </c>
      <c r="C117" s="2">
        <v>2.6395666279845993E-22</v>
      </c>
      <c r="D117" s="2">
        <v>-0.23912949743672754</v>
      </c>
      <c r="E117" s="2">
        <v>0.81447037600218142</v>
      </c>
      <c r="F117" s="2">
        <v>-6.2925056067741702E-22</v>
      </c>
      <c r="G117" s="2">
        <v>5.0301091243727407E-22</v>
      </c>
      <c r="H117" s="2">
        <v>-6.2925056067741702E-22</v>
      </c>
      <c r="I117" s="2">
        <v>5.0301091243727407E-22</v>
      </c>
      <c r="J117" s="27"/>
    </row>
    <row r="118" spans="1:10" x14ac:dyDescent="0.2">
      <c r="A118" s="2" t="s">
        <v>111</v>
      </c>
      <c r="B118" s="2">
        <v>-1.6777268784622004E-11</v>
      </c>
      <c r="C118" s="2">
        <v>2.5388551805300958E-11</v>
      </c>
      <c r="D118" s="2">
        <v>-0.6608202355645596</v>
      </c>
      <c r="E118" s="2">
        <v>0.51945436505297848</v>
      </c>
      <c r="F118" s="2">
        <v>-7.1230296722143033E-11</v>
      </c>
      <c r="G118" s="2">
        <v>3.7675759152899031E-11</v>
      </c>
      <c r="H118" s="2">
        <v>-7.1230296722143033E-11</v>
      </c>
      <c r="I118" s="2">
        <v>3.7675759152899031E-11</v>
      </c>
      <c r="J118" s="27"/>
    </row>
    <row r="119" spans="1:10" ht="16" thickBot="1" x14ac:dyDescent="0.25">
      <c r="A119" s="3" t="s">
        <v>112</v>
      </c>
      <c r="B119" s="3">
        <v>2.069551898274463E-12</v>
      </c>
      <c r="C119" s="3">
        <v>3.0484161658944147E-12</v>
      </c>
      <c r="D119" s="3">
        <v>0.67889414884638954</v>
      </c>
      <c r="E119" s="3">
        <v>0.50827330019073269</v>
      </c>
      <c r="F119" s="3">
        <v>-4.4686505135693105E-12</v>
      </c>
      <c r="G119" s="3">
        <v>8.6077543101182372E-12</v>
      </c>
      <c r="H119" s="3">
        <v>-4.4686505135693105E-12</v>
      </c>
      <c r="I119" s="3">
        <v>8.6077543101182372E-12</v>
      </c>
      <c r="J119" s="27"/>
    </row>
    <row r="120" spans="1:10" ht="16" thickBot="1" x14ac:dyDescent="0.25"/>
    <row r="121" spans="1:10" ht="16" thickBot="1" x14ac:dyDescent="0.25">
      <c r="A121" s="30" t="s">
        <v>105</v>
      </c>
      <c r="B121" s="21">
        <f>B96*B93</f>
        <v>17.824565505396912</v>
      </c>
    </row>
    <row r="122" spans="1:10" ht="16" thickBot="1" x14ac:dyDescent="0.25">
      <c r="A122" s="30" t="s">
        <v>106</v>
      </c>
      <c r="B122" s="21">
        <f>CHIINV(0.05,15)</f>
        <v>24.99579013972863</v>
      </c>
    </row>
    <row r="123" spans="1:10" ht="16" thickBot="1" x14ac:dyDescent="0.25">
      <c r="A123" s="30" t="s">
        <v>54</v>
      </c>
      <c r="B123" s="21">
        <f>CHIDIST(B121,15)</f>
        <v>0.27200099878393469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and Output</vt:lpstr>
      <vt:lpstr>Auxiliary Regression</vt:lpstr>
      <vt:lpstr>Eviews</vt:lpstr>
      <vt:lpstr>Durbin Watson</vt:lpstr>
      <vt:lpstr>LM Test</vt:lpstr>
      <vt:lpstr>Park Test</vt:lpstr>
      <vt:lpstr>White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2021-05-20T12:45:46Z</dcterms:modified>
</cp:coreProperties>
</file>