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DD4466-AFF6-437E-B07E-8729C1B323A1}" xr6:coauthVersionLast="47" xr6:coauthVersionMax="47" xr10:uidLastSave="{00000000-0000-0000-0000-000000000000}"/>
  <bookViews>
    <workbookView xWindow="-110" yWindow="-110" windowWidth="19420" windowHeight="10300" xr2:uid="{B9B065FE-DFC8-4AF6-B623-CCC8F0333FD9}"/>
  </bookViews>
  <sheets>
    <sheet name="1" sheetId="9" r:id="rId1"/>
    <sheet name="Sheet2" sheetId="11" r:id="rId2"/>
    <sheet name="2" sheetId="1" r:id="rId3"/>
    <sheet name="3" sheetId="7" r:id="rId4"/>
    <sheet name="4" sheetId="2" r:id="rId5"/>
    <sheet name="5" sheetId="3" r:id="rId6"/>
    <sheet name="6" sheetId="4" r:id="rId7"/>
    <sheet name="7" sheetId="5" r:id="rId8"/>
    <sheet name="8" sheetId="6" r:id="rId9"/>
    <sheet name="9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3" i="8"/>
  <c r="D3" i="3"/>
  <c r="D2" i="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6" i="2"/>
  <c r="M3" i="8"/>
  <c r="D29" i="6" l="1"/>
  <c r="D30" i="6"/>
  <c r="D31" i="6"/>
  <c r="D32" i="6"/>
  <c r="D33" i="6"/>
  <c r="D34" i="6"/>
  <c r="D28" i="6"/>
  <c r="E28" i="6" s="1"/>
  <c r="C29" i="6"/>
  <c r="C30" i="6"/>
  <c r="C31" i="6"/>
  <c r="C32" i="6"/>
  <c r="C28" i="6"/>
  <c r="B28" i="6"/>
  <c r="G28" i="6" s="1"/>
  <c r="B29" i="6"/>
  <c r="B30" i="6"/>
  <c r="B31" i="6"/>
  <c r="B32" i="6"/>
  <c r="G32" i="6" s="1"/>
  <c r="C12" i="5"/>
  <c r="C13" i="5"/>
  <c r="C14" i="5"/>
  <c r="C15" i="5"/>
  <c r="C11" i="5"/>
  <c r="B12" i="5"/>
  <c r="B13" i="5"/>
  <c r="B14" i="5"/>
  <c r="B15" i="5"/>
  <c r="B11" i="5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2" i="4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4" i="7"/>
  <c r="E32" i="6"/>
  <c r="F32" i="6" s="1"/>
  <c r="G31" i="6"/>
  <c r="E31" i="6"/>
  <c r="F31" i="6" s="1"/>
  <c r="G30" i="6"/>
  <c r="E30" i="6"/>
  <c r="F30" i="6" s="1"/>
  <c r="H30" i="6" s="1"/>
  <c r="G29" i="6"/>
  <c r="E29" i="6"/>
  <c r="F29" i="6" s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12" i="4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C2" i="9"/>
  <c r="D2" i="9" s="1"/>
  <c r="E2" i="9" s="1"/>
  <c r="F2" i="9" s="1"/>
  <c r="G2" i="9" s="1"/>
  <c r="H2" i="9" s="1"/>
  <c r="I2" i="9" s="1"/>
  <c r="J2" i="9" s="1"/>
  <c r="F28" i="6" l="1"/>
  <c r="H28" i="6" s="1"/>
  <c r="H31" i="6"/>
  <c r="H32" i="6"/>
  <c r="H29" i="6"/>
  <c r="H33" i="6" l="1"/>
</calcChain>
</file>

<file path=xl/sharedStrings.xml><?xml version="1.0" encoding="utf-8"?>
<sst xmlns="http://schemas.openxmlformats.org/spreadsheetml/2006/main" count="800" uniqueCount="444">
  <si>
    <t>Team</t>
  </si>
  <si>
    <t>Pld</t>
  </si>
  <si>
    <t>W</t>
  </si>
  <si>
    <t>D</t>
  </si>
  <si>
    <t>L</t>
  </si>
  <si>
    <t>GF</t>
  </si>
  <si>
    <t>GA</t>
  </si>
  <si>
    <t>GD</t>
  </si>
  <si>
    <t>Pts</t>
  </si>
  <si>
    <t>Manchester City</t>
  </si>
  <si>
    <t>Liverpool</t>
  </si>
  <si>
    <t>Chelsea</t>
  </si>
  <si>
    <t>Arsenal</t>
  </si>
  <si>
    <t>Everton</t>
  </si>
  <si>
    <t>Tottenham Hotspur</t>
  </si>
  <si>
    <t>Manchester United</t>
  </si>
  <si>
    <t>Southampton</t>
  </si>
  <si>
    <t>Stoke City</t>
  </si>
  <si>
    <t>Newcastle United</t>
  </si>
  <si>
    <t>Crystal Palace</t>
  </si>
  <si>
    <t>Swansea City</t>
  </si>
  <si>
    <t>West Ham United</t>
  </si>
  <si>
    <t>Sunderland</t>
  </si>
  <si>
    <t>Aston Villa</t>
  </si>
  <si>
    <t>Hull City</t>
  </si>
  <si>
    <t>West Bromwich Albion</t>
  </si>
  <si>
    <t>Norwich City</t>
  </si>
  <si>
    <t>Fulham</t>
  </si>
  <si>
    <t>Cardiff City</t>
  </si>
  <si>
    <t>Find the Points of the Team</t>
  </si>
  <si>
    <t>Student Number</t>
  </si>
  <si>
    <t>Result</t>
  </si>
  <si>
    <t>Symbol</t>
  </si>
  <si>
    <t>A100</t>
  </si>
  <si>
    <t>A</t>
  </si>
  <si>
    <t>A120</t>
  </si>
  <si>
    <t>B</t>
  </si>
  <si>
    <t>A107</t>
  </si>
  <si>
    <t>A205</t>
  </si>
  <si>
    <t>A111</t>
  </si>
  <si>
    <t>E</t>
  </si>
  <si>
    <t>Student</t>
  </si>
  <si>
    <t>%</t>
  </si>
  <si>
    <t>a111</t>
  </si>
  <si>
    <t>a150</t>
  </si>
  <si>
    <t>Address List</t>
  </si>
  <si>
    <t>Outstanding Expenses</t>
  </si>
  <si>
    <t>Employment Date</t>
  </si>
  <si>
    <t>Total Out of Office Expenses</t>
  </si>
  <si>
    <t>Address</t>
  </si>
  <si>
    <t>Answer</t>
  </si>
  <si>
    <t>Employee Number</t>
  </si>
  <si>
    <t>Petrol</t>
  </si>
  <si>
    <t>Parking</t>
  </si>
  <si>
    <t>Accomodation</t>
  </si>
  <si>
    <t>Total</t>
  </si>
  <si>
    <t>Check For Employment</t>
  </si>
  <si>
    <t>PO Box 3284, CHIGNIK LAKE</t>
  </si>
  <si>
    <t>PO Box 8892, BETTLES FIELD</t>
  </si>
  <si>
    <t>PO Box 3827, EEK</t>
  </si>
  <si>
    <t>PO Box 8990, CLARKS POINT</t>
  </si>
  <si>
    <t>PO Box 8862, CHINIAK</t>
  </si>
  <si>
    <t>PO Box 4386, DEERING</t>
  </si>
  <si>
    <t>PO Box 7026, BETHEL</t>
  </si>
  <si>
    <t>PO Box 1293, AKUTAN</t>
  </si>
  <si>
    <t>PO Box 5850, FORT YUKON</t>
  </si>
  <si>
    <t>PO Box 2352, CHEFORNAK</t>
  </si>
  <si>
    <t>PO Box 7575, GAMBELL</t>
  </si>
  <si>
    <t>PO Box 1399, ELFIN COVE</t>
  </si>
  <si>
    <t>PO Box 4393, EAGLE</t>
  </si>
  <si>
    <t>PO Box 8550, CROOKED CREEK</t>
  </si>
  <si>
    <t>PO Box 1072, GLENNALLEN</t>
  </si>
  <si>
    <t>PO Box 4698, AKHIOK</t>
  </si>
  <si>
    <t>PO Box 4255, DUTCH HARBOR</t>
  </si>
  <si>
    <t>PO Box 7825, CORDOVA</t>
  </si>
  <si>
    <t>PO Box 2088, CRAIG</t>
  </si>
  <si>
    <t>PO Box 9372, BETHEL</t>
  </si>
  <si>
    <t>PO Box 6508, ANVIK</t>
  </si>
  <si>
    <t>PO Box 7507, COFFMAN COVE</t>
  </si>
  <si>
    <t>PO Box 2177, EGEGIK</t>
  </si>
  <si>
    <t>PO Box 1872, ATKA</t>
  </si>
  <si>
    <t>PO Box 3401, DEERING</t>
  </si>
  <si>
    <t>PO Box 6329, GAKONA</t>
  </si>
  <si>
    <t>PO Box 3524, CHICKEN</t>
  </si>
  <si>
    <t>PO Box 8902, HALIBUT COVE</t>
  </si>
  <si>
    <t>PO Box 9780, COOPER LANDING</t>
  </si>
  <si>
    <t>PO Box 8429, HUGHES</t>
  </si>
  <si>
    <t>PO Box 2426, CLEAR</t>
  </si>
  <si>
    <t>PO Box 2199, HOOPER BAY</t>
  </si>
  <si>
    <t>PO Box 7794, CLAM GULCH</t>
  </si>
  <si>
    <t>PO Box 3578, DUTCH HARBOR</t>
  </si>
  <si>
    <t>PO Box 2022, CLAM GULCH</t>
  </si>
  <si>
    <t>PO Box 8814, EMMONAK</t>
  </si>
  <si>
    <t>PO Box 9013, HAINES</t>
  </si>
  <si>
    <t>PO Box 8796, AKHIOK</t>
  </si>
  <si>
    <t>PO Box 7637, ESTER</t>
  </si>
  <si>
    <t>PO Box 1965, DENALI NATIONAL PARK</t>
  </si>
  <si>
    <t>PO Box 6879, DOT LAKE</t>
  </si>
  <si>
    <t>PO Box 3802, CHENEGA BAY</t>
  </si>
  <si>
    <t>PO Box 8729, COOPER LANDING</t>
  </si>
  <si>
    <t>PO Box 7990, GAMBELL</t>
  </si>
  <si>
    <t>PO Box 9196, COLDFOOT</t>
  </si>
  <si>
    <t>PO Box 3239, HOLY CROSS</t>
  </si>
  <si>
    <t>PO Box 4182, ATMAUTLUAK</t>
  </si>
  <si>
    <t>PO Box 9937, FORT WAINWRIGHT</t>
  </si>
  <si>
    <t>PO Box 5968, GUSTAVUS</t>
  </si>
  <si>
    <t>PO Box 9115, DENALI NATIONAL PARK</t>
  </si>
  <si>
    <t>PO Box 5381, ANCHOR POINT</t>
  </si>
  <si>
    <t>PO Box 3614, ATQASUK</t>
  </si>
  <si>
    <t>PO Box 6859, FALSE PASS</t>
  </si>
  <si>
    <t>PO Box 1303, CHITINA</t>
  </si>
  <si>
    <t>PO Box 2490, CHITINA</t>
  </si>
  <si>
    <t>PO Box 6509, ELIM</t>
  </si>
  <si>
    <t>PO Box 5701, ELFIN COVE</t>
  </si>
  <si>
    <t>PO Box 2020, CHIGNIK LAKE</t>
  </si>
  <si>
    <t>PO Box 3705, BETHEL</t>
  </si>
  <si>
    <t>PO Box 1126, AKIAK</t>
  </si>
  <si>
    <t>PO Box 7275, HALIBUT COVE</t>
  </si>
  <si>
    <t>PO Box 1605, ATKA</t>
  </si>
  <si>
    <t>PO Box 8789, GALENA</t>
  </si>
  <si>
    <t>PO Box 6512, HUGHES</t>
  </si>
  <si>
    <t>PO Box 3150, COPPER CENTER</t>
  </si>
  <si>
    <t>PO Box 1466, GAKONA</t>
  </si>
  <si>
    <t>PO Box 4350, ANAKTUVUK PASS</t>
  </si>
  <si>
    <t>PO Box 5844, DENALI NATIONAL PARK</t>
  </si>
  <si>
    <t>PO Box 6119, EAGLE RIVER</t>
  </si>
  <si>
    <t>PO Box 8921, ANVIK</t>
  </si>
  <si>
    <t>PO Box 3460, AUKE BAY</t>
  </si>
  <si>
    <t>PO Box 9406, CHEFORNAK</t>
  </si>
  <si>
    <t>PO Box 1917, HOONAH</t>
  </si>
  <si>
    <t>PO Box 6143, ANGOON</t>
  </si>
  <si>
    <t>PO Box 6619, DUTCH HARBOR</t>
  </si>
  <si>
    <t>PO Box 5437, AKUTAN</t>
  </si>
  <si>
    <t>PO Box 7069, GALENA</t>
  </si>
  <si>
    <t>VLOOKUP</t>
  </si>
  <si>
    <t>List 1</t>
  </si>
  <si>
    <t>List 2</t>
  </si>
  <si>
    <t>Sales Person</t>
  </si>
  <si>
    <t>Trans ID</t>
  </si>
  <si>
    <t>Date</t>
  </si>
  <si>
    <t>C</t>
  </si>
  <si>
    <t>List 2 check</t>
  </si>
  <si>
    <t>List 1 Check</t>
  </si>
  <si>
    <t>SP001</t>
  </si>
  <si>
    <t>SP002</t>
  </si>
  <si>
    <t>SP005</t>
  </si>
  <si>
    <t>SP006</t>
  </si>
  <si>
    <t>SP007</t>
  </si>
  <si>
    <t>SP008</t>
  </si>
  <si>
    <t>SP003</t>
  </si>
  <si>
    <t>SP004</t>
  </si>
  <si>
    <t>Name</t>
  </si>
  <si>
    <t>Rating</t>
  </si>
  <si>
    <t>Your answer should be</t>
  </si>
  <si>
    <t>Description</t>
  </si>
  <si>
    <t>0018</t>
  </si>
  <si>
    <t>Alissa Reiling  </t>
  </si>
  <si>
    <t>Inconsistent</t>
  </si>
  <si>
    <t>Unsatisfactory</t>
  </si>
  <si>
    <t>0013</t>
  </si>
  <si>
    <t>Arielle Uhlman  </t>
  </si>
  <si>
    <t>0015</t>
  </si>
  <si>
    <t>Aura Rada  </t>
  </si>
  <si>
    <t>Effective</t>
  </si>
  <si>
    <t>0016</t>
  </si>
  <si>
    <t>Debera Shore  </t>
  </si>
  <si>
    <t>Highly Effective</t>
  </si>
  <si>
    <t>0001</t>
  </si>
  <si>
    <t>Doreatha Navin  </t>
  </si>
  <si>
    <t>Exceptional</t>
  </si>
  <si>
    <t>0004</t>
  </si>
  <si>
    <t>Edra Langer  </t>
  </si>
  <si>
    <t>0010</t>
  </si>
  <si>
    <t>Elissa Spies  </t>
  </si>
  <si>
    <t>0007</t>
  </si>
  <si>
    <t>Eliz Toledo  </t>
  </si>
  <si>
    <t>0012</t>
  </si>
  <si>
    <t>Kiara Mclester  </t>
  </si>
  <si>
    <t>0017</t>
  </si>
  <si>
    <t>Kristle Bryand  </t>
  </si>
  <si>
    <t>0009</t>
  </si>
  <si>
    <t>Lue Ciesielski  </t>
  </si>
  <si>
    <t>0019</t>
  </si>
  <si>
    <t>Madison Turek  </t>
  </si>
  <si>
    <t>0008</t>
  </si>
  <si>
    <t>Marcia Mauzy  </t>
  </si>
  <si>
    <t>0003</t>
  </si>
  <si>
    <t>Patrick Leider  </t>
  </si>
  <si>
    <t>0002</t>
  </si>
  <si>
    <t>Polly Lotts  </t>
  </si>
  <si>
    <t>0005</t>
  </si>
  <si>
    <t>Scot Edenfield  </t>
  </si>
  <si>
    <t>0006</t>
  </si>
  <si>
    <t>Shawnta Pershall  </t>
  </si>
  <si>
    <t>0020</t>
  </si>
  <si>
    <t>Sunny Morford  </t>
  </si>
  <si>
    <t>0014</t>
  </si>
  <si>
    <t>Virginia Pridmore  </t>
  </si>
  <si>
    <t>0011</t>
  </si>
  <si>
    <t>Wilber Brink  </t>
  </si>
  <si>
    <t>Categories</t>
  </si>
  <si>
    <t>Less Than 20</t>
  </si>
  <si>
    <t>Between 20 and 35</t>
  </si>
  <si>
    <t>Between 35 and 50</t>
  </si>
  <si>
    <t>Between 50 and 65</t>
  </si>
  <si>
    <t>Over 65</t>
  </si>
  <si>
    <t>Reporting Date</t>
  </si>
  <si>
    <t>Date of Birth</t>
  </si>
  <si>
    <t>Age</t>
  </si>
  <si>
    <t>Category</t>
  </si>
  <si>
    <t>Your Answer Should be</t>
  </si>
  <si>
    <t>Create the following spreadsheet with the relevant inputs</t>
  </si>
  <si>
    <t>In the first yellow block, use a VLOOKUP to determine the commision rate to use.</t>
  </si>
  <si>
    <t>Sales Band</t>
  </si>
  <si>
    <t>Commision</t>
  </si>
  <si>
    <t>Sales Generated</t>
  </si>
  <si>
    <t>Commision %(VLOOKUP)</t>
  </si>
  <si>
    <t>Commision Earned</t>
  </si>
  <si>
    <t>Answer Should Be</t>
  </si>
  <si>
    <t>Per SARS you need to pay the following in taxes depending on your earnings</t>
  </si>
  <si>
    <t>0- 140 000</t>
  </si>
  <si>
    <t>18% of taxable income</t>
  </si>
  <si>
    <t>140 001- 221 000</t>
  </si>
  <si>
    <t>R25 200 +_ 25% of the amount above R140 000</t>
  </si>
  <si>
    <t>221 001 - 305 000</t>
  </si>
  <si>
    <t>R45 450 + 30% of the amount above R221 000</t>
  </si>
  <si>
    <t>305 001- 431 000</t>
  </si>
  <si>
    <t>R70 650 + 35% of the amount above R305 000</t>
  </si>
  <si>
    <t>431 001- 552 000</t>
  </si>
  <si>
    <t>R114 750 + 38% of the amount above R431 000</t>
  </si>
  <si>
    <t>552 001 and above</t>
  </si>
  <si>
    <t>R160 730 + 40% of the amount above R552 000</t>
  </si>
  <si>
    <t>Tax Table that is useful for Excel</t>
  </si>
  <si>
    <t>Bands</t>
  </si>
  <si>
    <t>Fixed</t>
  </si>
  <si>
    <t>Salary</t>
  </si>
  <si>
    <t>Fixed Amount</t>
  </si>
  <si>
    <t>% to use</t>
  </si>
  <si>
    <t>Lower limit</t>
  </si>
  <si>
    <t>Amount to Calculate % on</t>
  </si>
  <si>
    <t>% Based</t>
  </si>
  <si>
    <t>Fixed Based</t>
  </si>
  <si>
    <t>Answer Should be</t>
  </si>
  <si>
    <t>Total should equal</t>
  </si>
  <si>
    <t>HR System</t>
  </si>
  <si>
    <t>IT System</t>
  </si>
  <si>
    <t>First Name</t>
  </si>
  <si>
    <t>Surname</t>
  </si>
  <si>
    <t>Employee #</t>
  </si>
  <si>
    <t>Email Address</t>
  </si>
  <si>
    <t>Check</t>
  </si>
  <si>
    <t>Hamilton</t>
  </si>
  <si>
    <t>Burger</t>
  </si>
  <si>
    <t>A. May</t>
  </si>
  <si>
    <t>a.may@acme.com</t>
  </si>
  <si>
    <t>Will</t>
  </si>
  <si>
    <t>Power</t>
  </si>
  <si>
    <t>A. Sasin</t>
  </si>
  <si>
    <t>a.sasin@acme.com</t>
  </si>
  <si>
    <t>Brooke</t>
  </si>
  <si>
    <t>Trout</t>
  </si>
  <si>
    <t>B. Apple</t>
  </si>
  <si>
    <t>b.apple@acme.com</t>
  </si>
  <si>
    <t>Anna</t>
  </si>
  <si>
    <t>Sasin</t>
  </si>
  <si>
    <t>B. Seville</t>
  </si>
  <si>
    <t>b.seville@acme.com</t>
  </si>
  <si>
    <t>Joy</t>
  </si>
  <si>
    <t>Rider</t>
  </si>
  <si>
    <t>Ball, H</t>
  </si>
  <si>
    <t>h.ball@acme.com</t>
  </si>
  <si>
    <t>Hy</t>
  </si>
  <si>
    <t>Ball</t>
  </si>
  <si>
    <t>Booke, R</t>
  </si>
  <si>
    <t>r.booke@acme.com</t>
  </si>
  <si>
    <t>Barbara</t>
  </si>
  <si>
    <t>Seville</t>
  </si>
  <si>
    <t>Booke, T</t>
  </si>
  <si>
    <t>t.booke@acme.com</t>
  </si>
  <si>
    <t>Mia</t>
  </si>
  <si>
    <t>Hamm</t>
  </si>
  <si>
    <t>Buch, R</t>
  </si>
  <si>
    <t>r.buch@acme.com</t>
  </si>
  <si>
    <t>Willie</t>
  </si>
  <si>
    <t>Leak</t>
  </si>
  <si>
    <t>C. Cross</t>
  </si>
  <si>
    <t>c.cross@acme.com</t>
  </si>
  <si>
    <t>Terence</t>
  </si>
  <si>
    <t>Booke</t>
  </si>
  <si>
    <t>C. Glass</t>
  </si>
  <si>
    <t>c.glass@acme.com</t>
  </si>
  <si>
    <t>Evan</t>
  </si>
  <si>
    <t>Keel</t>
  </si>
  <si>
    <t>C. Oakey</t>
  </si>
  <si>
    <t>c.oakey@acme.com</t>
  </si>
  <si>
    <t>Jack</t>
  </si>
  <si>
    <t>Hammer</t>
  </si>
  <si>
    <t>D. Carr</t>
  </si>
  <si>
    <t>d.carr@acme.com</t>
  </si>
  <si>
    <t>Rita</t>
  </si>
  <si>
    <t>Buch</t>
  </si>
  <si>
    <t>D. Schutt</t>
  </si>
  <si>
    <t>d.schutt@acme.com</t>
  </si>
  <si>
    <t>Ali</t>
  </si>
  <si>
    <t>Gaither</t>
  </si>
  <si>
    <t>E. Keel</t>
  </si>
  <si>
    <t>e.keel@acme.com</t>
  </si>
  <si>
    <t>Tess</t>
  </si>
  <si>
    <t>Steckle</t>
  </si>
  <si>
    <t>E. West</t>
  </si>
  <si>
    <t>e.west@acme.com</t>
  </si>
  <si>
    <t>Lew</t>
  </si>
  <si>
    <t>Early, K</t>
  </si>
  <si>
    <t>k.early@acme.com</t>
  </si>
  <si>
    <t>April</t>
  </si>
  <si>
    <t>May</t>
  </si>
  <si>
    <t>G. Fish</t>
  </si>
  <si>
    <t>g.fish@acme.com</t>
  </si>
  <si>
    <t>Dan</t>
  </si>
  <si>
    <t>Lyons</t>
  </si>
  <si>
    <t>G. Hughes</t>
  </si>
  <si>
    <t>g.hughes@acme.com</t>
  </si>
  <si>
    <t>Les</t>
  </si>
  <si>
    <t>Payne</t>
  </si>
  <si>
    <t>Gaither, A</t>
  </si>
  <si>
    <t>a.gaither@acme.com</t>
  </si>
  <si>
    <t>Rusty</t>
  </si>
  <si>
    <t>Blades</t>
  </si>
  <si>
    <t>Green, A</t>
  </si>
  <si>
    <t>a.green@acme.com</t>
  </si>
  <si>
    <t>Amber</t>
  </si>
  <si>
    <t>Green</t>
  </si>
  <si>
    <t>Green, T</t>
  </si>
  <si>
    <t>t.green@acme.com</t>
  </si>
  <si>
    <t>Rhoda</t>
  </si>
  <si>
    <t>L. Ball</t>
  </si>
  <si>
    <t>l.ball@acme.com</t>
  </si>
  <si>
    <t>Peter</t>
  </si>
  <si>
    <t>Peed</t>
  </si>
  <si>
    <t>H. Burger</t>
  </si>
  <si>
    <t>h.burger@acme.com</t>
  </si>
  <si>
    <t>Lisa</t>
  </si>
  <si>
    <t>Carr</t>
  </si>
  <si>
    <t>Hamm, M</t>
  </si>
  <si>
    <t>m.hamm@acme.com</t>
  </si>
  <si>
    <t>Doris</t>
  </si>
  <si>
    <t>Schutt</t>
  </si>
  <si>
    <t>Hammer, J</t>
  </si>
  <si>
    <t>j.hammer@acme.com</t>
  </si>
  <si>
    <t>Patience</t>
  </si>
  <si>
    <t>Wait</t>
  </si>
  <si>
    <t>Irons, R</t>
  </si>
  <si>
    <t>r.irons@acme.com</t>
  </si>
  <si>
    <t>Kil</t>
  </si>
  <si>
    <t>J. Rider</t>
  </si>
  <si>
    <t>j.rider@acme.com</t>
  </si>
  <si>
    <t>Crystal</t>
  </si>
  <si>
    <t>Glass</t>
  </si>
  <si>
    <t>Kil, J</t>
  </si>
  <si>
    <t>j.kil@acme.com</t>
  </si>
  <si>
    <t>Mona</t>
  </si>
  <si>
    <t>Lott</t>
  </si>
  <si>
    <t>L. Carr</t>
  </si>
  <si>
    <t>l.carr@acme.com</t>
  </si>
  <si>
    <t>Gladys</t>
  </si>
  <si>
    <t>Hughes</t>
  </si>
  <si>
    <t>L. Warm</t>
  </si>
  <si>
    <t>l.warm@acme.com</t>
  </si>
  <si>
    <t>Marty</t>
  </si>
  <si>
    <t>Graw</t>
  </si>
  <si>
    <t>D. Lyons</t>
  </si>
  <si>
    <t>d.lyons@acme.com</t>
  </si>
  <si>
    <t>Chris</t>
  </si>
  <si>
    <t>Cross</t>
  </si>
  <si>
    <t>Lyons, M</t>
  </si>
  <si>
    <t>m.lyons@acme.com</t>
  </si>
  <si>
    <t>Gil</t>
  </si>
  <si>
    <t>Fish</t>
  </si>
  <si>
    <t>M. Fisher</t>
  </si>
  <si>
    <t>m.fisher@acme.com</t>
  </si>
  <si>
    <t>Mike</t>
  </si>
  <si>
    <t>M. Graw</t>
  </si>
  <si>
    <t>m.graw@acme.com</t>
  </si>
  <si>
    <t>Pepe</t>
  </si>
  <si>
    <t>Roni</t>
  </si>
  <si>
    <t>M. Lott</t>
  </si>
  <si>
    <t>m.lott@acme.com</t>
  </si>
  <si>
    <t>Carrie</t>
  </si>
  <si>
    <t>Oakey</t>
  </si>
  <si>
    <t>Marcata, B</t>
  </si>
  <si>
    <t>b.marcata@acme.com</t>
  </si>
  <si>
    <t>Ray</t>
  </si>
  <si>
    <t>Zenz</t>
  </si>
  <si>
    <t>P. Hart</t>
  </si>
  <si>
    <t>p.hart@acme.com</t>
  </si>
  <si>
    <t>Bob</t>
  </si>
  <si>
    <t>Apple</t>
  </si>
  <si>
    <t>P. Peed</t>
  </si>
  <si>
    <t>p.peed@acme.com</t>
  </si>
  <si>
    <t>Keelan</t>
  </si>
  <si>
    <t>Early</t>
  </si>
  <si>
    <t>Payne, L</t>
  </si>
  <si>
    <t>l.payne@acme.com</t>
  </si>
  <si>
    <t>Dusty</t>
  </si>
  <si>
    <t>Power, W</t>
  </si>
  <si>
    <t>w.power@acme.com</t>
  </si>
  <si>
    <t>Irons</t>
  </si>
  <si>
    <t>R. Blades</t>
  </si>
  <si>
    <t>r.blades@acme.com</t>
  </si>
  <si>
    <t>Ben</t>
  </si>
  <si>
    <t>Marcata</t>
  </si>
  <si>
    <t>Roni, P</t>
  </si>
  <si>
    <t>p.roni@acme.com</t>
  </si>
  <si>
    <t>Steven</t>
  </si>
  <si>
    <t>Sumey</t>
  </si>
  <si>
    <t>Sass, N</t>
  </si>
  <si>
    <t>n.sass@acme.com</t>
  </si>
  <si>
    <t>Nat</t>
  </si>
  <si>
    <t>Sass</t>
  </si>
  <si>
    <t>Sumey, S</t>
  </si>
  <si>
    <t>s.sumey@acme.com</t>
  </si>
  <si>
    <t>Easton</t>
  </si>
  <si>
    <t>West</t>
  </si>
  <si>
    <t>T. Steckle</t>
  </si>
  <si>
    <t>t.steckle@acme.com</t>
  </si>
  <si>
    <t>Therese</t>
  </si>
  <si>
    <t>Trout, B</t>
  </si>
  <si>
    <t>b.trout@acme.com</t>
  </si>
  <si>
    <t>Marlon</t>
  </si>
  <si>
    <t>Fisher</t>
  </si>
  <si>
    <t>W. Leak</t>
  </si>
  <si>
    <t>w.leak@acme.com</t>
  </si>
  <si>
    <t>Pierce</t>
  </si>
  <si>
    <t>Hart</t>
  </si>
  <si>
    <t>Wait, P</t>
  </si>
  <si>
    <t>p.wait@acme.com</t>
  </si>
  <si>
    <t>Luke</t>
  </si>
  <si>
    <t>Warm</t>
  </si>
  <si>
    <t>Zenz, R</t>
  </si>
  <si>
    <t>r.zenz@acme.com</t>
  </si>
  <si>
    <t>iferror(value ifno error,value if error)</t>
  </si>
  <si>
    <t>IFERROR(VLOOKUP(A13,A2:C6,2,0),"invalid roll no")</t>
  </si>
  <si>
    <t>Find the GF of the Team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</si>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</sst>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&quot;R&quot;\ #,##0_);[Red]\(&quot;R&quot;\ #,##0\)"/>
    <numFmt numFmtId="166" formatCode="&quot;R&quot;\ #,##0.00_);[Red]\(&quot;R&quot;\ #,##0.00\)"/>
    <numFmt numFmtId="167" formatCode="#,##0.0"/>
    <numFmt numFmtId="168" formatCode="&quot;R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color theme="0" tint="-0.34998626667073579"/>
      <name val="Arial"/>
      <family val="2"/>
    </font>
    <font>
      <sz val="14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6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3" applyFont="1"/>
    <xf numFmtId="0" fontId="5" fillId="0" borderId="0" xfId="3"/>
    <xf numFmtId="0" fontId="4" fillId="0" borderId="0" xfId="3" applyFont="1" applyAlignment="1">
      <alignment wrapText="1"/>
    </xf>
    <xf numFmtId="0" fontId="6" fillId="0" borderId="0" xfId="3" applyFont="1" applyAlignment="1">
      <alignment horizontal="center"/>
    </xf>
    <xf numFmtId="15" fontId="5" fillId="0" borderId="0" xfId="3" applyNumberFormat="1"/>
    <xf numFmtId="0" fontId="7" fillId="0" borderId="0" xfId="3" applyFont="1" applyAlignment="1">
      <alignment horizontal="center"/>
    </xf>
    <xf numFmtId="0" fontId="5" fillId="2" borderId="0" xfId="3" applyFill="1"/>
    <xf numFmtId="0" fontId="8" fillId="0" borderId="0" xfId="3" applyFont="1"/>
    <xf numFmtId="0" fontId="9" fillId="0" borderId="0" xfId="3" applyFont="1"/>
    <xf numFmtId="0" fontId="2" fillId="0" borderId="0" xfId="4" applyFont="1" applyAlignment="1">
      <alignment wrapText="1"/>
    </xf>
    <xf numFmtId="0" fontId="10" fillId="0" borderId="0" xfId="3" applyFont="1"/>
    <xf numFmtId="0" fontId="1" fillId="5" borderId="0" xfId="4" quotePrefix="1" applyFill="1"/>
    <xf numFmtId="0" fontId="1" fillId="5" borderId="0" xfId="4" applyFill="1"/>
    <xf numFmtId="2" fontId="5" fillId="5" borderId="0" xfId="3" applyNumberFormat="1" applyFill="1"/>
    <xf numFmtId="0" fontId="11" fillId="0" borderId="0" xfId="3" applyFont="1"/>
    <xf numFmtId="0" fontId="5" fillId="3" borderId="0" xfId="3" applyFill="1"/>
    <xf numFmtId="0" fontId="12" fillId="0" borderId="0" xfId="3" applyFont="1"/>
    <xf numFmtId="15" fontId="5" fillId="3" borderId="0" xfId="3" applyNumberFormat="1" applyFill="1"/>
    <xf numFmtId="15" fontId="5" fillId="5" borderId="0" xfId="3" applyNumberFormat="1" applyFill="1"/>
    <xf numFmtId="167" fontId="5" fillId="0" borderId="0" xfId="3" applyNumberFormat="1"/>
    <xf numFmtId="165" fontId="5" fillId="3" borderId="0" xfId="3" applyNumberFormat="1" applyFill="1"/>
    <xf numFmtId="164" fontId="5" fillId="3" borderId="0" xfId="3" applyNumberFormat="1" applyFill="1"/>
    <xf numFmtId="0" fontId="13" fillId="0" borderId="0" xfId="3" applyFont="1"/>
    <xf numFmtId="164" fontId="0" fillId="2" borderId="0" xfId="1" applyNumberFormat="1" applyFont="1" applyFill="1"/>
    <xf numFmtId="166" fontId="5" fillId="2" borderId="0" xfId="3" applyNumberFormat="1" applyFill="1"/>
    <xf numFmtId="168" fontId="14" fillId="0" borderId="0" xfId="3" applyNumberFormat="1" applyFont="1"/>
    <xf numFmtId="0" fontId="15" fillId="0" borderId="1" xfId="3" applyFont="1" applyBorder="1"/>
    <xf numFmtId="0" fontId="15" fillId="0" borderId="2" xfId="3" applyFont="1" applyBorder="1"/>
    <xf numFmtId="0" fontId="15" fillId="0" borderId="3" xfId="3" applyFont="1" applyBorder="1"/>
    <xf numFmtId="38" fontId="5" fillId="0" borderId="4" xfId="3" applyNumberFormat="1" applyBorder="1"/>
    <xf numFmtId="38" fontId="5" fillId="0" borderId="0" xfId="3" applyNumberFormat="1"/>
    <xf numFmtId="164" fontId="0" fillId="0" borderId="5" xfId="5" applyNumberFormat="1" applyFont="1" applyBorder="1"/>
    <xf numFmtId="38" fontId="5" fillId="0" borderId="6" xfId="3" applyNumberFormat="1" applyBorder="1"/>
    <xf numFmtId="38" fontId="5" fillId="0" borderId="7" xfId="3" applyNumberFormat="1" applyBorder="1"/>
    <xf numFmtId="164" fontId="0" fillId="0" borderId="8" xfId="5" applyNumberFormat="1" applyFont="1" applyBorder="1"/>
    <xf numFmtId="40" fontId="10" fillId="0" borderId="0" xfId="3" applyNumberFormat="1" applyFont="1" applyAlignment="1">
      <alignment horizontal="center"/>
    </xf>
    <xf numFmtId="40" fontId="5" fillId="3" borderId="0" xfId="3" applyNumberFormat="1" applyFill="1"/>
    <xf numFmtId="40" fontId="5" fillId="2" borderId="0" xfId="3" applyNumberFormat="1" applyFill="1"/>
    <xf numFmtId="10" fontId="5" fillId="2" borderId="0" xfId="3" applyNumberFormat="1" applyFill="1"/>
    <xf numFmtId="40" fontId="5" fillId="0" borderId="0" xfId="3" applyNumberFormat="1"/>
    <xf numFmtId="40" fontId="11" fillId="0" borderId="0" xfId="3" applyNumberFormat="1" applyFont="1" applyAlignment="1">
      <alignment horizontal="center"/>
    </xf>
    <xf numFmtId="40" fontId="4" fillId="0" borderId="9" xfId="3" applyNumberFormat="1" applyFont="1" applyBorder="1"/>
    <xf numFmtId="0" fontId="11" fillId="0" borderId="0" xfId="3" applyFont="1" applyAlignment="1">
      <alignment horizontal="right"/>
    </xf>
    <xf numFmtId="40" fontId="10" fillId="0" borderId="0" xfId="3" applyNumberFormat="1" applyFont="1"/>
    <xf numFmtId="0" fontId="2" fillId="0" borderId="0" xfId="6" applyFont="1"/>
    <xf numFmtId="0" fontId="1" fillId="0" borderId="0" xfId="6"/>
    <xf numFmtId="0" fontId="0" fillId="6" borderId="0" xfId="6" applyFont="1" applyFill="1"/>
    <xf numFmtId="0" fontId="3" fillId="0" borderId="0" xfId="7"/>
    <xf numFmtId="0" fontId="18" fillId="0" borderId="0" xfId="2" applyFont="1"/>
    <xf numFmtId="0" fontId="18" fillId="0" borderId="0" xfId="2" applyFont="1" applyAlignment="1">
      <alignment horizontal="center"/>
    </xf>
    <xf numFmtId="0" fontId="19" fillId="0" borderId="0" xfId="2" applyFont="1"/>
    <xf numFmtId="0" fontId="18" fillId="2" borderId="0" xfId="2" applyFont="1" applyFill="1"/>
    <xf numFmtId="0" fontId="17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8" fillId="0" borderId="0" xfId="0" applyFont="1"/>
    <xf numFmtId="0" fontId="18" fillId="3" borderId="1" xfId="0" applyFont="1" applyFill="1" applyBorder="1"/>
    <xf numFmtId="164" fontId="18" fillId="3" borderId="2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4" xfId="0" applyFont="1" applyFill="1" applyBorder="1"/>
    <xf numFmtId="164" fontId="18" fillId="3" borderId="0" xfId="0" applyNumberFormat="1" applyFont="1" applyFill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/>
    <xf numFmtId="164" fontId="18" fillId="3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/>
    <xf numFmtId="9" fontId="18" fillId="4" borderId="0" xfId="1" applyFont="1" applyFill="1" applyAlignment="1">
      <alignment horizontal="center"/>
    </xf>
    <xf numFmtId="0" fontId="18" fillId="2" borderId="0" xfId="0" applyFont="1" applyFill="1"/>
    <xf numFmtId="0" fontId="20" fillId="0" borderId="0" xfId="3" applyFont="1"/>
    <xf numFmtId="0" fontId="22" fillId="0" borderId="0" xfId="3" applyFont="1"/>
    <xf numFmtId="0" fontId="20" fillId="0" borderId="0" xfId="3" applyFont="1" applyAlignment="1">
      <alignment wrapText="1"/>
    </xf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15" fontId="22" fillId="0" borderId="0" xfId="3" applyNumberFormat="1" applyFont="1"/>
    <xf numFmtId="165" fontId="22" fillId="2" borderId="0" xfId="3" applyNumberFormat="1" applyFont="1" applyFill="1"/>
    <xf numFmtId="0" fontId="24" fillId="0" borderId="0" xfId="3" applyFont="1" applyAlignment="1">
      <alignment horizontal="center"/>
    </xf>
    <xf numFmtId="166" fontId="22" fillId="0" borderId="0" xfId="3" applyNumberFormat="1" applyFont="1"/>
    <xf numFmtId="0" fontId="22" fillId="2" borderId="0" xfId="3" applyFont="1" applyFill="1"/>
  </cellXfs>
  <cellStyles count="8">
    <cellStyle name="Hyperlink 4" xfId="7" xr:uid="{6ECFDA85-8301-493F-B3A2-CF98D0706CC6}"/>
    <cellStyle name="Normal" xfId="0" builtinId="0"/>
    <cellStyle name="Normal 10 2" xfId="4" xr:uid="{E4493282-E09C-4AC8-A8DE-8B5D0A7A1A3A}"/>
    <cellStyle name="Normal 13" xfId="3" xr:uid="{502E1EEF-2116-444A-AD58-E56D3E209437}"/>
    <cellStyle name="Normal 14" xfId="2" xr:uid="{7F8E3EA8-AC76-4B79-AAA5-DE0EEFBCFE7F}"/>
    <cellStyle name="Normal 14 2" xfId="6" xr:uid="{A177091D-0EDF-4118-B339-717A13175BCC}"/>
    <cellStyle name="Percent" xfId="1" builtinId="5"/>
    <cellStyle name="Percent 2" xfId="5" xr:uid="{16E77BD7-02E6-47FB-9162-90259129B1F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r.buch@acme.com" TargetMode="External"/><Relationship Id="rId18" Type="http://schemas.openxmlformats.org/officeDocument/2006/relationships/hyperlink" Target="mailto:d.lyons@acme.com" TargetMode="External"/><Relationship Id="rId26" Type="http://schemas.openxmlformats.org/officeDocument/2006/relationships/hyperlink" Target="mailto:p.wait@acme.com" TargetMode="External"/><Relationship Id="rId39" Type="http://schemas.openxmlformats.org/officeDocument/2006/relationships/hyperlink" Target="mailto:k.early@acme.com" TargetMode="External"/><Relationship Id="rId21" Type="http://schemas.openxmlformats.org/officeDocument/2006/relationships/hyperlink" Target="mailto:a.green@acme.com" TargetMode="External"/><Relationship Id="rId34" Type="http://schemas.openxmlformats.org/officeDocument/2006/relationships/hyperlink" Target="mailto:m.lyons@acme.com" TargetMode="External"/><Relationship Id="rId42" Type="http://schemas.openxmlformats.org/officeDocument/2006/relationships/hyperlink" Target="mailto:b.marcata@acme.com" TargetMode="External"/><Relationship Id="rId47" Type="http://schemas.openxmlformats.org/officeDocument/2006/relationships/hyperlink" Target="mailto:m.fisher@acme.com" TargetMode="External"/><Relationship Id="rId7" Type="http://schemas.openxmlformats.org/officeDocument/2006/relationships/hyperlink" Target="mailto:b.seville@acme.com" TargetMode="External"/><Relationship Id="rId2" Type="http://schemas.openxmlformats.org/officeDocument/2006/relationships/hyperlink" Target="mailto:w.power@acme.com" TargetMode="External"/><Relationship Id="rId16" Type="http://schemas.openxmlformats.org/officeDocument/2006/relationships/hyperlink" Target="mailto:l.ball@acme.com" TargetMode="External"/><Relationship Id="rId29" Type="http://schemas.openxmlformats.org/officeDocument/2006/relationships/hyperlink" Target="mailto:m.lott@acme.com" TargetMode="External"/><Relationship Id="rId11" Type="http://schemas.openxmlformats.org/officeDocument/2006/relationships/hyperlink" Target="mailto:e.keel@acme.com" TargetMode="External"/><Relationship Id="rId24" Type="http://schemas.openxmlformats.org/officeDocument/2006/relationships/hyperlink" Target="mailto:l.carr@acme.com" TargetMode="External"/><Relationship Id="rId32" Type="http://schemas.openxmlformats.org/officeDocument/2006/relationships/hyperlink" Target="mailto:c.cross@acme.com" TargetMode="External"/><Relationship Id="rId37" Type="http://schemas.openxmlformats.org/officeDocument/2006/relationships/hyperlink" Target="mailto:r.zenz@acme.com" TargetMode="External"/><Relationship Id="rId40" Type="http://schemas.openxmlformats.org/officeDocument/2006/relationships/hyperlink" Target="mailto:d.carr@acme.com" TargetMode="External"/><Relationship Id="rId45" Type="http://schemas.openxmlformats.org/officeDocument/2006/relationships/hyperlink" Target="mailto:e.west@acme.com" TargetMode="External"/><Relationship Id="rId5" Type="http://schemas.openxmlformats.org/officeDocument/2006/relationships/hyperlink" Target="mailto:j.rider@acme.com" TargetMode="External"/><Relationship Id="rId15" Type="http://schemas.openxmlformats.org/officeDocument/2006/relationships/hyperlink" Target="mailto:t.steckle@acme.com" TargetMode="External"/><Relationship Id="rId23" Type="http://schemas.openxmlformats.org/officeDocument/2006/relationships/hyperlink" Target="mailto:p.peed@acme.com" TargetMode="External"/><Relationship Id="rId28" Type="http://schemas.openxmlformats.org/officeDocument/2006/relationships/hyperlink" Target="mailto:c.glass@acme.com" TargetMode="External"/><Relationship Id="rId36" Type="http://schemas.openxmlformats.org/officeDocument/2006/relationships/hyperlink" Target="mailto:c.oakey@acme.com" TargetMode="External"/><Relationship Id="rId49" Type="http://schemas.openxmlformats.org/officeDocument/2006/relationships/hyperlink" Target="mailto:l.warm@acme.com" TargetMode="External"/><Relationship Id="rId10" Type="http://schemas.openxmlformats.org/officeDocument/2006/relationships/hyperlink" Target="mailto:r.booke@acme.com" TargetMode="External"/><Relationship Id="rId19" Type="http://schemas.openxmlformats.org/officeDocument/2006/relationships/hyperlink" Target="mailto:l.payne@acme.com" TargetMode="External"/><Relationship Id="rId31" Type="http://schemas.openxmlformats.org/officeDocument/2006/relationships/hyperlink" Target="mailto:m.graw@acme.com" TargetMode="External"/><Relationship Id="rId44" Type="http://schemas.openxmlformats.org/officeDocument/2006/relationships/hyperlink" Target="mailto:n.sass@acme.com" TargetMode="External"/><Relationship Id="rId4" Type="http://schemas.openxmlformats.org/officeDocument/2006/relationships/hyperlink" Target="mailto:a.sasin@acme.com" TargetMode="External"/><Relationship Id="rId9" Type="http://schemas.openxmlformats.org/officeDocument/2006/relationships/hyperlink" Target="mailto:w.leak@acme.com" TargetMode="External"/><Relationship Id="rId14" Type="http://schemas.openxmlformats.org/officeDocument/2006/relationships/hyperlink" Target="mailto:a.gaither@acme.com" TargetMode="External"/><Relationship Id="rId22" Type="http://schemas.openxmlformats.org/officeDocument/2006/relationships/hyperlink" Target="mailto:t.booke@acme.com" TargetMode="External"/><Relationship Id="rId27" Type="http://schemas.openxmlformats.org/officeDocument/2006/relationships/hyperlink" Target="mailto:j.kil@acme.com" TargetMode="External"/><Relationship Id="rId30" Type="http://schemas.openxmlformats.org/officeDocument/2006/relationships/hyperlink" Target="mailto:g.hughes@acme.com" TargetMode="External"/><Relationship Id="rId35" Type="http://schemas.openxmlformats.org/officeDocument/2006/relationships/hyperlink" Target="mailto:p.roni@acme.com" TargetMode="External"/><Relationship Id="rId43" Type="http://schemas.openxmlformats.org/officeDocument/2006/relationships/hyperlink" Target="mailto:s.sumey@acme.com" TargetMode="External"/><Relationship Id="rId48" Type="http://schemas.openxmlformats.org/officeDocument/2006/relationships/hyperlink" Target="mailto:p.hart@acme.com" TargetMode="External"/><Relationship Id="rId8" Type="http://schemas.openxmlformats.org/officeDocument/2006/relationships/hyperlink" Target="mailto:m.hamm@acme.com" TargetMode="External"/><Relationship Id="rId3" Type="http://schemas.openxmlformats.org/officeDocument/2006/relationships/hyperlink" Target="mailto:b.trout@acme.com" TargetMode="External"/><Relationship Id="rId12" Type="http://schemas.openxmlformats.org/officeDocument/2006/relationships/hyperlink" Target="mailto:j.hammer@acme.com" TargetMode="External"/><Relationship Id="rId17" Type="http://schemas.openxmlformats.org/officeDocument/2006/relationships/hyperlink" Target="mailto:a.may@acme.com" TargetMode="External"/><Relationship Id="rId25" Type="http://schemas.openxmlformats.org/officeDocument/2006/relationships/hyperlink" Target="mailto:d.schutt@acme.com" TargetMode="External"/><Relationship Id="rId33" Type="http://schemas.openxmlformats.org/officeDocument/2006/relationships/hyperlink" Target="mailto:g.fish@acme.com" TargetMode="External"/><Relationship Id="rId38" Type="http://schemas.openxmlformats.org/officeDocument/2006/relationships/hyperlink" Target="mailto:b.apple@acme.com" TargetMode="External"/><Relationship Id="rId46" Type="http://schemas.openxmlformats.org/officeDocument/2006/relationships/hyperlink" Target="mailto:t.green@acme.com" TargetMode="External"/><Relationship Id="rId20" Type="http://schemas.openxmlformats.org/officeDocument/2006/relationships/hyperlink" Target="mailto:r.blades@acme.com" TargetMode="External"/><Relationship Id="rId41" Type="http://schemas.openxmlformats.org/officeDocument/2006/relationships/hyperlink" Target="mailto:r.irons@acme.com" TargetMode="External"/><Relationship Id="rId1" Type="http://schemas.openxmlformats.org/officeDocument/2006/relationships/hyperlink" Target="mailto:h.burger@acme.com" TargetMode="External"/><Relationship Id="rId6" Type="http://schemas.openxmlformats.org/officeDocument/2006/relationships/hyperlink" Target="mailto:h.ball@ac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14C3-9223-40EE-BD01-DDB098838E77}">
  <sheetPr codeName="Sheet9"/>
  <dimension ref="A2:J45"/>
  <sheetViews>
    <sheetView tabSelected="1" topLeftCell="A19" workbookViewId="0">
      <selection activeCell="D31" sqref="C25:D31"/>
    </sheetView>
  </sheetViews>
  <sheetFormatPr defaultColWidth="9.1796875" defaultRowHeight="21" x14ac:dyDescent="0.5"/>
  <cols>
    <col min="1" max="1" width="4.1796875" style="49" bestFit="1" customWidth="1"/>
    <col min="2" max="2" width="34.36328125" style="49" bestFit="1" customWidth="1"/>
    <col min="3" max="3" width="7.1796875" style="49" bestFit="1" customWidth="1"/>
    <col min="4" max="6" width="3.90625" style="49" bestFit="1" customWidth="1"/>
    <col min="7" max="7" width="5.36328125" style="49" bestFit="1" customWidth="1"/>
    <col min="8" max="8" width="4.54296875" style="49" bestFit="1" customWidth="1"/>
    <col min="9" max="9" width="4.81640625" style="49" bestFit="1" customWidth="1"/>
    <col min="10" max="10" width="4.7265625" style="49" bestFit="1" customWidth="1"/>
    <col min="11" max="16384" width="9.1796875" style="49"/>
  </cols>
  <sheetData>
    <row r="2" spans="1:10" x14ac:dyDescent="0.5">
      <c r="B2" s="50">
        <v>1</v>
      </c>
      <c r="C2" s="50">
        <f t="shared" ref="C2:J2" si="0">B2+1</f>
        <v>2</v>
      </c>
      <c r="D2" s="50">
        <f t="shared" si="0"/>
        <v>3</v>
      </c>
      <c r="E2" s="50">
        <f t="shared" si="0"/>
        <v>4</v>
      </c>
      <c r="F2" s="50">
        <f t="shared" si="0"/>
        <v>5</v>
      </c>
      <c r="G2" s="50">
        <f t="shared" si="0"/>
        <v>6</v>
      </c>
      <c r="H2" s="50">
        <f t="shared" si="0"/>
        <v>7</v>
      </c>
      <c r="I2" s="50">
        <f t="shared" si="0"/>
        <v>8</v>
      </c>
      <c r="J2" s="50">
        <f t="shared" si="0"/>
        <v>9</v>
      </c>
    </row>
    <row r="3" spans="1:10" x14ac:dyDescent="0.5">
      <c r="A3" s="51"/>
      <c r="B3" s="51" t="s">
        <v>0</v>
      </c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</row>
    <row r="4" spans="1:10" x14ac:dyDescent="0.5">
      <c r="B4" s="49" t="s">
        <v>9</v>
      </c>
      <c r="C4" s="49">
        <v>38</v>
      </c>
      <c r="D4" s="49">
        <v>27</v>
      </c>
      <c r="E4" s="49">
        <v>5</v>
      </c>
      <c r="F4" s="49">
        <v>6</v>
      </c>
      <c r="G4" s="49">
        <v>102</v>
      </c>
      <c r="H4" s="49">
        <v>37</v>
      </c>
      <c r="I4" s="49">
        <v>65</v>
      </c>
      <c r="J4" s="49">
        <v>86</v>
      </c>
    </row>
    <row r="5" spans="1:10" x14ac:dyDescent="0.5">
      <c r="B5" s="49" t="s">
        <v>10</v>
      </c>
      <c r="C5" s="49">
        <v>38</v>
      </c>
      <c r="D5" s="49">
        <v>26</v>
      </c>
      <c r="E5" s="49">
        <v>6</v>
      </c>
      <c r="F5" s="49">
        <v>6</v>
      </c>
      <c r="G5" s="49">
        <v>101</v>
      </c>
      <c r="H5" s="49">
        <v>50</v>
      </c>
      <c r="I5" s="49">
        <v>51</v>
      </c>
      <c r="J5" s="49">
        <v>84</v>
      </c>
    </row>
    <row r="6" spans="1:10" x14ac:dyDescent="0.5">
      <c r="B6" s="49" t="s">
        <v>11</v>
      </c>
      <c r="C6" s="49">
        <v>38</v>
      </c>
      <c r="D6" s="49">
        <v>25</v>
      </c>
      <c r="E6" s="49">
        <v>7</v>
      </c>
      <c r="F6" s="49">
        <v>6</v>
      </c>
      <c r="G6" s="49">
        <v>71</v>
      </c>
      <c r="H6" s="49">
        <v>27</v>
      </c>
      <c r="I6" s="49">
        <v>44</v>
      </c>
      <c r="J6" s="49">
        <v>82</v>
      </c>
    </row>
    <row r="7" spans="1:10" x14ac:dyDescent="0.5">
      <c r="B7" s="49" t="s">
        <v>12</v>
      </c>
      <c r="C7" s="49">
        <v>38</v>
      </c>
      <c r="D7" s="49">
        <v>24</v>
      </c>
      <c r="E7" s="49">
        <v>7</v>
      </c>
      <c r="F7" s="49">
        <v>7</v>
      </c>
      <c r="G7" s="49">
        <v>68</v>
      </c>
      <c r="H7" s="49">
        <v>41</v>
      </c>
      <c r="I7" s="49">
        <v>27</v>
      </c>
      <c r="J7" s="49">
        <v>79</v>
      </c>
    </row>
    <row r="8" spans="1:10" x14ac:dyDescent="0.5">
      <c r="B8" s="49" t="s">
        <v>13</v>
      </c>
      <c r="C8" s="49">
        <v>38</v>
      </c>
      <c r="D8" s="49">
        <v>21</v>
      </c>
      <c r="E8" s="49">
        <v>9</v>
      </c>
      <c r="F8" s="49">
        <v>8</v>
      </c>
      <c r="G8" s="49">
        <v>61</v>
      </c>
      <c r="H8" s="49">
        <v>39</v>
      </c>
      <c r="I8" s="49">
        <v>22</v>
      </c>
      <c r="J8" s="49">
        <v>72</v>
      </c>
    </row>
    <row r="9" spans="1:10" x14ac:dyDescent="0.5">
      <c r="B9" s="49" t="s">
        <v>14</v>
      </c>
      <c r="C9" s="49">
        <v>38</v>
      </c>
      <c r="D9" s="49">
        <v>21</v>
      </c>
      <c r="E9" s="49">
        <v>6</v>
      </c>
      <c r="F9" s="49">
        <v>11</v>
      </c>
      <c r="G9" s="49">
        <v>55</v>
      </c>
      <c r="H9" s="49">
        <v>51</v>
      </c>
      <c r="I9" s="49">
        <v>4</v>
      </c>
      <c r="J9" s="49">
        <v>69</v>
      </c>
    </row>
    <row r="10" spans="1:10" x14ac:dyDescent="0.5">
      <c r="B10" s="49" t="s">
        <v>15</v>
      </c>
      <c r="C10" s="49">
        <v>38</v>
      </c>
      <c r="D10" s="49">
        <v>19</v>
      </c>
      <c r="E10" s="49">
        <v>7</v>
      </c>
      <c r="F10" s="49">
        <v>12</v>
      </c>
      <c r="G10" s="49">
        <v>64</v>
      </c>
      <c r="H10" s="49">
        <v>43</v>
      </c>
      <c r="I10" s="49">
        <v>21</v>
      </c>
      <c r="J10" s="49">
        <v>64</v>
      </c>
    </row>
    <row r="11" spans="1:10" x14ac:dyDescent="0.5">
      <c r="B11" s="49" t="s">
        <v>16</v>
      </c>
      <c r="C11" s="49">
        <v>38</v>
      </c>
      <c r="D11" s="49">
        <v>15</v>
      </c>
      <c r="E11" s="49">
        <v>11</v>
      </c>
      <c r="F11" s="49">
        <v>12</v>
      </c>
      <c r="G11" s="49">
        <v>54</v>
      </c>
      <c r="H11" s="49">
        <v>46</v>
      </c>
      <c r="I11" s="49">
        <v>8</v>
      </c>
      <c r="J11" s="49">
        <v>56</v>
      </c>
    </row>
    <row r="12" spans="1:10" x14ac:dyDescent="0.5">
      <c r="B12" s="49" t="s">
        <v>17</v>
      </c>
      <c r="C12" s="49">
        <v>38</v>
      </c>
      <c r="D12" s="49">
        <v>13</v>
      </c>
      <c r="E12" s="49">
        <v>11</v>
      </c>
      <c r="F12" s="49">
        <v>14</v>
      </c>
      <c r="G12" s="49">
        <v>45</v>
      </c>
      <c r="H12" s="49">
        <v>52</v>
      </c>
      <c r="I12" s="49">
        <v>-7</v>
      </c>
      <c r="J12" s="49">
        <v>50</v>
      </c>
    </row>
    <row r="13" spans="1:10" x14ac:dyDescent="0.5">
      <c r="B13" s="49" t="s">
        <v>18</v>
      </c>
      <c r="C13" s="49">
        <v>38</v>
      </c>
      <c r="D13" s="49">
        <v>15</v>
      </c>
      <c r="E13" s="49">
        <v>4</v>
      </c>
      <c r="F13" s="49">
        <v>19</v>
      </c>
      <c r="G13" s="49">
        <v>43</v>
      </c>
      <c r="H13" s="49">
        <v>59</v>
      </c>
      <c r="I13" s="49">
        <v>-16</v>
      </c>
      <c r="J13" s="49">
        <v>49</v>
      </c>
    </row>
    <row r="14" spans="1:10" x14ac:dyDescent="0.5">
      <c r="B14" s="49" t="s">
        <v>19</v>
      </c>
      <c r="C14" s="49">
        <v>38</v>
      </c>
      <c r="D14" s="49">
        <v>13</v>
      </c>
      <c r="E14" s="49">
        <v>6</v>
      </c>
      <c r="F14" s="49">
        <v>19</v>
      </c>
      <c r="G14" s="49">
        <v>33</v>
      </c>
      <c r="H14" s="49">
        <v>48</v>
      </c>
      <c r="I14" s="49">
        <v>-15</v>
      </c>
      <c r="J14" s="49">
        <v>45</v>
      </c>
    </row>
    <row r="15" spans="1:10" x14ac:dyDescent="0.5">
      <c r="B15" s="49" t="s">
        <v>20</v>
      </c>
      <c r="C15" s="49">
        <v>38</v>
      </c>
      <c r="D15" s="49">
        <v>11</v>
      </c>
      <c r="E15" s="49">
        <v>9</v>
      </c>
      <c r="F15" s="49">
        <v>18</v>
      </c>
      <c r="G15" s="49">
        <v>54</v>
      </c>
      <c r="H15" s="49">
        <v>54</v>
      </c>
      <c r="I15" s="49">
        <v>0</v>
      </c>
      <c r="J15" s="49">
        <v>42</v>
      </c>
    </row>
    <row r="16" spans="1:10" x14ac:dyDescent="0.5">
      <c r="B16" s="49" t="s">
        <v>21</v>
      </c>
      <c r="C16" s="49">
        <v>38</v>
      </c>
      <c r="D16" s="49">
        <v>11</v>
      </c>
      <c r="E16" s="49">
        <v>7</v>
      </c>
      <c r="F16" s="49">
        <v>20</v>
      </c>
      <c r="G16" s="49">
        <v>40</v>
      </c>
      <c r="H16" s="49">
        <v>51</v>
      </c>
      <c r="I16" s="49">
        <v>-11</v>
      </c>
      <c r="J16" s="49">
        <v>40</v>
      </c>
    </row>
    <row r="17" spans="2:10" x14ac:dyDescent="0.5">
      <c r="B17" s="49" t="s">
        <v>22</v>
      </c>
      <c r="C17" s="49">
        <v>38</v>
      </c>
      <c r="D17" s="49">
        <v>10</v>
      </c>
      <c r="E17" s="49">
        <v>8</v>
      </c>
      <c r="F17" s="49">
        <v>20</v>
      </c>
      <c r="G17" s="49">
        <v>41</v>
      </c>
      <c r="H17" s="49">
        <v>60</v>
      </c>
      <c r="I17" s="49">
        <v>-19</v>
      </c>
      <c r="J17" s="49">
        <v>38</v>
      </c>
    </row>
    <row r="18" spans="2:10" x14ac:dyDescent="0.5">
      <c r="B18" s="49" t="s">
        <v>24</v>
      </c>
      <c r="C18" s="49">
        <v>38</v>
      </c>
      <c r="D18" s="49">
        <v>10</v>
      </c>
      <c r="E18" s="49">
        <v>7</v>
      </c>
      <c r="F18" s="49">
        <v>21</v>
      </c>
      <c r="G18" s="49">
        <v>38</v>
      </c>
      <c r="H18" s="49">
        <v>53</v>
      </c>
      <c r="I18" s="49">
        <v>-15</v>
      </c>
      <c r="J18" s="49">
        <v>37</v>
      </c>
    </row>
    <row r="19" spans="2:10" x14ac:dyDescent="0.5">
      <c r="B19" s="49" t="s">
        <v>25</v>
      </c>
      <c r="C19" s="49">
        <v>38</v>
      </c>
      <c r="D19" s="49">
        <v>7</v>
      </c>
      <c r="E19" s="49">
        <v>15</v>
      </c>
      <c r="F19" s="49">
        <v>16</v>
      </c>
      <c r="G19" s="49">
        <v>43</v>
      </c>
      <c r="H19" s="49">
        <v>59</v>
      </c>
      <c r="I19" s="49">
        <v>-16</v>
      </c>
      <c r="J19" s="49">
        <v>36</v>
      </c>
    </row>
    <row r="20" spans="2:10" x14ac:dyDescent="0.5">
      <c r="B20" s="49" t="s">
        <v>26</v>
      </c>
      <c r="C20" s="49">
        <v>38</v>
      </c>
      <c r="D20" s="49">
        <v>8</v>
      </c>
      <c r="E20" s="49">
        <v>9</v>
      </c>
      <c r="F20" s="49">
        <v>21</v>
      </c>
      <c r="G20" s="49">
        <v>28</v>
      </c>
      <c r="H20" s="49">
        <v>62</v>
      </c>
      <c r="I20" s="49">
        <v>-34</v>
      </c>
      <c r="J20" s="49">
        <v>33</v>
      </c>
    </row>
    <row r="21" spans="2:10" x14ac:dyDescent="0.5">
      <c r="B21" s="49" t="s">
        <v>27</v>
      </c>
      <c r="C21" s="49">
        <v>38</v>
      </c>
      <c r="D21" s="49">
        <v>9</v>
      </c>
      <c r="E21" s="49">
        <v>5</v>
      </c>
      <c r="F21" s="49">
        <v>24</v>
      </c>
      <c r="G21" s="49">
        <v>40</v>
      </c>
      <c r="H21" s="49">
        <v>85</v>
      </c>
      <c r="I21" s="49">
        <v>-45</v>
      </c>
      <c r="J21" s="49">
        <v>32</v>
      </c>
    </row>
    <row r="22" spans="2:10" x14ac:dyDescent="0.5">
      <c r="B22" s="49" t="s">
        <v>28</v>
      </c>
      <c r="C22" s="49">
        <v>38</v>
      </c>
      <c r="D22" s="49">
        <v>7</v>
      </c>
      <c r="E22" s="49">
        <v>9</v>
      </c>
      <c r="F22" s="49">
        <v>22</v>
      </c>
      <c r="G22" s="49">
        <v>32</v>
      </c>
      <c r="H22" s="49">
        <v>74</v>
      </c>
      <c r="I22" s="49">
        <v>-42</v>
      </c>
      <c r="J22" s="49">
        <v>30</v>
      </c>
    </row>
    <row r="25" spans="2:10" x14ac:dyDescent="0.5">
      <c r="B25" s="52" t="s">
        <v>29</v>
      </c>
      <c r="C25" s="52"/>
      <c r="D25" s="52"/>
      <c r="E25" s="52"/>
      <c r="F25" s="52"/>
      <c r="G25" s="52"/>
      <c r="H25" s="52"/>
      <c r="I25" s="52"/>
      <c r="J25" s="52"/>
    </row>
    <row r="26" spans="2:10" x14ac:dyDescent="0.5">
      <c r="B26" s="49" t="s">
        <v>28</v>
      </c>
      <c r="C26" s="52"/>
      <c r="D26" s="52"/>
      <c r="E26" s="52"/>
      <c r="F26" s="52"/>
      <c r="G26" s="52"/>
      <c r="H26" s="52"/>
      <c r="I26" s="52"/>
      <c r="J26" s="52"/>
    </row>
    <row r="27" spans="2:10" x14ac:dyDescent="0.5">
      <c r="B27" s="49" t="s">
        <v>23</v>
      </c>
    </row>
    <row r="29" spans="2:10" x14ac:dyDescent="0.5">
      <c r="B29" s="52" t="s">
        <v>442</v>
      </c>
    </row>
    <row r="30" spans="2:10" x14ac:dyDescent="0.5">
      <c r="B30" s="49" t="s">
        <v>12</v>
      </c>
    </row>
    <row r="31" spans="2:10" x14ac:dyDescent="0.5">
      <c r="B31" s="49" t="s">
        <v>13</v>
      </c>
    </row>
    <row r="32" spans="2:10" x14ac:dyDescent="0.5">
      <c r="B32" s="49" t="s">
        <v>14</v>
      </c>
    </row>
    <row r="33" spans="2:2" x14ac:dyDescent="0.5">
      <c r="B33" s="49" t="s">
        <v>15</v>
      </c>
    </row>
    <row r="34" spans="2:2" x14ac:dyDescent="0.5">
      <c r="B34" s="49" t="s">
        <v>16</v>
      </c>
    </row>
    <row r="35" spans="2:2" x14ac:dyDescent="0.5">
      <c r="B35" s="49" t="s">
        <v>17</v>
      </c>
    </row>
    <row r="36" spans="2:2" x14ac:dyDescent="0.5">
      <c r="B36" s="49" t="s">
        <v>18</v>
      </c>
    </row>
    <row r="37" spans="2:2" x14ac:dyDescent="0.5">
      <c r="B37" s="49" t="s">
        <v>19</v>
      </c>
    </row>
    <row r="38" spans="2:2" x14ac:dyDescent="0.5">
      <c r="B38" s="49" t="s">
        <v>20</v>
      </c>
    </row>
    <row r="39" spans="2:2" x14ac:dyDescent="0.5">
      <c r="B39" s="49" t="s">
        <v>21</v>
      </c>
    </row>
    <row r="40" spans="2:2" x14ac:dyDescent="0.5">
      <c r="B40" s="49" t="s">
        <v>22</v>
      </c>
    </row>
    <row r="41" spans="2:2" x14ac:dyDescent="0.5">
      <c r="B41" s="49" t="s">
        <v>24</v>
      </c>
    </row>
    <row r="42" spans="2:2" x14ac:dyDescent="0.5">
      <c r="B42" s="49" t="s">
        <v>25</v>
      </c>
    </row>
    <row r="43" spans="2:2" x14ac:dyDescent="0.5">
      <c r="B43" s="49" t="s">
        <v>26</v>
      </c>
    </row>
    <row r="44" spans="2:2" x14ac:dyDescent="0.5">
      <c r="B44" s="49" t="s">
        <v>27</v>
      </c>
    </row>
    <row r="45" spans="2:2" x14ac:dyDescent="0.5">
      <c r="B45" s="49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347A-F4FB-4A56-86CC-E96EA02E261C}">
  <sheetPr codeName="Sheet8"/>
  <dimension ref="A1:M51"/>
  <sheetViews>
    <sheetView workbookViewId="0">
      <selection activeCell="D3" sqref="D3:D51"/>
    </sheetView>
  </sheetViews>
  <sheetFormatPr defaultRowHeight="14.5" x14ac:dyDescent="0.35"/>
  <cols>
    <col min="4" max="4" width="22.08984375" bestFit="1" customWidth="1"/>
  </cols>
  <sheetData>
    <row r="1" spans="1:13" x14ac:dyDescent="0.35">
      <c r="A1" s="45" t="s">
        <v>244</v>
      </c>
      <c r="B1" s="46"/>
      <c r="C1" s="46"/>
      <c r="D1" s="46"/>
      <c r="E1" s="46"/>
      <c r="F1" s="46"/>
      <c r="G1" s="46"/>
      <c r="H1" s="46"/>
      <c r="I1" s="45" t="s">
        <v>245</v>
      </c>
      <c r="J1" s="46"/>
    </row>
    <row r="2" spans="1:13" x14ac:dyDescent="0.35">
      <c r="A2" s="45" t="s">
        <v>246</v>
      </c>
      <c r="B2" s="45" t="s">
        <v>247</v>
      </c>
      <c r="C2" s="45" t="s">
        <v>248</v>
      </c>
      <c r="D2" s="45" t="s">
        <v>249</v>
      </c>
      <c r="E2" s="45" t="s">
        <v>250</v>
      </c>
      <c r="F2" s="46"/>
      <c r="G2" s="46"/>
      <c r="H2" s="46"/>
      <c r="I2" s="45" t="s">
        <v>151</v>
      </c>
      <c r="J2" s="45" t="s">
        <v>249</v>
      </c>
    </row>
    <row r="3" spans="1:13" x14ac:dyDescent="0.35">
      <c r="A3" s="46" t="s">
        <v>251</v>
      </c>
      <c r="B3" s="46" t="s">
        <v>252</v>
      </c>
      <c r="C3" s="46">
        <v>26801</v>
      </c>
      <c r="D3" s="47" t="str">
        <f>_xlfn.CONCAT(A3,"12@gmail.com")</f>
        <v>Hamilton12@gmail.com</v>
      </c>
      <c r="E3" s="47"/>
      <c r="F3" s="46"/>
      <c r="G3" s="46"/>
      <c r="H3" s="46"/>
      <c r="I3" s="46" t="s">
        <v>253</v>
      </c>
      <c r="J3" s="48" t="s">
        <v>254</v>
      </c>
      <c r="M3" t="str">
        <f>_xlfn.TEXTJOIN(",",TRUE,J:J)</f>
        <v>Email Address,a.may@acme.com,a.sasin@acme.com,b.apple@acme.com,b.seville@acme.com,h.ball@acme.com,r.booke@acme.com,t.booke@acme.com,r.buch@acme.com,c.cross@acme.com,c.glass@acme.com,c.oakey@acme.com,d.carr@acme.com,d.schutt@acme.com,e.keel@acme.com,e.west@acme.com,k.early@acme.com,g.fish@acme.com,g.hughes@acme.com,a.gaither@acme.com,a.green@acme.com,t.green@acme.com,l.ball@acme.com,h.burger@acme.com,m.hamm@acme.com,j.hammer@acme.com,r.irons@acme.com,j.rider@acme.com,j.kil@acme.com,l.carr@acme.com,l.warm@acme.com,d.lyons@acme.com,m.lyons@acme.com,m.fisher@acme.com,m.graw@acme.com,m.lott@acme.com,b.marcata@acme.com,p.hart@acme.com,p.peed@acme.com,l.payne@acme.com,w.power@acme.com,r.blades@acme.com,p.roni@acme.com,n.sass@acme.com,s.sumey@acme.com,t.steckle@acme.com,b.trout@acme.com,w.leak@acme.com,p.wait@acme.com,r.zenz@acme.com</v>
      </c>
    </row>
    <row r="4" spans="1:13" x14ac:dyDescent="0.35">
      <c r="A4" s="46" t="s">
        <v>255</v>
      </c>
      <c r="B4" s="46" t="s">
        <v>256</v>
      </c>
      <c r="C4" s="46">
        <v>59039</v>
      </c>
      <c r="D4" s="47" t="str">
        <f t="shared" ref="D4:D51" si="0">_xlfn.CONCAT(A4,"12@gmail.com")</f>
        <v>Will12@gmail.com</v>
      </c>
      <c r="E4" s="47"/>
      <c r="F4" s="46"/>
      <c r="G4" s="46"/>
      <c r="H4" s="46"/>
      <c r="I4" s="46" t="s">
        <v>257</v>
      </c>
      <c r="J4" s="48" t="s">
        <v>258</v>
      </c>
    </row>
    <row r="5" spans="1:13" x14ac:dyDescent="0.35">
      <c r="A5" s="46" t="s">
        <v>259</v>
      </c>
      <c r="B5" s="46" t="s">
        <v>260</v>
      </c>
      <c r="C5" s="46">
        <v>89820</v>
      </c>
      <c r="D5" s="47" t="str">
        <f t="shared" si="0"/>
        <v>Brooke12@gmail.com</v>
      </c>
      <c r="E5" s="47"/>
      <c r="F5" s="46"/>
      <c r="G5" s="46"/>
      <c r="H5" s="46"/>
      <c r="I5" s="46" t="s">
        <v>261</v>
      </c>
      <c r="J5" s="48" t="s">
        <v>262</v>
      </c>
    </row>
    <row r="6" spans="1:13" x14ac:dyDescent="0.35">
      <c r="A6" s="46" t="s">
        <v>263</v>
      </c>
      <c r="B6" s="46" t="s">
        <v>264</v>
      </c>
      <c r="C6" s="46">
        <v>52712</v>
      </c>
      <c r="D6" s="47" t="str">
        <f t="shared" si="0"/>
        <v>Anna12@gmail.com</v>
      </c>
      <c r="E6" s="47"/>
      <c r="F6" s="46"/>
      <c r="G6" s="46"/>
      <c r="H6" s="46"/>
      <c r="I6" s="46" t="s">
        <v>265</v>
      </c>
      <c r="J6" s="48" t="s">
        <v>266</v>
      </c>
    </row>
    <row r="7" spans="1:13" x14ac:dyDescent="0.35">
      <c r="A7" s="46" t="s">
        <v>267</v>
      </c>
      <c r="B7" s="46" t="s">
        <v>268</v>
      </c>
      <c r="C7" s="46">
        <v>12133</v>
      </c>
      <c r="D7" s="47" t="str">
        <f t="shared" si="0"/>
        <v>Joy12@gmail.com</v>
      </c>
      <c r="E7" s="47"/>
      <c r="F7" s="46"/>
      <c r="G7" s="46"/>
      <c r="H7" s="46"/>
      <c r="I7" s="46" t="s">
        <v>269</v>
      </c>
      <c r="J7" s="48" t="s">
        <v>270</v>
      </c>
    </row>
    <row r="8" spans="1:13" x14ac:dyDescent="0.35">
      <c r="A8" s="46" t="s">
        <v>271</v>
      </c>
      <c r="B8" s="46" t="s">
        <v>272</v>
      </c>
      <c r="C8" s="46">
        <v>78834</v>
      </c>
      <c r="D8" s="47" t="str">
        <f t="shared" si="0"/>
        <v>Hy12@gmail.com</v>
      </c>
      <c r="E8" s="47"/>
      <c r="F8" s="46"/>
      <c r="G8" s="46"/>
      <c r="H8" s="46"/>
      <c r="I8" s="46" t="s">
        <v>273</v>
      </c>
      <c r="J8" s="48" t="s">
        <v>274</v>
      </c>
    </row>
    <row r="9" spans="1:13" x14ac:dyDescent="0.35">
      <c r="A9" s="46" t="s">
        <v>275</v>
      </c>
      <c r="B9" s="46" t="s">
        <v>276</v>
      </c>
      <c r="C9" s="46">
        <v>36353</v>
      </c>
      <c r="D9" s="47" t="str">
        <f t="shared" si="0"/>
        <v>Barbara12@gmail.com</v>
      </c>
      <c r="E9" s="47"/>
      <c r="F9" s="46"/>
      <c r="G9" s="46"/>
      <c r="H9" s="46"/>
      <c r="I9" s="46" t="s">
        <v>277</v>
      </c>
      <c r="J9" s="48" t="s">
        <v>278</v>
      </c>
    </row>
    <row r="10" spans="1:13" x14ac:dyDescent="0.35">
      <c r="A10" s="46" t="s">
        <v>279</v>
      </c>
      <c r="B10" s="46" t="s">
        <v>280</v>
      </c>
      <c r="C10" s="46">
        <v>65034</v>
      </c>
      <c r="D10" s="47" t="str">
        <f t="shared" si="0"/>
        <v>Mia12@gmail.com</v>
      </c>
      <c r="E10" s="47"/>
      <c r="F10" s="46"/>
      <c r="G10" s="46"/>
      <c r="H10" s="46"/>
      <c r="I10" s="46" t="s">
        <v>281</v>
      </c>
      <c r="J10" s="48" t="s">
        <v>282</v>
      </c>
    </row>
    <row r="11" spans="1:13" x14ac:dyDescent="0.35">
      <c r="A11" s="46" t="s">
        <v>283</v>
      </c>
      <c r="B11" s="46" t="s">
        <v>284</v>
      </c>
      <c r="C11" s="46">
        <v>79596</v>
      </c>
      <c r="D11" s="47" t="str">
        <f t="shared" si="0"/>
        <v>Willie12@gmail.com</v>
      </c>
      <c r="E11" s="47"/>
      <c r="F11" s="46"/>
      <c r="G11" s="46"/>
      <c r="H11" s="46"/>
      <c r="I11" s="46" t="s">
        <v>285</v>
      </c>
      <c r="J11" s="48" t="s">
        <v>286</v>
      </c>
    </row>
    <row r="12" spans="1:13" x14ac:dyDescent="0.35">
      <c r="A12" s="46" t="s">
        <v>287</v>
      </c>
      <c r="B12" s="46" t="s">
        <v>288</v>
      </c>
      <c r="C12" s="46">
        <v>37339</v>
      </c>
      <c r="D12" s="47" t="str">
        <f t="shared" si="0"/>
        <v>Terence12@gmail.com</v>
      </c>
      <c r="E12" s="47"/>
      <c r="F12" s="46"/>
      <c r="G12" s="46"/>
      <c r="H12" s="46"/>
      <c r="I12" s="46" t="s">
        <v>289</v>
      </c>
      <c r="J12" s="48" t="s">
        <v>290</v>
      </c>
    </row>
    <row r="13" spans="1:13" x14ac:dyDescent="0.35">
      <c r="A13" s="46" t="s">
        <v>291</v>
      </c>
      <c r="B13" s="46" t="s">
        <v>292</v>
      </c>
      <c r="C13" s="46">
        <v>99831</v>
      </c>
      <c r="D13" s="47" t="str">
        <f t="shared" si="0"/>
        <v>Evan12@gmail.com</v>
      </c>
      <c r="E13" s="47"/>
      <c r="F13" s="46"/>
      <c r="G13" s="46"/>
      <c r="H13" s="46"/>
      <c r="I13" s="46" t="s">
        <v>293</v>
      </c>
      <c r="J13" s="48" t="s">
        <v>294</v>
      </c>
    </row>
    <row r="14" spans="1:13" x14ac:dyDescent="0.35">
      <c r="A14" s="46" t="s">
        <v>295</v>
      </c>
      <c r="B14" s="46" t="s">
        <v>296</v>
      </c>
      <c r="C14" s="46">
        <v>97683</v>
      </c>
      <c r="D14" s="47" t="str">
        <f t="shared" si="0"/>
        <v>Jack12@gmail.com</v>
      </c>
      <c r="E14" s="47"/>
      <c r="F14" s="46"/>
      <c r="G14" s="46"/>
      <c r="H14" s="46"/>
      <c r="I14" s="46" t="s">
        <v>297</v>
      </c>
      <c r="J14" s="48" t="s">
        <v>298</v>
      </c>
    </row>
    <row r="15" spans="1:13" x14ac:dyDescent="0.35">
      <c r="A15" s="46" t="s">
        <v>299</v>
      </c>
      <c r="B15" s="46" t="s">
        <v>300</v>
      </c>
      <c r="C15" s="46">
        <v>92188</v>
      </c>
      <c r="D15" s="47" t="str">
        <f t="shared" si="0"/>
        <v>Rita12@gmail.com</v>
      </c>
      <c r="E15" s="47"/>
      <c r="F15" s="46"/>
      <c r="G15" s="46"/>
      <c r="H15" s="46"/>
      <c r="I15" s="46" t="s">
        <v>301</v>
      </c>
      <c r="J15" s="48" t="s">
        <v>302</v>
      </c>
    </row>
    <row r="16" spans="1:13" x14ac:dyDescent="0.35">
      <c r="A16" s="46" t="s">
        <v>303</v>
      </c>
      <c r="B16" s="46" t="s">
        <v>304</v>
      </c>
      <c r="C16" s="46">
        <v>35398</v>
      </c>
      <c r="D16" s="47" t="str">
        <f t="shared" si="0"/>
        <v>Ali12@gmail.com</v>
      </c>
      <c r="E16" s="47"/>
      <c r="F16" s="46"/>
      <c r="G16" s="46"/>
      <c r="H16" s="46"/>
      <c r="I16" s="46" t="s">
        <v>305</v>
      </c>
      <c r="J16" s="48" t="s">
        <v>306</v>
      </c>
    </row>
    <row r="17" spans="1:10" x14ac:dyDescent="0.35">
      <c r="A17" s="46" t="s">
        <v>307</v>
      </c>
      <c r="B17" s="46" t="s">
        <v>308</v>
      </c>
      <c r="C17" s="46">
        <v>15026</v>
      </c>
      <c r="D17" s="47" t="str">
        <f t="shared" si="0"/>
        <v>Tess12@gmail.com</v>
      </c>
      <c r="E17" s="47"/>
      <c r="F17" s="46"/>
      <c r="G17" s="46"/>
      <c r="H17" s="46"/>
      <c r="I17" s="46" t="s">
        <v>309</v>
      </c>
      <c r="J17" s="48" t="s">
        <v>310</v>
      </c>
    </row>
    <row r="18" spans="1:10" x14ac:dyDescent="0.35">
      <c r="A18" s="46" t="s">
        <v>311</v>
      </c>
      <c r="B18" s="46" t="s">
        <v>272</v>
      </c>
      <c r="C18" s="46">
        <v>98000</v>
      </c>
      <c r="D18" s="47" t="str">
        <f t="shared" si="0"/>
        <v>Lew12@gmail.com</v>
      </c>
      <c r="E18" s="47"/>
      <c r="F18" s="46"/>
      <c r="G18" s="46"/>
      <c r="H18" s="46"/>
      <c r="I18" s="46" t="s">
        <v>312</v>
      </c>
      <c r="J18" s="48" t="s">
        <v>313</v>
      </c>
    </row>
    <row r="19" spans="1:10" x14ac:dyDescent="0.35">
      <c r="A19" s="46" t="s">
        <v>314</v>
      </c>
      <c r="B19" s="46" t="s">
        <v>315</v>
      </c>
      <c r="C19" s="46">
        <v>20361</v>
      </c>
      <c r="D19" s="47" t="str">
        <f t="shared" si="0"/>
        <v>April12@gmail.com</v>
      </c>
      <c r="E19" s="47"/>
      <c r="F19" s="46"/>
      <c r="G19" s="46"/>
      <c r="H19" s="46"/>
      <c r="I19" s="46" t="s">
        <v>316</v>
      </c>
      <c r="J19" s="48" t="s">
        <v>317</v>
      </c>
    </row>
    <row r="20" spans="1:10" x14ac:dyDescent="0.35">
      <c r="A20" s="46" t="s">
        <v>318</v>
      </c>
      <c r="B20" s="46" t="s">
        <v>319</v>
      </c>
      <c r="C20" s="46">
        <v>25616</v>
      </c>
      <c r="D20" s="47" t="str">
        <f t="shared" si="0"/>
        <v>Dan12@gmail.com</v>
      </c>
      <c r="E20" s="47"/>
      <c r="F20" s="46"/>
      <c r="G20" s="46"/>
      <c r="H20" s="46"/>
      <c r="I20" s="46" t="s">
        <v>320</v>
      </c>
      <c r="J20" s="48" t="s">
        <v>321</v>
      </c>
    </row>
    <row r="21" spans="1:10" x14ac:dyDescent="0.35">
      <c r="A21" s="46" t="s">
        <v>322</v>
      </c>
      <c r="B21" s="46" t="s">
        <v>323</v>
      </c>
      <c r="C21" s="46">
        <v>77171</v>
      </c>
      <c r="D21" s="47" t="str">
        <f t="shared" si="0"/>
        <v>Les12@gmail.com</v>
      </c>
      <c r="E21" s="47"/>
      <c r="F21" s="46"/>
      <c r="G21" s="46"/>
      <c r="H21" s="46"/>
      <c r="I21" s="46" t="s">
        <v>324</v>
      </c>
      <c r="J21" s="48" t="s">
        <v>325</v>
      </c>
    </row>
    <row r="22" spans="1:10" x14ac:dyDescent="0.35">
      <c r="A22" s="46" t="s">
        <v>326</v>
      </c>
      <c r="B22" s="46" t="s">
        <v>327</v>
      </c>
      <c r="C22" s="46">
        <v>34680</v>
      </c>
      <c r="D22" s="47" t="str">
        <f t="shared" si="0"/>
        <v>Rusty12@gmail.com</v>
      </c>
      <c r="E22" s="47"/>
      <c r="F22" s="46"/>
      <c r="G22" s="46"/>
      <c r="H22" s="46"/>
      <c r="I22" s="46" t="s">
        <v>328</v>
      </c>
      <c r="J22" s="48" t="s">
        <v>329</v>
      </c>
    </row>
    <row r="23" spans="1:10" x14ac:dyDescent="0.35">
      <c r="A23" s="46" t="s">
        <v>330</v>
      </c>
      <c r="B23" s="46" t="s">
        <v>331</v>
      </c>
      <c r="C23" s="46">
        <v>91076</v>
      </c>
      <c r="D23" s="47" t="str">
        <f t="shared" si="0"/>
        <v>Amber12@gmail.com</v>
      </c>
      <c r="E23" s="47"/>
      <c r="F23" s="46"/>
      <c r="G23" s="46"/>
      <c r="H23" s="46"/>
      <c r="I23" s="46" t="s">
        <v>332</v>
      </c>
      <c r="J23" s="48" t="s">
        <v>333</v>
      </c>
    </row>
    <row r="24" spans="1:10" x14ac:dyDescent="0.35">
      <c r="A24" s="46" t="s">
        <v>334</v>
      </c>
      <c r="B24" s="46" t="s">
        <v>288</v>
      </c>
      <c r="C24" s="46">
        <v>33717</v>
      </c>
      <c r="D24" s="47" t="str">
        <f t="shared" si="0"/>
        <v>Rhoda12@gmail.com</v>
      </c>
      <c r="E24" s="47"/>
      <c r="F24" s="46"/>
      <c r="G24" s="46"/>
      <c r="H24" s="46"/>
      <c r="I24" s="46" t="s">
        <v>335</v>
      </c>
      <c r="J24" s="48" t="s">
        <v>336</v>
      </c>
    </row>
    <row r="25" spans="1:10" x14ac:dyDescent="0.35">
      <c r="A25" s="46" t="s">
        <v>337</v>
      </c>
      <c r="B25" s="46" t="s">
        <v>338</v>
      </c>
      <c r="C25" s="46">
        <v>90046</v>
      </c>
      <c r="D25" s="47" t="str">
        <f t="shared" si="0"/>
        <v>Peter12@gmail.com</v>
      </c>
      <c r="E25" s="47"/>
      <c r="F25" s="46"/>
      <c r="G25" s="46"/>
      <c r="H25" s="46"/>
      <c r="I25" s="46" t="s">
        <v>339</v>
      </c>
      <c r="J25" s="48" t="s">
        <v>340</v>
      </c>
    </row>
    <row r="26" spans="1:10" x14ac:dyDescent="0.35">
      <c r="A26" s="46" t="s">
        <v>341</v>
      </c>
      <c r="B26" s="46" t="s">
        <v>342</v>
      </c>
      <c r="C26" s="46">
        <v>89744</v>
      </c>
      <c r="D26" s="47" t="str">
        <f t="shared" si="0"/>
        <v>Lisa12@gmail.com</v>
      </c>
      <c r="E26" s="47"/>
      <c r="F26" s="46"/>
      <c r="G26" s="46"/>
      <c r="H26" s="46"/>
      <c r="I26" s="46" t="s">
        <v>343</v>
      </c>
      <c r="J26" s="48" t="s">
        <v>344</v>
      </c>
    </row>
    <row r="27" spans="1:10" x14ac:dyDescent="0.35">
      <c r="A27" s="46" t="s">
        <v>345</v>
      </c>
      <c r="B27" s="46" t="s">
        <v>346</v>
      </c>
      <c r="C27" s="46">
        <v>35353</v>
      </c>
      <c r="D27" s="47" t="str">
        <f t="shared" si="0"/>
        <v>Doris12@gmail.com</v>
      </c>
      <c r="E27" s="47"/>
      <c r="F27" s="46"/>
      <c r="G27" s="46"/>
      <c r="H27" s="46"/>
      <c r="I27" s="46" t="s">
        <v>347</v>
      </c>
      <c r="J27" s="48" t="s">
        <v>348</v>
      </c>
    </row>
    <row r="28" spans="1:10" x14ac:dyDescent="0.35">
      <c r="A28" s="46" t="s">
        <v>349</v>
      </c>
      <c r="B28" s="46" t="s">
        <v>350</v>
      </c>
      <c r="C28" s="46">
        <v>54538</v>
      </c>
      <c r="D28" s="47" t="str">
        <f t="shared" si="0"/>
        <v>Patience12@gmail.com</v>
      </c>
      <c r="E28" s="47"/>
      <c r="F28" s="46"/>
      <c r="G28" s="46"/>
      <c r="H28" s="46"/>
      <c r="I28" s="46" t="s">
        <v>351</v>
      </c>
      <c r="J28" s="48" t="s">
        <v>352</v>
      </c>
    </row>
    <row r="29" spans="1:10" x14ac:dyDescent="0.35">
      <c r="A29" s="46" t="s">
        <v>267</v>
      </c>
      <c r="B29" s="46" t="s">
        <v>353</v>
      </c>
      <c r="C29" s="46">
        <v>21810</v>
      </c>
      <c r="D29" s="47" t="str">
        <f t="shared" si="0"/>
        <v>Joy12@gmail.com</v>
      </c>
      <c r="E29" s="47"/>
      <c r="F29" s="46"/>
      <c r="G29" s="46"/>
      <c r="H29" s="46"/>
      <c r="I29" s="46" t="s">
        <v>354</v>
      </c>
      <c r="J29" s="48" t="s">
        <v>355</v>
      </c>
    </row>
    <row r="30" spans="1:10" x14ac:dyDescent="0.35">
      <c r="A30" s="46" t="s">
        <v>356</v>
      </c>
      <c r="B30" s="46" t="s">
        <v>357</v>
      </c>
      <c r="C30" s="46">
        <v>42164</v>
      </c>
      <c r="D30" s="47" t="str">
        <f t="shared" si="0"/>
        <v>Crystal12@gmail.com</v>
      </c>
      <c r="E30" s="47"/>
      <c r="F30" s="46"/>
      <c r="G30" s="46"/>
      <c r="H30" s="46"/>
      <c r="I30" s="46" t="s">
        <v>358</v>
      </c>
      <c r="J30" s="48" t="s">
        <v>359</v>
      </c>
    </row>
    <row r="31" spans="1:10" x14ac:dyDescent="0.35">
      <c r="A31" s="46" t="s">
        <v>360</v>
      </c>
      <c r="B31" s="46" t="s">
        <v>361</v>
      </c>
      <c r="C31" s="46">
        <v>16712</v>
      </c>
      <c r="D31" s="47" t="str">
        <f t="shared" si="0"/>
        <v>Mona12@gmail.com</v>
      </c>
      <c r="E31" s="47"/>
      <c r="F31" s="46"/>
      <c r="G31" s="46"/>
      <c r="H31" s="46"/>
      <c r="I31" s="46" t="s">
        <v>362</v>
      </c>
      <c r="J31" s="48" t="s">
        <v>363</v>
      </c>
    </row>
    <row r="32" spans="1:10" x14ac:dyDescent="0.35">
      <c r="A32" s="46" t="s">
        <v>364</v>
      </c>
      <c r="B32" s="46" t="s">
        <v>365</v>
      </c>
      <c r="C32" s="46">
        <v>35309</v>
      </c>
      <c r="D32" s="47" t="str">
        <f t="shared" si="0"/>
        <v>Gladys12@gmail.com</v>
      </c>
      <c r="E32" s="47"/>
      <c r="F32" s="46"/>
      <c r="G32" s="46"/>
      <c r="H32" s="46"/>
      <c r="I32" s="46" t="s">
        <v>366</v>
      </c>
      <c r="J32" s="48" t="s">
        <v>367</v>
      </c>
    </row>
    <row r="33" spans="1:10" x14ac:dyDescent="0.35">
      <c r="A33" s="46" t="s">
        <v>368</v>
      </c>
      <c r="B33" s="46" t="s">
        <v>369</v>
      </c>
      <c r="C33" s="46">
        <v>30114</v>
      </c>
      <c r="D33" s="47" t="str">
        <f t="shared" si="0"/>
        <v>Marty12@gmail.com</v>
      </c>
      <c r="E33" s="47"/>
      <c r="F33" s="46"/>
      <c r="G33" s="46"/>
      <c r="H33" s="46"/>
      <c r="I33" s="46" t="s">
        <v>370</v>
      </c>
      <c r="J33" s="48" t="s">
        <v>371</v>
      </c>
    </row>
    <row r="34" spans="1:10" x14ac:dyDescent="0.35">
      <c r="A34" s="46" t="s">
        <v>372</v>
      </c>
      <c r="B34" s="46" t="s">
        <v>373</v>
      </c>
      <c r="C34" s="46">
        <v>42938</v>
      </c>
      <c r="D34" s="47" t="str">
        <f t="shared" si="0"/>
        <v>Chris12@gmail.com</v>
      </c>
      <c r="E34" s="47"/>
      <c r="F34" s="46"/>
      <c r="G34" s="46"/>
      <c r="H34" s="46"/>
      <c r="I34" s="46" t="s">
        <v>374</v>
      </c>
      <c r="J34" s="48" t="s">
        <v>375</v>
      </c>
    </row>
    <row r="35" spans="1:10" x14ac:dyDescent="0.35">
      <c r="A35" s="46" t="s">
        <v>376</v>
      </c>
      <c r="B35" s="46" t="s">
        <v>377</v>
      </c>
      <c r="C35" s="46">
        <v>80203</v>
      </c>
      <c r="D35" s="47" t="str">
        <f t="shared" si="0"/>
        <v>Gil12@gmail.com</v>
      </c>
      <c r="E35" s="47"/>
      <c r="F35" s="46"/>
      <c r="G35" s="46"/>
      <c r="H35" s="46"/>
      <c r="I35" s="46" t="s">
        <v>378</v>
      </c>
      <c r="J35" s="48" t="s">
        <v>379</v>
      </c>
    </row>
    <row r="36" spans="1:10" x14ac:dyDescent="0.35">
      <c r="A36" s="46" t="s">
        <v>380</v>
      </c>
      <c r="B36" s="46" t="s">
        <v>319</v>
      </c>
      <c r="C36" s="46">
        <v>85239</v>
      </c>
      <c r="D36" s="47" t="str">
        <f t="shared" si="0"/>
        <v>Mike12@gmail.com</v>
      </c>
      <c r="E36" s="47"/>
      <c r="F36" s="46"/>
      <c r="G36" s="46"/>
      <c r="H36" s="46"/>
      <c r="I36" s="46" t="s">
        <v>381</v>
      </c>
      <c r="J36" s="48" t="s">
        <v>382</v>
      </c>
    </row>
    <row r="37" spans="1:10" x14ac:dyDescent="0.35">
      <c r="A37" s="46" t="s">
        <v>383</v>
      </c>
      <c r="B37" s="46" t="s">
        <v>384</v>
      </c>
      <c r="C37" s="46">
        <v>66981</v>
      </c>
      <c r="D37" s="47" t="str">
        <f t="shared" si="0"/>
        <v>Pepe12@gmail.com</v>
      </c>
      <c r="E37" s="47"/>
      <c r="F37" s="46"/>
      <c r="G37" s="46"/>
      <c r="H37" s="46"/>
      <c r="I37" s="46" t="s">
        <v>385</v>
      </c>
      <c r="J37" s="48" t="s">
        <v>386</v>
      </c>
    </row>
    <row r="38" spans="1:10" x14ac:dyDescent="0.35">
      <c r="A38" s="46" t="s">
        <v>387</v>
      </c>
      <c r="B38" s="46" t="s">
        <v>388</v>
      </c>
      <c r="C38" s="46">
        <v>82655</v>
      </c>
      <c r="D38" s="47" t="str">
        <f t="shared" si="0"/>
        <v>Carrie12@gmail.com</v>
      </c>
      <c r="E38" s="47"/>
      <c r="F38" s="46"/>
      <c r="G38" s="46"/>
      <c r="H38" s="46"/>
      <c r="I38" s="46" t="s">
        <v>389</v>
      </c>
      <c r="J38" s="48" t="s">
        <v>390</v>
      </c>
    </row>
    <row r="39" spans="1:10" x14ac:dyDescent="0.35">
      <c r="A39" s="46" t="s">
        <v>391</v>
      </c>
      <c r="B39" s="46" t="s">
        <v>392</v>
      </c>
      <c r="C39" s="46">
        <v>46897</v>
      </c>
      <c r="D39" s="47" t="str">
        <f t="shared" si="0"/>
        <v>Ray12@gmail.com</v>
      </c>
      <c r="E39" s="47"/>
      <c r="F39" s="46"/>
      <c r="G39" s="46"/>
      <c r="H39" s="46"/>
      <c r="I39" s="46" t="s">
        <v>393</v>
      </c>
      <c r="J39" s="48" t="s">
        <v>394</v>
      </c>
    </row>
    <row r="40" spans="1:10" x14ac:dyDescent="0.35">
      <c r="A40" s="46" t="s">
        <v>395</v>
      </c>
      <c r="B40" s="46" t="s">
        <v>396</v>
      </c>
      <c r="C40" s="46">
        <v>37884</v>
      </c>
      <c r="D40" s="47" t="str">
        <f t="shared" si="0"/>
        <v>Bob12@gmail.com</v>
      </c>
      <c r="E40" s="47"/>
      <c r="F40" s="46"/>
      <c r="G40" s="46"/>
      <c r="H40" s="46"/>
      <c r="I40" s="46" t="s">
        <v>397</v>
      </c>
      <c r="J40" s="48" t="s">
        <v>398</v>
      </c>
    </row>
    <row r="41" spans="1:10" x14ac:dyDescent="0.35">
      <c r="A41" s="46" t="s">
        <v>399</v>
      </c>
      <c r="B41" s="46" t="s">
        <v>400</v>
      </c>
      <c r="C41" s="46">
        <v>28875</v>
      </c>
      <c r="D41" s="47" t="str">
        <f t="shared" si="0"/>
        <v>Keelan12@gmail.com</v>
      </c>
      <c r="E41" s="47"/>
      <c r="F41" s="46"/>
      <c r="G41" s="46"/>
      <c r="H41" s="46"/>
      <c r="I41" s="46" t="s">
        <v>401</v>
      </c>
      <c r="J41" s="48" t="s">
        <v>402</v>
      </c>
    </row>
    <row r="42" spans="1:10" x14ac:dyDescent="0.35">
      <c r="A42" s="46" t="s">
        <v>403</v>
      </c>
      <c r="B42" s="46" t="s">
        <v>342</v>
      </c>
      <c r="C42" s="46">
        <v>80512</v>
      </c>
      <c r="D42" s="47" t="str">
        <f t="shared" si="0"/>
        <v>Dusty12@gmail.com</v>
      </c>
      <c r="E42" s="47"/>
      <c r="F42" s="46"/>
      <c r="G42" s="46"/>
      <c r="H42" s="46"/>
      <c r="I42" s="46" t="s">
        <v>404</v>
      </c>
      <c r="J42" s="48" t="s">
        <v>405</v>
      </c>
    </row>
    <row r="43" spans="1:10" x14ac:dyDescent="0.35">
      <c r="A43" s="46" t="s">
        <v>326</v>
      </c>
      <c r="B43" s="46" t="s">
        <v>406</v>
      </c>
      <c r="C43" s="46">
        <v>10754</v>
      </c>
      <c r="D43" s="47" t="str">
        <f t="shared" si="0"/>
        <v>Rusty12@gmail.com</v>
      </c>
      <c r="E43" s="47"/>
      <c r="F43" s="46"/>
      <c r="G43" s="46"/>
      <c r="H43" s="46"/>
      <c r="I43" s="46" t="s">
        <v>407</v>
      </c>
      <c r="J43" s="48" t="s">
        <v>408</v>
      </c>
    </row>
    <row r="44" spans="1:10" x14ac:dyDescent="0.35">
      <c r="A44" s="46" t="s">
        <v>409</v>
      </c>
      <c r="B44" s="46" t="s">
        <v>410</v>
      </c>
      <c r="C44" s="46">
        <v>67909</v>
      </c>
      <c r="D44" s="47" t="str">
        <f t="shared" si="0"/>
        <v>Ben12@gmail.com</v>
      </c>
      <c r="E44" s="47"/>
      <c r="F44" s="46"/>
      <c r="G44" s="46"/>
      <c r="H44" s="46"/>
      <c r="I44" s="46" t="s">
        <v>411</v>
      </c>
      <c r="J44" s="48" t="s">
        <v>412</v>
      </c>
    </row>
    <row r="45" spans="1:10" x14ac:dyDescent="0.35">
      <c r="A45" s="46" t="s">
        <v>413</v>
      </c>
      <c r="B45" s="46" t="s">
        <v>414</v>
      </c>
      <c r="C45" s="46">
        <v>73918</v>
      </c>
      <c r="D45" s="47" t="str">
        <f t="shared" si="0"/>
        <v>Steven12@gmail.com</v>
      </c>
      <c r="E45" s="47"/>
      <c r="F45" s="46"/>
      <c r="G45" s="46"/>
      <c r="H45" s="46"/>
      <c r="I45" s="46" t="s">
        <v>415</v>
      </c>
      <c r="J45" s="48" t="s">
        <v>416</v>
      </c>
    </row>
    <row r="46" spans="1:10" x14ac:dyDescent="0.35">
      <c r="A46" s="46" t="s">
        <v>417</v>
      </c>
      <c r="B46" s="46" t="s">
        <v>418</v>
      </c>
      <c r="C46" s="46">
        <v>53414</v>
      </c>
      <c r="D46" s="47" t="str">
        <f t="shared" si="0"/>
        <v>Nat12@gmail.com</v>
      </c>
      <c r="E46" s="47"/>
      <c r="F46" s="46"/>
      <c r="G46" s="46"/>
      <c r="H46" s="46"/>
      <c r="I46" s="46" t="s">
        <v>419</v>
      </c>
      <c r="J46" s="48" t="s">
        <v>420</v>
      </c>
    </row>
    <row r="47" spans="1:10" x14ac:dyDescent="0.35">
      <c r="A47" s="46" t="s">
        <v>421</v>
      </c>
      <c r="B47" s="46" t="s">
        <v>422</v>
      </c>
      <c r="C47" s="46">
        <v>62231</v>
      </c>
      <c r="D47" s="47" t="str">
        <f t="shared" si="0"/>
        <v>Easton12@gmail.com</v>
      </c>
      <c r="E47" s="47"/>
      <c r="F47" s="46"/>
      <c r="G47" s="46"/>
      <c r="H47" s="46"/>
      <c r="I47" s="46" t="s">
        <v>423</v>
      </c>
      <c r="J47" s="48" t="s">
        <v>424</v>
      </c>
    </row>
    <row r="48" spans="1:10" x14ac:dyDescent="0.35">
      <c r="A48" s="46" t="s">
        <v>425</v>
      </c>
      <c r="B48" s="46" t="s">
        <v>331</v>
      </c>
      <c r="C48" s="46">
        <v>34506</v>
      </c>
      <c r="D48" s="47" t="str">
        <f t="shared" si="0"/>
        <v>Therese12@gmail.com</v>
      </c>
      <c r="E48" s="47"/>
      <c r="F48" s="46"/>
      <c r="G48" s="46"/>
      <c r="H48" s="46"/>
      <c r="I48" s="46" t="s">
        <v>426</v>
      </c>
      <c r="J48" s="48" t="s">
        <v>427</v>
      </c>
    </row>
    <row r="49" spans="1:10" x14ac:dyDescent="0.35">
      <c r="A49" s="46" t="s">
        <v>428</v>
      </c>
      <c r="B49" s="46" t="s">
        <v>429</v>
      </c>
      <c r="C49" s="46">
        <v>71892</v>
      </c>
      <c r="D49" s="47" t="str">
        <f t="shared" si="0"/>
        <v>Marlon12@gmail.com</v>
      </c>
      <c r="E49" s="47"/>
      <c r="F49" s="46"/>
      <c r="G49" s="46"/>
      <c r="H49" s="46"/>
      <c r="I49" s="46" t="s">
        <v>430</v>
      </c>
      <c r="J49" s="48" t="s">
        <v>431</v>
      </c>
    </row>
    <row r="50" spans="1:10" x14ac:dyDescent="0.35">
      <c r="A50" s="46" t="s">
        <v>432</v>
      </c>
      <c r="B50" s="46" t="s">
        <v>433</v>
      </c>
      <c r="C50" s="46">
        <v>91427</v>
      </c>
      <c r="D50" s="47" t="str">
        <f t="shared" si="0"/>
        <v>Pierce12@gmail.com</v>
      </c>
      <c r="E50" s="47"/>
      <c r="F50" s="46"/>
      <c r="G50" s="46"/>
      <c r="H50" s="46"/>
      <c r="I50" s="46" t="s">
        <v>434</v>
      </c>
      <c r="J50" s="48" t="s">
        <v>435</v>
      </c>
    </row>
    <row r="51" spans="1:10" x14ac:dyDescent="0.35">
      <c r="A51" s="46" t="s">
        <v>436</v>
      </c>
      <c r="B51" s="46" t="s">
        <v>437</v>
      </c>
      <c r="C51" s="46">
        <v>86958</v>
      </c>
      <c r="D51" s="47" t="str">
        <f t="shared" si="0"/>
        <v>Luke12@gmail.com</v>
      </c>
      <c r="E51" s="47"/>
      <c r="F51" s="46"/>
      <c r="G51" s="46"/>
      <c r="H51" s="46"/>
      <c r="I51" s="46" t="s">
        <v>438</v>
      </c>
      <c r="J51" s="48" t="s">
        <v>439</v>
      </c>
    </row>
  </sheetData>
  <conditionalFormatting sqref="C3:C51">
    <cfRule type="duplicateValues" dxfId="2" priority="1"/>
    <cfRule type="duplicateValues" dxfId="1" priority="3"/>
  </conditionalFormatting>
  <conditionalFormatting sqref="J3:J51">
    <cfRule type="duplicateValues" dxfId="0" priority="2"/>
  </conditionalFormatting>
  <hyperlinks>
    <hyperlink ref="J25" r:id="rId1" xr:uid="{F4DB4830-2C6E-4F99-9FA3-141E58E5C6FC}"/>
    <hyperlink ref="J42" r:id="rId2" xr:uid="{D150CF63-C093-4F13-A500-7010E769DA07}"/>
    <hyperlink ref="J48" r:id="rId3" xr:uid="{30A7520A-FCD2-45EA-BCC7-60C415F9439A}"/>
    <hyperlink ref="J4" r:id="rId4" xr:uid="{001B5A95-9BC4-44BE-BFC7-ABF2EC598AD9}"/>
    <hyperlink ref="J29" r:id="rId5" xr:uid="{3328E553-564B-4F80-A8F5-CBB71EF185B5}"/>
    <hyperlink ref="J7" r:id="rId6" xr:uid="{1FAA403E-D55D-4EA3-9676-38B68F135835}"/>
    <hyperlink ref="J6" r:id="rId7" xr:uid="{3D952D82-B28D-446C-9EFE-3976D5AAAA89}"/>
    <hyperlink ref="J26" r:id="rId8" xr:uid="{AA273A96-37DA-4E77-B9E5-786518C1B69F}"/>
    <hyperlink ref="J49" r:id="rId9" xr:uid="{B84A8FB2-1F08-4767-B1EC-85D6D6538EBB}"/>
    <hyperlink ref="J8" r:id="rId10" xr:uid="{21DC9025-5009-4E12-936E-765A7A935C01}"/>
    <hyperlink ref="J16" r:id="rId11" xr:uid="{8FD37AE5-9FB1-4434-8B12-3C0E32781FBD}"/>
    <hyperlink ref="J27" r:id="rId12" xr:uid="{50F04191-C00A-41C9-82C5-54129DCA4D07}"/>
    <hyperlink ref="J10" r:id="rId13" xr:uid="{7065096D-9897-4560-B92C-B33E0FB72F3F}"/>
    <hyperlink ref="J21" r:id="rId14" xr:uid="{387BCDB0-C47E-44B3-B329-9C53B65627B7}"/>
    <hyperlink ref="J47" r:id="rId15" xr:uid="{85CAFB88-BF4E-4AAD-8154-ECBEBF1BFC1E}"/>
    <hyperlink ref="J24" r:id="rId16" xr:uid="{270F13AC-784F-406F-A49F-471F802E5850}"/>
    <hyperlink ref="J3" r:id="rId17" xr:uid="{056D1D20-6E2C-4B4C-A1C9-B86935362F93}"/>
    <hyperlink ref="J33" r:id="rId18" xr:uid="{120E8F2F-2C0B-4E06-8182-9FF9C27DD197}"/>
    <hyperlink ref="J41" r:id="rId19" xr:uid="{E1297425-5D48-4B72-9C79-1621A27BB188}"/>
    <hyperlink ref="J43" r:id="rId20" xr:uid="{9396B1A7-F6C1-43C8-B6AE-3CBC6EB9CC9C}"/>
    <hyperlink ref="J22" r:id="rId21" xr:uid="{BB4229D3-3B36-459C-9371-43FD84768311}"/>
    <hyperlink ref="J9" r:id="rId22" xr:uid="{1ACBC5BF-E9F4-4A2F-BC9B-475C3B0B36DC}"/>
    <hyperlink ref="J40" r:id="rId23" xr:uid="{49FCE004-C1A5-4E20-824C-69A0F3E28A03}"/>
    <hyperlink ref="J31" r:id="rId24" xr:uid="{6985CC09-48AE-4B7F-968F-AF9B8556E699}"/>
    <hyperlink ref="J15" r:id="rId25" xr:uid="{05BDB5D3-BE2A-4548-B4E5-6DD58435DC30}"/>
    <hyperlink ref="J50" r:id="rId26" xr:uid="{C05CE56D-4AA1-40BB-BF75-B23DDDD929BC}"/>
    <hyperlink ref="J30" r:id="rId27" xr:uid="{06DAD5F4-EA1E-4A5C-9EBE-83A9304066AA}"/>
    <hyperlink ref="J12" r:id="rId28" xr:uid="{F7A52755-0273-4933-A823-90CBD6F9CC59}"/>
    <hyperlink ref="J37" r:id="rId29" xr:uid="{23C1F04A-25C3-46E2-B819-7DB1EE7F91F1}"/>
    <hyperlink ref="J20" r:id="rId30" xr:uid="{DC080AB7-E4AC-4321-BB12-473A5AF8B29A}"/>
    <hyperlink ref="J36" r:id="rId31" xr:uid="{B417F47F-8637-4D74-8A6F-19E7D94AE6D4}"/>
    <hyperlink ref="J11" r:id="rId32" xr:uid="{2667C626-FD5E-42D7-8CD1-E2AA25A10A84}"/>
    <hyperlink ref="J19" r:id="rId33" xr:uid="{70C8BB09-318A-4ADC-9187-7D02C62C8ED2}"/>
    <hyperlink ref="J34" r:id="rId34" xr:uid="{1F5EAA19-D4BF-49F6-BDD7-F993E3D5845C}"/>
    <hyperlink ref="J44" r:id="rId35" xr:uid="{E7BB61D4-E77C-4FC2-8BDD-C7D3F2688A24}"/>
    <hyperlink ref="J13" r:id="rId36" xr:uid="{0ABF0B4C-0DC6-4791-8A14-DA71E01B68FA}"/>
    <hyperlink ref="J51" r:id="rId37" xr:uid="{F120CAF6-6071-4656-A823-2A572B50A86D}"/>
    <hyperlink ref="J5" r:id="rId38" xr:uid="{46B9C5D8-98F9-475D-A594-0546DF30FB30}"/>
    <hyperlink ref="J18" r:id="rId39" xr:uid="{4A18E006-82BF-4488-878F-2F2AEEF32458}"/>
    <hyperlink ref="J14" r:id="rId40" xr:uid="{220F761B-6C7C-4F1C-B156-EF7F10D86E0A}"/>
    <hyperlink ref="J28" r:id="rId41" xr:uid="{D5CC4BB0-487C-4CFD-B152-337FA35C97EA}"/>
    <hyperlink ref="J38" r:id="rId42" xr:uid="{1CA98A10-B3B6-4BBA-8DB5-9A7181189973}"/>
    <hyperlink ref="J46" r:id="rId43" xr:uid="{612D9092-A59E-4418-8255-8317F7A6987A}"/>
    <hyperlink ref="J45" r:id="rId44" xr:uid="{6848A5B4-591D-4E75-AF8C-7FB79437E352}"/>
    <hyperlink ref="J17" r:id="rId45" xr:uid="{84BC6539-B10E-4C7C-999E-79BC75829897}"/>
    <hyperlink ref="J23" r:id="rId46" xr:uid="{F1306D59-B7D5-44FC-8140-893EA0EA1CC0}"/>
    <hyperlink ref="J35" r:id="rId47" xr:uid="{CD07CC77-CF15-4FA8-A708-40DB71CC995C}"/>
    <hyperlink ref="J39" r:id="rId48" xr:uid="{863CB315-CBFE-4F10-A026-E91DE8BE294C}"/>
    <hyperlink ref="J32" r:id="rId49" xr:uid="{5CC414C6-F01D-46FD-AFEC-3CAC70B364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47C5-5470-4F50-9803-4D99171AD00A}">
  <dimension ref="A1"/>
  <sheetViews>
    <sheetView workbookViewId="0">
      <selection activeCell="E18" sqref="E1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23EC-E778-4471-8080-C731F98D2693}">
  <sheetPr codeName="Sheet1"/>
  <dimension ref="A1:K13"/>
  <sheetViews>
    <sheetView topLeftCell="A5" workbookViewId="0">
      <selection activeCell="C13" sqref="B12:C13"/>
    </sheetView>
  </sheetViews>
  <sheetFormatPr defaultRowHeight="21" x14ac:dyDescent="0.5"/>
  <cols>
    <col min="1" max="1" width="23.81640625" style="56" bestFit="1" customWidth="1"/>
    <col min="2" max="2" width="20" style="56" customWidth="1"/>
    <col min="3" max="3" width="11.54296875" style="56" bestFit="1" customWidth="1"/>
    <col min="4" max="16384" width="8.7265625" style="56"/>
  </cols>
  <sheetData>
    <row r="1" spans="1:11" ht="21.5" thickBot="1" x14ac:dyDescent="0.55000000000000004">
      <c r="A1" s="54" t="s">
        <v>30</v>
      </c>
      <c r="B1" s="55" t="s">
        <v>31</v>
      </c>
      <c r="C1" s="55" t="s">
        <v>32</v>
      </c>
    </row>
    <row r="2" spans="1:11" x14ac:dyDescent="0.5">
      <c r="A2" s="57" t="s">
        <v>33</v>
      </c>
      <c r="B2" s="58">
        <v>0.753</v>
      </c>
      <c r="C2" s="59" t="s">
        <v>34</v>
      </c>
    </row>
    <row r="3" spans="1:11" x14ac:dyDescent="0.5">
      <c r="A3" s="60" t="s">
        <v>35</v>
      </c>
      <c r="B3" s="61">
        <v>0.68</v>
      </c>
      <c r="C3" s="62" t="s">
        <v>36</v>
      </c>
    </row>
    <row r="4" spans="1:11" x14ac:dyDescent="0.5">
      <c r="A4" s="60" t="s">
        <v>37</v>
      </c>
      <c r="B4" s="61">
        <v>0.45</v>
      </c>
      <c r="C4" s="62" t="s">
        <v>3</v>
      </c>
    </row>
    <row r="5" spans="1:11" x14ac:dyDescent="0.5">
      <c r="A5" s="60" t="s">
        <v>38</v>
      </c>
      <c r="B5" s="61">
        <v>0.92</v>
      </c>
      <c r="C5" s="62" t="s">
        <v>34</v>
      </c>
      <c r="K5" s="56" t="s">
        <v>440</v>
      </c>
    </row>
    <row r="6" spans="1:11" ht="21.5" thickBot="1" x14ac:dyDescent="0.55000000000000004">
      <c r="A6" s="63" t="s">
        <v>39</v>
      </c>
      <c r="B6" s="64">
        <v>0.34</v>
      </c>
      <c r="C6" s="65" t="s">
        <v>40</v>
      </c>
    </row>
    <row r="8" spans="1:11" x14ac:dyDescent="0.5">
      <c r="G8" s="56" t="s">
        <v>441</v>
      </c>
    </row>
    <row r="11" spans="1:11" x14ac:dyDescent="0.5">
      <c r="A11" s="54" t="s">
        <v>41</v>
      </c>
      <c r="B11" s="55" t="s">
        <v>42</v>
      </c>
      <c r="C11" s="54" t="s">
        <v>32</v>
      </c>
    </row>
    <row r="12" spans="1:11" x14ac:dyDescent="0.5">
      <c r="A12" s="66" t="s">
        <v>43</v>
      </c>
      <c r="B12" s="67"/>
      <c r="C12" s="68"/>
    </row>
    <row r="13" spans="1:11" x14ac:dyDescent="0.5">
      <c r="A13" s="66" t="s">
        <v>44</v>
      </c>
      <c r="B13" s="67"/>
      <c r="C13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BDF-2E0F-4522-A1E6-99ADF5C2B0DF}">
  <sheetPr codeName="Sheet2"/>
  <dimension ref="A1:N80"/>
  <sheetViews>
    <sheetView workbookViewId="0">
      <selection activeCell="L4" sqref="L4:L31"/>
    </sheetView>
  </sheetViews>
  <sheetFormatPr defaultRowHeight="18.5" x14ac:dyDescent="0.45"/>
  <cols>
    <col min="1" max="1" width="16.26953125" style="53" bestFit="1" customWidth="1"/>
    <col min="2" max="2" width="14.26953125" style="53" bestFit="1" customWidth="1"/>
    <col min="3" max="3" width="12.90625" style="53" bestFit="1" customWidth="1"/>
    <col min="4" max="4" width="49" style="53" bestFit="1" customWidth="1"/>
    <col min="5" max="5" width="10.1796875" style="53" bestFit="1" customWidth="1"/>
    <col min="6" max="6" width="8.7265625" style="53"/>
    <col min="7" max="7" width="28.81640625" style="53" bestFit="1" customWidth="1"/>
    <col min="8" max="10" width="12.36328125" style="53" bestFit="1" customWidth="1"/>
    <col min="11" max="11" width="14.6328125" style="53" bestFit="1" customWidth="1"/>
    <col min="12" max="12" width="11.26953125" style="53" bestFit="1" customWidth="1"/>
    <col min="13" max="13" width="9.7265625" style="53" bestFit="1" customWidth="1"/>
    <col min="14" max="16384" width="8.7265625" style="53"/>
  </cols>
  <sheetData>
    <row r="1" spans="1:14" x14ac:dyDescent="0.45">
      <c r="A1" s="69" t="s">
        <v>45</v>
      </c>
      <c r="B1" s="69"/>
      <c r="C1" s="69"/>
      <c r="D1" s="69"/>
      <c r="E1" s="69"/>
      <c r="F1" s="70"/>
      <c r="G1" s="69" t="s">
        <v>46</v>
      </c>
      <c r="H1" s="70"/>
      <c r="I1" s="70"/>
      <c r="J1" s="70"/>
      <c r="K1" s="70"/>
      <c r="L1" s="70"/>
      <c r="M1" s="70"/>
      <c r="N1" s="70"/>
    </row>
    <row r="2" spans="1:14" x14ac:dyDescent="0.4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ht="72.5" x14ac:dyDescent="0.45">
      <c r="A3" s="71" t="s">
        <v>51</v>
      </c>
      <c r="B3" s="71" t="s">
        <v>47</v>
      </c>
      <c r="C3" s="71" t="s">
        <v>48</v>
      </c>
      <c r="D3" s="71" t="s">
        <v>49</v>
      </c>
      <c r="E3" s="72" t="s">
        <v>50</v>
      </c>
      <c r="F3" s="69"/>
      <c r="G3" s="71" t="s">
        <v>51</v>
      </c>
      <c r="H3" s="71" t="s">
        <v>52</v>
      </c>
      <c r="I3" s="71" t="s">
        <v>53</v>
      </c>
      <c r="J3" s="71" t="s">
        <v>54</v>
      </c>
      <c r="K3" s="71" t="s">
        <v>55</v>
      </c>
      <c r="L3" s="71" t="s">
        <v>56</v>
      </c>
      <c r="M3" s="73" t="s">
        <v>50</v>
      </c>
      <c r="N3" s="70"/>
    </row>
    <row r="4" spans="1:14" x14ac:dyDescent="0.45">
      <c r="A4" s="70">
        <v>100129</v>
      </c>
      <c r="B4" s="74">
        <v>38240</v>
      </c>
      <c r="C4" s="75" t="e">
        <f>VLOOKUP(A4,$G$4:$M$31,5,0)</f>
        <v>#N/A</v>
      </c>
      <c r="D4" s="70" t="s">
        <v>57</v>
      </c>
      <c r="E4" s="76" t="e">
        <v>#N/A</v>
      </c>
      <c r="F4" s="70"/>
      <c r="G4" s="70">
        <v>100162</v>
      </c>
      <c r="H4" s="77">
        <v>976</v>
      </c>
      <c r="I4" s="77">
        <v>836</v>
      </c>
      <c r="J4" s="77">
        <v>245</v>
      </c>
      <c r="K4" s="77">
        <f t="shared" ref="K4:K31" si="0">SUM(H4:J4)</f>
        <v>2057</v>
      </c>
      <c r="L4" s="78">
        <f>VLOOKUP(G4,$A$4:$E$80,1,0)</f>
        <v>100162</v>
      </c>
      <c r="M4" s="72">
        <v>100162</v>
      </c>
      <c r="N4" s="70"/>
    </row>
    <row r="5" spans="1:14" x14ac:dyDescent="0.45">
      <c r="A5" s="70">
        <v>100135</v>
      </c>
      <c r="B5" s="74">
        <v>38237</v>
      </c>
      <c r="C5" s="75">
        <f t="shared" ref="C5:C68" si="1">VLOOKUP(A5,$G$4:$M$31,5,0)</f>
        <v>1518</v>
      </c>
      <c r="D5" s="70" t="s">
        <v>58</v>
      </c>
      <c r="E5" s="76">
        <v>1518</v>
      </c>
      <c r="F5" s="70"/>
      <c r="G5" s="70">
        <v>100123</v>
      </c>
      <c r="H5" s="77">
        <v>975</v>
      </c>
      <c r="I5" s="77">
        <v>831</v>
      </c>
      <c r="J5" s="77">
        <v>863</v>
      </c>
      <c r="K5" s="77">
        <f t="shared" si="0"/>
        <v>2669</v>
      </c>
      <c r="L5" s="78">
        <f t="shared" ref="L5:L31" si="2">VLOOKUP(G5,$A$4:$E$80,1,0)</f>
        <v>100123</v>
      </c>
      <c r="M5" s="72">
        <v>100123</v>
      </c>
      <c r="N5" s="70"/>
    </row>
    <row r="6" spans="1:14" x14ac:dyDescent="0.45">
      <c r="A6" s="70">
        <v>100138</v>
      </c>
      <c r="B6" s="74">
        <v>38238</v>
      </c>
      <c r="C6" s="75">
        <f t="shared" si="1"/>
        <v>2504</v>
      </c>
      <c r="D6" s="70" t="s">
        <v>59</v>
      </c>
      <c r="E6" s="76">
        <v>2504</v>
      </c>
      <c r="F6" s="70"/>
      <c r="G6" s="70">
        <v>100132</v>
      </c>
      <c r="H6" s="77">
        <v>975</v>
      </c>
      <c r="I6" s="77">
        <v>831</v>
      </c>
      <c r="J6" s="77">
        <v>863</v>
      </c>
      <c r="K6" s="77">
        <f t="shared" si="0"/>
        <v>2669</v>
      </c>
      <c r="L6" s="78">
        <f t="shared" si="2"/>
        <v>100132</v>
      </c>
      <c r="M6" s="72">
        <v>100132</v>
      </c>
      <c r="N6" s="70"/>
    </row>
    <row r="7" spans="1:14" x14ac:dyDescent="0.45">
      <c r="A7" s="70">
        <v>100150</v>
      </c>
      <c r="B7" s="74">
        <v>38233</v>
      </c>
      <c r="C7" s="75" t="e">
        <f t="shared" si="1"/>
        <v>#N/A</v>
      </c>
      <c r="D7" s="70" t="s">
        <v>60</v>
      </c>
      <c r="E7" s="76" t="e">
        <v>#N/A</v>
      </c>
      <c r="F7" s="70"/>
      <c r="G7" s="70">
        <v>100141</v>
      </c>
      <c r="H7" s="77">
        <v>975</v>
      </c>
      <c r="I7" s="77">
        <v>831</v>
      </c>
      <c r="J7" s="77">
        <v>863</v>
      </c>
      <c r="K7" s="77">
        <f t="shared" si="0"/>
        <v>2669</v>
      </c>
      <c r="L7" s="78">
        <f t="shared" si="2"/>
        <v>100141</v>
      </c>
      <c r="M7" s="72">
        <v>100141</v>
      </c>
      <c r="N7" s="70"/>
    </row>
    <row r="8" spans="1:14" x14ac:dyDescent="0.45">
      <c r="A8" s="70">
        <v>100164</v>
      </c>
      <c r="B8" s="74">
        <v>38229</v>
      </c>
      <c r="C8" s="75" t="e">
        <f t="shared" si="1"/>
        <v>#N/A</v>
      </c>
      <c r="D8" s="70" t="s">
        <v>61</v>
      </c>
      <c r="E8" s="76" t="e">
        <v>#N/A</v>
      </c>
      <c r="F8" s="70"/>
      <c r="G8" s="70">
        <v>100148</v>
      </c>
      <c r="H8" s="77">
        <v>975</v>
      </c>
      <c r="I8" s="77">
        <v>831</v>
      </c>
      <c r="J8" s="77">
        <v>863</v>
      </c>
      <c r="K8" s="77">
        <f t="shared" si="0"/>
        <v>2669</v>
      </c>
      <c r="L8" s="78">
        <f t="shared" si="2"/>
        <v>100148</v>
      </c>
      <c r="M8" s="72">
        <v>100148</v>
      </c>
      <c r="N8" s="70"/>
    </row>
    <row r="9" spans="1:14" x14ac:dyDescent="0.45">
      <c r="A9" s="70">
        <v>100169</v>
      </c>
      <c r="B9" s="74">
        <v>38231</v>
      </c>
      <c r="C9" s="75" t="e">
        <f t="shared" si="1"/>
        <v>#N/A</v>
      </c>
      <c r="D9" s="70" t="s">
        <v>62</v>
      </c>
      <c r="E9" s="76" t="e">
        <v>#N/A</v>
      </c>
      <c r="F9" s="70"/>
      <c r="G9" s="70">
        <v>100157</v>
      </c>
      <c r="H9" s="77">
        <v>967</v>
      </c>
      <c r="I9" s="77">
        <v>364</v>
      </c>
      <c r="J9" s="77">
        <v>95</v>
      </c>
      <c r="K9" s="77">
        <f t="shared" si="0"/>
        <v>1426</v>
      </c>
      <c r="L9" s="78">
        <f t="shared" si="2"/>
        <v>100157</v>
      </c>
      <c r="M9" s="72">
        <v>100157</v>
      </c>
      <c r="N9" s="70"/>
    </row>
    <row r="10" spans="1:14" x14ac:dyDescent="0.45">
      <c r="A10" s="70">
        <v>100172</v>
      </c>
      <c r="B10" s="74">
        <v>38232</v>
      </c>
      <c r="C10" s="75">
        <f t="shared" si="1"/>
        <v>2359</v>
      </c>
      <c r="D10" s="70" t="s">
        <v>63</v>
      </c>
      <c r="E10" s="76">
        <v>2359</v>
      </c>
      <c r="F10" s="70"/>
      <c r="G10" s="70">
        <v>100144</v>
      </c>
      <c r="H10" s="77">
        <v>944</v>
      </c>
      <c r="I10" s="77">
        <v>206</v>
      </c>
      <c r="J10" s="77">
        <v>35</v>
      </c>
      <c r="K10" s="77">
        <f t="shared" si="0"/>
        <v>1185</v>
      </c>
      <c r="L10" s="78">
        <f t="shared" si="2"/>
        <v>100144</v>
      </c>
      <c r="M10" s="72">
        <v>100144</v>
      </c>
      <c r="N10" s="70"/>
    </row>
    <row r="11" spans="1:14" x14ac:dyDescent="0.45">
      <c r="A11" s="70">
        <v>100173</v>
      </c>
      <c r="B11" s="74">
        <v>38236</v>
      </c>
      <c r="C11" s="75" t="e">
        <f t="shared" si="1"/>
        <v>#N/A</v>
      </c>
      <c r="D11" s="70" t="s">
        <v>64</v>
      </c>
      <c r="E11" s="76" t="e">
        <v>#N/A</v>
      </c>
      <c r="F11" s="70"/>
      <c r="G11" s="70">
        <v>100188</v>
      </c>
      <c r="H11" s="77">
        <v>923</v>
      </c>
      <c r="I11" s="77">
        <v>863</v>
      </c>
      <c r="J11" s="77">
        <v>573</v>
      </c>
      <c r="K11" s="77">
        <f t="shared" si="0"/>
        <v>2359</v>
      </c>
      <c r="L11" s="78">
        <f t="shared" si="2"/>
        <v>100188</v>
      </c>
      <c r="M11" s="72">
        <v>100188</v>
      </c>
      <c r="N11" s="70"/>
    </row>
    <row r="12" spans="1:14" x14ac:dyDescent="0.45">
      <c r="A12" s="70">
        <v>100183</v>
      </c>
      <c r="B12" s="74">
        <v>38230</v>
      </c>
      <c r="C12" s="75" t="e">
        <f t="shared" si="1"/>
        <v>#N/A</v>
      </c>
      <c r="D12" s="70" t="s">
        <v>65</v>
      </c>
      <c r="E12" s="76" t="e">
        <v>#N/A</v>
      </c>
      <c r="F12" s="70"/>
      <c r="G12" s="70">
        <v>100133</v>
      </c>
      <c r="H12" s="77">
        <v>897</v>
      </c>
      <c r="I12" s="77">
        <v>568</v>
      </c>
      <c r="J12" s="77">
        <v>421</v>
      </c>
      <c r="K12" s="77">
        <f t="shared" si="0"/>
        <v>1886</v>
      </c>
      <c r="L12" s="78">
        <f t="shared" si="2"/>
        <v>100133</v>
      </c>
      <c r="M12" s="72">
        <v>100133</v>
      </c>
      <c r="N12" s="70"/>
    </row>
    <row r="13" spans="1:14" x14ac:dyDescent="0.45">
      <c r="A13" s="70">
        <v>100195</v>
      </c>
      <c r="B13" s="74">
        <v>38239</v>
      </c>
      <c r="C13" s="75">
        <f t="shared" si="1"/>
        <v>1883</v>
      </c>
      <c r="D13" s="70" t="s">
        <v>66</v>
      </c>
      <c r="E13" s="76">
        <v>1883</v>
      </c>
      <c r="F13" s="70"/>
      <c r="G13" s="70">
        <v>100195</v>
      </c>
      <c r="H13" s="77">
        <v>881</v>
      </c>
      <c r="I13" s="77">
        <v>97</v>
      </c>
      <c r="J13" s="77">
        <v>905</v>
      </c>
      <c r="K13" s="77">
        <f t="shared" si="0"/>
        <v>1883</v>
      </c>
      <c r="L13" s="78">
        <f t="shared" si="2"/>
        <v>100195</v>
      </c>
      <c r="M13" s="72">
        <v>100195</v>
      </c>
      <c r="N13" s="70"/>
    </row>
    <row r="14" spans="1:14" x14ac:dyDescent="0.45">
      <c r="A14" s="70">
        <v>100123</v>
      </c>
      <c r="B14" s="74">
        <v>38233</v>
      </c>
      <c r="C14" s="75">
        <f t="shared" si="1"/>
        <v>2669</v>
      </c>
      <c r="D14" s="70" t="s">
        <v>67</v>
      </c>
      <c r="E14" s="76">
        <v>2669</v>
      </c>
      <c r="F14" s="70"/>
      <c r="G14" s="70">
        <v>100172</v>
      </c>
      <c r="H14" s="77">
        <v>880</v>
      </c>
      <c r="I14" s="77">
        <v>740</v>
      </c>
      <c r="J14" s="77">
        <v>739</v>
      </c>
      <c r="K14" s="77">
        <f t="shared" si="0"/>
        <v>2359</v>
      </c>
      <c r="L14" s="78">
        <f t="shared" si="2"/>
        <v>100172</v>
      </c>
      <c r="M14" s="72">
        <v>100172</v>
      </c>
      <c r="N14" s="70"/>
    </row>
    <row r="15" spans="1:14" x14ac:dyDescent="0.45">
      <c r="A15" s="70">
        <v>100132</v>
      </c>
      <c r="B15" s="74">
        <v>38233</v>
      </c>
      <c r="C15" s="75">
        <f t="shared" si="1"/>
        <v>2669</v>
      </c>
      <c r="D15" s="70" t="s">
        <v>68</v>
      </c>
      <c r="E15" s="76">
        <v>2669</v>
      </c>
      <c r="F15" s="70"/>
      <c r="G15" s="70">
        <v>100149</v>
      </c>
      <c r="H15" s="77">
        <v>870</v>
      </c>
      <c r="I15" s="77">
        <v>674</v>
      </c>
      <c r="J15" s="77">
        <v>942</v>
      </c>
      <c r="K15" s="77">
        <f t="shared" si="0"/>
        <v>2486</v>
      </c>
      <c r="L15" s="78">
        <f t="shared" si="2"/>
        <v>100149</v>
      </c>
      <c r="M15" s="72">
        <v>100149</v>
      </c>
      <c r="N15" s="70"/>
    </row>
    <row r="16" spans="1:14" x14ac:dyDescent="0.45">
      <c r="A16" s="70">
        <v>100136</v>
      </c>
      <c r="B16" s="74">
        <v>38236</v>
      </c>
      <c r="C16" s="75" t="e">
        <f t="shared" si="1"/>
        <v>#N/A</v>
      </c>
      <c r="D16" s="70" t="s">
        <v>69</v>
      </c>
      <c r="E16" s="76" t="e">
        <v>#N/A</v>
      </c>
      <c r="F16" s="70"/>
      <c r="G16" s="70">
        <v>100158</v>
      </c>
      <c r="H16" s="77">
        <v>863</v>
      </c>
      <c r="I16" s="77">
        <v>642</v>
      </c>
      <c r="J16" s="77">
        <v>637</v>
      </c>
      <c r="K16" s="77">
        <f t="shared" si="0"/>
        <v>2142</v>
      </c>
      <c r="L16" s="78">
        <f t="shared" si="2"/>
        <v>100158</v>
      </c>
      <c r="M16" s="72">
        <v>100158</v>
      </c>
      <c r="N16" s="70"/>
    </row>
    <row r="17" spans="1:14" x14ac:dyDescent="0.45">
      <c r="A17" s="70">
        <v>100141</v>
      </c>
      <c r="B17" s="74">
        <v>38233</v>
      </c>
      <c r="C17" s="75">
        <f t="shared" si="1"/>
        <v>2669</v>
      </c>
      <c r="D17" s="70" t="s">
        <v>70</v>
      </c>
      <c r="E17" s="76">
        <v>2669</v>
      </c>
      <c r="F17" s="70"/>
      <c r="G17" s="70">
        <v>100192</v>
      </c>
      <c r="H17" s="77">
        <v>861</v>
      </c>
      <c r="I17" s="77">
        <v>303</v>
      </c>
      <c r="J17" s="77">
        <v>50</v>
      </c>
      <c r="K17" s="77">
        <f t="shared" si="0"/>
        <v>1214</v>
      </c>
      <c r="L17" s="78">
        <f t="shared" si="2"/>
        <v>100192</v>
      </c>
      <c r="M17" s="72">
        <v>100192</v>
      </c>
      <c r="N17" s="70"/>
    </row>
    <row r="18" spans="1:14" x14ac:dyDescent="0.45">
      <c r="A18" s="70">
        <v>100142</v>
      </c>
      <c r="B18" s="74">
        <v>38230</v>
      </c>
      <c r="C18" s="75" t="e">
        <f t="shared" si="1"/>
        <v>#N/A</v>
      </c>
      <c r="D18" s="70" t="s">
        <v>71</v>
      </c>
      <c r="E18" s="76" t="e">
        <v>#N/A</v>
      </c>
      <c r="F18" s="70"/>
      <c r="G18" s="70">
        <v>100146</v>
      </c>
      <c r="H18" s="77">
        <v>826</v>
      </c>
      <c r="I18" s="77">
        <v>931</v>
      </c>
      <c r="J18" s="77">
        <v>235</v>
      </c>
      <c r="K18" s="77">
        <f t="shared" si="0"/>
        <v>1992</v>
      </c>
      <c r="L18" s="78">
        <f t="shared" si="2"/>
        <v>100146</v>
      </c>
      <c r="M18" s="72">
        <v>100146</v>
      </c>
      <c r="N18" s="70"/>
    </row>
    <row r="19" spans="1:14" x14ac:dyDescent="0.45">
      <c r="A19" s="70">
        <v>100147</v>
      </c>
      <c r="B19" s="74">
        <v>38229</v>
      </c>
      <c r="C19" s="75" t="e">
        <f t="shared" si="1"/>
        <v>#N/A</v>
      </c>
      <c r="D19" s="70" t="s">
        <v>72</v>
      </c>
      <c r="E19" s="76" t="e">
        <v>#N/A</v>
      </c>
      <c r="F19" s="70"/>
      <c r="G19" s="70">
        <v>100178</v>
      </c>
      <c r="H19" s="77">
        <v>823</v>
      </c>
      <c r="I19" s="77">
        <v>722</v>
      </c>
      <c r="J19" s="77">
        <v>129</v>
      </c>
      <c r="K19" s="77">
        <f t="shared" si="0"/>
        <v>1674</v>
      </c>
      <c r="L19" s="78">
        <f t="shared" si="2"/>
        <v>100178</v>
      </c>
      <c r="M19" s="72">
        <v>100178</v>
      </c>
      <c r="N19" s="70"/>
    </row>
    <row r="20" spans="1:14" x14ac:dyDescent="0.45">
      <c r="A20" s="70">
        <v>100148</v>
      </c>
      <c r="B20" s="74">
        <v>38233</v>
      </c>
      <c r="C20" s="75">
        <f t="shared" si="1"/>
        <v>2669</v>
      </c>
      <c r="D20" s="70" t="s">
        <v>73</v>
      </c>
      <c r="E20" s="76">
        <v>2669</v>
      </c>
      <c r="F20" s="70"/>
      <c r="G20" s="70">
        <v>100193</v>
      </c>
      <c r="H20" s="77">
        <v>821</v>
      </c>
      <c r="I20" s="77">
        <v>782</v>
      </c>
      <c r="J20" s="77">
        <v>782</v>
      </c>
      <c r="K20" s="77">
        <f t="shared" si="0"/>
        <v>2385</v>
      </c>
      <c r="L20" s="78">
        <f t="shared" si="2"/>
        <v>100193</v>
      </c>
      <c r="M20" s="72">
        <v>100193</v>
      </c>
      <c r="N20" s="70"/>
    </row>
    <row r="21" spans="1:14" x14ac:dyDescent="0.45">
      <c r="A21" s="70">
        <v>100174</v>
      </c>
      <c r="B21" s="74">
        <v>38240</v>
      </c>
      <c r="C21" s="75" t="e">
        <f t="shared" si="1"/>
        <v>#N/A</v>
      </c>
      <c r="D21" s="70" t="s">
        <v>74</v>
      </c>
      <c r="E21" s="76" t="e">
        <v>#N/A</v>
      </c>
      <c r="F21" s="70"/>
      <c r="G21" s="70">
        <v>100199</v>
      </c>
      <c r="H21" s="77">
        <v>810</v>
      </c>
      <c r="I21" s="77">
        <v>842</v>
      </c>
      <c r="J21" s="77">
        <v>422</v>
      </c>
      <c r="K21" s="77">
        <f t="shared" si="0"/>
        <v>2074</v>
      </c>
      <c r="L21" s="78">
        <f t="shared" si="2"/>
        <v>100199</v>
      </c>
      <c r="M21" s="72">
        <v>100199</v>
      </c>
      <c r="N21" s="70"/>
    </row>
    <row r="22" spans="1:14" x14ac:dyDescent="0.45">
      <c r="A22" s="70">
        <v>100189</v>
      </c>
      <c r="B22" s="74">
        <v>38231</v>
      </c>
      <c r="C22" s="75" t="e">
        <f t="shared" si="1"/>
        <v>#N/A</v>
      </c>
      <c r="D22" s="70" t="s">
        <v>75</v>
      </c>
      <c r="E22" s="76" t="e">
        <v>#N/A</v>
      </c>
      <c r="F22" s="70"/>
      <c r="G22" s="70">
        <v>100156</v>
      </c>
      <c r="H22" s="77">
        <v>805</v>
      </c>
      <c r="I22" s="77">
        <v>642</v>
      </c>
      <c r="J22" s="77">
        <v>644</v>
      </c>
      <c r="K22" s="77">
        <f t="shared" si="0"/>
        <v>2091</v>
      </c>
      <c r="L22" s="78">
        <f t="shared" si="2"/>
        <v>100156</v>
      </c>
      <c r="M22" s="72">
        <v>100156</v>
      </c>
      <c r="N22" s="70"/>
    </row>
    <row r="23" spans="1:14" x14ac:dyDescent="0.45">
      <c r="A23" s="70">
        <v>100191</v>
      </c>
      <c r="B23" s="74">
        <v>38237</v>
      </c>
      <c r="C23" s="75" t="e">
        <f t="shared" si="1"/>
        <v>#N/A</v>
      </c>
      <c r="D23" s="70" t="s">
        <v>76</v>
      </c>
      <c r="E23" s="76" t="e">
        <v>#N/A</v>
      </c>
      <c r="F23" s="70"/>
      <c r="G23" s="70">
        <v>100153</v>
      </c>
      <c r="H23" s="77">
        <v>782</v>
      </c>
      <c r="I23" s="77">
        <v>832</v>
      </c>
      <c r="J23" s="77">
        <v>586</v>
      </c>
      <c r="K23" s="77">
        <f t="shared" si="0"/>
        <v>2200</v>
      </c>
      <c r="L23" s="78">
        <f t="shared" si="2"/>
        <v>100153</v>
      </c>
      <c r="M23" s="72">
        <v>100153</v>
      </c>
      <c r="N23" s="70"/>
    </row>
    <row r="24" spans="1:14" x14ac:dyDescent="0.45">
      <c r="A24" s="70">
        <v>100202</v>
      </c>
      <c r="B24" s="74">
        <v>38238</v>
      </c>
      <c r="C24" s="75" t="e">
        <f t="shared" si="1"/>
        <v>#N/A</v>
      </c>
      <c r="D24" s="70" t="s">
        <v>77</v>
      </c>
      <c r="E24" s="76" t="e">
        <v>#N/A</v>
      </c>
      <c r="F24" s="70"/>
      <c r="G24" s="70">
        <v>100145</v>
      </c>
      <c r="H24" s="77">
        <v>757</v>
      </c>
      <c r="I24" s="77">
        <v>227</v>
      </c>
      <c r="J24" s="77">
        <v>602</v>
      </c>
      <c r="K24" s="77">
        <f t="shared" si="0"/>
        <v>1586</v>
      </c>
      <c r="L24" s="78">
        <f t="shared" si="2"/>
        <v>100145</v>
      </c>
      <c r="M24" s="72">
        <v>100145</v>
      </c>
      <c r="N24" s="70"/>
    </row>
    <row r="25" spans="1:14" x14ac:dyDescent="0.45">
      <c r="A25" s="70">
        <v>100146</v>
      </c>
      <c r="B25" s="74">
        <v>38239</v>
      </c>
      <c r="C25" s="75">
        <f t="shared" si="1"/>
        <v>1992</v>
      </c>
      <c r="D25" s="70" t="s">
        <v>78</v>
      </c>
      <c r="E25" s="76">
        <v>1992</v>
      </c>
      <c r="F25" s="70"/>
      <c r="G25" s="70">
        <v>100159</v>
      </c>
      <c r="H25" s="77">
        <v>738</v>
      </c>
      <c r="I25" s="77">
        <v>244</v>
      </c>
      <c r="J25" s="77">
        <v>820</v>
      </c>
      <c r="K25" s="77">
        <f t="shared" si="0"/>
        <v>1802</v>
      </c>
      <c r="L25" s="78">
        <f t="shared" si="2"/>
        <v>100159</v>
      </c>
      <c r="M25" s="72">
        <v>100159</v>
      </c>
      <c r="N25" s="70"/>
    </row>
    <row r="26" spans="1:14" x14ac:dyDescent="0.45">
      <c r="A26" s="70">
        <v>100154</v>
      </c>
      <c r="B26" s="74">
        <v>38232</v>
      </c>
      <c r="C26" s="75">
        <f t="shared" si="1"/>
        <v>822</v>
      </c>
      <c r="D26" s="70" t="s">
        <v>79</v>
      </c>
      <c r="E26" s="76">
        <v>822</v>
      </c>
      <c r="F26" s="70"/>
      <c r="G26" s="70">
        <v>100154</v>
      </c>
      <c r="H26" s="77">
        <v>718</v>
      </c>
      <c r="I26" s="77">
        <v>7</v>
      </c>
      <c r="J26" s="77">
        <v>97</v>
      </c>
      <c r="K26" s="77">
        <f t="shared" si="0"/>
        <v>822</v>
      </c>
      <c r="L26" s="78">
        <f t="shared" si="2"/>
        <v>100154</v>
      </c>
      <c r="M26" s="72">
        <v>100154</v>
      </c>
      <c r="N26" s="70"/>
    </row>
    <row r="27" spans="1:14" x14ac:dyDescent="0.45">
      <c r="A27" s="70">
        <v>100165</v>
      </c>
      <c r="B27" s="74">
        <v>38231</v>
      </c>
      <c r="C27" s="75" t="e">
        <f t="shared" si="1"/>
        <v>#N/A</v>
      </c>
      <c r="D27" s="70" t="s">
        <v>80</v>
      </c>
      <c r="E27" s="76" t="e">
        <v>#N/A</v>
      </c>
      <c r="F27" s="70"/>
      <c r="G27" s="70">
        <v>100168</v>
      </c>
      <c r="H27" s="77">
        <v>717</v>
      </c>
      <c r="I27" s="77">
        <v>98</v>
      </c>
      <c r="J27" s="77">
        <v>770</v>
      </c>
      <c r="K27" s="77">
        <f t="shared" si="0"/>
        <v>1585</v>
      </c>
      <c r="L27" s="78" t="e">
        <f t="shared" si="2"/>
        <v>#N/A</v>
      </c>
      <c r="M27" s="72" t="e">
        <v>#N/A</v>
      </c>
      <c r="N27" s="70"/>
    </row>
    <row r="28" spans="1:14" x14ac:dyDescent="0.45">
      <c r="A28" s="70">
        <v>100175</v>
      </c>
      <c r="B28" s="74">
        <v>38230</v>
      </c>
      <c r="C28" s="75">
        <f t="shared" si="1"/>
        <v>2213</v>
      </c>
      <c r="D28" s="70" t="s">
        <v>81</v>
      </c>
      <c r="E28" s="76">
        <v>2213</v>
      </c>
      <c r="F28" s="70"/>
      <c r="G28" s="70">
        <v>100161</v>
      </c>
      <c r="H28" s="77">
        <v>659</v>
      </c>
      <c r="I28" s="77">
        <v>554</v>
      </c>
      <c r="J28" s="77">
        <v>171</v>
      </c>
      <c r="K28" s="77">
        <f t="shared" si="0"/>
        <v>1384</v>
      </c>
      <c r="L28" s="78">
        <f t="shared" si="2"/>
        <v>100161</v>
      </c>
      <c r="M28" s="72">
        <v>100161</v>
      </c>
      <c r="N28" s="70"/>
    </row>
    <row r="29" spans="1:14" x14ac:dyDescent="0.45">
      <c r="A29" s="70">
        <v>100176</v>
      </c>
      <c r="B29" s="74">
        <v>38233</v>
      </c>
      <c r="C29" s="75" t="e">
        <f t="shared" si="1"/>
        <v>#N/A</v>
      </c>
      <c r="D29" s="70" t="s">
        <v>82</v>
      </c>
      <c r="E29" s="76" t="e">
        <v>#N/A</v>
      </c>
      <c r="F29" s="70"/>
      <c r="G29" s="70">
        <v>100138</v>
      </c>
      <c r="H29" s="77">
        <v>626</v>
      </c>
      <c r="I29" s="77">
        <v>923</v>
      </c>
      <c r="J29" s="77">
        <v>955</v>
      </c>
      <c r="K29" s="77">
        <f t="shared" si="0"/>
        <v>2504</v>
      </c>
      <c r="L29" s="78">
        <f t="shared" si="2"/>
        <v>100138</v>
      </c>
      <c r="M29" s="72">
        <v>100138</v>
      </c>
      <c r="N29" s="70"/>
    </row>
    <row r="30" spans="1:14" x14ac:dyDescent="0.45">
      <c r="A30" s="70">
        <v>100181</v>
      </c>
      <c r="B30" s="74">
        <v>38229</v>
      </c>
      <c r="C30" s="75" t="e">
        <f t="shared" si="1"/>
        <v>#N/A</v>
      </c>
      <c r="D30" s="70" t="s">
        <v>83</v>
      </c>
      <c r="E30" s="76" t="e">
        <v>#N/A</v>
      </c>
      <c r="F30" s="70"/>
      <c r="G30" s="70">
        <v>100135</v>
      </c>
      <c r="H30" s="77">
        <v>594</v>
      </c>
      <c r="I30" s="77">
        <v>151</v>
      </c>
      <c r="J30" s="77">
        <v>773</v>
      </c>
      <c r="K30" s="77">
        <f t="shared" si="0"/>
        <v>1518</v>
      </c>
      <c r="L30" s="78">
        <f t="shared" si="2"/>
        <v>100135</v>
      </c>
      <c r="M30" s="72">
        <v>100135</v>
      </c>
      <c r="N30" s="70"/>
    </row>
    <row r="31" spans="1:14" x14ac:dyDescent="0.45">
      <c r="A31" s="70">
        <v>100186</v>
      </c>
      <c r="B31" s="74">
        <v>38237</v>
      </c>
      <c r="C31" s="75" t="e">
        <f t="shared" si="1"/>
        <v>#N/A</v>
      </c>
      <c r="D31" s="70" t="s">
        <v>84</v>
      </c>
      <c r="E31" s="76" t="e">
        <v>#N/A</v>
      </c>
      <c r="F31" s="70"/>
      <c r="G31" s="70">
        <v>100175</v>
      </c>
      <c r="H31" s="77">
        <v>587</v>
      </c>
      <c r="I31" s="77">
        <v>838</v>
      </c>
      <c r="J31" s="77">
        <v>788</v>
      </c>
      <c r="K31" s="77">
        <f t="shared" si="0"/>
        <v>2213</v>
      </c>
      <c r="L31" s="78">
        <f t="shared" si="2"/>
        <v>100175</v>
      </c>
      <c r="M31" s="72">
        <v>100175</v>
      </c>
      <c r="N31" s="70"/>
    </row>
    <row r="32" spans="1:14" x14ac:dyDescent="0.45">
      <c r="A32" s="70">
        <v>100130</v>
      </c>
      <c r="B32" s="74">
        <v>38233</v>
      </c>
      <c r="C32" s="75" t="e">
        <f t="shared" si="1"/>
        <v>#N/A</v>
      </c>
      <c r="D32" s="70" t="s">
        <v>85</v>
      </c>
      <c r="E32" s="76" t="e">
        <v>#N/A</v>
      </c>
      <c r="F32" s="70"/>
      <c r="G32" s="70"/>
      <c r="H32" s="70"/>
      <c r="I32" s="70"/>
      <c r="J32" s="70"/>
      <c r="K32" s="70"/>
      <c r="L32" s="70"/>
      <c r="M32" s="70"/>
      <c r="N32" s="70"/>
    </row>
    <row r="33" spans="1:14" x14ac:dyDescent="0.45">
      <c r="A33" s="70">
        <v>100137</v>
      </c>
      <c r="B33" s="74">
        <v>38230</v>
      </c>
      <c r="C33" s="75" t="e">
        <f t="shared" si="1"/>
        <v>#N/A</v>
      </c>
      <c r="D33" s="70" t="s">
        <v>86</v>
      </c>
      <c r="E33" s="76" t="e">
        <v>#N/A</v>
      </c>
      <c r="F33" s="70"/>
      <c r="G33" s="70"/>
      <c r="H33" s="70"/>
      <c r="I33" s="70"/>
      <c r="J33" s="70"/>
      <c r="K33" s="70"/>
      <c r="L33" s="70"/>
      <c r="M33" s="70"/>
      <c r="N33" s="70"/>
    </row>
    <row r="34" spans="1:14" x14ac:dyDescent="0.45">
      <c r="A34" s="70">
        <v>100139</v>
      </c>
      <c r="B34" s="74">
        <v>38240</v>
      </c>
      <c r="C34" s="75" t="e">
        <f t="shared" si="1"/>
        <v>#N/A</v>
      </c>
      <c r="D34" s="70" t="s">
        <v>87</v>
      </c>
      <c r="E34" s="76" t="e">
        <v>#N/A</v>
      </c>
      <c r="F34" s="70"/>
      <c r="G34" s="70"/>
      <c r="H34" s="70"/>
      <c r="I34" s="70"/>
      <c r="J34" s="70"/>
      <c r="K34" s="70"/>
      <c r="L34" s="70"/>
      <c r="M34" s="70"/>
      <c r="N34" s="70"/>
    </row>
    <row r="35" spans="1:14" x14ac:dyDescent="0.45">
      <c r="A35" s="70">
        <v>100167</v>
      </c>
      <c r="B35" s="74">
        <v>38231</v>
      </c>
      <c r="C35" s="75" t="e">
        <f t="shared" si="1"/>
        <v>#N/A</v>
      </c>
      <c r="D35" s="70" t="s">
        <v>88</v>
      </c>
      <c r="E35" s="76" t="e">
        <v>#N/A</v>
      </c>
      <c r="F35" s="70"/>
      <c r="G35" s="70"/>
      <c r="H35" s="70"/>
      <c r="I35" s="70"/>
      <c r="J35" s="70"/>
      <c r="K35" s="70"/>
      <c r="L35" s="70"/>
      <c r="M35" s="70"/>
      <c r="N35" s="70"/>
    </row>
    <row r="36" spans="1:14" x14ac:dyDescent="0.45">
      <c r="A36" s="70">
        <v>100171</v>
      </c>
      <c r="B36" s="74">
        <v>38232</v>
      </c>
      <c r="C36" s="75" t="e">
        <f t="shared" si="1"/>
        <v>#N/A</v>
      </c>
      <c r="D36" s="70" t="s">
        <v>89</v>
      </c>
      <c r="E36" s="76" t="e">
        <v>#N/A</v>
      </c>
      <c r="F36" s="70"/>
      <c r="G36" s="70"/>
      <c r="H36" s="70"/>
      <c r="I36" s="70"/>
      <c r="J36" s="70"/>
      <c r="K36" s="70"/>
      <c r="L36" s="70"/>
      <c r="M36" s="70"/>
      <c r="N36" s="70"/>
    </row>
    <row r="37" spans="1:14" x14ac:dyDescent="0.45">
      <c r="A37" s="70">
        <v>100177</v>
      </c>
      <c r="B37" s="74">
        <v>38229</v>
      </c>
      <c r="C37" s="75" t="e">
        <f t="shared" si="1"/>
        <v>#N/A</v>
      </c>
      <c r="D37" s="70" t="s">
        <v>90</v>
      </c>
      <c r="E37" s="76" t="e">
        <v>#N/A</v>
      </c>
      <c r="F37" s="70"/>
      <c r="G37" s="70"/>
      <c r="H37" s="70"/>
      <c r="I37" s="70"/>
      <c r="J37" s="70"/>
      <c r="K37" s="70"/>
      <c r="L37" s="70"/>
      <c r="M37" s="70"/>
      <c r="N37" s="70"/>
    </row>
    <row r="38" spans="1:14" x14ac:dyDescent="0.45">
      <c r="A38" s="70">
        <v>100179</v>
      </c>
      <c r="B38" s="74">
        <v>38238</v>
      </c>
      <c r="C38" s="75" t="e">
        <f t="shared" si="1"/>
        <v>#N/A</v>
      </c>
      <c r="D38" s="70" t="s">
        <v>91</v>
      </c>
      <c r="E38" s="76" t="e">
        <v>#N/A</v>
      </c>
      <c r="F38" s="70"/>
      <c r="G38" s="70"/>
      <c r="H38" s="70"/>
      <c r="I38" s="70"/>
      <c r="J38" s="70"/>
      <c r="K38" s="70"/>
      <c r="L38" s="70"/>
      <c r="M38" s="70"/>
      <c r="N38" s="70"/>
    </row>
    <row r="39" spans="1:14" x14ac:dyDescent="0.45">
      <c r="A39" s="70">
        <v>100180</v>
      </c>
      <c r="B39" s="74">
        <v>38237</v>
      </c>
      <c r="C39" s="75" t="e">
        <f t="shared" si="1"/>
        <v>#N/A</v>
      </c>
      <c r="D39" s="70" t="s">
        <v>92</v>
      </c>
      <c r="E39" s="76" t="e">
        <v>#N/A</v>
      </c>
      <c r="F39" s="70"/>
      <c r="G39" s="70"/>
      <c r="H39" s="70"/>
      <c r="I39" s="70"/>
      <c r="J39" s="70"/>
      <c r="K39" s="70"/>
      <c r="L39" s="70"/>
      <c r="M39" s="70"/>
      <c r="N39" s="70"/>
    </row>
    <row r="40" spans="1:14" x14ac:dyDescent="0.45">
      <c r="A40" s="70">
        <v>100196</v>
      </c>
      <c r="B40" s="74">
        <v>38236</v>
      </c>
      <c r="C40" s="75" t="e">
        <f t="shared" si="1"/>
        <v>#N/A</v>
      </c>
      <c r="D40" s="70" t="s">
        <v>93</v>
      </c>
      <c r="E40" s="76" t="e">
        <v>#N/A</v>
      </c>
      <c r="F40" s="70"/>
      <c r="G40" s="70"/>
      <c r="H40" s="70"/>
      <c r="I40" s="70"/>
      <c r="J40" s="70"/>
      <c r="K40" s="70"/>
      <c r="L40" s="70"/>
      <c r="M40" s="70"/>
      <c r="N40" s="70"/>
    </row>
    <row r="41" spans="1:14" x14ac:dyDescent="0.45">
      <c r="A41" s="70">
        <v>100197</v>
      </c>
      <c r="B41" s="74">
        <v>38239</v>
      </c>
      <c r="C41" s="75" t="e">
        <f t="shared" si="1"/>
        <v>#N/A</v>
      </c>
      <c r="D41" s="70" t="s">
        <v>94</v>
      </c>
      <c r="E41" s="76" t="e">
        <v>#N/A</v>
      </c>
      <c r="F41" s="70"/>
      <c r="G41" s="70"/>
      <c r="H41" s="70"/>
      <c r="I41" s="70"/>
      <c r="J41" s="70"/>
      <c r="K41" s="70"/>
      <c r="L41" s="70"/>
      <c r="M41" s="70"/>
      <c r="N41" s="70"/>
    </row>
    <row r="42" spans="1:14" x14ac:dyDescent="0.45">
      <c r="A42" s="70">
        <v>100124</v>
      </c>
      <c r="B42" s="74">
        <v>38237</v>
      </c>
      <c r="C42" s="75" t="e">
        <f t="shared" si="1"/>
        <v>#N/A</v>
      </c>
      <c r="D42" s="70" t="s">
        <v>95</v>
      </c>
      <c r="E42" s="76" t="e">
        <v>#N/A</v>
      </c>
      <c r="F42" s="70"/>
      <c r="G42" s="70"/>
      <c r="H42" s="70"/>
      <c r="I42" s="70"/>
      <c r="J42" s="70"/>
      <c r="K42" s="70"/>
      <c r="L42" s="70"/>
      <c r="M42" s="70"/>
      <c r="N42" s="70"/>
    </row>
    <row r="43" spans="1:14" x14ac:dyDescent="0.45">
      <c r="A43" s="70">
        <v>100133</v>
      </c>
      <c r="B43" s="74">
        <v>38233</v>
      </c>
      <c r="C43" s="75">
        <f t="shared" si="1"/>
        <v>1886</v>
      </c>
      <c r="D43" s="70" t="s">
        <v>96</v>
      </c>
      <c r="E43" s="76">
        <v>1886</v>
      </c>
      <c r="F43" s="70"/>
      <c r="G43" s="70"/>
      <c r="H43" s="70"/>
      <c r="I43" s="70"/>
      <c r="J43" s="70"/>
      <c r="K43" s="70"/>
      <c r="L43" s="70"/>
      <c r="M43" s="70"/>
      <c r="N43" s="70"/>
    </row>
    <row r="44" spans="1:14" x14ac:dyDescent="0.45">
      <c r="A44" s="70">
        <v>100134</v>
      </c>
      <c r="B44" s="74">
        <v>38239</v>
      </c>
      <c r="C44" s="75" t="e">
        <f t="shared" si="1"/>
        <v>#N/A</v>
      </c>
      <c r="D44" s="70" t="s">
        <v>97</v>
      </c>
      <c r="E44" s="76" t="e">
        <v>#N/A</v>
      </c>
      <c r="F44" s="70"/>
      <c r="G44" s="70"/>
      <c r="H44" s="70"/>
      <c r="I44" s="70"/>
      <c r="J44" s="70"/>
      <c r="K44" s="70"/>
      <c r="L44" s="70"/>
      <c r="M44" s="70"/>
      <c r="N44" s="70"/>
    </row>
    <row r="45" spans="1:14" x14ac:dyDescent="0.45">
      <c r="A45" s="70">
        <v>100140</v>
      </c>
      <c r="B45" s="74">
        <v>38230</v>
      </c>
      <c r="C45" s="75" t="e">
        <f t="shared" si="1"/>
        <v>#N/A</v>
      </c>
      <c r="D45" s="70" t="s">
        <v>98</v>
      </c>
      <c r="E45" s="76" t="e">
        <v>#N/A</v>
      </c>
      <c r="F45" s="70"/>
      <c r="G45" s="70"/>
      <c r="H45" s="70"/>
      <c r="I45" s="70"/>
      <c r="J45" s="70"/>
      <c r="K45" s="70"/>
      <c r="L45" s="70"/>
      <c r="M45" s="70"/>
      <c r="N45" s="70"/>
    </row>
    <row r="46" spans="1:14" x14ac:dyDescent="0.45">
      <c r="A46" s="70">
        <v>100144</v>
      </c>
      <c r="B46" s="74">
        <v>38238</v>
      </c>
      <c r="C46" s="75">
        <f t="shared" si="1"/>
        <v>1185</v>
      </c>
      <c r="D46" s="70" t="s">
        <v>99</v>
      </c>
      <c r="E46" s="76">
        <v>1185</v>
      </c>
      <c r="F46" s="70"/>
      <c r="G46" s="70"/>
      <c r="H46" s="70"/>
      <c r="I46" s="70"/>
      <c r="J46" s="70"/>
      <c r="K46" s="70"/>
      <c r="L46" s="70"/>
      <c r="M46" s="70"/>
      <c r="N46" s="70"/>
    </row>
    <row r="47" spans="1:14" x14ac:dyDescent="0.45">
      <c r="A47" s="70">
        <v>100151</v>
      </c>
      <c r="B47" s="74">
        <v>38232</v>
      </c>
      <c r="C47" s="75" t="e">
        <f t="shared" si="1"/>
        <v>#N/A</v>
      </c>
      <c r="D47" s="70" t="s">
        <v>100</v>
      </c>
      <c r="E47" s="76" t="e">
        <v>#N/A</v>
      </c>
      <c r="F47" s="70"/>
      <c r="G47" s="70"/>
      <c r="H47" s="70"/>
      <c r="I47" s="70"/>
      <c r="J47" s="70"/>
      <c r="K47" s="70"/>
      <c r="L47" s="70"/>
      <c r="M47" s="70"/>
      <c r="N47" s="70"/>
    </row>
    <row r="48" spans="1:14" x14ac:dyDescent="0.45">
      <c r="A48" s="70">
        <v>100155</v>
      </c>
      <c r="B48" s="74">
        <v>38229</v>
      </c>
      <c r="C48" s="75" t="e">
        <f t="shared" si="1"/>
        <v>#N/A</v>
      </c>
      <c r="D48" s="70" t="s">
        <v>101</v>
      </c>
      <c r="E48" s="76" t="e">
        <v>#N/A</v>
      </c>
      <c r="F48" s="70"/>
      <c r="G48" s="70"/>
      <c r="H48" s="70"/>
      <c r="I48" s="70"/>
      <c r="J48" s="70"/>
      <c r="K48" s="70"/>
      <c r="L48" s="70"/>
      <c r="M48" s="70"/>
      <c r="N48" s="70"/>
    </row>
    <row r="49" spans="1:14" x14ac:dyDescent="0.45">
      <c r="A49" s="70">
        <v>100157</v>
      </c>
      <c r="B49" s="74">
        <v>38240</v>
      </c>
      <c r="C49" s="75">
        <f t="shared" si="1"/>
        <v>1426</v>
      </c>
      <c r="D49" s="70" t="s">
        <v>102</v>
      </c>
      <c r="E49" s="76">
        <v>1426</v>
      </c>
      <c r="F49" s="70"/>
      <c r="G49" s="70"/>
      <c r="H49" s="70"/>
      <c r="I49" s="70"/>
      <c r="J49" s="70"/>
      <c r="K49" s="70"/>
      <c r="L49" s="70"/>
      <c r="M49" s="70"/>
      <c r="N49" s="70"/>
    </row>
    <row r="50" spans="1:14" x14ac:dyDescent="0.45">
      <c r="A50" s="70">
        <v>100159</v>
      </c>
      <c r="B50" s="74">
        <v>38231</v>
      </c>
      <c r="C50" s="75">
        <f t="shared" si="1"/>
        <v>1802</v>
      </c>
      <c r="D50" s="70" t="s">
        <v>103</v>
      </c>
      <c r="E50" s="76">
        <v>1802</v>
      </c>
      <c r="F50" s="70"/>
      <c r="G50" s="70"/>
      <c r="H50" s="70"/>
      <c r="I50" s="70"/>
      <c r="J50" s="70"/>
      <c r="K50" s="70"/>
      <c r="L50" s="70"/>
      <c r="M50" s="70"/>
      <c r="N50" s="70"/>
    </row>
    <row r="51" spans="1:14" x14ac:dyDescent="0.45">
      <c r="A51" s="70">
        <v>100200</v>
      </c>
      <c r="B51" s="74">
        <v>38236</v>
      </c>
      <c r="C51" s="75" t="e">
        <f t="shared" si="1"/>
        <v>#N/A</v>
      </c>
      <c r="D51" s="70" t="s">
        <v>104</v>
      </c>
      <c r="E51" s="76" t="e">
        <v>#N/A</v>
      </c>
      <c r="F51" s="70"/>
      <c r="G51" s="70"/>
      <c r="H51" s="70"/>
      <c r="I51" s="70"/>
      <c r="J51" s="70"/>
      <c r="K51" s="70"/>
      <c r="L51" s="70"/>
      <c r="M51" s="70"/>
      <c r="N51" s="70"/>
    </row>
    <row r="52" spans="1:14" x14ac:dyDescent="0.45">
      <c r="A52" s="70">
        <v>100125</v>
      </c>
      <c r="B52" s="74">
        <v>38230</v>
      </c>
      <c r="C52" s="75" t="e">
        <f t="shared" si="1"/>
        <v>#N/A</v>
      </c>
      <c r="D52" s="70" t="s">
        <v>105</v>
      </c>
      <c r="E52" s="76" t="e">
        <v>#N/A</v>
      </c>
      <c r="F52" s="70"/>
      <c r="G52" s="70"/>
      <c r="H52" s="70"/>
      <c r="I52" s="70"/>
      <c r="J52" s="70"/>
      <c r="K52" s="70"/>
      <c r="L52" s="70"/>
      <c r="M52" s="70"/>
      <c r="N52" s="70"/>
    </row>
    <row r="53" spans="1:14" x14ac:dyDescent="0.45">
      <c r="A53" s="70">
        <v>100127</v>
      </c>
      <c r="B53" s="74">
        <v>38236</v>
      </c>
      <c r="C53" s="75" t="e">
        <f t="shared" si="1"/>
        <v>#N/A</v>
      </c>
      <c r="D53" s="70" t="s">
        <v>106</v>
      </c>
      <c r="E53" s="76" t="e">
        <v>#N/A</v>
      </c>
      <c r="F53" s="70"/>
      <c r="G53" s="70"/>
      <c r="H53" s="70"/>
      <c r="I53" s="70"/>
      <c r="J53" s="70"/>
      <c r="K53" s="70"/>
      <c r="L53" s="70"/>
      <c r="M53" s="70"/>
      <c r="N53" s="70"/>
    </row>
    <row r="54" spans="1:14" x14ac:dyDescent="0.45">
      <c r="A54" s="70">
        <v>100149</v>
      </c>
      <c r="B54" s="74">
        <v>38231</v>
      </c>
      <c r="C54" s="75">
        <f t="shared" si="1"/>
        <v>2486</v>
      </c>
      <c r="D54" s="70" t="s">
        <v>107</v>
      </c>
      <c r="E54" s="76">
        <v>2486</v>
      </c>
      <c r="F54" s="70"/>
      <c r="G54" s="70"/>
      <c r="H54" s="70"/>
      <c r="I54" s="70"/>
      <c r="J54" s="70"/>
      <c r="K54" s="70"/>
      <c r="L54" s="70"/>
      <c r="M54" s="70"/>
      <c r="N54" s="70"/>
    </row>
    <row r="55" spans="1:14" x14ac:dyDescent="0.45">
      <c r="A55" s="70">
        <v>100156</v>
      </c>
      <c r="B55" s="74">
        <v>38238</v>
      </c>
      <c r="C55" s="75">
        <f t="shared" si="1"/>
        <v>2091</v>
      </c>
      <c r="D55" s="70" t="s">
        <v>108</v>
      </c>
      <c r="E55" s="76">
        <v>2091</v>
      </c>
      <c r="F55" s="70"/>
      <c r="G55" s="70"/>
      <c r="H55" s="70"/>
      <c r="I55" s="70"/>
      <c r="J55" s="70"/>
      <c r="K55" s="70"/>
      <c r="L55" s="70"/>
      <c r="M55" s="70"/>
      <c r="N55" s="70"/>
    </row>
    <row r="56" spans="1:14" x14ac:dyDescent="0.45">
      <c r="A56" s="70">
        <v>100158</v>
      </c>
      <c r="B56" s="74">
        <v>38229</v>
      </c>
      <c r="C56" s="75">
        <f t="shared" si="1"/>
        <v>2142</v>
      </c>
      <c r="D56" s="70" t="s">
        <v>109</v>
      </c>
      <c r="E56" s="76">
        <v>2142</v>
      </c>
      <c r="F56" s="70"/>
      <c r="G56" s="70"/>
      <c r="H56" s="70"/>
      <c r="I56" s="70"/>
      <c r="J56" s="70"/>
      <c r="K56" s="70"/>
      <c r="L56" s="70"/>
      <c r="M56" s="70"/>
      <c r="N56" s="70"/>
    </row>
    <row r="57" spans="1:14" x14ac:dyDescent="0.45">
      <c r="A57" s="70">
        <v>100160</v>
      </c>
      <c r="B57" s="74">
        <v>38240</v>
      </c>
      <c r="C57" s="75" t="e">
        <f t="shared" si="1"/>
        <v>#N/A</v>
      </c>
      <c r="D57" s="70" t="s">
        <v>110</v>
      </c>
      <c r="E57" s="76" t="e">
        <v>#N/A</v>
      </c>
      <c r="F57" s="70"/>
      <c r="G57" s="70"/>
      <c r="H57" s="70"/>
      <c r="I57" s="70"/>
      <c r="J57" s="70"/>
      <c r="K57" s="70"/>
      <c r="L57" s="70"/>
      <c r="M57" s="70"/>
      <c r="N57" s="70"/>
    </row>
    <row r="58" spans="1:14" x14ac:dyDescent="0.45">
      <c r="A58" s="70">
        <v>100178</v>
      </c>
      <c r="B58" s="74">
        <v>38239</v>
      </c>
      <c r="C58" s="75">
        <f t="shared" si="1"/>
        <v>1674</v>
      </c>
      <c r="D58" s="70" t="s">
        <v>111</v>
      </c>
      <c r="E58" s="76">
        <v>1674</v>
      </c>
      <c r="F58" s="70"/>
      <c r="G58" s="70"/>
      <c r="H58" s="70"/>
      <c r="I58" s="70"/>
      <c r="J58" s="70"/>
      <c r="K58" s="70"/>
      <c r="L58" s="70"/>
      <c r="M58" s="70"/>
      <c r="N58" s="70"/>
    </row>
    <row r="59" spans="1:14" x14ac:dyDescent="0.45">
      <c r="A59" s="70">
        <v>100182</v>
      </c>
      <c r="B59" s="74">
        <v>38232</v>
      </c>
      <c r="C59" s="75" t="e">
        <f t="shared" si="1"/>
        <v>#N/A</v>
      </c>
      <c r="D59" s="70" t="s">
        <v>112</v>
      </c>
      <c r="E59" s="76" t="e">
        <v>#N/A</v>
      </c>
      <c r="F59" s="70"/>
      <c r="G59" s="70"/>
      <c r="H59" s="70"/>
      <c r="I59" s="70"/>
      <c r="J59" s="70"/>
      <c r="K59" s="70"/>
      <c r="L59" s="70"/>
      <c r="M59" s="70"/>
      <c r="N59" s="70"/>
    </row>
    <row r="60" spans="1:14" x14ac:dyDescent="0.45">
      <c r="A60" s="70">
        <v>100187</v>
      </c>
      <c r="B60" s="74">
        <v>38237</v>
      </c>
      <c r="C60" s="75" t="e">
        <f t="shared" si="1"/>
        <v>#N/A</v>
      </c>
      <c r="D60" s="70" t="s">
        <v>113</v>
      </c>
      <c r="E60" s="76" t="e">
        <v>#N/A</v>
      </c>
      <c r="F60" s="70"/>
      <c r="G60" s="70"/>
      <c r="H60" s="70"/>
      <c r="I60" s="70"/>
      <c r="J60" s="70"/>
      <c r="K60" s="70"/>
      <c r="L60" s="70"/>
      <c r="M60" s="70"/>
      <c r="N60" s="70"/>
    </row>
    <row r="61" spans="1:14" x14ac:dyDescent="0.45">
      <c r="A61" s="70">
        <v>100192</v>
      </c>
      <c r="B61" s="74">
        <v>38233</v>
      </c>
      <c r="C61" s="75">
        <f t="shared" si="1"/>
        <v>1214</v>
      </c>
      <c r="D61" s="70" t="s">
        <v>114</v>
      </c>
      <c r="E61" s="76">
        <v>1214</v>
      </c>
      <c r="F61" s="70"/>
      <c r="G61" s="70"/>
      <c r="H61" s="70"/>
      <c r="I61" s="70"/>
      <c r="J61" s="70"/>
      <c r="K61" s="70"/>
      <c r="L61" s="70"/>
      <c r="M61" s="70"/>
      <c r="N61" s="70"/>
    </row>
    <row r="62" spans="1:14" x14ac:dyDescent="0.45">
      <c r="A62" s="70">
        <v>100126</v>
      </c>
      <c r="B62" s="74">
        <v>38237</v>
      </c>
      <c r="C62" s="75" t="e">
        <f t="shared" si="1"/>
        <v>#N/A</v>
      </c>
      <c r="D62" s="70" t="s">
        <v>115</v>
      </c>
      <c r="E62" s="76" t="e">
        <v>#N/A</v>
      </c>
      <c r="F62" s="70"/>
      <c r="G62" s="70"/>
      <c r="H62" s="70"/>
      <c r="I62" s="70"/>
      <c r="J62" s="70"/>
      <c r="K62" s="70"/>
      <c r="L62" s="70"/>
      <c r="M62" s="70"/>
      <c r="N62" s="70"/>
    </row>
    <row r="63" spans="1:14" x14ac:dyDescent="0.45">
      <c r="A63" s="70">
        <v>100145</v>
      </c>
      <c r="B63" s="74">
        <v>38238</v>
      </c>
      <c r="C63" s="75">
        <f t="shared" si="1"/>
        <v>1586</v>
      </c>
      <c r="D63" s="70" t="s">
        <v>116</v>
      </c>
      <c r="E63" s="76">
        <v>1586</v>
      </c>
      <c r="F63" s="70"/>
      <c r="G63" s="70"/>
      <c r="H63" s="70"/>
      <c r="I63" s="70"/>
      <c r="J63" s="70"/>
      <c r="K63" s="70"/>
      <c r="L63" s="70"/>
      <c r="M63" s="70"/>
      <c r="N63" s="70"/>
    </row>
    <row r="64" spans="1:14" x14ac:dyDescent="0.45">
      <c r="A64" s="70">
        <v>100152</v>
      </c>
      <c r="B64" s="74">
        <v>38232</v>
      </c>
      <c r="C64" s="75" t="e">
        <f t="shared" si="1"/>
        <v>#N/A</v>
      </c>
      <c r="D64" s="70" t="s">
        <v>117</v>
      </c>
      <c r="E64" s="76" t="e">
        <v>#N/A</v>
      </c>
      <c r="F64" s="70"/>
      <c r="G64" s="70"/>
      <c r="H64" s="70"/>
      <c r="I64" s="70"/>
      <c r="J64" s="70"/>
      <c r="K64" s="70"/>
      <c r="L64" s="70"/>
      <c r="M64" s="70"/>
      <c r="N64" s="70"/>
    </row>
    <row r="65" spans="1:14" x14ac:dyDescent="0.45">
      <c r="A65" s="70">
        <v>100153</v>
      </c>
      <c r="B65" s="74">
        <v>38240</v>
      </c>
      <c r="C65" s="75">
        <f t="shared" si="1"/>
        <v>2200</v>
      </c>
      <c r="D65" s="70" t="s">
        <v>118</v>
      </c>
      <c r="E65" s="76">
        <v>2200</v>
      </c>
      <c r="F65" s="70"/>
      <c r="G65" s="70"/>
      <c r="H65" s="70"/>
      <c r="I65" s="70"/>
      <c r="J65" s="70"/>
      <c r="K65" s="70"/>
      <c r="L65" s="70"/>
      <c r="M65" s="70"/>
      <c r="N65" s="70"/>
    </row>
    <row r="66" spans="1:14" x14ac:dyDescent="0.45">
      <c r="A66" s="70">
        <v>100162</v>
      </c>
      <c r="B66" s="74">
        <v>38233</v>
      </c>
      <c r="C66" s="75">
        <f t="shared" si="1"/>
        <v>2057</v>
      </c>
      <c r="D66" s="70" t="s">
        <v>119</v>
      </c>
      <c r="E66" s="76">
        <v>2057</v>
      </c>
      <c r="F66" s="70"/>
      <c r="G66" s="70"/>
      <c r="H66" s="70"/>
      <c r="I66" s="70"/>
      <c r="J66" s="70"/>
      <c r="K66" s="70"/>
      <c r="L66" s="70"/>
      <c r="M66" s="70"/>
      <c r="N66" s="70"/>
    </row>
    <row r="67" spans="1:14" x14ac:dyDescent="0.45">
      <c r="A67" s="70">
        <v>100163</v>
      </c>
      <c r="B67" s="74">
        <v>38236</v>
      </c>
      <c r="C67" s="75" t="e">
        <f t="shared" si="1"/>
        <v>#N/A</v>
      </c>
      <c r="D67" s="70" t="s">
        <v>120</v>
      </c>
      <c r="E67" s="76" t="e">
        <v>#N/A</v>
      </c>
      <c r="F67" s="70"/>
      <c r="G67" s="70"/>
      <c r="H67" s="70"/>
      <c r="I67" s="70"/>
      <c r="J67" s="70"/>
      <c r="K67" s="70"/>
      <c r="L67" s="70"/>
      <c r="M67" s="70"/>
      <c r="N67" s="70"/>
    </row>
    <row r="68" spans="1:14" x14ac:dyDescent="0.45">
      <c r="A68" s="70">
        <v>100166</v>
      </c>
      <c r="B68" s="74">
        <v>38231</v>
      </c>
      <c r="C68" s="75" t="e">
        <f t="shared" si="1"/>
        <v>#N/A</v>
      </c>
      <c r="D68" s="70" t="s">
        <v>121</v>
      </c>
      <c r="E68" s="76" t="e">
        <v>#N/A</v>
      </c>
      <c r="F68" s="70"/>
      <c r="G68" s="70"/>
      <c r="H68" s="70"/>
      <c r="I68" s="70"/>
      <c r="J68" s="70"/>
      <c r="K68" s="70"/>
      <c r="L68" s="70"/>
      <c r="M68" s="70"/>
      <c r="N68" s="70"/>
    </row>
    <row r="69" spans="1:14" x14ac:dyDescent="0.45">
      <c r="A69" s="70">
        <v>100193</v>
      </c>
      <c r="B69" s="74">
        <v>38229</v>
      </c>
      <c r="C69" s="75">
        <f t="shared" ref="C69:C80" si="3">VLOOKUP(A69,$G$4:$M$31,5,0)</f>
        <v>2385</v>
      </c>
      <c r="D69" s="70" t="s">
        <v>122</v>
      </c>
      <c r="E69" s="76">
        <v>2385</v>
      </c>
      <c r="F69" s="70"/>
      <c r="G69" s="70"/>
      <c r="H69" s="70"/>
      <c r="I69" s="70"/>
      <c r="J69" s="70"/>
      <c r="K69" s="70"/>
      <c r="L69" s="70"/>
      <c r="M69" s="70"/>
      <c r="N69" s="70"/>
    </row>
    <row r="70" spans="1:14" x14ac:dyDescent="0.45">
      <c r="A70" s="70">
        <v>100194</v>
      </c>
      <c r="B70" s="74">
        <v>38239</v>
      </c>
      <c r="C70" s="75" t="e">
        <f t="shared" si="3"/>
        <v>#N/A</v>
      </c>
      <c r="D70" s="70" t="s">
        <v>123</v>
      </c>
      <c r="E70" s="76" t="e">
        <v>#N/A</v>
      </c>
      <c r="F70" s="70"/>
      <c r="G70" s="70"/>
      <c r="H70" s="70"/>
      <c r="I70" s="70"/>
      <c r="J70" s="70"/>
      <c r="K70" s="70"/>
      <c r="L70" s="70"/>
      <c r="M70" s="70"/>
      <c r="N70" s="70"/>
    </row>
    <row r="71" spans="1:14" x14ac:dyDescent="0.45">
      <c r="A71" s="70">
        <v>100201</v>
      </c>
      <c r="B71" s="74">
        <v>38230</v>
      </c>
      <c r="C71" s="75" t="e">
        <f t="shared" si="3"/>
        <v>#N/A</v>
      </c>
      <c r="D71" s="70" t="s">
        <v>124</v>
      </c>
      <c r="E71" s="76" t="e">
        <v>#N/A</v>
      </c>
      <c r="F71" s="70"/>
      <c r="G71" s="70"/>
      <c r="H71" s="70"/>
      <c r="I71" s="70"/>
      <c r="J71" s="70"/>
      <c r="K71" s="70"/>
      <c r="L71" s="70"/>
      <c r="M71" s="70"/>
      <c r="N71" s="70"/>
    </row>
    <row r="72" spans="1:14" x14ac:dyDescent="0.45">
      <c r="A72" s="70">
        <v>100128</v>
      </c>
      <c r="B72" s="74">
        <v>38230</v>
      </c>
      <c r="C72" s="75" t="e">
        <f t="shared" si="3"/>
        <v>#N/A</v>
      </c>
      <c r="D72" s="70" t="s">
        <v>125</v>
      </c>
      <c r="E72" s="76" t="e">
        <v>#N/A</v>
      </c>
      <c r="F72" s="70"/>
      <c r="G72" s="70"/>
      <c r="H72" s="70"/>
      <c r="I72" s="70"/>
      <c r="J72" s="70"/>
      <c r="K72" s="70"/>
      <c r="L72" s="70"/>
      <c r="M72" s="70"/>
      <c r="N72" s="70"/>
    </row>
    <row r="73" spans="1:14" x14ac:dyDescent="0.45">
      <c r="A73" s="70">
        <v>100131</v>
      </c>
      <c r="B73" s="74">
        <v>38233</v>
      </c>
      <c r="C73" s="75" t="e">
        <f t="shared" si="3"/>
        <v>#N/A</v>
      </c>
      <c r="D73" s="70" t="s">
        <v>126</v>
      </c>
      <c r="E73" s="76" t="e">
        <v>#N/A</v>
      </c>
      <c r="F73" s="70"/>
      <c r="G73" s="70"/>
      <c r="H73" s="70"/>
      <c r="I73" s="70"/>
      <c r="J73" s="70"/>
      <c r="K73" s="70"/>
      <c r="L73" s="70"/>
      <c r="M73" s="70"/>
      <c r="N73" s="70"/>
    </row>
    <row r="74" spans="1:14" x14ac:dyDescent="0.45">
      <c r="A74" s="70">
        <v>100161</v>
      </c>
      <c r="B74" s="74">
        <v>38229</v>
      </c>
      <c r="C74" s="75">
        <f t="shared" si="3"/>
        <v>1384</v>
      </c>
      <c r="D74" s="70" t="s">
        <v>127</v>
      </c>
      <c r="E74" s="76">
        <v>1384</v>
      </c>
      <c r="F74" s="70"/>
      <c r="G74" s="70"/>
      <c r="H74" s="70"/>
      <c r="I74" s="70"/>
      <c r="J74" s="70"/>
      <c r="K74" s="70"/>
      <c r="L74" s="70"/>
      <c r="M74" s="70"/>
      <c r="N74" s="70"/>
    </row>
    <row r="75" spans="1:14" x14ac:dyDescent="0.45">
      <c r="A75" s="70">
        <v>100170</v>
      </c>
      <c r="B75" s="74">
        <v>38232</v>
      </c>
      <c r="C75" s="75" t="e">
        <f t="shared" si="3"/>
        <v>#N/A</v>
      </c>
      <c r="D75" s="70" t="s">
        <v>128</v>
      </c>
      <c r="E75" s="76" t="e">
        <v>#N/A</v>
      </c>
      <c r="F75" s="70"/>
      <c r="G75" s="70"/>
      <c r="H75" s="70"/>
      <c r="I75" s="70"/>
      <c r="J75" s="70"/>
      <c r="K75" s="70"/>
      <c r="L75" s="70"/>
      <c r="M75" s="70"/>
      <c r="N75" s="70"/>
    </row>
    <row r="76" spans="1:14" x14ac:dyDescent="0.45">
      <c r="A76" s="70">
        <v>100185</v>
      </c>
      <c r="B76" s="74">
        <v>38236</v>
      </c>
      <c r="C76" s="75" t="e">
        <f t="shared" si="3"/>
        <v>#N/A</v>
      </c>
      <c r="D76" s="70" t="s">
        <v>129</v>
      </c>
      <c r="E76" s="76" t="e">
        <v>#N/A</v>
      </c>
      <c r="F76" s="70"/>
      <c r="G76" s="70"/>
      <c r="H76" s="70"/>
      <c r="I76" s="70"/>
      <c r="J76" s="70"/>
      <c r="K76" s="70"/>
      <c r="L76" s="70"/>
      <c r="M76" s="70"/>
      <c r="N76" s="70"/>
    </row>
    <row r="77" spans="1:14" x14ac:dyDescent="0.45">
      <c r="A77" s="70">
        <v>100188</v>
      </c>
      <c r="B77" s="74">
        <v>38231</v>
      </c>
      <c r="C77" s="75">
        <f t="shared" si="3"/>
        <v>2359</v>
      </c>
      <c r="D77" s="70" t="s">
        <v>130</v>
      </c>
      <c r="E77" s="76">
        <v>2359</v>
      </c>
      <c r="F77" s="70"/>
      <c r="G77" s="70"/>
      <c r="H77" s="70"/>
      <c r="I77" s="70"/>
      <c r="J77" s="70"/>
      <c r="K77" s="70"/>
      <c r="L77" s="70"/>
      <c r="M77" s="70"/>
      <c r="N77" s="70"/>
    </row>
    <row r="78" spans="1:14" x14ac:dyDescent="0.45">
      <c r="A78" s="70">
        <v>100190</v>
      </c>
      <c r="B78" s="74">
        <v>38237</v>
      </c>
      <c r="C78" s="75" t="e">
        <f t="shared" si="3"/>
        <v>#N/A</v>
      </c>
      <c r="D78" s="70" t="s">
        <v>131</v>
      </c>
      <c r="E78" s="76" t="e">
        <v>#N/A</v>
      </c>
      <c r="F78" s="70"/>
      <c r="G78" s="70"/>
      <c r="H78" s="70"/>
      <c r="I78" s="70"/>
      <c r="J78" s="70"/>
      <c r="K78" s="70"/>
      <c r="L78" s="70"/>
      <c r="M78" s="70"/>
      <c r="N78" s="70"/>
    </row>
    <row r="79" spans="1:14" x14ac:dyDescent="0.45">
      <c r="A79" s="70">
        <v>100198</v>
      </c>
      <c r="B79" s="74">
        <v>38239</v>
      </c>
      <c r="C79" s="75" t="e">
        <f t="shared" si="3"/>
        <v>#N/A</v>
      </c>
      <c r="D79" s="70" t="s">
        <v>132</v>
      </c>
      <c r="E79" s="76" t="e">
        <v>#N/A</v>
      </c>
      <c r="F79" s="70"/>
      <c r="G79" s="70"/>
      <c r="H79" s="70"/>
      <c r="I79" s="70"/>
      <c r="J79" s="70"/>
      <c r="K79" s="70"/>
      <c r="L79" s="70"/>
      <c r="M79" s="70"/>
      <c r="N79" s="70"/>
    </row>
    <row r="80" spans="1:14" x14ac:dyDescent="0.45">
      <c r="A80" s="70">
        <v>100199</v>
      </c>
      <c r="B80" s="74">
        <v>38240</v>
      </c>
      <c r="C80" s="75">
        <f t="shared" si="3"/>
        <v>2074</v>
      </c>
      <c r="D80" s="70" t="s">
        <v>133</v>
      </c>
      <c r="E80" s="76">
        <v>2074</v>
      </c>
      <c r="F80" s="70"/>
      <c r="G80" s="70"/>
      <c r="H80" s="70"/>
      <c r="I80" s="70"/>
      <c r="J80" s="70"/>
      <c r="K80" s="70"/>
      <c r="L80" s="70"/>
      <c r="M80" s="70"/>
      <c r="N80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B0E4-0794-48C2-8C48-33864D78A526}">
  <sheetPr codeName="Sheet3"/>
  <dimension ref="A1:R82"/>
  <sheetViews>
    <sheetView workbookViewId="0">
      <selection activeCell="Q6" sqref="Q6"/>
    </sheetView>
  </sheetViews>
  <sheetFormatPr defaultRowHeight="14.5" x14ac:dyDescent="0.35"/>
  <cols>
    <col min="3" max="3" width="9.26953125" bestFit="1" customWidth="1"/>
    <col min="7" max="7" width="11.54296875" bestFit="1" customWidth="1"/>
    <col min="17" max="17" width="11.81640625" bestFit="1" customWidth="1"/>
  </cols>
  <sheetData>
    <row r="1" spans="1:18" x14ac:dyDescent="0.35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5">
      <c r="A3" s="1" t="s">
        <v>135</v>
      </c>
      <c r="B3" s="1"/>
      <c r="C3" s="1"/>
      <c r="D3" s="1"/>
      <c r="E3" s="1"/>
      <c r="F3" s="1"/>
      <c r="G3" s="1"/>
      <c r="H3" s="1"/>
      <c r="I3" s="1"/>
      <c r="J3" s="1"/>
      <c r="K3" s="1" t="s">
        <v>136</v>
      </c>
      <c r="L3" s="2"/>
      <c r="M3" s="2"/>
      <c r="N3" s="2"/>
      <c r="O3" s="2"/>
      <c r="P3" s="2"/>
      <c r="Q3" s="2"/>
      <c r="R3" s="2"/>
    </row>
    <row r="4" spans="1: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1" t="s">
        <v>137</v>
      </c>
      <c r="B5" s="8" t="s">
        <v>138</v>
      </c>
      <c r="C5" s="1" t="s">
        <v>139</v>
      </c>
      <c r="D5" s="1" t="s">
        <v>34</v>
      </c>
      <c r="E5" s="1" t="s">
        <v>36</v>
      </c>
      <c r="F5" s="1" t="s">
        <v>140</v>
      </c>
      <c r="G5" s="1" t="s">
        <v>141</v>
      </c>
      <c r="H5" s="4" t="s">
        <v>50</v>
      </c>
      <c r="I5" s="2"/>
      <c r="J5" s="2"/>
      <c r="K5" s="1" t="s">
        <v>137</v>
      </c>
      <c r="L5" s="8" t="s">
        <v>138</v>
      </c>
      <c r="M5" s="1" t="s">
        <v>139</v>
      </c>
      <c r="N5" s="1" t="s">
        <v>34</v>
      </c>
      <c r="O5" s="1" t="s">
        <v>36</v>
      </c>
      <c r="P5" s="1" t="s">
        <v>140</v>
      </c>
      <c r="Q5" s="1" t="s">
        <v>142</v>
      </c>
      <c r="R5" s="4" t="s">
        <v>50</v>
      </c>
    </row>
    <row r="6" spans="1:18" x14ac:dyDescent="0.35">
      <c r="A6" s="2" t="s">
        <v>143</v>
      </c>
      <c r="B6" s="9">
        <v>100129</v>
      </c>
      <c r="C6" s="5">
        <v>38240</v>
      </c>
      <c r="D6" s="2">
        <v>446</v>
      </c>
      <c r="E6" s="2">
        <v>587</v>
      </c>
      <c r="F6" s="2">
        <v>363</v>
      </c>
      <c r="G6" s="7">
        <f>VLOOKUP(A6,$K$6:$P$75,2,0)</f>
        <v>100129</v>
      </c>
      <c r="H6" s="6">
        <v>100129</v>
      </c>
      <c r="I6" s="2"/>
      <c r="J6" s="2"/>
      <c r="K6" s="2" t="s">
        <v>144</v>
      </c>
      <c r="L6" s="9">
        <v>100123</v>
      </c>
      <c r="M6" s="5">
        <v>38233</v>
      </c>
      <c r="N6" s="2">
        <v>975</v>
      </c>
      <c r="O6" s="2">
        <v>831</v>
      </c>
      <c r="P6" s="2">
        <v>863</v>
      </c>
      <c r="Q6" s="7">
        <f>VLOOKUP(K6,$A$6:$H$82,2,0)</f>
        <v>100123</v>
      </c>
      <c r="R6" s="6">
        <v>100123</v>
      </c>
    </row>
    <row r="7" spans="1:18" x14ac:dyDescent="0.35">
      <c r="A7" s="2" t="s">
        <v>143</v>
      </c>
      <c r="B7" s="9">
        <v>100135</v>
      </c>
      <c r="C7" s="5">
        <v>38237</v>
      </c>
      <c r="D7" s="2">
        <v>594</v>
      </c>
      <c r="E7" s="2">
        <v>151</v>
      </c>
      <c r="F7" s="2">
        <v>773</v>
      </c>
      <c r="G7" s="7">
        <f t="shared" ref="G7:G70" si="0">VLOOKUP(A7,$K$6:$P$75,2,0)</f>
        <v>100129</v>
      </c>
      <c r="H7" s="6">
        <v>100135</v>
      </c>
      <c r="I7" s="2"/>
      <c r="J7" s="2"/>
      <c r="K7" s="2" t="s">
        <v>145</v>
      </c>
      <c r="L7" s="9">
        <v>100124</v>
      </c>
      <c r="M7" s="5">
        <v>38237</v>
      </c>
      <c r="N7" s="2">
        <v>131</v>
      </c>
      <c r="O7" s="2">
        <v>724</v>
      </c>
      <c r="P7" s="2">
        <v>231</v>
      </c>
      <c r="Q7" s="7">
        <f t="shared" ref="Q7:Q70" si="1">VLOOKUP(K7,A7:H83,2,0)</f>
        <v>100124</v>
      </c>
      <c r="R7" s="6">
        <v>100124</v>
      </c>
    </row>
    <row r="8" spans="1:18" x14ac:dyDescent="0.35">
      <c r="A8" s="2" t="s">
        <v>143</v>
      </c>
      <c r="B8" s="9">
        <v>100138</v>
      </c>
      <c r="C8" s="5">
        <v>38238</v>
      </c>
      <c r="D8" s="2">
        <v>626</v>
      </c>
      <c r="E8" s="2">
        <v>923</v>
      </c>
      <c r="F8" s="2">
        <v>955</v>
      </c>
      <c r="G8" s="7">
        <f t="shared" si="0"/>
        <v>100129</v>
      </c>
      <c r="H8" s="6">
        <v>100138</v>
      </c>
      <c r="I8" s="2"/>
      <c r="J8" s="2"/>
      <c r="K8" s="2" t="s">
        <v>146</v>
      </c>
      <c r="L8" s="9">
        <v>100125</v>
      </c>
      <c r="M8" s="5">
        <v>38230</v>
      </c>
      <c r="N8" s="2">
        <v>489</v>
      </c>
      <c r="O8" s="2">
        <v>339</v>
      </c>
      <c r="P8" s="2">
        <v>62</v>
      </c>
      <c r="Q8" s="7">
        <f t="shared" si="1"/>
        <v>100125</v>
      </c>
      <c r="R8" s="6">
        <v>100125</v>
      </c>
    </row>
    <row r="9" spans="1:18" x14ac:dyDescent="0.35">
      <c r="A9" s="2" t="s">
        <v>143</v>
      </c>
      <c r="B9" s="9">
        <v>100150</v>
      </c>
      <c r="C9" s="5">
        <v>38233</v>
      </c>
      <c r="D9" s="2">
        <v>59</v>
      </c>
      <c r="E9" s="2">
        <v>48</v>
      </c>
      <c r="F9" s="2">
        <v>419</v>
      </c>
      <c r="G9" s="7">
        <f t="shared" si="0"/>
        <v>100129</v>
      </c>
      <c r="H9" s="6">
        <v>100150</v>
      </c>
      <c r="I9" s="2"/>
      <c r="J9" s="2"/>
      <c r="K9" s="2" t="s">
        <v>147</v>
      </c>
      <c r="L9" s="9">
        <v>100126</v>
      </c>
      <c r="M9" s="5">
        <v>38237</v>
      </c>
      <c r="N9" s="2">
        <v>192</v>
      </c>
      <c r="O9" s="2">
        <v>118</v>
      </c>
      <c r="P9" s="2">
        <v>68</v>
      </c>
      <c r="Q9" s="7">
        <f t="shared" si="1"/>
        <v>100126</v>
      </c>
      <c r="R9" s="6">
        <v>100126</v>
      </c>
    </row>
    <row r="10" spans="1:18" x14ac:dyDescent="0.35">
      <c r="A10" s="2" t="s">
        <v>143</v>
      </c>
      <c r="B10" s="9">
        <v>100164</v>
      </c>
      <c r="C10" s="5">
        <v>38229</v>
      </c>
      <c r="D10" s="2">
        <v>465</v>
      </c>
      <c r="E10" s="2">
        <v>391</v>
      </c>
      <c r="F10" s="2">
        <v>349</v>
      </c>
      <c r="G10" s="7">
        <f t="shared" si="0"/>
        <v>100129</v>
      </c>
      <c r="H10" s="6">
        <v>100164</v>
      </c>
      <c r="I10" s="2"/>
      <c r="J10" s="2"/>
      <c r="K10" s="2" t="s">
        <v>146</v>
      </c>
      <c r="L10" s="9">
        <v>100127</v>
      </c>
      <c r="M10" s="5">
        <v>38236</v>
      </c>
      <c r="N10" s="2">
        <v>169</v>
      </c>
      <c r="O10" s="2">
        <v>915</v>
      </c>
      <c r="P10" s="2">
        <v>400</v>
      </c>
      <c r="Q10" s="7">
        <f t="shared" si="1"/>
        <v>100125</v>
      </c>
      <c r="R10" s="6">
        <v>100127</v>
      </c>
    </row>
    <row r="11" spans="1:18" x14ac:dyDescent="0.35">
      <c r="A11" s="2" t="s">
        <v>143</v>
      </c>
      <c r="B11" s="9">
        <v>100169</v>
      </c>
      <c r="C11" s="5">
        <v>38231</v>
      </c>
      <c r="D11" s="2">
        <v>203</v>
      </c>
      <c r="E11" s="2">
        <v>409</v>
      </c>
      <c r="F11" s="2">
        <v>240</v>
      </c>
      <c r="G11" s="7">
        <f t="shared" si="0"/>
        <v>100129</v>
      </c>
      <c r="H11" s="6">
        <v>100169</v>
      </c>
      <c r="I11" s="2"/>
      <c r="J11" s="2"/>
      <c r="K11" s="2" t="s">
        <v>148</v>
      </c>
      <c r="L11" s="9">
        <v>100128</v>
      </c>
      <c r="M11" s="5">
        <v>38230</v>
      </c>
      <c r="N11" s="2">
        <v>515</v>
      </c>
      <c r="O11" s="2">
        <v>320</v>
      </c>
      <c r="P11" s="2">
        <v>181</v>
      </c>
      <c r="Q11" s="7">
        <f t="shared" si="1"/>
        <v>100128</v>
      </c>
      <c r="R11" s="6">
        <v>100128</v>
      </c>
    </row>
    <row r="12" spans="1:18" x14ac:dyDescent="0.35">
      <c r="A12" s="2" t="s">
        <v>143</v>
      </c>
      <c r="B12" s="9">
        <v>100172</v>
      </c>
      <c r="C12" s="5">
        <v>38232</v>
      </c>
      <c r="D12" s="2">
        <v>880</v>
      </c>
      <c r="E12" s="2">
        <v>740</v>
      </c>
      <c r="F12" s="2">
        <v>739</v>
      </c>
      <c r="G12" s="7">
        <f t="shared" si="0"/>
        <v>100129</v>
      </c>
      <c r="H12" s="6">
        <v>100172</v>
      </c>
      <c r="I12" s="2"/>
      <c r="J12" s="2"/>
      <c r="K12" s="2" t="s">
        <v>143</v>
      </c>
      <c r="L12" s="9">
        <v>100129</v>
      </c>
      <c r="M12" s="5">
        <v>38240</v>
      </c>
      <c r="N12" s="2">
        <v>446</v>
      </c>
      <c r="O12" s="2">
        <v>587</v>
      </c>
      <c r="P12" s="2">
        <v>363</v>
      </c>
      <c r="Q12" s="7">
        <f t="shared" si="1"/>
        <v>100172</v>
      </c>
      <c r="R12" s="6">
        <v>100129</v>
      </c>
    </row>
    <row r="13" spans="1:18" x14ac:dyDescent="0.35">
      <c r="A13" s="2" t="s">
        <v>143</v>
      </c>
      <c r="B13" s="9">
        <v>100173</v>
      </c>
      <c r="C13" s="5">
        <v>38236</v>
      </c>
      <c r="D13" s="2">
        <v>72</v>
      </c>
      <c r="E13" s="2">
        <v>617</v>
      </c>
      <c r="F13" s="2">
        <v>190</v>
      </c>
      <c r="G13" s="7">
        <f t="shared" si="0"/>
        <v>100129</v>
      </c>
      <c r="H13" s="6">
        <v>100173</v>
      </c>
      <c r="I13" s="2"/>
      <c r="J13" s="2"/>
      <c r="K13" s="2" t="s">
        <v>148</v>
      </c>
      <c r="L13" s="9">
        <v>100131</v>
      </c>
      <c r="M13" s="5">
        <v>38233</v>
      </c>
      <c r="N13" s="2">
        <v>195</v>
      </c>
      <c r="O13" s="2">
        <v>259</v>
      </c>
      <c r="P13" s="2">
        <v>916</v>
      </c>
      <c r="Q13" s="7">
        <f t="shared" si="1"/>
        <v>100128</v>
      </c>
      <c r="R13" s="6">
        <v>100131</v>
      </c>
    </row>
    <row r="14" spans="1:18" x14ac:dyDescent="0.35">
      <c r="A14" s="2" t="s">
        <v>143</v>
      </c>
      <c r="B14" s="9">
        <v>100183</v>
      </c>
      <c r="C14" s="5">
        <v>38230</v>
      </c>
      <c r="D14" s="2">
        <v>464</v>
      </c>
      <c r="E14" s="2">
        <v>333</v>
      </c>
      <c r="F14" s="2">
        <v>382</v>
      </c>
      <c r="G14" s="7">
        <f t="shared" si="0"/>
        <v>100129</v>
      </c>
      <c r="H14" s="6">
        <v>100183</v>
      </c>
      <c r="I14" s="2"/>
      <c r="J14" s="2"/>
      <c r="K14" s="2" t="s">
        <v>144</v>
      </c>
      <c r="L14" s="9">
        <v>100132</v>
      </c>
      <c r="M14" s="5">
        <v>38233</v>
      </c>
      <c r="N14" s="2">
        <v>975</v>
      </c>
      <c r="O14" s="2">
        <v>831</v>
      </c>
      <c r="P14" s="2">
        <v>863</v>
      </c>
      <c r="Q14" s="7">
        <f t="shared" si="1"/>
        <v>100123</v>
      </c>
      <c r="R14" s="6">
        <v>100132</v>
      </c>
    </row>
    <row r="15" spans="1:18" x14ac:dyDescent="0.35">
      <c r="A15" s="2" t="s">
        <v>143</v>
      </c>
      <c r="B15" s="9">
        <v>100195</v>
      </c>
      <c r="C15" s="5">
        <v>38239</v>
      </c>
      <c r="D15" s="2">
        <v>881</v>
      </c>
      <c r="E15" s="2">
        <v>97</v>
      </c>
      <c r="F15" s="2">
        <v>905</v>
      </c>
      <c r="G15" s="7">
        <f t="shared" si="0"/>
        <v>100129</v>
      </c>
      <c r="H15" s="6">
        <v>100195</v>
      </c>
      <c r="I15" s="2"/>
      <c r="J15" s="2"/>
      <c r="K15" s="2" t="s">
        <v>145</v>
      </c>
      <c r="L15" s="9">
        <v>100133</v>
      </c>
      <c r="M15" s="5">
        <v>38233</v>
      </c>
      <c r="N15" s="2">
        <v>897</v>
      </c>
      <c r="O15" s="2">
        <v>568</v>
      </c>
      <c r="P15" s="2">
        <v>421</v>
      </c>
      <c r="Q15" s="7">
        <f t="shared" si="1"/>
        <v>100124</v>
      </c>
      <c r="R15" s="6">
        <v>100133</v>
      </c>
    </row>
    <row r="16" spans="1:18" x14ac:dyDescent="0.35">
      <c r="A16" s="2" t="s">
        <v>144</v>
      </c>
      <c r="B16" s="9">
        <v>100123</v>
      </c>
      <c r="C16" s="5">
        <v>38233</v>
      </c>
      <c r="D16" s="2">
        <v>975</v>
      </c>
      <c r="E16" s="2">
        <v>831</v>
      </c>
      <c r="F16" s="2">
        <v>863</v>
      </c>
      <c r="G16" s="7">
        <f t="shared" si="0"/>
        <v>100123</v>
      </c>
      <c r="H16" s="6">
        <v>100123</v>
      </c>
      <c r="I16" s="2"/>
      <c r="J16" s="2"/>
      <c r="K16" s="2" t="s">
        <v>145</v>
      </c>
      <c r="L16" s="9">
        <v>100134</v>
      </c>
      <c r="M16" s="5">
        <v>38239</v>
      </c>
      <c r="N16" s="2">
        <v>372</v>
      </c>
      <c r="O16" s="2">
        <v>889</v>
      </c>
      <c r="P16" s="2">
        <v>686</v>
      </c>
      <c r="Q16" s="7">
        <f t="shared" si="1"/>
        <v>100124</v>
      </c>
      <c r="R16" s="6">
        <v>100134</v>
      </c>
    </row>
    <row r="17" spans="1:18" x14ac:dyDescent="0.35">
      <c r="A17" s="2" t="s">
        <v>144</v>
      </c>
      <c r="B17" s="9">
        <v>100132</v>
      </c>
      <c r="C17" s="5">
        <v>38233</v>
      </c>
      <c r="D17" s="2">
        <v>975</v>
      </c>
      <c r="E17" s="2">
        <v>831</v>
      </c>
      <c r="F17" s="2">
        <v>863</v>
      </c>
      <c r="G17" s="7">
        <f t="shared" si="0"/>
        <v>100123</v>
      </c>
      <c r="H17" s="6">
        <v>100132</v>
      </c>
      <c r="I17" s="2"/>
      <c r="J17" s="2"/>
      <c r="K17" s="2" t="s">
        <v>143</v>
      </c>
      <c r="L17" s="9">
        <v>100135</v>
      </c>
      <c r="M17" s="5">
        <v>38237</v>
      </c>
      <c r="N17" s="2">
        <v>594</v>
      </c>
      <c r="O17" s="2">
        <v>151</v>
      </c>
      <c r="P17" s="2">
        <v>773</v>
      </c>
      <c r="Q17" s="7" t="e">
        <f t="shared" si="1"/>
        <v>#N/A</v>
      </c>
      <c r="R17" s="6">
        <v>100135</v>
      </c>
    </row>
    <row r="18" spans="1:18" x14ac:dyDescent="0.35">
      <c r="A18" s="2" t="s">
        <v>144</v>
      </c>
      <c r="B18" s="9">
        <v>100136</v>
      </c>
      <c r="C18" s="5">
        <v>38236</v>
      </c>
      <c r="D18" s="2">
        <v>553</v>
      </c>
      <c r="E18" s="2">
        <v>910</v>
      </c>
      <c r="F18" s="2">
        <v>380</v>
      </c>
      <c r="G18" s="7">
        <f t="shared" si="0"/>
        <v>100123</v>
      </c>
      <c r="H18" s="6">
        <v>100136</v>
      </c>
      <c r="I18" s="2"/>
      <c r="J18" s="2"/>
      <c r="K18" s="2" t="s">
        <v>144</v>
      </c>
      <c r="L18" s="9">
        <v>100136</v>
      </c>
      <c r="M18" s="5">
        <v>38236</v>
      </c>
      <c r="N18" s="2">
        <v>553</v>
      </c>
      <c r="O18" s="2">
        <v>910</v>
      </c>
      <c r="P18" s="2">
        <v>380</v>
      </c>
      <c r="Q18" s="7">
        <f t="shared" si="1"/>
        <v>100136</v>
      </c>
      <c r="R18" s="6">
        <v>100136</v>
      </c>
    </row>
    <row r="19" spans="1:18" x14ac:dyDescent="0.35">
      <c r="A19" s="2" t="s">
        <v>144</v>
      </c>
      <c r="B19" s="9">
        <v>100141</v>
      </c>
      <c r="C19" s="5">
        <v>38233</v>
      </c>
      <c r="D19" s="2">
        <v>975</v>
      </c>
      <c r="E19" s="2">
        <v>831</v>
      </c>
      <c r="F19" s="2">
        <v>863</v>
      </c>
      <c r="G19" s="7">
        <f t="shared" si="0"/>
        <v>100123</v>
      </c>
      <c r="H19" s="6">
        <v>100141</v>
      </c>
      <c r="I19" s="2"/>
      <c r="J19" s="2"/>
      <c r="K19" s="2" t="s">
        <v>143</v>
      </c>
      <c r="L19" s="9">
        <v>100138</v>
      </c>
      <c r="M19" s="5">
        <v>38238</v>
      </c>
      <c r="N19" s="2">
        <v>626</v>
      </c>
      <c r="O19" s="2">
        <v>923</v>
      </c>
      <c r="P19" s="2">
        <v>955</v>
      </c>
      <c r="Q19" s="7" t="e">
        <f t="shared" si="1"/>
        <v>#N/A</v>
      </c>
      <c r="R19" s="6">
        <v>100138</v>
      </c>
    </row>
    <row r="20" spans="1:18" x14ac:dyDescent="0.35">
      <c r="A20" s="2" t="s">
        <v>144</v>
      </c>
      <c r="B20" s="9">
        <v>100142</v>
      </c>
      <c r="C20" s="5">
        <v>38230</v>
      </c>
      <c r="D20" s="2">
        <v>184</v>
      </c>
      <c r="E20" s="2">
        <v>243</v>
      </c>
      <c r="F20" s="2">
        <v>369</v>
      </c>
      <c r="G20" s="7">
        <f t="shared" si="0"/>
        <v>100123</v>
      </c>
      <c r="H20" s="6">
        <v>100142</v>
      </c>
      <c r="I20" s="2"/>
      <c r="J20" s="2"/>
      <c r="K20" s="2" t="s">
        <v>145</v>
      </c>
      <c r="L20" s="9">
        <v>100140</v>
      </c>
      <c r="M20" s="5">
        <v>38230</v>
      </c>
      <c r="N20" s="2">
        <v>233</v>
      </c>
      <c r="O20" s="2">
        <v>493</v>
      </c>
      <c r="P20" s="2">
        <v>839</v>
      </c>
      <c r="Q20" s="7">
        <f t="shared" si="1"/>
        <v>100124</v>
      </c>
      <c r="R20" s="6">
        <v>100140</v>
      </c>
    </row>
    <row r="21" spans="1:18" x14ac:dyDescent="0.35">
      <c r="A21" s="2" t="s">
        <v>144</v>
      </c>
      <c r="B21" s="9">
        <v>100147</v>
      </c>
      <c r="C21" s="5">
        <v>38229</v>
      </c>
      <c r="D21" s="2">
        <v>442</v>
      </c>
      <c r="E21" s="2">
        <v>608</v>
      </c>
      <c r="F21" s="2">
        <v>535</v>
      </c>
      <c r="G21" s="7">
        <f t="shared" si="0"/>
        <v>100123</v>
      </c>
      <c r="H21" s="6">
        <v>100147</v>
      </c>
      <c r="I21" s="2"/>
      <c r="J21" s="2"/>
      <c r="K21" s="2" t="s">
        <v>144</v>
      </c>
      <c r="L21" s="9">
        <v>100141</v>
      </c>
      <c r="M21" s="5">
        <v>38233</v>
      </c>
      <c r="N21" s="2">
        <v>975</v>
      </c>
      <c r="O21" s="2">
        <v>831</v>
      </c>
      <c r="P21" s="2">
        <v>863</v>
      </c>
      <c r="Q21" s="7">
        <f t="shared" si="1"/>
        <v>100147</v>
      </c>
      <c r="R21" s="6">
        <v>100141</v>
      </c>
    </row>
    <row r="22" spans="1:18" x14ac:dyDescent="0.35">
      <c r="A22" s="2" t="s">
        <v>144</v>
      </c>
      <c r="B22" s="9">
        <v>100148</v>
      </c>
      <c r="C22" s="5">
        <v>38233</v>
      </c>
      <c r="D22" s="2">
        <v>975</v>
      </c>
      <c r="E22" s="2">
        <v>831</v>
      </c>
      <c r="F22" s="2">
        <v>863</v>
      </c>
      <c r="G22" s="7">
        <f t="shared" si="0"/>
        <v>100123</v>
      </c>
      <c r="H22" s="6">
        <v>100148</v>
      </c>
      <c r="I22" s="2"/>
      <c r="J22" s="2"/>
      <c r="K22" s="2" t="s">
        <v>144</v>
      </c>
      <c r="L22" s="9">
        <v>100142</v>
      </c>
      <c r="M22" s="5">
        <v>38230</v>
      </c>
      <c r="N22" s="2">
        <v>184</v>
      </c>
      <c r="O22" s="2">
        <v>243</v>
      </c>
      <c r="P22" s="2">
        <v>369</v>
      </c>
      <c r="Q22" s="7">
        <f t="shared" si="1"/>
        <v>100148</v>
      </c>
      <c r="R22" s="6">
        <v>100142</v>
      </c>
    </row>
    <row r="23" spans="1:18" x14ac:dyDescent="0.35">
      <c r="A23" s="2" t="s">
        <v>144</v>
      </c>
      <c r="B23" s="9">
        <v>100174</v>
      </c>
      <c r="C23" s="5">
        <v>38240</v>
      </c>
      <c r="D23" s="2">
        <v>151</v>
      </c>
      <c r="E23" s="2">
        <v>378</v>
      </c>
      <c r="F23" s="2">
        <v>656</v>
      </c>
      <c r="G23" s="7">
        <f t="shared" si="0"/>
        <v>100123</v>
      </c>
      <c r="H23" s="6">
        <v>100174</v>
      </c>
      <c r="I23" s="2"/>
      <c r="J23" s="2"/>
      <c r="K23" s="2" t="s">
        <v>149</v>
      </c>
      <c r="L23" s="9">
        <v>100143</v>
      </c>
      <c r="M23" s="5">
        <v>38238</v>
      </c>
      <c r="N23" s="2">
        <v>500</v>
      </c>
      <c r="O23" s="2">
        <v>38</v>
      </c>
      <c r="P23" s="2">
        <v>978</v>
      </c>
      <c r="Q23" s="7">
        <f t="shared" si="1"/>
        <v>100146</v>
      </c>
      <c r="R23" s="6" t="e">
        <v>#N/A</v>
      </c>
    </row>
    <row r="24" spans="1:18" x14ac:dyDescent="0.35">
      <c r="A24" s="2" t="s">
        <v>144</v>
      </c>
      <c r="B24" s="9">
        <v>100189</v>
      </c>
      <c r="C24" s="5">
        <v>38231</v>
      </c>
      <c r="D24" s="2">
        <v>132</v>
      </c>
      <c r="E24" s="2">
        <v>608</v>
      </c>
      <c r="F24" s="2">
        <v>352</v>
      </c>
      <c r="G24" s="7">
        <f t="shared" si="0"/>
        <v>100123</v>
      </c>
      <c r="H24" s="6">
        <v>100189</v>
      </c>
      <c r="I24" s="2"/>
      <c r="J24" s="2"/>
      <c r="K24" s="2" t="s">
        <v>145</v>
      </c>
      <c r="L24" s="9">
        <v>100144</v>
      </c>
      <c r="M24" s="5">
        <v>38238</v>
      </c>
      <c r="N24" s="2">
        <v>944</v>
      </c>
      <c r="O24" s="2">
        <v>206</v>
      </c>
      <c r="P24" s="2">
        <v>35</v>
      </c>
      <c r="Q24" s="7">
        <f t="shared" si="1"/>
        <v>100124</v>
      </c>
      <c r="R24" s="6">
        <v>100144</v>
      </c>
    </row>
    <row r="25" spans="1:18" x14ac:dyDescent="0.35">
      <c r="A25" s="2" t="s">
        <v>144</v>
      </c>
      <c r="B25" s="9">
        <v>100191</v>
      </c>
      <c r="C25" s="5">
        <v>38237</v>
      </c>
      <c r="D25" s="2">
        <v>235</v>
      </c>
      <c r="E25" s="2">
        <v>372</v>
      </c>
      <c r="F25" s="2">
        <v>779</v>
      </c>
      <c r="G25" s="7">
        <f t="shared" si="0"/>
        <v>100123</v>
      </c>
      <c r="H25" s="6">
        <v>100191</v>
      </c>
      <c r="I25" s="2"/>
      <c r="J25" s="2"/>
      <c r="K25" s="2" t="s">
        <v>147</v>
      </c>
      <c r="L25" s="9">
        <v>100145</v>
      </c>
      <c r="M25" s="5">
        <v>38238</v>
      </c>
      <c r="N25" s="2">
        <v>757</v>
      </c>
      <c r="O25" s="2">
        <v>227</v>
      </c>
      <c r="P25" s="2">
        <v>602</v>
      </c>
      <c r="Q25" s="7">
        <f t="shared" si="1"/>
        <v>100126</v>
      </c>
      <c r="R25" s="6">
        <v>100145</v>
      </c>
    </row>
    <row r="26" spans="1:18" x14ac:dyDescent="0.35">
      <c r="A26" s="2" t="s">
        <v>144</v>
      </c>
      <c r="B26" s="9">
        <v>100202</v>
      </c>
      <c r="C26" s="5">
        <v>38238</v>
      </c>
      <c r="D26" s="2">
        <v>13</v>
      </c>
      <c r="E26" s="2">
        <v>802</v>
      </c>
      <c r="F26" s="2">
        <v>991</v>
      </c>
      <c r="G26" s="7">
        <f t="shared" si="0"/>
        <v>100123</v>
      </c>
      <c r="H26" s="6">
        <v>100202</v>
      </c>
      <c r="I26" s="2"/>
      <c r="J26" s="2"/>
      <c r="K26" s="2" t="s">
        <v>149</v>
      </c>
      <c r="L26" s="9">
        <v>100146</v>
      </c>
      <c r="M26" s="5">
        <v>38239</v>
      </c>
      <c r="N26" s="2">
        <v>826</v>
      </c>
      <c r="O26" s="2">
        <v>931</v>
      </c>
      <c r="P26" s="2">
        <v>235</v>
      </c>
      <c r="Q26" s="7">
        <f t="shared" si="1"/>
        <v>100146</v>
      </c>
      <c r="R26" s="6">
        <v>100146</v>
      </c>
    </row>
    <row r="27" spans="1:18" x14ac:dyDescent="0.35">
      <c r="A27" s="2" t="s">
        <v>149</v>
      </c>
      <c r="B27" s="9">
        <v>100146</v>
      </c>
      <c r="C27" s="5">
        <v>38239</v>
      </c>
      <c r="D27" s="2">
        <v>826</v>
      </c>
      <c r="E27" s="2">
        <v>931</v>
      </c>
      <c r="F27" s="2">
        <v>235</v>
      </c>
      <c r="G27" s="7">
        <f t="shared" si="0"/>
        <v>100143</v>
      </c>
      <c r="H27" s="6">
        <v>100146</v>
      </c>
      <c r="I27" s="2"/>
      <c r="J27" s="2"/>
      <c r="K27" s="2" t="s">
        <v>144</v>
      </c>
      <c r="L27" s="9">
        <v>100147</v>
      </c>
      <c r="M27" s="5">
        <v>38229</v>
      </c>
      <c r="N27" s="2">
        <v>442</v>
      </c>
      <c r="O27" s="2">
        <v>608</v>
      </c>
      <c r="P27" s="2">
        <v>535</v>
      </c>
      <c r="Q27" s="7" t="e">
        <f t="shared" si="1"/>
        <v>#N/A</v>
      </c>
      <c r="R27" s="6">
        <v>100147</v>
      </c>
    </row>
    <row r="28" spans="1:18" x14ac:dyDescent="0.35">
      <c r="A28" s="2" t="s">
        <v>149</v>
      </c>
      <c r="B28" s="9">
        <v>100154</v>
      </c>
      <c r="C28" s="5">
        <v>38232</v>
      </c>
      <c r="D28" s="2">
        <v>718</v>
      </c>
      <c r="E28" s="2">
        <v>7</v>
      </c>
      <c r="F28" s="2">
        <v>97</v>
      </c>
      <c r="G28" s="7">
        <f t="shared" si="0"/>
        <v>100143</v>
      </c>
      <c r="H28" s="6">
        <v>100154</v>
      </c>
      <c r="I28" s="2"/>
      <c r="J28" s="2"/>
      <c r="K28" s="2" t="s">
        <v>144</v>
      </c>
      <c r="L28" s="9">
        <v>100148</v>
      </c>
      <c r="M28" s="5">
        <v>38233</v>
      </c>
      <c r="N28" s="2">
        <v>975</v>
      </c>
      <c r="O28" s="2">
        <v>831</v>
      </c>
      <c r="P28" s="2">
        <v>863</v>
      </c>
      <c r="Q28" s="7" t="e">
        <f t="shared" si="1"/>
        <v>#N/A</v>
      </c>
      <c r="R28" s="6">
        <v>100148</v>
      </c>
    </row>
    <row r="29" spans="1:18" x14ac:dyDescent="0.35">
      <c r="A29" s="2" t="s">
        <v>149</v>
      </c>
      <c r="B29" s="9">
        <v>100165</v>
      </c>
      <c r="C29" s="5">
        <v>38231</v>
      </c>
      <c r="D29" s="2">
        <v>162</v>
      </c>
      <c r="E29" s="2">
        <v>26</v>
      </c>
      <c r="F29" s="2">
        <v>518</v>
      </c>
      <c r="G29" s="7">
        <f t="shared" si="0"/>
        <v>100143</v>
      </c>
      <c r="H29" s="6">
        <v>100165</v>
      </c>
      <c r="I29" s="2"/>
      <c r="J29" s="2"/>
      <c r="K29" s="2" t="s">
        <v>146</v>
      </c>
      <c r="L29" s="9">
        <v>100149</v>
      </c>
      <c r="M29" s="5">
        <v>38231</v>
      </c>
      <c r="N29" s="2">
        <v>870</v>
      </c>
      <c r="O29" s="2">
        <v>674</v>
      </c>
      <c r="P29" s="2">
        <v>942</v>
      </c>
      <c r="Q29" s="7">
        <f t="shared" si="1"/>
        <v>100125</v>
      </c>
      <c r="R29" s="6">
        <v>100149</v>
      </c>
    </row>
    <row r="30" spans="1:18" x14ac:dyDescent="0.35">
      <c r="A30" s="2" t="s">
        <v>149</v>
      </c>
      <c r="B30" s="9">
        <v>100175</v>
      </c>
      <c r="C30" s="5">
        <v>38230</v>
      </c>
      <c r="D30" s="2">
        <v>587</v>
      </c>
      <c r="E30" s="2">
        <v>838</v>
      </c>
      <c r="F30" s="2">
        <v>788</v>
      </c>
      <c r="G30" s="7">
        <f t="shared" si="0"/>
        <v>100143</v>
      </c>
      <c r="H30" s="6">
        <v>100175</v>
      </c>
      <c r="I30" s="2"/>
      <c r="J30" s="2"/>
      <c r="K30" s="2" t="s">
        <v>143</v>
      </c>
      <c r="L30" s="9">
        <v>100150</v>
      </c>
      <c r="M30" s="5">
        <v>38233</v>
      </c>
      <c r="N30" s="2">
        <v>59</v>
      </c>
      <c r="O30" s="2">
        <v>48</v>
      </c>
      <c r="P30" s="2">
        <v>419</v>
      </c>
      <c r="Q30" s="7" t="e">
        <f t="shared" si="1"/>
        <v>#N/A</v>
      </c>
      <c r="R30" s="6">
        <v>100150</v>
      </c>
    </row>
    <row r="31" spans="1:18" x14ac:dyDescent="0.35">
      <c r="A31" s="2" t="s">
        <v>149</v>
      </c>
      <c r="B31" s="9">
        <v>100176</v>
      </c>
      <c r="C31" s="5">
        <v>38233</v>
      </c>
      <c r="D31" s="2">
        <v>421</v>
      </c>
      <c r="E31" s="2">
        <v>980</v>
      </c>
      <c r="F31" s="2">
        <v>393</v>
      </c>
      <c r="G31" s="7">
        <f t="shared" si="0"/>
        <v>100143</v>
      </c>
      <c r="H31" s="6">
        <v>100176</v>
      </c>
      <c r="I31" s="2"/>
      <c r="J31" s="2"/>
      <c r="K31" s="2" t="s">
        <v>145</v>
      </c>
      <c r="L31" s="9">
        <v>100151</v>
      </c>
      <c r="M31" s="5">
        <v>38232</v>
      </c>
      <c r="N31" s="2">
        <v>82</v>
      </c>
      <c r="O31" s="2">
        <v>319</v>
      </c>
      <c r="P31" s="2">
        <v>867</v>
      </c>
      <c r="Q31" s="7">
        <f t="shared" si="1"/>
        <v>100124</v>
      </c>
      <c r="R31" s="6">
        <v>100151</v>
      </c>
    </row>
    <row r="32" spans="1:18" x14ac:dyDescent="0.35">
      <c r="A32" s="2" t="s">
        <v>149</v>
      </c>
      <c r="B32" s="9">
        <v>100181</v>
      </c>
      <c r="C32" s="5">
        <v>38229</v>
      </c>
      <c r="D32" s="2">
        <v>527</v>
      </c>
      <c r="E32" s="2">
        <v>752</v>
      </c>
      <c r="F32" s="2">
        <v>963</v>
      </c>
      <c r="G32" s="7">
        <f t="shared" si="0"/>
        <v>100143</v>
      </c>
      <c r="H32" s="6">
        <v>100181</v>
      </c>
      <c r="I32" s="2"/>
      <c r="J32" s="2"/>
      <c r="K32" s="2" t="s">
        <v>147</v>
      </c>
      <c r="L32" s="9">
        <v>100152</v>
      </c>
      <c r="M32" s="5">
        <v>38232</v>
      </c>
      <c r="N32" s="2">
        <v>67</v>
      </c>
      <c r="O32" s="2">
        <v>759</v>
      </c>
      <c r="P32" s="2">
        <v>54</v>
      </c>
      <c r="Q32" s="7">
        <f t="shared" si="1"/>
        <v>100126</v>
      </c>
      <c r="R32" s="6">
        <v>100152</v>
      </c>
    </row>
    <row r="33" spans="1:18" x14ac:dyDescent="0.35">
      <c r="A33" s="2" t="s">
        <v>149</v>
      </c>
      <c r="B33" s="9">
        <v>100186</v>
      </c>
      <c r="C33" s="5">
        <v>38237</v>
      </c>
      <c r="D33" s="2">
        <v>40</v>
      </c>
      <c r="E33" s="2">
        <v>592</v>
      </c>
      <c r="F33" s="2">
        <v>27</v>
      </c>
      <c r="G33" s="7">
        <f t="shared" si="0"/>
        <v>100143</v>
      </c>
      <c r="H33" s="6">
        <v>100186</v>
      </c>
      <c r="I33" s="2"/>
      <c r="J33" s="2"/>
      <c r="K33" s="2" t="s">
        <v>147</v>
      </c>
      <c r="L33" s="9">
        <v>100153</v>
      </c>
      <c r="M33" s="5">
        <v>38240</v>
      </c>
      <c r="N33" s="2">
        <v>782</v>
      </c>
      <c r="O33" s="2">
        <v>832</v>
      </c>
      <c r="P33" s="2">
        <v>586</v>
      </c>
      <c r="Q33" s="7">
        <f t="shared" si="1"/>
        <v>100126</v>
      </c>
      <c r="R33" s="6">
        <v>100153</v>
      </c>
    </row>
    <row r="34" spans="1:18" x14ac:dyDescent="0.35">
      <c r="A34" s="2" t="s">
        <v>150</v>
      </c>
      <c r="B34" s="9">
        <v>100130</v>
      </c>
      <c r="C34" s="5">
        <v>38233</v>
      </c>
      <c r="D34" s="2">
        <v>67</v>
      </c>
      <c r="E34" s="2">
        <v>61</v>
      </c>
      <c r="F34" s="2">
        <v>587</v>
      </c>
      <c r="G34" s="7" t="e">
        <f t="shared" si="0"/>
        <v>#N/A</v>
      </c>
      <c r="H34" s="6" t="e">
        <v>#N/A</v>
      </c>
      <c r="I34" s="2"/>
      <c r="J34" s="2"/>
      <c r="K34" s="2" t="s">
        <v>149</v>
      </c>
      <c r="L34" s="9">
        <v>100154</v>
      </c>
      <c r="M34" s="5">
        <v>38232</v>
      </c>
      <c r="N34" s="2">
        <v>718</v>
      </c>
      <c r="O34" s="2">
        <v>7</v>
      </c>
      <c r="P34" s="2">
        <v>97</v>
      </c>
      <c r="Q34" s="7" t="e">
        <f t="shared" si="1"/>
        <v>#N/A</v>
      </c>
      <c r="R34" s="6">
        <v>100154</v>
      </c>
    </row>
    <row r="35" spans="1:18" x14ac:dyDescent="0.35">
      <c r="A35" s="2" t="s">
        <v>150</v>
      </c>
      <c r="B35" s="9">
        <v>100137</v>
      </c>
      <c r="C35" s="5">
        <v>38230</v>
      </c>
      <c r="D35" s="2">
        <v>542</v>
      </c>
      <c r="E35" s="2">
        <v>705</v>
      </c>
      <c r="F35" s="2">
        <v>946</v>
      </c>
      <c r="G35" s="7" t="e">
        <f t="shared" si="0"/>
        <v>#N/A</v>
      </c>
      <c r="H35" s="6" t="e">
        <v>#N/A</v>
      </c>
      <c r="I35" s="2"/>
      <c r="J35" s="2"/>
      <c r="K35" s="2" t="s">
        <v>145</v>
      </c>
      <c r="L35" s="9">
        <v>100155</v>
      </c>
      <c r="M35" s="5">
        <v>38229</v>
      </c>
      <c r="N35" s="2">
        <v>532</v>
      </c>
      <c r="O35" s="2">
        <v>614</v>
      </c>
      <c r="P35" s="2">
        <v>613</v>
      </c>
      <c r="Q35" s="7">
        <f t="shared" si="1"/>
        <v>100124</v>
      </c>
      <c r="R35" s="6">
        <v>100155</v>
      </c>
    </row>
    <row r="36" spans="1:18" x14ac:dyDescent="0.35">
      <c r="A36" s="2" t="s">
        <v>150</v>
      </c>
      <c r="B36" s="9">
        <v>100139</v>
      </c>
      <c r="C36" s="5">
        <v>38240</v>
      </c>
      <c r="D36" s="2">
        <v>458</v>
      </c>
      <c r="E36" s="2">
        <v>313</v>
      </c>
      <c r="F36" s="2">
        <v>831</v>
      </c>
      <c r="G36" s="7" t="e">
        <f t="shared" si="0"/>
        <v>#N/A</v>
      </c>
      <c r="H36" s="6" t="e">
        <v>#N/A</v>
      </c>
      <c r="I36" s="2"/>
      <c r="J36" s="2"/>
      <c r="K36" s="2" t="s">
        <v>146</v>
      </c>
      <c r="L36" s="9">
        <v>100156</v>
      </c>
      <c r="M36" s="5">
        <v>38238</v>
      </c>
      <c r="N36" s="2">
        <v>805</v>
      </c>
      <c r="O36" s="2">
        <v>642</v>
      </c>
      <c r="P36" s="2">
        <v>644</v>
      </c>
      <c r="Q36" s="7">
        <f t="shared" si="1"/>
        <v>100125</v>
      </c>
      <c r="R36" s="6">
        <v>100156</v>
      </c>
    </row>
    <row r="37" spans="1:18" x14ac:dyDescent="0.35">
      <c r="A37" s="2" t="s">
        <v>150</v>
      </c>
      <c r="B37" s="9">
        <v>100167</v>
      </c>
      <c r="C37" s="5">
        <v>38231</v>
      </c>
      <c r="D37" s="2">
        <v>23</v>
      </c>
      <c r="E37" s="2">
        <v>343</v>
      </c>
      <c r="F37" s="2">
        <v>165</v>
      </c>
      <c r="G37" s="7" t="e">
        <f t="shared" si="0"/>
        <v>#N/A</v>
      </c>
      <c r="H37" s="6" t="e">
        <v>#N/A</v>
      </c>
      <c r="I37" s="2"/>
      <c r="J37" s="2"/>
      <c r="K37" s="2" t="s">
        <v>145</v>
      </c>
      <c r="L37" s="9">
        <v>100157</v>
      </c>
      <c r="M37" s="5">
        <v>38240</v>
      </c>
      <c r="N37" s="2">
        <v>967</v>
      </c>
      <c r="O37" s="2">
        <v>364</v>
      </c>
      <c r="P37" s="2">
        <v>95</v>
      </c>
      <c r="Q37" s="7">
        <f t="shared" si="1"/>
        <v>100124</v>
      </c>
      <c r="R37" s="6">
        <v>100157</v>
      </c>
    </row>
    <row r="38" spans="1:18" x14ac:dyDescent="0.35">
      <c r="A38" s="2" t="s">
        <v>150</v>
      </c>
      <c r="B38" s="9">
        <v>100171</v>
      </c>
      <c r="C38" s="5">
        <v>38232</v>
      </c>
      <c r="D38" s="2">
        <v>310</v>
      </c>
      <c r="E38" s="2">
        <v>348</v>
      </c>
      <c r="F38" s="2">
        <v>294</v>
      </c>
      <c r="G38" s="7" t="e">
        <f t="shared" si="0"/>
        <v>#N/A</v>
      </c>
      <c r="H38" s="6" t="e">
        <v>#N/A</v>
      </c>
      <c r="I38" s="2"/>
      <c r="J38" s="2"/>
      <c r="K38" s="2" t="s">
        <v>146</v>
      </c>
      <c r="L38" s="9">
        <v>100158</v>
      </c>
      <c r="M38" s="5">
        <v>38229</v>
      </c>
      <c r="N38" s="2">
        <v>863</v>
      </c>
      <c r="O38" s="2">
        <v>642</v>
      </c>
      <c r="P38" s="2">
        <v>637</v>
      </c>
      <c r="Q38" s="7">
        <f t="shared" si="1"/>
        <v>100125</v>
      </c>
      <c r="R38" s="6">
        <v>100158</v>
      </c>
    </row>
    <row r="39" spans="1:18" x14ac:dyDescent="0.35">
      <c r="A39" s="2" t="s">
        <v>150</v>
      </c>
      <c r="B39" s="9">
        <v>100177</v>
      </c>
      <c r="C39" s="5">
        <v>38229</v>
      </c>
      <c r="D39" s="2">
        <v>185</v>
      </c>
      <c r="E39" s="2">
        <v>236</v>
      </c>
      <c r="F39" s="2">
        <v>562</v>
      </c>
      <c r="G39" s="7" t="e">
        <f t="shared" si="0"/>
        <v>#N/A</v>
      </c>
      <c r="H39" s="6" t="e">
        <v>#N/A</v>
      </c>
      <c r="I39" s="2"/>
      <c r="J39" s="2"/>
      <c r="K39" s="2" t="s">
        <v>145</v>
      </c>
      <c r="L39" s="9">
        <v>100159</v>
      </c>
      <c r="M39" s="5">
        <v>38231</v>
      </c>
      <c r="N39" s="2">
        <v>738</v>
      </c>
      <c r="O39" s="2">
        <v>244</v>
      </c>
      <c r="P39" s="2">
        <v>820</v>
      </c>
      <c r="Q39" s="7">
        <f t="shared" si="1"/>
        <v>100124</v>
      </c>
      <c r="R39" s="6">
        <v>100159</v>
      </c>
    </row>
    <row r="40" spans="1:18" x14ac:dyDescent="0.35">
      <c r="A40" s="2" t="s">
        <v>150</v>
      </c>
      <c r="B40" s="9">
        <v>100179</v>
      </c>
      <c r="C40" s="5">
        <v>38238</v>
      </c>
      <c r="D40" s="2">
        <v>524</v>
      </c>
      <c r="E40" s="2">
        <v>970</v>
      </c>
      <c r="F40" s="2">
        <v>831</v>
      </c>
      <c r="G40" s="7" t="e">
        <f t="shared" si="0"/>
        <v>#N/A</v>
      </c>
      <c r="H40" s="6" t="e">
        <v>#N/A</v>
      </c>
      <c r="I40" s="2"/>
      <c r="J40" s="2"/>
      <c r="K40" s="2" t="s">
        <v>146</v>
      </c>
      <c r="L40" s="9">
        <v>100160</v>
      </c>
      <c r="M40" s="5">
        <v>38240</v>
      </c>
      <c r="N40" s="2">
        <v>167</v>
      </c>
      <c r="O40" s="2">
        <v>609</v>
      </c>
      <c r="P40" s="2">
        <v>862</v>
      </c>
      <c r="Q40" s="7">
        <f t="shared" si="1"/>
        <v>100125</v>
      </c>
      <c r="R40" s="6">
        <v>100160</v>
      </c>
    </row>
    <row r="41" spans="1:18" x14ac:dyDescent="0.35">
      <c r="A41" s="2" t="s">
        <v>150</v>
      </c>
      <c r="B41" s="9">
        <v>100180</v>
      </c>
      <c r="C41" s="5">
        <v>38237</v>
      </c>
      <c r="D41" s="2">
        <v>904</v>
      </c>
      <c r="E41" s="2">
        <v>985</v>
      </c>
      <c r="F41" s="2">
        <v>784</v>
      </c>
      <c r="G41" s="7" t="e">
        <f t="shared" si="0"/>
        <v>#N/A</v>
      </c>
      <c r="H41" s="6" t="e">
        <v>#N/A</v>
      </c>
      <c r="I41" s="2"/>
      <c r="J41" s="2"/>
      <c r="K41" s="2" t="s">
        <v>148</v>
      </c>
      <c r="L41" s="9">
        <v>100161</v>
      </c>
      <c r="M41" s="5">
        <v>38229</v>
      </c>
      <c r="N41" s="2">
        <v>659</v>
      </c>
      <c r="O41" s="2">
        <v>554</v>
      </c>
      <c r="P41" s="2">
        <v>171</v>
      </c>
      <c r="Q41" s="7">
        <f t="shared" si="1"/>
        <v>100128</v>
      </c>
      <c r="R41" s="6">
        <v>100161</v>
      </c>
    </row>
    <row r="42" spans="1:18" x14ac:dyDescent="0.35">
      <c r="A42" s="2" t="s">
        <v>150</v>
      </c>
      <c r="B42" s="9">
        <v>100196</v>
      </c>
      <c r="C42" s="5">
        <v>38236</v>
      </c>
      <c r="D42" s="2">
        <v>483</v>
      </c>
      <c r="E42" s="2">
        <v>206</v>
      </c>
      <c r="F42" s="2">
        <v>881</v>
      </c>
      <c r="G42" s="7" t="e">
        <f t="shared" si="0"/>
        <v>#N/A</v>
      </c>
      <c r="H42" s="6" t="e">
        <v>#N/A</v>
      </c>
      <c r="I42" s="2"/>
      <c r="J42" s="2"/>
      <c r="K42" s="2" t="s">
        <v>147</v>
      </c>
      <c r="L42" s="9">
        <v>100162</v>
      </c>
      <c r="M42" s="5">
        <v>38233</v>
      </c>
      <c r="N42" s="2">
        <v>976</v>
      </c>
      <c r="O42" s="2">
        <v>836</v>
      </c>
      <c r="P42" s="2">
        <v>245</v>
      </c>
      <c r="Q42" s="7">
        <f t="shared" si="1"/>
        <v>100126</v>
      </c>
      <c r="R42" s="6">
        <v>100162</v>
      </c>
    </row>
    <row r="43" spans="1:18" x14ac:dyDescent="0.35">
      <c r="A43" s="2" t="s">
        <v>150</v>
      </c>
      <c r="B43" s="9">
        <v>100197</v>
      </c>
      <c r="C43" s="5">
        <v>38239</v>
      </c>
      <c r="D43" s="2">
        <v>883</v>
      </c>
      <c r="E43" s="2">
        <v>915</v>
      </c>
      <c r="F43" s="2">
        <v>583</v>
      </c>
      <c r="G43" s="7" t="e">
        <f t="shared" si="0"/>
        <v>#N/A</v>
      </c>
      <c r="H43" s="6" t="e">
        <v>#N/A</v>
      </c>
      <c r="I43" s="2"/>
      <c r="J43" s="2"/>
      <c r="K43" s="2" t="s">
        <v>147</v>
      </c>
      <c r="L43" s="9">
        <v>100163</v>
      </c>
      <c r="M43" s="5">
        <v>38236</v>
      </c>
      <c r="N43" s="2">
        <v>210</v>
      </c>
      <c r="O43" s="2">
        <v>90</v>
      </c>
      <c r="P43" s="2">
        <v>222</v>
      </c>
      <c r="Q43" s="7">
        <f t="shared" si="1"/>
        <v>100126</v>
      </c>
      <c r="R43" s="6">
        <v>100163</v>
      </c>
    </row>
    <row r="44" spans="1:18" x14ac:dyDescent="0.35">
      <c r="A44" s="2" t="s">
        <v>145</v>
      </c>
      <c r="B44" s="9">
        <v>100124</v>
      </c>
      <c r="C44" s="5">
        <v>38237</v>
      </c>
      <c r="D44" s="2">
        <v>131</v>
      </c>
      <c r="E44" s="2">
        <v>724</v>
      </c>
      <c r="F44" s="2">
        <v>231</v>
      </c>
      <c r="G44" s="7">
        <f t="shared" si="0"/>
        <v>100124</v>
      </c>
      <c r="H44" s="6">
        <v>100124</v>
      </c>
      <c r="I44" s="2"/>
      <c r="J44" s="2"/>
      <c r="K44" s="2" t="s">
        <v>143</v>
      </c>
      <c r="L44" s="9">
        <v>100164</v>
      </c>
      <c r="M44" s="5">
        <v>38229</v>
      </c>
      <c r="N44" s="2">
        <v>465</v>
      </c>
      <c r="O44" s="2">
        <v>391</v>
      </c>
      <c r="P44" s="2">
        <v>349</v>
      </c>
      <c r="Q44" s="7" t="e">
        <f t="shared" si="1"/>
        <v>#N/A</v>
      </c>
      <c r="R44" s="6">
        <v>100164</v>
      </c>
    </row>
    <row r="45" spans="1:18" x14ac:dyDescent="0.35">
      <c r="A45" s="2" t="s">
        <v>145</v>
      </c>
      <c r="B45" s="9">
        <v>100133</v>
      </c>
      <c r="C45" s="5">
        <v>38233</v>
      </c>
      <c r="D45" s="2">
        <v>897</v>
      </c>
      <c r="E45" s="2">
        <v>568</v>
      </c>
      <c r="F45" s="2">
        <v>421</v>
      </c>
      <c r="G45" s="7">
        <f t="shared" si="0"/>
        <v>100124</v>
      </c>
      <c r="H45" s="6">
        <v>100133</v>
      </c>
      <c r="I45" s="2"/>
      <c r="J45" s="2"/>
      <c r="K45" s="2" t="s">
        <v>149</v>
      </c>
      <c r="L45" s="9">
        <v>100165</v>
      </c>
      <c r="M45" s="5">
        <v>38231</v>
      </c>
      <c r="N45" s="2">
        <v>162</v>
      </c>
      <c r="O45" s="2">
        <v>26</v>
      </c>
      <c r="P45" s="2">
        <v>518</v>
      </c>
      <c r="Q45" s="7" t="e">
        <f t="shared" si="1"/>
        <v>#N/A</v>
      </c>
      <c r="R45" s="6">
        <v>100165</v>
      </c>
    </row>
    <row r="46" spans="1:18" x14ac:dyDescent="0.35">
      <c r="A46" s="2" t="s">
        <v>145</v>
      </c>
      <c r="B46" s="9">
        <v>100134</v>
      </c>
      <c r="C46" s="5">
        <v>38239</v>
      </c>
      <c r="D46" s="2">
        <v>372</v>
      </c>
      <c r="E46" s="2">
        <v>889</v>
      </c>
      <c r="F46" s="2">
        <v>686</v>
      </c>
      <c r="G46" s="7">
        <f t="shared" si="0"/>
        <v>100124</v>
      </c>
      <c r="H46" s="6">
        <v>100134</v>
      </c>
      <c r="I46" s="2"/>
      <c r="J46" s="2"/>
      <c r="K46" s="2" t="s">
        <v>147</v>
      </c>
      <c r="L46" s="9">
        <v>100166</v>
      </c>
      <c r="M46" s="5">
        <v>38231</v>
      </c>
      <c r="N46" s="2">
        <v>141</v>
      </c>
      <c r="O46" s="2">
        <v>332</v>
      </c>
      <c r="P46" s="2">
        <v>558</v>
      </c>
      <c r="Q46" s="7">
        <f t="shared" si="1"/>
        <v>100126</v>
      </c>
      <c r="R46" s="6">
        <v>100166</v>
      </c>
    </row>
    <row r="47" spans="1:18" x14ac:dyDescent="0.35">
      <c r="A47" s="2" t="s">
        <v>145</v>
      </c>
      <c r="B47" s="9">
        <v>100140</v>
      </c>
      <c r="C47" s="5">
        <v>38230</v>
      </c>
      <c r="D47" s="2">
        <v>233</v>
      </c>
      <c r="E47" s="2">
        <v>493</v>
      </c>
      <c r="F47" s="2">
        <v>839</v>
      </c>
      <c r="G47" s="7">
        <f t="shared" si="0"/>
        <v>100124</v>
      </c>
      <c r="H47" s="6">
        <v>100140</v>
      </c>
      <c r="I47" s="2"/>
      <c r="J47" s="2"/>
      <c r="K47" s="2" t="s">
        <v>149</v>
      </c>
      <c r="L47" s="9">
        <v>100168</v>
      </c>
      <c r="M47" s="5">
        <v>38236</v>
      </c>
      <c r="N47" s="2">
        <v>717</v>
      </c>
      <c r="O47" s="2">
        <v>98</v>
      </c>
      <c r="P47" s="2">
        <v>770</v>
      </c>
      <c r="Q47" s="7" t="e">
        <f t="shared" si="1"/>
        <v>#N/A</v>
      </c>
      <c r="R47" s="6" t="e">
        <v>#N/A</v>
      </c>
    </row>
    <row r="48" spans="1:18" x14ac:dyDescent="0.35">
      <c r="A48" s="2" t="s">
        <v>145</v>
      </c>
      <c r="B48" s="9">
        <v>100144</v>
      </c>
      <c r="C48" s="5">
        <v>38238</v>
      </c>
      <c r="D48" s="2">
        <v>944</v>
      </c>
      <c r="E48" s="2">
        <v>206</v>
      </c>
      <c r="F48" s="2">
        <v>35</v>
      </c>
      <c r="G48" s="7">
        <f t="shared" si="0"/>
        <v>100124</v>
      </c>
      <c r="H48" s="6">
        <v>100144</v>
      </c>
      <c r="I48" s="2"/>
      <c r="J48" s="2"/>
      <c r="K48" s="2" t="s">
        <v>143</v>
      </c>
      <c r="L48" s="9">
        <v>100169</v>
      </c>
      <c r="M48" s="5">
        <v>38231</v>
      </c>
      <c r="N48" s="2">
        <v>203</v>
      </c>
      <c r="O48" s="2">
        <v>409</v>
      </c>
      <c r="P48" s="2">
        <v>240</v>
      </c>
      <c r="Q48" s="7" t="e">
        <f t="shared" si="1"/>
        <v>#N/A</v>
      </c>
      <c r="R48" s="6">
        <v>100169</v>
      </c>
    </row>
    <row r="49" spans="1:18" x14ac:dyDescent="0.35">
      <c r="A49" s="2" t="s">
        <v>145</v>
      </c>
      <c r="B49" s="9">
        <v>100151</v>
      </c>
      <c r="C49" s="5">
        <v>38232</v>
      </c>
      <c r="D49" s="2">
        <v>82</v>
      </c>
      <c r="E49" s="2">
        <v>319</v>
      </c>
      <c r="F49" s="2">
        <v>867</v>
      </c>
      <c r="G49" s="7">
        <f t="shared" si="0"/>
        <v>100124</v>
      </c>
      <c r="H49" s="6">
        <v>100151</v>
      </c>
      <c r="I49" s="2"/>
      <c r="J49" s="2"/>
      <c r="K49" s="2" t="s">
        <v>148</v>
      </c>
      <c r="L49" s="9">
        <v>100170</v>
      </c>
      <c r="M49" s="5">
        <v>38232</v>
      </c>
      <c r="N49" s="2">
        <v>97</v>
      </c>
      <c r="O49" s="2">
        <v>333</v>
      </c>
      <c r="P49" s="2">
        <v>293</v>
      </c>
      <c r="Q49" s="7">
        <f t="shared" si="1"/>
        <v>100128</v>
      </c>
      <c r="R49" s="6">
        <v>100170</v>
      </c>
    </row>
    <row r="50" spans="1:18" x14ac:dyDescent="0.35">
      <c r="A50" s="2" t="s">
        <v>145</v>
      </c>
      <c r="B50" s="9">
        <v>100155</v>
      </c>
      <c r="C50" s="5">
        <v>38229</v>
      </c>
      <c r="D50" s="2">
        <v>532</v>
      </c>
      <c r="E50" s="2">
        <v>614</v>
      </c>
      <c r="F50" s="2">
        <v>613</v>
      </c>
      <c r="G50" s="7">
        <f t="shared" si="0"/>
        <v>100124</v>
      </c>
      <c r="H50" s="6">
        <v>100155</v>
      </c>
      <c r="I50" s="2"/>
      <c r="J50" s="2"/>
      <c r="K50" s="2" t="s">
        <v>143</v>
      </c>
      <c r="L50" s="9">
        <v>100172</v>
      </c>
      <c r="M50" s="5">
        <v>38232</v>
      </c>
      <c r="N50" s="2">
        <v>880</v>
      </c>
      <c r="O50" s="2">
        <v>740</v>
      </c>
      <c r="P50" s="2">
        <v>739</v>
      </c>
      <c r="Q50" s="7" t="e">
        <f t="shared" si="1"/>
        <v>#N/A</v>
      </c>
      <c r="R50" s="6">
        <v>100172</v>
      </c>
    </row>
    <row r="51" spans="1:18" x14ac:dyDescent="0.35">
      <c r="A51" s="2" t="s">
        <v>145</v>
      </c>
      <c r="B51" s="9">
        <v>100157</v>
      </c>
      <c r="C51" s="5">
        <v>38240</v>
      </c>
      <c r="D51" s="2">
        <v>967</v>
      </c>
      <c r="E51" s="2">
        <v>364</v>
      </c>
      <c r="F51" s="2">
        <v>95</v>
      </c>
      <c r="G51" s="7">
        <f t="shared" si="0"/>
        <v>100124</v>
      </c>
      <c r="H51" s="6">
        <v>100157</v>
      </c>
      <c r="I51" s="2"/>
      <c r="J51" s="2"/>
      <c r="K51" s="2" t="s">
        <v>143</v>
      </c>
      <c r="L51" s="9">
        <v>100173</v>
      </c>
      <c r="M51" s="5">
        <v>38236</v>
      </c>
      <c r="N51" s="2">
        <v>72</v>
      </c>
      <c r="O51" s="2">
        <v>617</v>
      </c>
      <c r="P51" s="2">
        <v>190</v>
      </c>
      <c r="Q51" s="7" t="e">
        <f t="shared" si="1"/>
        <v>#N/A</v>
      </c>
      <c r="R51" s="6">
        <v>100173</v>
      </c>
    </row>
    <row r="52" spans="1:18" x14ac:dyDescent="0.35">
      <c r="A52" s="2" t="s">
        <v>145</v>
      </c>
      <c r="B52" s="9">
        <v>100159</v>
      </c>
      <c r="C52" s="5">
        <v>38231</v>
      </c>
      <c r="D52" s="2">
        <v>738</v>
      </c>
      <c r="E52" s="2">
        <v>244</v>
      </c>
      <c r="F52" s="2">
        <v>820</v>
      </c>
      <c r="G52" s="7">
        <f t="shared" si="0"/>
        <v>100124</v>
      </c>
      <c r="H52" s="6">
        <v>100159</v>
      </c>
      <c r="I52" s="2"/>
      <c r="J52" s="2"/>
      <c r="K52" s="2" t="s">
        <v>144</v>
      </c>
      <c r="L52" s="9">
        <v>100174</v>
      </c>
      <c r="M52" s="5">
        <v>38240</v>
      </c>
      <c r="N52" s="2">
        <v>151</v>
      </c>
      <c r="O52" s="2">
        <v>378</v>
      </c>
      <c r="P52" s="2">
        <v>656</v>
      </c>
      <c r="Q52" s="7" t="e">
        <f t="shared" si="1"/>
        <v>#N/A</v>
      </c>
      <c r="R52" s="6">
        <v>100174</v>
      </c>
    </row>
    <row r="53" spans="1:18" x14ac:dyDescent="0.35">
      <c r="A53" s="2" t="s">
        <v>145</v>
      </c>
      <c r="B53" s="9">
        <v>100200</v>
      </c>
      <c r="C53" s="5">
        <v>38236</v>
      </c>
      <c r="D53" s="2">
        <v>433</v>
      </c>
      <c r="E53" s="2">
        <v>965</v>
      </c>
      <c r="F53" s="2">
        <v>992</v>
      </c>
      <c r="G53" s="7">
        <f t="shared" si="0"/>
        <v>100124</v>
      </c>
      <c r="H53" s="6">
        <v>100200</v>
      </c>
      <c r="I53" s="2"/>
      <c r="J53" s="2"/>
      <c r="K53" s="2" t="s">
        <v>149</v>
      </c>
      <c r="L53" s="9">
        <v>100175</v>
      </c>
      <c r="M53" s="5">
        <v>38230</v>
      </c>
      <c r="N53" s="2">
        <v>587</v>
      </c>
      <c r="O53" s="2">
        <v>838</v>
      </c>
      <c r="P53" s="2">
        <v>788</v>
      </c>
      <c r="Q53" s="7" t="e">
        <f t="shared" si="1"/>
        <v>#N/A</v>
      </c>
      <c r="R53" s="6">
        <v>100175</v>
      </c>
    </row>
    <row r="54" spans="1:18" x14ac:dyDescent="0.35">
      <c r="A54" s="2" t="s">
        <v>146</v>
      </c>
      <c r="B54" s="9">
        <v>100125</v>
      </c>
      <c r="C54" s="5">
        <v>38230</v>
      </c>
      <c r="D54" s="2">
        <v>489</v>
      </c>
      <c r="E54" s="2">
        <v>339</v>
      </c>
      <c r="F54" s="2">
        <v>62</v>
      </c>
      <c r="G54" s="7">
        <f t="shared" si="0"/>
        <v>100125</v>
      </c>
      <c r="H54" s="6">
        <v>100125</v>
      </c>
      <c r="I54" s="2"/>
      <c r="J54" s="2"/>
      <c r="K54" s="2" t="s">
        <v>149</v>
      </c>
      <c r="L54" s="9">
        <v>100176</v>
      </c>
      <c r="M54" s="5">
        <v>38233</v>
      </c>
      <c r="N54" s="2">
        <v>421</v>
      </c>
      <c r="O54" s="2">
        <v>980</v>
      </c>
      <c r="P54" s="2">
        <v>393</v>
      </c>
      <c r="Q54" s="7" t="e">
        <f t="shared" si="1"/>
        <v>#N/A</v>
      </c>
      <c r="R54" s="6">
        <v>100176</v>
      </c>
    </row>
    <row r="55" spans="1:18" x14ac:dyDescent="0.35">
      <c r="A55" s="2" t="s">
        <v>146</v>
      </c>
      <c r="B55" s="9">
        <v>100127</v>
      </c>
      <c r="C55" s="5">
        <v>38236</v>
      </c>
      <c r="D55" s="2">
        <v>169</v>
      </c>
      <c r="E55" s="2">
        <v>915</v>
      </c>
      <c r="F55" s="2">
        <v>400</v>
      </c>
      <c r="G55" s="7">
        <f t="shared" si="0"/>
        <v>100125</v>
      </c>
      <c r="H55" s="6">
        <v>100127</v>
      </c>
      <c r="I55" s="2"/>
      <c r="J55" s="2"/>
      <c r="K55" s="2" t="s">
        <v>146</v>
      </c>
      <c r="L55" s="9">
        <v>100178</v>
      </c>
      <c r="M55" s="5">
        <v>38239</v>
      </c>
      <c r="N55" s="2">
        <v>823</v>
      </c>
      <c r="O55" s="2">
        <v>722</v>
      </c>
      <c r="P55" s="2">
        <v>129</v>
      </c>
      <c r="Q55" s="7">
        <f t="shared" si="1"/>
        <v>100127</v>
      </c>
      <c r="R55" s="6">
        <v>100178</v>
      </c>
    </row>
    <row r="56" spans="1:18" x14ac:dyDescent="0.35">
      <c r="A56" s="2" t="s">
        <v>146</v>
      </c>
      <c r="B56" s="9">
        <v>100149</v>
      </c>
      <c r="C56" s="5">
        <v>38231</v>
      </c>
      <c r="D56" s="2">
        <v>870</v>
      </c>
      <c r="E56" s="2">
        <v>674</v>
      </c>
      <c r="F56" s="2">
        <v>942</v>
      </c>
      <c r="G56" s="7">
        <f t="shared" si="0"/>
        <v>100125</v>
      </c>
      <c r="H56" s="6">
        <v>100149</v>
      </c>
      <c r="I56" s="2"/>
      <c r="J56" s="2"/>
      <c r="K56" s="2" t="s">
        <v>149</v>
      </c>
      <c r="L56" s="9">
        <v>100181</v>
      </c>
      <c r="M56" s="5">
        <v>38229</v>
      </c>
      <c r="N56" s="2">
        <v>527</v>
      </c>
      <c r="O56" s="2">
        <v>752</v>
      </c>
      <c r="P56" s="2">
        <v>963</v>
      </c>
      <c r="Q56" s="7" t="e">
        <f t="shared" si="1"/>
        <v>#N/A</v>
      </c>
      <c r="R56" s="6">
        <v>100181</v>
      </c>
    </row>
    <row r="57" spans="1:18" x14ac:dyDescent="0.35">
      <c r="A57" s="2" t="s">
        <v>146</v>
      </c>
      <c r="B57" s="9">
        <v>100156</v>
      </c>
      <c r="C57" s="5">
        <v>38238</v>
      </c>
      <c r="D57" s="2">
        <v>805</v>
      </c>
      <c r="E57" s="2">
        <v>642</v>
      </c>
      <c r="F57" s="2">
        <v>644</v>
      </c>
      <c r="G57" s="7">
        <f t="shared" si="0"/>
        <v>100125</v>
      </c>
      <c r="H57" s="6">
        <v>100156</v>
      </c>
      <c r="I57" s="2"/>
      <c r="J57" s="2"/>
      <c r="K57" s="2" t="s">
        <v>146</v>
      </c>
      <c r="L57" s="9">
        <v>100182</v>
      </c>
      <c r="M57" s="5">
        <v>38232</v>
      </c>
      <c r="N57" s="2">
        <v>299</v>
      </c>
      <c r="O57" s="2">
        <v>719</v>
      </c>
      <c r="P57" s="2">
        <v>145</v>
      </c>
      <c r="Q57" s="7">
        <f t="shared" si="1"/>
        <v>100156</v>
      </c>
      <c r="R57" s="6">
        <v>100182</v>
      </c>
    </row>
    <row r="58" spans="1:18" x14ac:dyDescent="0.35">
      <c r="A58" s="2" t="s">
        <v>146</v>
      </c>
      <c r="B58" s="9">
        <v>100158</v>
      </c>
      <c r="C58" s="5">
        <v>38229</v>
      </c>
      <c r="D58" s="2">
        <v>863</v>
      </c>
      <c r="E58" s="2">
        <v>642</v>
      </c>
      <c r="F58" s="2">
        <v>637</v>
      </c>
      <c r="G58" s="7">
        <f t="shared" si="0"/>
        <v>100125</v>
      </c>
      <c r="H58" s="6">
        <v>100158</v>
      </c>
      <c r="I58" s="2"/>
      <c r="J58" s="2"/>
      <c r="K58" s="2" t="s">
        <v>143</v>
      </c>
      <c r="L58" s="9">
        <v>100183</v>
      </c>
      <c r="M58" s="5">
        <v>38230</v>
      </c>
      <c r="N58" s="2">
        <v>464</v>
      </c>
      <c r="O58" s="2">
        <v>333</v>
      </c>
      <c r="P58" s="2">
        <v>382</v>
      </c>
      <c r="Q58" s="7" t="e">
        <f t="shared" si="1"/>
        <v>#N/A</v>
      </c>
      <c r="R58" s="6">
        <v>100183</v>
      </c>
    </row>
    <row r="59" spans="1:18" x14ac:dyDescent="0.35">
      <c r="A59" s="2" t="s">
        <v>146</v>
      </c>
      <c r="B59" s="9">
        <v>100160</v>
      </c>
      <c r="C59" s="5">
        <v>38240</v>
      </c>
      <c r="D59" s="2">
        <v>167</v>
      </c>
      <c r="E59" s="2">
        <v>609</v>
      </c>
      <c r="F59" s="2">
        <v>862</v>
      </c>
      <c r="G59" s="7">
        <f t="shared" si="0"/>
        <v>100125</v>
      </c>
      <c r="H59" s="6">
        <v>100160</v>
      </c>
      <c r="I59" s="2"/>
      <c r="J59" s="2"/>
      <c r="K59" s="2" t="s">
        <v>149</v>
      </c>
      <c r="L59" s="9">
        <v>100184</v>
      </c>
      <c r="M59" s="5">
        <v>38240</v>
      </c>
      <c r="N59" s="2">
        <v>385</v>
      </c>
      <c r="O59" s="2">
        <v>890</v>
      </c>
      <c r="P59" s="2">
        <v>338</v>
      </c>
      <c r="Q59" s="7" t="e">
        <f t="shared" si="1"/>
        <v>#N/A</v>
      </c>
      <c r="R59" s="6" t="e">
        <v>#N/A</v>
      </c>
    </row>
    <row r="60" spans="1:18" x14ac:dyDescent="0.35">
      <c r="A60" s="2" t="s">
        <v>146</v>
      </c>
      <c r="B60" s="9">
        <v>100178</v>
      </c>
      <c r="C60" s="5">
        <v>38239</v>
      </c>
      <c r="D60" s="2">
        <v>823</v>
      </c>
      <c r="E60" s="2">
        <v>722</v>
      </c>
      <c r="F60" s="2">
        <v>129</v>
      </c>
      <c r="G60" s="7">
        <f t="shared" si="0"/>
        <v>100125</v>
      </c>
      <c r="H60" s="6">
        <v>100178</v>
      </c>
      <c r="I60" s="2"/>
      <c r="J60" s="2"/>
      <c r="K60" s="2" t="s">
        <v>148</v>
      </c>
      <c r="L60" s="9">
        <v>100185</v>
      </c>
      <c r="M60" s="5">
        <v>38236</v>
      </c>
      <c r="N60" s="2">
        <v>148</v>
      </c>
      <c r="O60" s="2">
        <v>618</v>
      </c>
      <c r="P60" s="2">
        <v>659</v>
      </c>
      <c r="Q60" s="7">
        <f t="shared" si="1"/>
        <v>100128</v>
      </c>
      <c r="R60" s="6">
        <v>100185</v>
      </c>
    </row>
    <row r="61" spans="1:18" x14ac:dyDescent="0.35">
      <c r="A61" s="2" t="s">
        <v>146</v>
      </c>
      <c r="B61" s="9">
        <v>100182</v>
      </c>
      <c r="C61" s="5">
        <v>38232</v>
      </c>
      <c r="D61" s="2">
        <v>299</v>
      </c>
      <c r="E61" s="2">
        <v>719</v>
      </c>
      <c r="F61" s="2">
        <v>145</v>
      </c>
      <c r="G61" s="7">
        <f t="shared" si="0"/>
        <v>100125</v>
      </c>
      <c r="H61" s="6">
        <v>100182</v>
      </c>
      <c r="I61" s="2"/>
      <c r="J61" s="2"/>
      <c r="K61" s="2" t="s">
        <v>149</v>
      </c>
      <c r="L61" s="9">
        <v>100186</v>
      </c>
      <c r="M61" s="5">
        <v>38237</v>
      </c>
      <c r="N61" s="2">
        <v>40</v>
      </c>
      <c r="O61" s="2">
        <v>592</v>
      </c>
      <c r="P61" s="2">
        <v>27</v>
      </c>
      <c r="Q61" s="7" t="e">
        <f t="shared" si="1"/>
        <v>#N/A</v>
      </c>
      <c r="R61" s="6">
        <v>100186</v>
      </c>
    </row>
    <row r="62" spans="1:18" x14ac:dyDescent="0.35">
      <c r="A62" s="2" t="s">
        <v>146</v>
      </c>
      <c r="B62" s="9">
        <v>100187</v>
      </c>
      <c r="C62" s="5">
        <v>38237</v>
      </c>
      <c r="D62" s="2">
        <v>222</v>
      </c>
      <c r="E62" s="2">
        <v>144</v>
      </c>
      <c r="F62" s="2">
        <v>294</v>
      </c>
      <c r="G62" s="7">
        <f t="shared" si="0"/>
        <v>100125</v>
      </c>
      <c r="H62" s="6">
        <v>100187</v>
      </c>
      <c r="I62" s="2"/>
      <c r="J62" s="2"/>
      <c r="K62" s="2" t="s">
        <v>146</v>
      </c>
      <c r="L62" s="9">
        <v>100187</v>
      </c>
      <c r="M62" s="5">
        <v>38237</v>
      </c>
      <c r="N62" s="2">
        <v>222</v>
      </c>
      <c r="O62" s="2">
        <v>144</v>
      </c>
      <c r="P62" s="2">
        <v>294</v>
      </c>
      <c r="Q62" s="7">
        <f t="shared" si="1"/>
        <v>100187</v>
      </c>
      <c r="R62" s="6">
        <v>100187</v>
      </c>
    </row>
    <row r="63" spans="1:18" x14ac:dyDescent="0.35">
      <c r="A63" s="2" t="s">
        <v>146</v>
      </c>
      <c r="B63" s="9">
        <v>100192</v>
      </c>
      <c r="C63" s="5">
        <v>38233</v>
      </c>
      <c r="D63" s="2">
        <v>861</v>
      </c>
      <c r="E63" s="2">
        <v>303</v>
      </c>
      <c r="F63" s="2">
        <v>50</v>
      </c>
      <c r="G63" s="7">
        <f t="shared" si="0"/>
        <v>100125</v>
      </c>
      <c r="H63" s="6">
        <v>100192</v>
      </c>
      <c r="I63" s="2"/>
      <c r="J63" s="2"/>
      <c r="K63" s="2" t="s">
        <v>148</v>
      </c>
      <c r="L63" s="9">
        <v>100188</v>
      </c>
      <c r="M63" s="5">
        <v>38231</v>
      </c>
      <c r="N63" s="2">
        <v>923</v>
      </c>
      <c r="O63" s="2">
        <v>863</v>
      </c>
      <c r="P63" s="2">
        <v>573</v>
      </c>
      <c r="Q63" s="7">
        <f t="shared" si="1"/>
        <v>100128</v>
      </c>
      <c r="R63" s="6">
        <v>100188</v>
      </c>
    </row>
    <row r="64" spans="1:18" x14ac:dyDescent="0.35">
      <c r="A64" s="2" t="s">
        <v>147</v>
      </c>
      <c r="B64" s="9">
        <v>100126</v>
      </c>
      <c r="C64" s="5">
        <v>38237</v>
      </c>
      <c r="D64" s="2">
        <v>192</v>
      </c>
      <c r="E64" s="2">
        <v>118</v>
      </c>
      <c r="F64" s="2">
        <v>68</v>
      </c>
      <c r="G64" s="7">
        <f t="shared" si="0"/>
        <v>100126</v>
      </c>
      <c r="H64" s="6">
        <v>100126</v>
      </c>
      <c r="I64" s="2"/>
      <c r="J64" s="2"/>
      <c r="K64" s="2" t="s">
        <v>144</v>
      </c>
      <c r="L64" s="9">
        <v>100189</v>
      </c>
      <c r="M64" s="5">
        <v>38231</v>
      </c>
      <c r="N64" s="2">
        <v>132</v>
      </c>
      <c r="O64" s="2">
        <v>608</v>
      </c>
      <c r="P64" s="2">
        <v>352</v>
      </c>
      <c r="Q64" s="7" t="e">
        <f t="shared" si="1"/>
        <v>#N/A</v>
      </c>
      <c r="R64" s="6">
        <v>100189</v>
      </c>
    </row>
    <row r="65" spans="1:18" x14ac:dyDescent="0.35">
      <c r="A65" s="2" t="s">
        <v>147</v>
      </c>
      <c r="B65" s="9">
        <v>100145</v>
      </c>
      <c r="C65" s="5">
        <v>38238</v>
      </c>
      <c r="D65" s="2">
        <v>757</v>
      </c>
      <c r="E65" s="2">
        <v>227</v>
      </c>
      <c r="F65" s="2">
        <v>602</v>
      </c>
      <c r="G65" s="7">
        <f t="shared" si="0"/>
        <v>100126</v>
      </c>
      <c r="H65" s="6">
        <v>100145</v>
      </c>
      <c r="I65" s="2"/>
      <c r="J65" s="2"/>
      <c r="K65" s="2" t="s">
        <v>148</v>
      </c>
      <c r="L65" s="9">
        <v>100190</v>
      </c>
      <c r="M65" s="5">
        <v>38237</v>
      </c>
      <c r="N65" s="2">
        <v>274</v>
      </c>
      <c r="O65" s="2">
        <v>933</v>
      </c>
      <c r="P65" s="2">
        <v>951</v>
      </c>
      <c r="Q65" s="7">
        <f t="shared" si="1"/>
        <v>100128</v>
      </c>
      <c r="R65" s="6">
        <v>100190</v>
      </c>
    </row>
    <row r="66" spans="1:18" x14ac:dyDescent="0.35">
      <c r="A66" s="2" t="s">
        <v>147</v>
      </c>
      <c r="B66" s="9">
        <v>100152</v>
      </c>
      <c r="C66" s="5">
        <v>38232</v>
      </c>
      <c r="D66" s="2">
        <v>67</v>
      </c>
      <c r="E66" s="2">
        <v>759</v>
      </c>
      <c r="F66" s="2">
        <v>54</v>
      </c>
      <c r="G66" s="7">
        <f t="shared" si="0"/>
        <v>100126</v>
      </c>
      <c r="H66" s="6">
        <v>100152</v>
      </c>
      <c r="I66" s="2"/>
      <c r="J66" s="2"/>
      <c r="K66" s="2" t="s">
        <v>144</v>
      </c>
      <c r="L66" s="9">
        <v>100191</v>
      </c>
      <c r="M66" s="5">
        <v>38237</v>
      </c>
      <c r="N66" s="2">
        <v>235</v>
      </c>
      <c r="O66" s="2">
        <v>372</v>
      </c>
      <c r="P66" s="2">
        <v>779</v>
      </c>
      <c r="Q66" s="7" t="e">
        <f t="shared" si="1"/>
        <v>#N/A</v>
      </c>
      <c r="R66" s="6">
        <v>100191</v>
      </c>
    </row>
    <row r="67" spans="1:18" x14ac:dyDescent="0.35">
      <c r="A67" s="2" t="s">
        <v>147</v>
      </c>
      <c r="B67" s="9">
        <v>100153</v>
      </c>
      <c r="C67" s="5">
        <v>38240</v>
      </c>
      <c r="D67" s="2">
        <v>782</v>
      </c>
      <c r="E67" s="2">
        <v>832</v>
      </c>
      <c r="F67" s="2">
        <v>586</v>
      </c>
      <c r="G67" s="7">
        <f t="shared" si="0"/>
        <v>100126</v>
      </c>
      <c r="H67" s="6">
        <v>100153</v>
      </c>
      <c r="I67" s="2"/>
      <c r="J67" s="2"/>
      <c r="K67" s="2" t="s">
        <v>146</v>
      </c>
      <c r="L67" s="9">
        <v>100192</v>
      </c>
      <c r="M67" s="5">
        <v>38233</v>
      </c>
      <c r="N67" s="2">
        <v>861</v>
      </c>
      <c r="O67" s="2">
        <v>303</v>
      </c>
      <c r="P67" s="2">
        <v>50</v>
      </c>
      <c r="Q67" s="7" t="e">
        <f t="shared" si="1"/>
        <v>#N/A</v>
      </c>
      <c r="R67" s="6">
        <v>100192</v>
      </c>
    </row>
    <row r="68" spans="1:18" x14ac:dyDescent="0.35">
      <c r="A68" s="2" t="s">
        <v>147</v>
      </c>
      <c r="B68" s="9">
        <v>100162</v>
      </c>
      <c r="C68" s="5">
        <v>38233</v>
      </c>
      <c r="D68" s="2">
        <v>976</v>
      </c>
      <c r="E68" s="2">
        <v>836</v>
      </c>
      <c r="F68" s="2">
        <v>245</v>
      </c>
      <c r="G68" s="7">
        <f t="shared" si="0"/>
        <v>100126</v>
      </c>
      <c r="H68" s="6">
        <v>100162</v>
      </c>
      <c r="I68" s="2"/>
      <c r="J68" s="2"/>
      <c r="K68" s="2" t="s">
        <v>147</v>
      </c>
      <c r="L68" s="9">
        <v>100193</v>
      </c>
      <c r="M68" s="5">
        <v>38229</v>
      </c>
      <c r="N68" s="2">
        <v>821</v>
      </c>
      <c r="O68" s="2">
        <v>782</v>
      </c>
      <c r="P68" s="2">
        <v>782</v>
      </c>
      <c r="Q68" s="7">
        <f t="shared" si="1"/>
        <v>100162</v>
      </c>
      <c r="R68" s="6">
        <v>100193</v>
      </c>
    </row>
    <row r="69" spans="1:18" x14ac:dyDescent="0.35">
      <c r="A69" s="2" t="s">
        <v>147</v>
      </c>
      <c r="B69" s="9">
        <v>100163</v>
      </c>
      <c r="C69" s="5">
        <v>38236</v>
      </c>
      <c r="D69" s="2">
        <v>210</v>
      </c>
      <c r="E69" s="2">
        <v>90</v>
      </c>
      <c r="F69" s="2">
        <v>222</v>
      </c>
      <c r="G69" s="7">
        <f t="shared" si="0"/>
        <v>100126</v>
      </c>
      <c r="H69" s="6">
        <v>100163</v>
      </c>
      <c r="I69" s="2"/>
      <c r="J69" s="2"/>
      <c r="K69" s="2" t="s">
        <v>147</v>
      </c>
      <c r="L69" s="9">
        <v>100194</v>
      </c>
      <c r="M69" s="5">
        <v>38239</v>
      </c>
      <c r="N69" s="2">
        <v>101</v>
      </c>
      <c r="O69" s="2">
        <v>680</v>
      </c>
      <c r="P69" s="2">
        <v>771</v>
      </c>
      <c r="Q69" s="7">
        <f t="shared" si="1"/>
        <v>100163</v>
      </c>
      <c r="R69" s="6">
        <v>100194</v>
      </c>
    </row>
    <row r="70" spans="1:18" x14ac:dyDescent="0.35">
      <c r="A70" s="2" t="s">
        <v>147</v>
      </c>
      <c r="B70" s="9">
        <v>100166</v>
      </c>
      <c r="C70" s="5">
        <v>38231</v>
      </c>
      <c r="D70" s="2">
        <v>141</v>
      </c>
      <c r="E70" s="2">
        <v>332</v>
      </c>
      <c r="F70" s="2">
        <v>558</v>
      </c>
      <c r="G70" s="7">
        <f t="shared" si="0"/>
        <v>100126</v>
      </c>
      <c r="H70" s="6">
        <v>100166</v>
      </c>
      <c r="I70" s="2"/>
      <c r="J70" s="2"/>
      <c r="K70" s="2" t="s">
        <v>143</v>
      </c>
      <c r="L70" s="9">
        <v>100195</v>
      </c>
      <c r="M70" s="5">
        <v>38239</v>
      </c>
      <c r="N70" s="2">
        <v>881</v>
      </c>
      <c r="O70" s="2">
        <v>97</v>
      </c>
      <c r="P70" s="2">
        <v>905</v>
      </c>
      <c r="Q70" s="7" t="e">
        <f t="shared" si="1"/>
        <v>#N/A</v>
      </c>
      <c r="R70" s="6">
        <v>100195</v>
      </c>
    </row>
    <row r="71" spans="1:18" x14ac:dyDescent="0.35">
      <c r="A71" s="2" t="s">
        <v>147</v>
      </c>
      <c r="B71" s="9">
        <v>100193</v>
      </c>
      <c r="C71" s="5">
        <v>38229</v>
      </c>
      <c r="D71" s="2">
        <v>821</v>
      </c>
      <c r="E71" s="2">
        <v>782</v>
      </c>
      <c r="F71" s="2">
        <v>782</v>
      </c>
      <c r="G71" s="7">
        <f t="shared" ref="G71:G82" si="2">VLOOKUP(A71,$K$6:$P$75,2,0)</f>
        <v>100126</v>
      </c>
      <c r="H71" s="6">
        <v>100193</v>
      </c>
      <c r="I71" s="2"/>
      <c r="J71" s="2"/>
      <c r="K71" s="2" t="s">
        <v>148</v>
      </c>
      <c r="L71" s="9">
        <v>100198</v>
      </c>
      <c r="M71" s="5">
        <v>38239</v>
      </c>
      <c r="N71" s="2">
        <v>183</v>
      </c>
      <c r="O71" s="2">
        <v>147</v>
      </c>
      <c r="P71" s="2">
        <v>82</v>
      </c>
      <c r="Q71" s="7">
        <f t="shared" ref="Q71:Q75" si="3">VLOOKUP(K71,A71:H147,2,0)</f>
        <v>100128</v>
      </c>
      <c r="R71" s="6">
        <v>100198</v>
      </c>
    </row>
    <row r="72" spans="1:18" x14ac:dyDescent="0.35">
      <c r="A72" s="2" t="s">
        <v>147</v>
      </c>
      <c r="B72" s="9">
        <v>100194</v>
      </c>
      <c r="C72" s="5">
        <v>38239</v>
      </c>
      <c r="D72" s="2">
        <v>101</v>
      </c>
      <c r="E72" s="2">
        <v>680</v>
      </c>
      <c r="F72" s="2">
        <v>771</v>
      </c>
      <c r="G72" s="7">
        <f t="shared" si="2"/>
        <v>100126</v>
      </c>
      <c r="H72" s="6">
        <v>100194</v>
      </c>
      <c r="I72" s="2"/>
      <c r="J72" s="2"/>
      <c r="K72" s="2" t="s">
        <v>148</v>
      </c>
      <c r="L72" s="9">
        <v>100199</v>
      </c>
      <c r="M72" s="5">
        <v>38240</v>
      </c>
      <c r="N72" s="2">
        <v>810</v>
      </c>
      <c r="O72" s="2">
        <v>842</v>
      </c>
      <c r="P72" s="2">
        <v>422</v>
      </c>
      <c r="Q72" s="7">
        <f t="shared" si="3"/>
        <v>100128</v>
      </c>
      <c r="R72" s="6">
        <v>100199</v>
      </c>
    </row>
    <row r="73" spans="1:18" x14ac:dyDescent="0.35">
      <c r="A73" s="2" t="s">
        <v>147</v>
      </c>
      <c r="B73" s="9">
        <v>100201</v>
      </c>
      <c r="C73" s="5">
        <v>38230</v>
      </c>
      <c r="D73" s="2">
        <v>431</v>
      </c>
      <c r="E73" s="2">
        <v>672</v>
      </c>
      <c r="F73" s="2">
        <v>322</v>
      </c>
      <c r="G73" s="7">
        <f t="shared" si="2"/>
        <v>100126</v>
      </c>
      <c r="H73" s="6">
        <v>100201</v>
      </c>
      <c r="I73" s="2"/>
      <c r="J73" s="2"/>
      <c r="K73" s="2" t="s">
        <v>145</v>
      </c>
      <c r="L73" s="9">
        <v>100200</v>
      </c>
      <c r="M73" s="5">
        <v>38236</v>
      </c>
      <c r="N73" s="2">
        <v>433</v>
      </c>
      <c r="O73" s="2">
        <v>965</v>
      </c>
      <c r="P73" s="2">
        <v>992</v>
      </c>
      <c r="Q73" s="7" t="e">
        <f t="shared" si="3"/>
        <v>#N/A</v>
      </c>
      <c r="R73" s="6">
        <v>100200</v>
      </c>
    </row>
    <row r="74" spans="1:18" x14ac:dyDescent="0.35">
      <c r="A74" s="2" t="s">
        <v>148</v>
      </c>
      <c r="B74" s="9">
        <v>100128</v>
      </c>
      <c r="C74" s="5">
        <v>38230</v>
      </c>
      <c r="D74" s="2">
        <v>515</v>
      </c>
      <c r="E74" s="2">
        <v>320</v>
      </c>
      <c r="F74" s="2">
        <v>181</v>
      </c>
      <c r="G74" s="7">
        <f t="shared" si="2"/>
        <v>100128</v>
      </c>
      <c r="H74" s="6">
        <v>100128</v>
      </c>
      <c r="I74" s="2"/>
      <c r="J74" s="2"/>
      <c r="K74" s="2" t="s">
        <v>147</v>
      </c>
      <c r="L74" s="9">
        <v>100201</v>
      </c>
      <c r="M74" s="5">
        <v>38230</v>
      </c>
      <c r="N74" s="2">
        <v>431</v>
      </c>
      <c r="O74" s="2">
        <v>672</v>
      </c>
      <c r="P74" s="2">
        <v>322</v>
      </c>
      <c r="Q74" s="7" t="e">
        <f t="shared" si="3"/>
        <v>#N/A</v>
      </c>
      <c r="R74" s="6">
        <v>100201</v>
      </c>
    </row>
    <row r="75" spans="1:18" x14ac:dyDescent="0.35">
      <c r="A75" s="2" t="s">
        <v>148</v>
      </c>
      <c r="B75" s="9">
        <v>100131</v>
      </c>
      <c r="C75" s="5">
        <v>38233</v>
      </c>
      <c r="D75" s="2">
        <v>195</v>
      </c>
      <c r="E75" s="2">
        <v>259</v>
      </c>
      <c r="F75" s="2">
        <v>916</v>
      </c>
      <c r="G75" s="7">
        <f t="shared" si="2"/>
        <v>100128</v>
      </c>
      <c r="H75" s="6">
        <v>100131</v>
      </c>
      <c r="I75" s="2"/>
      <c r="J75" s="2"/>
      <c r="K75" s="2" t="s">
        <v>144</v>
      </c>
      <c r="L75" s="9">
        <v>100202</v>
      </c>
      <c r="M75" s="5">
        <v>38238</v>
      </c>
      <c r="N75" s="2">
        <v>13</v>
      </c>
      <c r="O75" s="2">
        <v>802</v>
      </c>
      <c r="P75" s="2">
        <v>991</v>
      </c>
      <c r="Q75" s="7" t="e">
        <f t="shared" si="3"/>
        <v>#N/A</v>
      </c>
      <c r="R75" s="6">
        <v>100202</v>
      </c>
    </row>
    <row r="76" spans="1:18" x14ac:dyDescent="0.35">
      <c r="A76" s="2" t="s">
        <v>148</v>
      </c>
      <c r="B76" s="9">
        <v>100161</v>
      </c>
      <c r="C76" s="5">
        <v>38229</v>
      </c>
      <c r="D76" s="2">
        <v>659</v>
      </c>
      <c r="E76" s="2">
        <v>554</v>
      </c>
      <c r="F76" s="2">
        <v>171</v>
      </c>
      <c r="G76" s="7">
        <f t="shared" si="2"/>
        <v>100128</v>
      </c>
      <c r="H76" s="6">
        <v>100161</v>
      </c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5">
      <c r="A77" s="2" t="s">
        <v>148</v>
      </c>
      <c r="B77" s="9">
        <v>100170</v>
      </c>
      <c r="C77" s="5">
        <v>38232</v>
      </c>
      <c r="D77" s="2">
        <v>97</v>
      </c>
      <c r="E77" s="2">
        <v>333</v>
      </c>
      <c r="F77" s="2">
        <v>293</v>
      </c>
      <c r="G77" s="7">
        <f t="shared" si="2"/>
        <v>100128</v>
      </c>
      <c r="H77" s="6">
        <v>100170</v>
      </c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5">
      <c r="A78" s="2" t="s">
        <v>148</v>
      </c>
      <c r="B78" s="9">
        <v>100185</v>
      </c>
      <c r="C78" s="5">
        <v>38236</v>
      </c>
      <c r="D78" s="2">
        <v>148</v>
      </c>
      <c r="E78" s="2">
        <v>618</v>
      </c>
      <c r="F78" s="2">
        <v>659</v>
      </c>
      <c r="G78" s="7">
        <f t="shared" si="2"/>
        <v>100128</v>
      </c>
      <c r="H78" s="6">
        <v>100185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5">
      <c r="A79" s="2" t="s">
        <v>148</v>
      </c>
      <c r="B79" s="9">
        <v>100188</v>
      </c>
      <c r="C79" s="5">
        <v>38231</v>
      </c>
      <c r="D79" s="2">
        <v>923</v>
      </c>
      <c r="E79" s="2">
        <v>863</v>
      </c>
      <c r="F79" s="2">
        <v>573</v>
      </c>
      <c r="G79" s="7">
        <f t="shared" si="2"/>
        <v>100128</v>
      </c>
      <c r="H79" s="6">
        <v>100188</v>
      </c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5">
      <c r="A80" s="2" t="s">
        <v>148</v>
      </c>
      <c r="B80" s="9">
        <v>100190</v>
      </c>
      <c r="C80" s="5">
        <v>38237</v>
      </c>
      <c r="D80" s="2">
        <v>274</v>
      </c>
      <c r="E80" s="2">
        <v>933</v>
      </c>
      <c r="F80" s="2">
        <v>951</v>
      </c>
      <c r="G80" s="7">
        <f t="shared" si="2"/>
        <v>100128</v>
      </c>
      <c r="H80" s="6">
        <v>100190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5">
      <c r="A81" s="2" t="s">
        <v>148</v>
      </c>
      <c r="B81" s="9">
        <v>100198</v>
      </c>
      <c r="C81" s="5">
        <v>38239</v>
      </c>
      <c r="D81" s="2">
        <v>183</v>
      </c>
      <c r="E81" s="2">
        <v>147</v>
      </c>
      <c r="F81" s="2">
        <v>82</v>
      </c>
      <c r="G81" s="7">
        <f t="shared" si="2"/>
        <v>100128</v>
      </c>
      <c r="H81" s="6">
        <v>100198</v>
      </c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5">
      <c r="A82" s="2" t="s">
        <v>148</v>
      </c>
      <c r="B82" s="9">
        <v>100199</v>
      </c>
      <c r="C82" s="5">
        <v>38240</v>
      </c>
      <c r="D82" s="2">
        <v>810</v>
      </c>
      <c r="E82" s="2">
        <v>842</v>
      </c>
      <c r="F82" s="2">
        <v>422</v>
      </c>
      <c r="G82" s="7">
        <f t="shared" si="2"/>
        <v>100128</v>
      </c>
      <c r="H82" s="6">
        <v>100199</v>
      </c>
      <c r="I82" s="2"/>
      <c r="J82" s="2"/>
      <c r="K82" s="2"/>
      <c r="L82" s="2"/>
      <c r="M82" s="2"/>
      <c r="N82" s="2"/>
      <c r="O82" s="2"/>
      <c r="P82" s="2"/>
      <c r="Q82" s="2"/>
      <c r="R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363B-1BEE-48C7-960D-9E30B9F706E5}">
  <sheetPr codeName="Sheet4"/>
  <dimension ref="A1:L21"/>
  <sheetViews>
    <sheetView workbookViewId="0">
      <selection activeCell="D4" sqref="D4"/>
    </sheetView>
  </sheetViews>
  <sheetFormatPr defaultRowHeight="14.5" x14ac:dyDescent="0.35"/>
  <cols>
    <col min="4" max="4" width="10.26953125" bestFit="1" customWidth="1"/>
  </cols>
  <sheetData>
    <row r="1" spans="1:12" ht="43.5" x14ac:dyDescent="0.35">
      <c r="A1" s="10" t="s">
        <v>51</v>
      </c>
      <c r="B1" s="10" t="s">
        <v>151</v>
      </c>
      <c r="C1" s="1" t="s">
        <v>152</v>
      </c>
      <c r="D1" s="2"/>
      <c r="E1" s="11" t="s">
        <v>153</v>
      </c>
      <c r="F1" s="2"/>
      <c r="G1" s="2"/>
      <c r="H1" s="2"/>
      <c r="I1" s="2"/>
      <c r="J1" s="2"/>
      <c r="K1" s="1" t="s">
        <v>152</v>
      </c>
      <c r="L1" s="1" t="s">
        <v>154</v>
      </c>
    </row>
    <row r="2" spans="1:12" x14ac:dyDescent="0.35">
      <c r="A2" s="12" t="s">
        <v>155</v>
      </c>
      <c r="B2" s="13" t="s">
        <v>156</v>
      </c>
      <c r="C2" s="14">
        <v>3.6</v>
      </c>
      <c r="D2" s="7" t="str">
        <f>VLOOKUP(C2,K2:L6,2,1)</f>
        <v>Inconsistent</v>
      </c>
      <c r="E2" s="15" t="s">
        <v>157</v>
      </c>
      <c r="F2" s="2"/>
      <c r="G2" s="2"/>
      <c r="H2" s="2"/>
      <c r="I2" s="2"/>
      <c r="J2" s="2"/>
      <c r="K2" s="16">
        <v>0</v>
      </c>
      <c r="L2" s="16" t="s">
        <v>158</v>
      </c>
    </row>
    <row r="3" spans="1:12" x14ac:dyDescent="0.35">
      <c r="A3" s="12" t="s">
        <v>159</v>
      </c>
      <c r="B3" s="13" t="s">
        <v>160</v>
      </c>
      <c r="C3" s="14">
        <v>0.6</v>
      </c>
      <c r="D3" s="7" t="str">
        <f>VLOOKUP(C3,K2:L6,2,1)</f>
        <v>Unsatisfactory</v>
      </c>
      <c r="E3" s="15" t="s">
        <v>158</v>
      </c>
      <c r="F3" s="2"/>
      <c r="G3" s="2"/>
      <c r="H3" s="2"/>
      <c r="I3" s="2"/>
      <c r="J3" s="2"/>
      <c r="K3" s="16">
        <v>2.5</v>
      </c>
      <c r="L3" s="16" t="s">
        <v>157</v>
      </c>
    </row>
    <row r="4" spans="1:12" x14ac:dyDescent="0.35">
      <c r="A4" s="12" t="s">
        <v>161</v>
      </c>
      <c r="B4" s="13" t="s">
        <v>162</v>
      </c>
      <c r="C4" s="14">
        <v>5</v>
      </c>
      <c r="D4" s="7"/>
      <c r="E4" s="15" t="s">
        <v>163</v>
      </c>
      <c r="F4" s="2"/>
      <c r="G4" s="2"/>
      <c r="H4" s="2"/>
      <c r="I4" s="2"/>
      <c r="J4" s="2"/>
      <c r="K4" s="16">
        <v>5</v>
      </c>
      <c r="L4" s="16" t="s">
        <v>163</v>
      </c>
    </row>
    <row r="5" spans="1:12" x14ac:dyDescent="0.35">
      <c r="A5" s="12" t="s">
        <v>164</v>
      </c>
      <c r="B5" s="13" t="s">
        <v>165</v>
      </c>
      <c r="C5" s="14">
        <v>2.2999999999999998</v>
      </c>
      <c r="D5" s="7"/>
      <c r="E5" s="15" t="s">
        <v>158</v>
      </c>
      <c r="F5" s="2"/>
      <c r="G5" s="2"/>
      <c r="H5" s="2"/>
      <c r="I5" s="2"/>
      <c r="J5" s="2"/>
      <c r="K5" s="16">
        <v>7.5</v>
      </c>
      <c r="L5" s="16" t="s">
        <v>166</v>
      </c>
    </row>
    <row r="6" spans="1:12" x14ac:dyDescent="0.35">
      <c r="A6" s="12" t="s">
        <v>167</v>
      </c>
      <c r="B6" s="13" t="s">
        <v>168</v>
      </c>
      <c r="C6" s="14">
        <v>9.8000000000000007</v>
      </c>
      <c r="D6" s="7"/>
      <c r="E6" s="15" t="s">
        <v>166</v>
      </c>
      <c r="F6" s="2"/>
      <c r="G6" s="2"/>
      <c r="H6" s="2"/>
      <c r="I6" s="2"/>
      <c r="J6" s="2"/>
      <c r="K6" s="16">
        <v>10</v>
      </c>
      <c r="L6" s="16" t="s">
        <v>169</v>
      </c>
    </row>
    <row r="7" spans="1:12" x14ac:dyDescent="0.35">
      <c r="A7" s="12" t="s">
        <v>170</v>
      </c>
      <c r="B7" s="13" t="s">
        <v>171</v>
      </c>
      <c r="C7" s="14">
        <v>3.7</v>
      </c>
      <c r="D7" s="7"/>
      <c r="E7" s="15" t="s">
        <v>157</v>
      </c>
      <c r="F7" s="2"/>
      <c r="G7" s="2"/>
      <c r="H7" s="2"/>
      <c r="I7" s="2"/>
      <c r="J7" s="2"/>
      <c r="K7" s="2"/>
      <c r="L7" s="2"/>
    </row>
    <row r="8" spans="1:12" x14ac:dyDescent="0.35">
      <c r="A8" s="12" t="s">
        <v>172</v>
      </c>
      <c r="B8" s="13" t="s">
        <v>173</v>
      </c>
      <c r="C8" s="14">
        <v>8.5</v>
      </c>
      <c r="D8" s="7"/>
      <c r="E8" s="15" t="s">
        <v>166</v>
      </c>
      <c r="F8" s="2"/>
      <c r="G8" s="2"/>
      <c r="H8" s="2"/>
      <c r="I8" s="2"/>
      <c r="J8" s="2"/>
      <c r="K8" s="2"/>
      <c r="L8" s="2"/>
    </row>
    <row r="9" spans="1:12" x14ac:dyDescent="0.35">
      <c r="A9" s="12" t="s">
        <v>174</v>
      </c>
      <c r="B9" s="13" t="s">
        <v>175</v>
      </c>
      <c r="C9" s="14">
        <v>4.8</v>
      </c>
      <c r="D9" s="7"/>
      <c r="E9" s="15" t="s">
        <v>157</v>
      </c>
      <c r="F9" s="2"/>
      <c r="G9" s="2"/>
      <c r="H9" s="2"/>
      <c r="I9" s="2"/>
      <c r="J9" s="2"/>
      <c r="K9" s="2"/>
      <c r="L9" s="2"/>
    </row>
    <row r="10" spans="1:12" x14ac:dyDescent="0.35">
      <c r="A10" s="12" t="s">
        <v>176</v>
      </c>
      <c r="B10" s="13" t="s">
        <v>177</v>
      </c>
      <c r="C10" s="14">
        <v>7</v>
      </c>
      <c r="D10" s="7"/>
      <c r="E10" s="15" t="s">
        <v>163</v>
      </c>
      <c r="F10" s="2"/>
      <c r="G10" s="2"/>
      <c r="H10" s="2"/>
      <c r="I10" s="2"/>
      <c r="J10" s="2"/>
      <c r="K10" s="2"/>
      <c r="L10" s="2"/>
    </row>
    <row r="11" spans="1:12" x14ac:dyDescent="0.35">
      <c r="A11" s="12" t="s">
        <v>178</v>
      </c>
      <c r="B11" s="13" t="s">
        <v>179</v>
      </c>
      <c r="C11" s="14">
        <v>2.8</v>
      </c>
      <c r="D11" s="7"/>
      <c r="E11" s="15" t="s">
        <v>157</v>
      </c>
      <c r="F11" s="2"/>
      <c r="G11" s="2"/>
      <c r="H11" s="2"/>
      <c r="I11" s="2"/>
      <c r="J11" s="2"/>
      <c r="K11" s="2"/>
      <c r="L11" s="2"/>
    </row>
    <row r="12" spans="1:12" x14ac:dyDescent="0.35">
      <c r="A12" s="12" t="s">
        <v>180</v>
      </c>
      <c r="B12" s="13" t="s">
        <v>181</v>
      </c>
      <c r="C12" s="14">
        <v>4</v>
      </c>
      <c r="D12" s="7"/>
      <c r="E12" s="15" t="s">
        <v>157</v>
      </c>
      <c r="F12" s="2"/>
      <c r="G12" s="2"/>
      <c r="H12" s="2"/>
      <c r="I12" s="2"/>
      <c r="J12" s="2"/>
      <c r="K12" s="2"/>
      <c r="L12" s="2"/>
    </row>
    <row r="13" spans="1:12" x14ac:dyDescent="0.35">
      <c r="A13" s="12" t="s">
        <v>182</v>
      </c>
      <c r="B13" s="13" t="s">
        <v>183</v>
      </c>
      <c r="C13" s="14">
        <v>0.9</v>
      </c>
      <c r="D13" s="7"/>
      <c r="E13" s="15" t="s">
        <v>158</v>
      </c>
      <c r="F13" s="2"/>
      <c r="G13" s="2"/>
      <c r="H13" s="2"/>
      <c r="I13" s="2"/>
      <c r="J13" s="2"/>
      <c r="K13" s="2"/>
      <c r="L13" s="2"/>
    </row>
    <row r="14" spans="1:12" x14ac:dyDescent="0.35">
      <c r="A14" s="12" t="s">
        <v>184</v>
      </c>
      <c r="B14" s="13" t="s">
        <v>185</v>
      </c>
      <c r="C14" s="14">
        <v>3.5</v>
      </c>
      <c r="D14" s="7"/>
      <c r="E14" s="15" t="s">
        <v>157</v>
      </c>
      <c r="F14" s="2"/>
      <c r="G14" s="2"/>
      <c r="H14" s="2"/>
      <c r="I14" s="2"/>
      <c r="J14" s="2"/>
      <c r="K14" s="2"/>
      <c r="L14" s="2"/>
    </row>
    <row r="15" spans="1:12" x14ac:dyDescent="0.35">
      <c r="A15" s="12" t="s">
        <v>186</v>
      </c>
      <c r="B15" s="13" t="s">
        <v>187</v>
      </c>
      <c r="C15" s="14">
        <v>4.2</v>
      </c>
      <c r="D15" s="7"/>
      <c r="E15" s="15" t="s">
        <v>157</v>
      </c>
      <c r="F15" s="2"/>
      <c r="G15" s="2"/>
      <c r="H15" s="2"/>
      <c r="I15" s="2"/>
      <c r="J15" s="2"/>
      <c r="K15" s="2"/>
      <c r="L15" s="2"/>
    </row>
    <row r="16" spans="1:12" x14ac:dyDescent="0.35">
      <c r="A16" s="12" t="s">
        <v>188</v>
      </c>
      <c r="B16" s="13" t="s">
        <v>189</v>
      </c>
      <c r="C16" s="14">
        <v>1.8</v>
      </c>
      <c r="D16" s="7"/>
      <c r="E16" s="15" t="s">
        <v>158</v>
      </c>
      <c r="F16" s="2"/>
      <c r="G16" s="2"/>
      <c r="H16" s="2"/>
      <c r="I16" s="2"/>
      <c r="J16" s="2"/>
      <c r="K16" s="2"/>
      <c r="L16" s="2"/>
    </row>
    <row r="17" spans="1:12" x14ac:dyDescent="0.35">
      <c r="A17" s="12" t="s">
        <v>190</v>
      </c>
      <c r="B17" s="13" t="s">
        <v>191</v>
      </c>
      <c r="C17" s="14">
        <v>3.5</v>
      </c>
      <c r="D17" s="7"/>
      <c r="E17" s="15" t="s">
        <v>157</v>
      </c>
      <c r="F17" s="2"/>
      <c r="G17" s="2"/>
      <c r="H17" s="2"/>
      <c r="I17" s="2"/>
      <c r="J17" s="2"/>
      <c r="K17" s="2"/>
      <c r="L17" s="2"/>
    </row>
    <row r="18" spans="1:12" x14ac:dyDescent="0.35">
      <c r="A18" s="12" t="s">
        <v>192</v>
      </c>
      <c r="B18" s="13" t="s">
        <v>193</v>
      </c>
      <c r="C18" s="14">
        <v>8.5</v>
      </c>
      <c r="D18" s="7"/>
      <c r="E18" s="15" t="s">
        <v>166</v>
      </c>
      <c r="F18" s="2"/>
      <c r="G18" s="2"/>
      <c r="H18" s="2"/>
      <c r="I18" s="2"/>
      <c r="J18" s="2"/>
      <c r="K18" s="2"/>
      <c r="L18" s="2"/>
    </row>
    <row r="19" spans="1:12" x14ac:dyDescent="0.35">
      <c r="A19" s="12" t="s">
        <v>194</v>
      </c>
      <c r="B19" s="13" t="s">
        <v>195</v>
      </c>
      <c r="C19" s="14">
        <v>2.5</v>
      </c>
      <c r="D19" s="7"/>
      <c r="E19" s="15" t="s">
        <v>157</v>
      </c>
      <c r="F19" s="2"/>
      <c r="G19" s="2"/>
      <c r="H19" s="2"/>
      <c r="I19" s="2"/>
      <c r="J19" s="2"/>
      <c r="K19" s="2"/>
      <c r="L19" s="2"/>
    </row>
    <row r="20" spans="1:12" x14ac:dyDescent="0.35">
      <c r="A20" s="12" t="s">
        <v>196</v>
      </c>
      <c r="B20" s="13" t="s">
        <v>197</v>
      </c>
      <c r="C20" s="14">
        <v>9.6</v>
      </c>
      <c r="D20" s="7"/>
      <c r="E20" s="15" t="s">
        <v>166</v>
      </c>
      <c r="F20" s="2"/>
      <c r="G20" s="2"/>
      <c r="H20" s="2"/>
      <c r="I20" s="2"/>
      <c r="J20" s="2"/>
      <c r="K20" s="2"/>
      <c r="L20" s="2"/>
    </row>
    <row r="21" spans="1:12" x14ac:dyDescent="0.35">
      <c r="A21" s="12" t="s">
        <v>198</v>
      </c>
      <c r="B21" s="13" t="s">
        <v>199</v>
      </c>
      <c r="C21" s="14">
        <v>6.9</v>
      </c>
      <c r="D21" s="7"/>
      <c r="E21" s="15" t="s">
        <v>163</v>
      </c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60A7-F68F-43B9-BEFF-48D45016E36E}">
  <sheetPr codeName="Sheet5"/>
  <dimension ref="A1:K86"/>
  <sheetViews>
    <sheetView topLeftCell="A7" workbookViewId="0">
      <selection activeCell="E12" sqref="E12:E61"/>
    </sheetView>
  </sheetViews>
  <sheetFormatPr defaultRowHeight="14.5" x14ac:dyDescent="0.35"/>
  <cols>
    <col min="1" max="1" width="13.81640625" bestFit="1" customWidth="1"/>
    <col min="2" max="2" width="16.453125" bestFit="1" customWidth="1"/>
    <col min="3" max="3" width="11.7265625" bestFit="1" customWidth="1"/>
    <col min="5" max="5" width="16.453125" bestFit="1" customWidth="1"/>
  </cols>
  <sheetData>
    <row r="1" spans="1:11" x14ac:dyDescent="0.35">
      <c r="A1" s="17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16">
        <v>0</v>
      </c>
      <c r="B2" s="16" t="s">
        <v>201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5">
      <c r="A3" s="16">
        <v>20</v>
      </c>
      <c r="B3" s="16" t="s">
        <v>202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5">
      <c r="A4" s="16">
        <v>35</v>
      </c>
      <c r="B4" s="16" t="s">
        <v>203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6">
        <v>50</v>
      </c>
      <c r="B5" s="16" t="s">
        <v>204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16">
        <v>65</v>
      </c>
      <c r="B6" s="16" t="s">
        <v>205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17" t="s">
        <v>206</v>
      </c>
      <c r="B9" s="2"/>
      <c r="C9" s="18">
        <v>41640</v>
      </c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29" x14ac:dyDescent="0.35">
      <c r="A11" s="10" t="s">
        <v>51</v>
      </c>
      <c r="B11" s="10" t="s">
        <v>151</v>
      </c>
      <c r="C11" s="1" t="s">
        <v>207</v>
      </c>
      <c r="D11" s="1" t="s">
        <v>208</v>
      </c>
      <c r="E11" s="1" t="s">
        <v>209</v>
      </c>
      <c r="F11" s="15" t="s">
        <v>210</v>
      </c>
      <c r="G11" s="2"/>
      <c r="H11" s="2"/>
      <c r="I11" s="2"/>
      <c r="J11" s="2"/>
      <c r="K11" s="2"/>
    </row>
    <row r="12" spans="1:11" x14ac:dyDescent="0.35">
      <c r="A12" s="12" t="s">
        <v>167</v>
      </c>
      <c r="B12" s="13" t="s">
        <v>168</v>
      </c>
      <c r="C12" s="19">
        <v>32528</v>
      </c>
      <c r="D12" s="20">
        <f>($C$9-C12)/365</f>
        <v>24.964383561643835</v>
      </c>
      <c r="E12" s="7" t="str">
        <f>VLOOKUP(D12,$A$2:$B$6,2,1)</f>
        <v>Between 20 and 35</v>
      </c>
      <c r="F12" s="15" t="s">
        <v>202</v>
      </c>
      <c r="G12" s="2"/>
      <c r="H12" s="2"/>
      <c r="I12" s="2"/>
      <c r="J12" s="2"/>
      <c r="K12" s="2"/>
    </row>
    <row r="13" spans="1:11" x14ac:dyDescent="0.35">
      <c r="A13" s="12" t="s">
        <v>188</v>
      </c>
      <c r="B13" s="13" t="s">
        <v>189</v>
      </c>
      <c r="C13" s="19">
        <v>36117</v>
      </c>
      <c r="D13" s="20">
        <f t="shared" ref="D13:D61" si="0">($C$9-C13)/365</f>
        <v>15.131506849315068</v>
      </c>
      <c r="E13" s="7" t="str">
        <f t="shared" ref="E13:E61" si="1">VLOOKUP(D13,$A$2:$B$6,2,1)</f>
        <v>Less Than 20</v>
      </c>
      <c r="F13" s="15" t="s">
        <v>201</v>
      </c>
      <c r="G13" s="2"/>
      <c r="H13" s="2"/>
      <c r="I13" s="2"/>
      <c r="J13" s="2"/>
      <c r="K13" s="2"/>
    </row>
    <row r="14" spans="1:11" x14ac:dyDescent="0.35">
      <c r="A14" s="12" t="s">
        <v>186</v>
      </c>
      <c r="B14" s="13" t="s">
        <v>187</v>
      </c>
      <c r="C14" s="19">
        <v>35844</v>
      </c>
      <c r="D14" s="20">
        <f t="shared" si="0"/>
        <v>15.87945205479452</v>
      </c>
      <c r="E14" s="7" t="str">
        <f t="shared" si="1"/>
        <v>Less Than 20</v>
      </c>
      <c r="F14" s="15" t="s">
        <v>201</v>
      </c>
      <c r="G14" s="2"/>
      <c r="H14" s="2"/>
      <c r="I14" s="2"/>
      <c r="J14" s="2"/>
      <c r="K14" s="2"/>
    </row>
    <row r="15" spans="1:11" x14ac:dyDescent="0.35">
      <c r="A15" s="12" t="s">
        <v>170</v>
      </c>
      <c r="B15" s="13" t="s">
        <v>171</v>
      </c>
      <c r="C15" s="19">
        <v>31628</v>
      </c>
      <c r="D15" s="20">
        <f t="shared" si="0"/>
        <v>27.43013698630137</v>
      </c>
      <c r="E15" s="7" t="str">
        <f t="shared" si="1"/>
        <v>Between 20 and 35</v>
      </c>
      <c r="F15" s="15" t="s">
        <v>202</v>
      </c>
      <c r="G15" s="2"/>
      <c r="H15" s="2"/>
      <c r="I15" s="2"/>
      <c r="J15" s="2"/>
      <c r="K15" s="2"/>
    </row>
    <row r="16" spans="1:11" x14ac:dyDescent="0.35">
      <c r="A16" s="12" t="s">
        <v>190</v>
      </c>
      <c r="B16" s="13" t="s">
        <v>191</v>
      </c>
      <c r="C16" s="19">
        <v>17520</v>
      </c>
      <c r="D16" s="20">
        <f t="shared" si="0"/>
        <v>66.082191780821915</v>
      </c>
      <c r="E16" s="7" t="str">
        <f t="shared" si="1"/>
        <v>Over 65</v>
      </c>
      <c r="F16" s="15" t="s">
        <v>205</v>
      </c>
      <c r="G16" s="2"/>
      <c r="H16" s="2"/>
      <c r="I16" s="2"/>
      <c r="J16" s="2"/>
      <c r="K16" s="2"/>
    </row>
    <row r="17" spans="1:11" x14ac:dyDescent="0.35">
      <c r="A17" s="12" t="s">
        <v>167</v>
      </c>
      <c r="B17" s="13" t="s">
        <v>168</v>
      </c>
      <c r="C17" s="19">
        <v>36081</v>
      </c>
      <c r="D17" s="20">
        <f t="shared" si="0"/>
        <v>15.230136986301369</v>
      </c>
      <c r="E17" s="7" t="str">
        <f t="shared" si="1"/>
        <v>Less Than 20</v>
      </c>
      <c r="F17" s="15" t="s">
        <v>201</v>
      </c>
      <c r="G17" s="2"/>
      <c r="H17" s="2"/>
      <c r="I17" s="2"/>
      <c r="J17" s="2"/>
      <c r="K17" s="2"/>
    </row>
    <row r="18" spans="1:11" x14ac:dyDescent="0.35">
      <c r="A18" s="12" t="s">
        <v>188</v>
      </c>
      <c r="B18" s="13" t="s">
        <v>189</v>
      </c>
      <c r="C18" s="19">
        <v>23090</v>
      </c>
      <c r="D18" s="20">
        <f t="shared" si="0"/>
        <v>50.821917808219176</v>
      </c>
      <c r="E18" s="7" t="str">
        <f t="shared" si="1"/>
        <v>Between 50 and 65</v>
      </c>
      <c r="F18" s="15" t="s">
        <v>204</v>
      </c>
      <c r="G18" s="2"/>
      <c r="H18" s="2"/>
      <c r="I18" s="2"/>
      <c r="J18" s="2"/>
      <c r="K18" s="2"/>
    </row>
    <row r="19" spans="1:11" x14ac:dyDescent="0.35">
      <c r="A19" s="12" t="s">
        <v>186</v>
      </c>
      <c r="B19" s="13" t="s">
        <v>187</v>
      </c>
      <c r="C19" s="19">
        <v>21991</v>
      </c>
      <c r="D19" s="20">
        <f t="shared" si="0"/>
        <v>53.832876712328769</v>
      </c>
      <c r="E19" s="7" t="str">
        <f t="shared" si="1"/>
        <v>Between 50 and 65</v>
      </c>
      <c r="F19" s="15" t="s">
        <v>204</v>
      </c>
      <c r="G19" s="2"/>
      <c r="H19" s="2"/>
      <c r="I19" s="2"/>
      <c r="J19" s="2"/>
      <c r="K19" s="2"/>
    </row>
    <row r="20" spans="1:11" x14ac:dyDescent="0.35">
      <c r="A20" s="12" t="s">
        <v>170</v>
      </c>
      <c r="B20" s="13" t="s">
        <v>171</v>
      </c>
      <c r="C20" s="19">
        <v>35472</v>
      </c>
      <c r="D20" s="20">
        <f t="shared" si="0"/>
        <v>16.898630136986302</v>
      </c>
      <c r="E20" s="7" t="str">
        <f t="shared" si="1"/>
        <v>Less Than 20</v>
      </c>
      <c r="F20" s="15" t="s">
        <v>201</v>
      </c>
      <c r="G20" s="2"/>
      <c r="H20" s="2"/>
      <c r="I20" s="2"/>
      <c r="J20" s="2"/>
      <c r="K20" s="2"/>
    </row>
    <row r="21" spans="1:11" x14ac:dyDescent="0.35">
      <c r="A21" s="12" t="s">
        <v>190</v>
      </c>
      <c r="B21" s="13" t="s">
        <v>191</v>
      </c>
      <c r="C21" s="19">
        <v>24956</v>
      </c>
      <c r="D21" s="20">
        <f t="shared" si="0"/>
        <v>45.709589041095889</v>
      </c>
      <c r="E21" s="7" t="str">
        <f t="shared" si="1"/>
        <v>Between 35 and 50</v>
      </c>
      <c r="F21" s="15" t="s">
        <v>203</v>
      </c>
      <c r="G21" s="2"/>
      <c r="H21" s="2"/>
      <c r="I21" s="2"/>
      <c r="J21" s="2"/>
      <c r="K21" s="2"/>
    </row>
    <row r="22" spans="1:11" x14ac:dyDescent="0.35">
      <c r="A22" s="12" t="s">
        <v>167</v>
      </c>
      <c r="B22" s="13" t="s">
        <v>168</v>
      </c>
      <c r="C22" s="19">
        <v>27738</v>
      </c>
      <c r="D22" s="20">
        <f t="shared" si="0"/>
        <v>38.087671232876716</v>
      </c>
      <c r="E22" s="7" t="str">
        <f t="shared" si="1"/>
        <v>Between 35 and 50</v>
      </c>
      <c r="F22" s="15" t="s">
        <v>203</v>
      </c>
      <c r="G22" s="2"/>
      <c r="H22" s="2"/>
      <c r="I22" s="2"/>
      <c r="J22" s="2"/>
      <c r="K22" s="2"/>
    </row>
    <row r="23" spans="1:11" x14ac:dyDescent="0.35">
      <c r="A23" s="12" t="s">
        <v>188</v>
      </c>
      <c r="B23" s="13" t="s">
        <v>189</v>
      </c>
      <c r="C23" s="19">
        <v>27173</v>
      </c>
      <c r="D23" s="20">
        <f t="shared" si="0"/>
        <v>39.635616438356166</v>
      </c>
      <c r="E23" s="7" t="str">
        <f t="shared" si="1"/>
        <v>Between 35 and 50</v>
      </c>
      <c r="F23" s="15" t="s">
        <v>203</v>
      </c>
      <c r="G23" s="2"/>
      <c r="H23" s="2"/>
      <c r="I23" s="2"/>
      <c r="J23" s="2"/>
      <c r="K23" s="2"/>
    </row>
    <row r="24" spans="1:11" x14ac:dyDescent="0.35">
      <c r="A24" s="12" t="s">
        <v>186</v>
      </c>
      <c r="B24" s="13" t="s">
        <v>187</v>
      </c>
      <c r="C24" s="19">
        <v>28006</v>
      </c>
      <c r="D24" s="20">
        <f t="shared" si="0"/>
        <v>37.353424657534248</v>
      </c>
      <c r="E24" s="7" t="str">
        <f t="shared" si="1"/>
        <v>Between 35 and 50</v>
      </c>
      <c r="F24" s="15" t="s">
        <v>203</v>
      </c>
      <c r="G24" s="2"/>
      <c r="H24" s="2"/>
      <c r="I24" s="2"/>
      <c r="J24" s="2"/>
      <c r="K24" s="2"/>
    </row>
    <row r="25" spans="1:11" x14ac:dyDescent="0.35">
      <c r="A25" s="12" t="s">
        <v>170</v>
      </c>
      <c r="B25" s="13" t="s">
        <v>171</v>
      </c>
      <c r="C25" s="19">
        <v>21591</v>
      </c>
      <c r="D25" s="20">
        <f t="shared" si="0"/>
        <v>54.92876712328767</v>
      </c>
      <c r="E25" s="7" t="str">
        <f t="shared" si="1"/>
        <v>Between 50 and 65</v>
      </c>
      <c r="F25" s="15" t="s">
        <v>204</v>
      </c>
      <c r="G25" s="2"/>
      <c r="H25" s="2"/>
      <c r="I25" s="2"/>
      <c r="J25" s="2"/>
      <c r="K25" s="2"/>
    </row>
    <row r="26" spans="1:11" x14ac:dyDescent="0.35">
      <c r="A26" s="12" t="s">
        <v>190</v>
      </c>
      <c r="B26" s="13" t="s">
        <v>191</v>
      </c>
      <c r="C26" s="19">
        <v>35535</v>
      </c>
      <c r="D26" s="20">
        <f t="shared" si="0"/>
        <v>16.726027397260275</v>
      </c>
      <c r="E26" s="7" t="str">
        <f t="shared" si="1"/>
        <v>Less Than 20</v>
      </c>
      <c r="F26" s="15" t="s">
        <v>201</v>
      </c>
      <c r="G26" s="2"/>
      <c r="H26" s="2"/>
      <c r="I26" s="2"/>
      <c r="J26" s="2"/>
      <c r="K26" s="2"/>
    </row>
    <row r="27" spans="1:11" x14ac:dyDescent="0.35">
      <c r="A27" s="12" t="s">
        <v>167</v>
      </c>
      <c r="B27" s="13" t="s">
        <v>168</v>
      </c>
      <c r="C27" s="19">
        <v>30611</v>
      </c>
      <c r="D27" s="20">
        <f t="shared" si="0"/>
        <v>30.216438356164385</v>
      </c>
      <c r="E27" s="7" t="str">
        <f t="shared" si="1"/>
        <v>Between 20 and 35</v>
      </c>
      <c r="F27" s="15" t="s">
        <v>202</v>
      </c>
      <c r="G27" s="2"/>
      <c r="H27" s="2"/>
      <c r="I27" s="2"/>
      <c r="J27" s="2"/>
      <c r="K27" s="2"/>
    </row>
    <row r="28" spans="1:11" x14ac:dyDescent="0.35">
      <c r="A28" s="12" t="s">
        <v>188</v>
      </c>
      <c r="B28" s="13" t="s">
        <v>189</v>
      </c>
      <c r="C28" s="19">
        <v>33733</v>
      </c>
      <c r="D28" s="20">
        <f t="shared" si="0"/>
        <v>21.663013698630138</v>
      </c>
      <c r="E28" s="7" t="str">
        <f t="shared" si="1"/>
        <v>Between 20 and 35</v>
      </c>
      <c r="F28" s="15" t="s">
        <v>202</v>
      </c>
      <c r="G28" s="2"/>
      <c r="H28" s="2"/>
      <c r="I28" s="2"/>
      <c r="J28" s="2"/>
      <c r="K28" s="2"/>
    </row>
    <row r="29" spans="1:11" x14ac:dyDescent="0.35">
      <c r="A29" s="12" t="s">
        <v>186</v>
      </c>
      <c r="B29" s="13" t="s">
        <v>187</v>
      </c>
      <c r="C29" s="19">
        <v>29781</v>
      </c>
      <c r="D29" s="20">
        <f t="shared" si="0"/>
        <v>32.490410958904107</v>
      </c>
      <c r="E29" s="7" t="str">
        <f t="shared" si="1"/>
        <v>Between 20 and 35</v>
      </c>
      <c r="F29" s="15" t="s">
        <v>202</v>
      </c>
      <c r="G29" s="2"/>
      <c r="H29" s="2"/>
      <c r="I29" s="2"/>
      <c r="J29" s="2"/>
      <c r="K29" s="2"/>
    </row>
    <row r="30" spans="1:11" x14ac:dyDescent="0.35">
      <c r="A30" s="12" t="s">
        <v>170</v>
      </c>
      <c r="B30" s="13" t="s">
        <v>171</v>
      </c>
      <c r="C30" s="19">
        <v>19692</v>
      </c>
      <c r="D30" s="20">
        <f t="shared" si="0"/>
        <v>60.131506849315066</v>
      </c>
      <c r="E30" s="7" t="str">
        <f t="shared" si="1"/>
        <v>Between 50 and 65</v>
      </c>
      <c r="F30" s="15" t="s">
        <v>204</v>
      </c>
      <c r="G30" s="2"/>
      <c r="H30" s="2"/>
      <c r="I30" s="2"/>
      <c r="J30" s="2"/>
      <c r="K30" s="2"/>
    </row>
    <row r="31" spans="1:11" x14ac:dyDescent="0.35">
      <c r="A31" s="12" t="s">
        <v>190</v>
      </c>
      <c r="B31" s="13" t="s">
        <v>191</v>
      </c>
      <c r="C31" s="19">
        <v>23401</v>
      </c>
      <c r="D31" s="20">
        <f t="shared" si="0"/>
        <v>49.969863013698628</v>
      </c>
      <c r="E31" s="7" t="str">
        <f t="shared" si="1"/>
        <v>Between 35 and 50</v>
      </c>
      <c r="F31" s="15" t="s">
        <v>203</v>
      </c>
      <c r="G31" s="2"/>
      <c r="H31" s="2"/>
      <c r="I31" s="2"/>
      <c r="J31" s="2"/>
      <c r="K31" s="2"/>
    </row>
    <row r="32" spans="1:11" x14ac:dyDescent="0.35">
      <c r="A32" s="12" t="s">
        <v>167</v>
      </c>
      <c r="B32" s="13" t="s">
        <v>168</v>
      </c>
      <c r="C32" s="19">
        <v>20303</v>
      </c>
      <c r="D32" s="20">
        <f t="shared" si="0"/>
        <v>58.457534246575342</v>
      </c>
      <c r="E32" s="7" t="str">
        <f t="shared" si="1"/>
        <v>Between 50 and 65</v>
      </c>
      <c r="F32" s="15" t="s">
        <v>204</v>
      </c>
      <c r="G32" s="2"/>
      <c r="H32" s="2"/>
      <c r="I32" s="2"/>
      <c r="J32" s="2"/>
      <c r="K32" s="2"/>
    </row>
    <row r="33" spans="1:11" x14ac:dyDescent="0.35">
      <c r="A33" s="12" t="s">
        <v>188</v>
      </c>
      <c r="B33" s="13" t="s">
        <v>189</v>
      </c>
      <c r="C33" s="19">
        <v>34749</v>
      </c>
      <c r="D33" s="20">
        <f t="shared" si="0"/>
        <v>18.87945205479452</v>
      </c>
      <c r="E33" s="7" t="str">
        <f t="shared" si="1"/>
        <v>Less Than 20</v>
      </c>
      <c r="F33" s="15" t="s">
        <v>201</v>
      </c>
      <c r="G33" s="2"/>
      <c r="H33" s="2"/>
      <c r="I33" s="2"/>
      <c r="J33" s="2"/>
      <c r="K33" s="2"/>
    </row>
    <row r="34" spans="1:11" x14ac:dyDescent="0.35">
      <c r="A34" s="12" t="s">
        <v>186</v>
      </c>
      <c r="B34" s="13" t="s">
        <v>187</v>
      </c>
      <c r="C34" s="19">
        <v>32729</v>
      </c>
      <c r="D34" s="20">
        <f t="shared" si="0"/>
        <v>24.413698630136988</v>
      </c>
      <c r="E34" s="7" t="str">
        <f t="shared" si="1"/>
        <v>Between 20 and 35</v>
      </c>
      <c r="F34" s="15" t="s">
        <v>202</v>
      </c>
      <c r="G34" s="2"/>
      <c r="H34" s="2"/>
      <c r="I34" s="2"/>
      <c r="J34" s="2"/>
      <c r="K34" s="2"/>
    </row>
    <row r="35" spans="1:11" x14ac:dyDescent="0.35">
      <c r="A35" s="12" t="s">
        <v>170</v>
      </c>
      <c r="B35" s="13" t="s">
        <v>171</v>
      </c>
      <c r="C35" s="19">
        <v>30683</v>
      </c>
      <c r="D35" s="20">
        <f t="shared" si="0"/>
        <v>30.019178082191782</v>
      </c>
      <c r="E35" s="7" t="str">
        <f t="shared" si="1"/>
        <v>Between 20 and 35</v>
      </c>
      <c r="F35" s="15" t="s">
        <v>202</v>
      </c>
      <c r="G35" s="2"/>
      <c r="H35" s="2"/>
      <c r="I35" s="2"/>
      <c r="J35" s="2"/>
      <c r="K35" s="2"/>
    </row>
    <row r="36" spans="1:11" x14ac:dyDescent="0.35">
      <c r="A36" s="12" t="s">
        <v>190</v>
      </c>
      <c r="B36" s="13" t="s">
        <v>191</v>
      </c>
      <c r="C36" s="19">
        <v>34561</v>
      </c>
      <c r="D36" s="20">
        <f t="shared" si="0"/>
        <v>19.394520547945206</v>
      </c>
      <c r="E36" s="7" t="str">
        <f t="shared" si="1"/>
        <v>Less Than 20</v>
      </c>
      <c r="F36" s="15" t="s">
        <v>201</v>
      </c>
      <c r="G36" s="2"/>
      <c r="H36" s="2"/>
      <c r="I36" s="2"/>
      <c r="J36" s="2"/>
      <c r="K36" s="2"/>
    </row>
    <row r="37" spans="1:11" x14ac:dyDescent="0.35">
      <c r="A37" s="12" t="s">
        <v>167</v>
      </c>
      <c r="B37" s="13" t="s">
        <v>168</v>
      </c>
      <c r="C37" s="19">
        <v>34354</v>
      </c>
      <c r="D37" s="20">
        <f t="shared" si="0"/>
        <v>19.961643835616439</v>
      </c>
      <c r="E37" s="7" t="str">
        <f t="shared" si="1"/>
        <v>Less Than 20</v>
      </c>
      <c r="F37" s="15" t="s">
        <v>201</v>
      </c>
      <c r="G37" s="2"/>
      <c r="H37" s="2"/>
      <c r="I37" s="2"/>
      <c r="J37" s="2"/>
      <c r="K37" s="2"/>
    </row>
    <row r="38" spans="1:11" x14ac:dyDescent="0.35">
      <c r="A38" s="12" t="s">
        <v>188</v>
      </c>
      <c r="B38" s="13" t="s">
        <v>189</v>
      </c>
      <c r="C38" s="19">
        <v>23908</v>
      </c>
      <c r="D38" s="20">
        <f t="shared" si="0"/>
        <v>48.580821917808223</v>
      </c>
      <c r="E38" s="7" t="str">
        <f t="shared" si="1"/>
        <v>Between 35 and 50</v>
      </c>
      <c r="F38" s="15" t="s">
        <v>203</v>
      </c>
      <c r="G38" s="2"/>
      <c r="H38" s="2"/>
      <c r="I38" s="2"/>
      <c r="J38" s="2"/>
      <c r="K38" s="2"/>
    </row>
    <row r="39" spans="1:11" x14ac:dyDescent="0.35">
      <c r="A39" s="12" t="s">
        <v>186</v>
      </c>
      <c r="B39" s="13" t="s">
        <v>187</v>
      </c>
      <c r="C39" s="19">
        <v>29327</v>
      </c>
      <c r="D39" s="20">
        <f t="shared" si="0"/>
        <v>33.734246575342468</v>
      </c>
      <c r="E39" s="7" t="str">
        <f t="shared" si="1"/>
        <v>Between 20 and 35</v>
      </c>
      <c r="F39" s="15" t="s">
        <v>202</v>
      </c>
      <c r="G39" s="2"/>
      <c r="H39" s="2"/>
      <c r="I39" s="2"/>
      <c r="J39" s="2"/>
      <c r="K39" s="2"/>
    </row>
    <row r="40" spans="1:11" x14ac:dyDescent="0.35">
      <c r="A40" s="12" t="s">
        <v>170</v>
      </c>
      <c r="B40" s="13" t="s">
        <v>171</v>
      </c>
      <c r="C40" s="19">
        <v>26036</v>
      </c>
      <c r="D40" s="20">
        <f t="shared" si="0"/>
        <v>42.750684931506846</v>
      </c>
      <c r="E40" s="7" t="str">
        <f t="shared" si="1"/>
        <v>Between 35 and 50</v>
      </c>
      <c r="F40" s="15" t="s">
        <v>203</v>
      </c>
      <c r="G40" s="2"/>
      <c r="H40" s="2"/>
      <c r="I40" s="2"/>
      <c r="J40" s="2"/>
      <c r="K40" s="2"/>
    </row>
    <row r="41" spans="1:11" x14ac:dyDescent="0.35">
      <c r="A41" s="12" t="s">
        <v>190</v>
      </c>
      <c r="B41" s="13" t="s">
        <v>191</v>
      </c>
      <c r="C41" s="19">
        <v>33680</v>
      </c>
      <c r="D41" s="20">
        <f t="shared" si="0"/>
        <v>21.80821917808219</v>
      </c>
      <c r="E41" s="7" t="str">
        <f t="shared" si="1"/>
        <v>Between 20 and 35</v>
      </c>
      <c r="F41" s="15" t="s">
        <v>202</v>
      </c>
      <c r="G41" s="2"/>
      <c r="H41" s="2"/>
      <c r="I41" s="2"/>
      <c r="J41" s="2"/>
      <c r="K41" s="2"/>
    </row>
    <row r="42" spans="1:11" x14ac:dyDescent="0.35">
      <c r="A42" s="12" t="s">
        <v>167</v>
      </c>
      <c r="B42" s="13" t="s">
        <v>168</v>
      </c>
      <c r="C42" s="19">
        <v>21225</v>
      </c>
      <c r="D42" s="20">
        <f t="shared" si="0"/>
        <v>55.93150684931507</v>
      </c>
      <c r="E42" s="7" t="str">
        <f t="shared" si="1"/>
        <v>Between 50 and 65</v>
      </c>
      <c r="F42" s="15" t="s">
        <v>204</v>
      </c>
      <c r="G42" s="2"/>
      <c r="H42" s="2"/>
      <c r="I42" s="2"/>
      <c r="J42" s="2"/>
      <c r="K42" s="2"/>
    </row>
    <row r="43" spans="1:11" x14ac:dyDescent="0.35">
      <c r="A43" s="12" t="s">
        <v>188</v>
      </c>
      <c r="B43" s="13" t="s">
        <v>189</v>
      </c>
      <c r="C43" s="19">
        <v>34483</v>
      </c>
      <c r="D43" s="20">
        <f t="shared" si="0"/>
        <v>19.608219178082191</v>
      </c>
      <c r="E43" s="7" t="str">
        <f t="shared" si="1"/>
        <v>Less Than 20</v>
      </c>
      <c r="F43" s="15" t="s">
        <v>201</v>
      </c>
      <c r="G43" s="2"/>
      <c r="H43" s="2"/>
      <c r="I43" s="2"/>
      <c r="J43" s="2"/>
      <c r="K43" s="2"/>
    </row>
    <row r="44" spans="1:11" x14ac:dyDescent="0.35">
      <c r="A44" s="12" t="s">
        <v>186</v>
      </c>
      <c r="B44" s="13" t="s">
        <v>187</v>
      </c>
      <c r="C44" s="19">
        <v>27709</v>
      </c>
      <c r="D44" s="20">
        <f t="shared" si="0"/>
        <v>38.167123287671231</v>
      </c>
      <c r="E44" s="7" t="str">
        <f t="shared" si="1"/>
        <v>Between 35 and 50</v>
      </c>
      <c r="F44" s="15" t="s">
        <v>203</v>
      </c>
      <c r="G44" s="2"/>
      <c r="H44" s="2"/>
      <c r="I44" s="2"/>
      <c r="J44" s="2"/>
      <c r="K44" s="2"/>
    </row>
    <row r="45" spans="1:11" x14ac:dyDescent="0.35">
      <c r="A45" s="12" t="s">
        <v>170</v>
      </c>
      <c r="B45" s="13" t="s">
        <v>171</v>
      </c>
      <c r="C45" s="19">
        <v>23830</v>
      </c>
      <c r="D45" s="20">
        <f t="shared" si="0"/>
        <v>48.794520547945204</v>
      </c>
      <c r="E45" s="7" t="str">
        <f t="shared" si="1"/>
        <v>Between 35 and 50</v>
      </c>
      <c r="F45" s="15" t="s">
        <v>203</v>
      </c>
      <c r="G45" s="2"/>
      <c r="H45" s="2"/>
      <c r="I45" s="2"/>
      <c r="J45" s="2"/>
      <c r="K45" s="2"/>
    </row>
    <row r="46" spans="1:11" x14ac:dyDescent="0.35">
      <c r="A46" s="12" t="s">
        <v>190</v>
      </c>
      <c r="B46" s="13" t="s">
        <v>191</v>
      </c>
      <c r="C46" s="19">
        <v>29770</v>
      </c>
      <c r="D46" s="20">
        <f t="shared" si="0"/>
        <v>32.520547945205479</v>
      </c>
      <c r="E46" s="7" t="str">
        <f t="shared" si="1"/>
        <v>Between 20 and 35</v>
      </c>
      <c r="F46" s="15" t="s">
        <v>202</v>
      </c>
      <c r="G46" s="2"/>
      <c r="H46" s="2"/>
      <c r="I46" s="2"/>
      <c r="J46" s="2"/>
      <c r="K46" s="2"/>
    </row>
    <row r="47" spans="1:11" x14ac:dyDescent="0.35">
      <c r="A47" s="12" t="s">
        <v>167</v>
      </c>
      <c r="B47" s="13" t="s">
        <v>168</v>
      </c>
      <c r="C47" s="19">
        <v>32873</v>
      </c>
      <c r="D47" s="20">
        <f t="shared" si="0"/>
        <v>24.019178082191782</v>
      </c>
      <c r="E47" s="7" t="str">
        <f t="shared" si="1"/>
        <v>Between 20 and 35</v>
      </c>
      <c r="F47" s="15" t="s">
        <v>202</v>
      </c>
      <c r="G47" s="2"/>
      <c r="H47" s="2"/>
      <c r="I47" s="2"/>
      <c r="J47" s="2"/>
      <c r="K47" s="2"/>
    </row>
    <row r="48" spans="1:11" x14ac:dyDescent="0.35">
      <c r="A48" s="12" t="s">
        <v>188</v>
      </c>
      <c r="B48" s="13" t="s">
        <v>189</v>
      </c>
      <c r="C48" s="19">
        <v>27915</v>
      </c>
      <c r="D48" s="20">
        <f t="shared" si="0"/>
        <v>37.602739726027394</v>
      </c>
      <c r="E48" s="7" t="str">
        <f t="shared" si="1"/>
        <v>Between 35 and 50</v>
      </c>
      <c r="F48" s="15" t="s">
        <v>203</v>
      </c>
      <c r="G48" s="2"/>
      <c r="H48" s="2"/>
      <c r="I48" s="2"/>
      <c r="J48" s="2"/>
      <c r="K48" s="2"/>
    </row>
    <row r="49" spans="1:11" x14ac:dyDescent="0.35">
      <c r="A49" s="12" t="s">
        <v>186</v>
      </c>
      <c r="B49" s="13" t="s">
        <v>187</v>
      </c>
      <c r="C49" s="19">
        <v>18039</v>
      </c>
      <c r="D49" s="20">
        <f t="shared" si="0"/>
        <v>64.660273972602738</v>
      </c>
      <c r="E49" s="7" t="str">
        <f t="shared" si="1"/>
        <v>Between 50 and 65</v>
      </c>
      <c r="F49" s="15" t="s">
        <v>204</v>
      </c>
      <c r="G49" s="2"/>
      <c r="H49" s="2"/>
      <c r="I49" s="2"/>
      <c r="J49" s="2"/>
      <c r="K49" s="2"/>
    </row>
    <row r="50" spans="1:11" x14ac:dyDescent="0.35">
      <c r="A50" s="12" t="s">
        <v>170</v>
      </c>
      <c r="B50" s="13" t="s">
        <v>171</v>
      </c>
      <c r="C50" s="19">
        <v>22750</v>
      </c>
      <c r="D50" s="20">
        <f t="shared" si="0"/>
        <v>51.753424657534246</v>
      </c>
      <c r="E50" s="7" t="str">
        <f t="shared" si="1"/>
        <v>Between 50 and 65</v>
      </c>
      <c r="F50" s="15" t="s">
        <v>204</v>
      </c>
      <c r="G50" s="2"/>
      <c r="H50" s="2"/>
      <c r="I50" s="2"/>
      <c r="J50" s="2"/>
      <c r="K50" s="2"/>
    </row>
    <row r="51" spans="1:11" x14ac:dyDescent="0.35">
      <c r="A51" s="12" t="s">
        <v>190</v>
      </c>
      <c r="B51" s="13" t="s">
        <v>191</v>
      </c>
      <c r="C51" s="19">
        <v>33288</v>
      </c>
      <c r="D51" s="20">
        <f t="shared" si="0"/>
        <v>22.882191780821916</v>
      </c>
      <c r="E51" s="7" t="str">
        <f t="shared" si="1"/>
        <v>Between 20 and 35</v>
      </c>
      <c r="F51" s="15" t="s">
        <v>202</v>
      </c>
      <c r="G51" s="2"/>
      <c r="H51" s="2"/>
      <c r="I51" s="2"/>
      <c r="J51" s="2"/>
      <c r="K51" s="2"/>
    </row>
    <row r="52" spans="1:11" x14ac:dyDescent="0.35">
      <c r="A52" s="12" t="s">
        <v>167</v>
      </c>
      <c r="B52" s="13" t="s">
        <v>168</v>
      </c>
      <c r="C52" s="19">
        <v>29941</v>
      </c>
      <c r="D52" s="20">
        <f t="shared" si="0"/>
        <v>32.052054794520551</v>
      </c>
      <c r="E52" s="7" t="str">
        <f t="shared" si="1"/>
        <v>Between 20 and 35</v>
      </c>
      <c r="F52" s="15" t="s">
        <v>202</v>
      </c>
      <c r="G52" s="2"/>
      <c r="H52" s="2"/>
      <c r="I52" s="2"/>
      <c r="J52" s="2"/>
      <c r="K52" s="2"/>
    </row>
    <row r="53" spans="1:11" x14ac:dyDescent="0.35">
      <c r="A53" s="12" t="s">
        <v>188</v>
      </c>
      <c r="B53" s="13" t="s">
        <v>189</v>
      </c>
      <c r="C53" s="19">
        <v>21598</v>
      </c>
      <c r="D53" s="20">
        <f t="shared" si="0"/>
        <v>54.909589041095892</v>
      </c>
      <c r="E53" s="7" t="str">
        <f t="shared" si="1"/>
        <v>Between 50 and 65</v>
      </c>
      <c r="F53" s="15" t="s">
        <v>204</v>
      </c>
      <c r="G53" s="2"/>
      <c r="H53" s="2"/>
      <c r="I53" s="2"/>
      <c r="J53" s="2"/>
      <c r="K53" s="2"/>
    </row>
    <row r="54" spans="1:11" x14ac:dyDescent="0.35">
      <c r="A54" s="12" t="s">
        <v>186</v>
      </c>
      <c r="B54" s="13" t="s">
        <v>187</v>
      </c>
      <c r="C54" s="19">
        <v>30837</v>
      </c>
      <c r="D54" s="20">
        <f t="shared" si="0"/>
        <v>29.597260273972601</v>
      </c>
      <c r="E54" s="7" t="str">
        <f t="shared" si="1"/>
        <v>Between 20 and 35</v>
      </c>
      <c r="F54" s="15" t="s">
        <v>202</v>
      </c>
      <c r="G54" s="2"/>
      <c r="H54" s="2"/>
      <c r="I54" s="2"/>
      <c r="J54" s="2"/>
      <c r="K54" s="2"/>
    </row>
    <row r="55" spans="1:11" x14ac:dyDescent="0.35">
      <c r="A55" s="12" t="s">
        <v>170</v>
      </c>
      <c r="B55" s="13" t="s">
        <v>171</v>
      </c>
      <c r="C55" s="19">
        <v>32493</v>
      </c>
      <c r="D55" s="20">
        <f t="shared" si="0"/>
        <v>25.06027397260274</v>
      </c>
      <c r="E55" s="7" t="str">
        <f t="shared" si="1"/>
        <v>Between 20 and 35</v>
      </c>
      <c r="F55" s="15" t="s">
        <v>202</v>
      </c>
      <c r="G55" s="2"/>
      <c r="H55" s="2"/>
      <c r="I55" s="2"/>
      <c r="J55" s="2"/>
      <c r="K55" s="2"/>
    </row>
    <row r="56" spans="1:11" x14ac:dyDescent="0.35">
      <c r="A56" s="12" t="s">
        <v>190</v>
      </c>
      <c r="B56" s="13" t="s">
        <v>191</v>
      </c>
      <c r="C56" s="19">
        <v>28348</v>
      </c>
      <c r="D56" s="20">
        <f t="shared" si="0"/>
        <v>36.416438356164385</v>
      </c>
      <c r="E56" s="7" t="str">
        <f t="shared" si="1"/>
        <v>Between 35 and 50</v>
      </c>
      <c r="F56" s="15" t="s">
        <v>203</v>
      </c>
      <c r="G56" s="2"/>
      <c r="H56" s="2"/>
      <c r="I56" s="2"/>
      <c r="J56" s="2"/>
      <c r="K56" s="2"/>
    </row>
    <row r="57" spans="1:11" x14ac:dyDescent="0.35">
      <c r="A57" s="12" t="s">
        <v>167</v>
      </c>
      <c r="B57" s="13" t="s">
        <v>168</v>
      </c>
      <c r="C57" s="19">
        <v>34468</v>
      </c>
      <c r="D57" s="20">
        <f t="shared" si="0"/>
        <v>19.649315068493152</v>
      </c>
      <c r="E57" s="7" t="str">
        <f t="shared" si="1"/>
        <v>Less Than 20</v>
      </c>
      <c r="F57" s="15" t="s">
        <v>201</v>
      </c>
      <c r="G57" s="2"/>
      <c r="H57" s="2"/>
      <c r="I57" s="2"/>
      <c r="J57" s="2"/>
      <c r="K57" s="2"/>
    </row>
    <row r="58" spans="1:11" x14ac:dyDescent="0.35">
      <c r="A58" s="12" t="s">
        <v>188</v>
      </c>
      <c r="B58" s="13" t="s">
        <v>189</v>
      </c>
      <c r="C58" s="19">
        <v>20409</v>
      </c>
      <c r="D58" s="20">
        <f t="shared" si="0"/>
        <v>58.167123287671231</v>
      </c>
      <c r="E58" s="7" t="str">
        <f t="shared" si="1"/>
        <v>Between 50 and 65</v>
      </c>
      <c r="F58" s="15" t="s">
        <v>204</v>
      </c>
      <c r="G58" s="2"/>
      <c r="H58" s="2"/>
      <c r="I58" s="2"/>
      <c r="J58" s="2"/>
      <c r="K58" s="2"/>
    </row>
    <row r="59" spans="1:11" x14ac:dyDescent="0.35">
      <c r="A59" s="12" t="s">
        <v>186</v>
      </c>
      <c r="B59" s="13" t="s">
        <v>187</v>
      </c>
      <c r="C59" s="19">
        <v>31508</v>
      </c>
      <c r="D59" s="20">
        <f t="shared" si="0"/>
        <v>27.758904109589039</v>
      </c>
      <c r="E59" s="7" t="str">
        <f t="shared" si="1"/>
        <v>Between 20 and 35</v>
      </c>
      <c r="F59" s="15" t="s">
        <v>202</v>
      </c>
      <c r="G59" s="2"/>
      <c r="H59" s="2"/>
      <c r="I59" s="2"/>
      <c r="J59" s="2"/>
      <c r="K59" s="2"/>
    </row>
    <row r="60" spans="1:11" x14ac:dyDescent="0.35">
      <c r="A60" s="12" t="s">
        <v>170</v>
      </c>
      <c r="B60" s="13" t="s">
        <v>171</v>
      </c>
      <c r="C60" s="19">
        <v>26796</v>
      </c>
      <c r="D60" s="20">
        <f t="shared" si="0"/>
        <v>40.668493150684931</v>
      </c>
      <c r="E60" s="7" t="str">
        <f t="shared" si="1"/>
        <v>Between 35 and 50</v>
      </c>
      <c r="F60" s="15" t="s">
        <v>203</v>
      </c>
      <c r="G60" s="2"/>
      <c r="H60" s="2"/>
      <c r="I60" s="2"/>
      <c r="J60" s="2"/>
      <c r="K60" s="2"/>
    </row>
    <row r="61" spans="1:11" x14ac:dyDescent="0.35">
      <c r="A61" s="12" t="s">
        <v>190</v>
      </c>
      <c r="B61" s="13" t="s">
        <v>191</v>
      </c>
      <c r="C61" s="19">
        <v>20542</v>
      </c>
      <c r="D61" s="20">
        <f t="shared" si="0"/>
        <v>57.802739726027397</v>
      </c>
      <c r="E61" s="7" t="str">
        <f t="shared" si="1"/>
        <v>Between 50 and 65</v>
      </c>
      <c r="F61" s="15" t="s">
        <v>204</v>
      </c>
      <c r="G61" s="2"/>
      <c r="H61" s="2"/>
      <c r="I61" s="2"/>
      <c r="J61" s="2"/>
      <c r="K61" s="2"/>
    </row>
    <row r="62" spans="1:1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1255-0DA1-4AA3-AAB2-014EE13F1A86}">
  <sheetPr codeName="Sheet6"/>
  <dimension ref="A1:E17"/>
  <sheetViews>
    <sheetView workbookViewId="0">
      <selection activeCell="B16" sqref="B16"/>
    </sheetView>
  </sheetViews>
  <sheetFormatPr defaultRowHeight="14.5" x14ac:dyDescent="0.35"/>
  <cols>
    <col min="1" max="1" width="67.1796875" bestFit="1" customWidth="1"/>
    <col min="2" max="2" width="22.90625" bestFit="1" customWidth="1"/>
    <col min="3" max="3" width="17.1796875" bestFit="1" customWidth="1"/>
    <col min="4" max="4" width="16.6328125" bestFit="1" customWidth="1"/>
  </cols>
  <sheetData>
    <row r="1" spans="1:5" x14ac:dyDescent="0.35">
      <c r="A1" s="2" t="s">
        <v>211</v>
      </c>
      <c r="B1" s="2"/>
      <c r="C1" s="2"/>
      <c r="D1" s="2"/>
      <c r="E1" s="2"/>
    </row>
    <row r="2" spans="1:5" x14ac:dyDescent="0.35">
      <c r="A2" s="2" t="s">
        <v>212</v>
      </c>
      <c r="B2" s="2"/>
      <c r="C2" s="2"/>
      <c r="D2" s="2"/>
      <c r="E2" s="2"/>
    </row>
    <row r="3" spans="1:5" x14ac:dyDescent="0.35">
      <c r="A3" s="2" t="s">
        <v>443</v>
      </c>
      <c r="B3" s="2"/>
      <c r="C3" s="2"/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 t="s">
        <v>213</v>
      </c>
      <c r="D5" s="2" t="s">
        <v>214</v>
      </c>
      <c r="E5" s="2"/>
    </row>
    <row r="6" spans="1:5" x14ac:dyDescent="0.35">
      <c r="A6" s="2"/>
      <c r="B6" s="2"/>
      <c r="C6" s="21">
        <v>0</v>
      </c>
      <c r="D6" s="22">
        <v>0</v>
      </c>
      <c r="E6" s="2"/>
    </row>
    <row r="7" spans="1:5" x14ac:dyDescent="0.35">
      <c r="A7" s="2"/>
      <c r="B7" s="2"/>
      <c r="C7" s="21">
        <v>5000</v>
      </c>
      <c r="D7" s="22">
        <v>0.05</v>
      </c>
      <c r="E7" s="2"/>
    </row>
    <row r="8" spans="1:5" x14ac:dyDescent="0.35">
      <c r="A8" s="2"/>
      <c r="B8" s="2"/>
      <c r="C8" s="21">
        <v>50000</v>
      </c>
      <c r="D8" s="22">
        <v>0.06</v>
      </c>
      <c r="E8" s="2"/>
    </row>
    <row r="9" spans="1:5" x14ac:dyDescent="0.35">
      <c r="A9" s="2"/>
      <c r="B9" s="2"/>
      <c r="C9" s="21">
        <v>100000</v>
      </c>
      <c r="D9" s="22">
        <v>7.4999999999999997E-2</v>
      </c>
      <c r="E9" s="2"/>
    </row>
    <row r="10" spans="1:5" x14ac:dyDescent="0.35">
      <c r="A10" s="1" t="s">
        <v>215</v>
      </c>
      <c r="B10" s="1" t="s">
        <v>216</v>
      </c>
      <c r="C10" s="1" t="s">
        <v>217</v>
      </c>
      <c r="D10" s="23" t="s">
        <v>218</v>
      </c>
      <c r="E10" s="1"/>
    </row>
    <row r="11" spans="1:5" x14ac:dyDescent="0.35">
      <c r="A11" s="21">
        <v>4900</v>
      </c>
      <c r="B11" s="24">
        <f>VLOOKUP(A11,$C$6:$D$9,2,1)</f>
        <v>0</v>
      </c>
      <c r="C11" s="25">
        <f>A11*B11</f>
        <v>0</v>
      </c>
      <c r="D11" s="26">
        <v>0</v>
      </c>
      <c r="E11" s="2"/>
    </row>
    <row r="12" spans="1:5" x14ac:dyDescent="0.35">
      <c r="A12" s="21">
        <v>15250</v>
      </c>
      <c r="B12" s="24">
        <f t="shared" ref="B12:B15" si="0">VLOOKUP(A12,$C$6:$D$9,2,1)</f>
        <v>0.05</v>
      </c>
      <c r="C12" s="25">
        <f t="shared" ref="C12:C15" si="1">A12*B12</f>
        <v>762.5</v>
      </c>
      <c r="D12" s="26">
        <v>762.5</v>
      </c>
      <c r="E12" s="2"/>
    </row>
    <row r="13" spans="1:5" x14ac:dyDescent="0.35">
      <c r="A13" s="21">
        <v>49000</v>
      </c>
      <c r="B13" s="24">
        <f t="shared" si="0"/>
        <v>0.05</v>
      </c>
      <c r="C13" s="25">
        <f t="shared" si="1"/>
        <v>2450</v>
      </c>
      <c r="D13" s="26">
        <v>2450</v>
      </c>
      <c r="E13" s="2"/>
    </row>
    <row r="14" spans="1:5" x14ac:dyDescent="0.35">
      <c r="A14" s="21">
        <v>55000</v>
      </c>
      <c r="B14" s="24">
        <f t="shared" si="0"/>
        <v>0.06</v>
      </c>
      <c r="C14" s="25">
        <f t="shared" si="1"/>
        <v>3300</v>
      </c>
      <c r="D14" s="26">
        <v>3300</v>
      </c>
      <c r="E14" s="2"/>
    </row>
    <row r="15" spans="1:5" x14ac:dyDescent="0.35">
      <c r="A15" s="21">
        <v>110000</v>
      </c>
      <c r="B15" s="24">
        <f t="shared" si="0"/>
        <v>7.4999999999999997E-2</v>
      </c>
      <c r="C15" s="25">
        <f t="shared" si="1"/>
        <v>8250</v>
      </c>
      <c r="D15" s="26">
        <v>8250</v>
      </c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E27-3DCB-474A-A35A-4B1786279D9A}">
  <sheetPr codeName="Sheet7"/>
  <dimension ref="A1:K62"/>
  <sheetViews>
    <sheetView topLeftCell="A18" workbookViewId="0">
      <selection activeCell="D28" sqref="D28"/>
    </sheetView>
  </sheetViews>
  <sheetFormatPr defaultRowHeight="14.5" x14ac:dyDescent="0.35"/>
  <cols>
    <col min="1" max="1" width="20.54296875" customWidth="1"/>
    <col min="2" max="2" width="10.453125" bestFit="1" customWidth="1"/>
    <col min="4" max="4" width="10.453125" bestFit="1" customWidth="1"/>
    <col min="5" max="5" width="11.26953125" bestFit="1" customWidth="1"/>
    <col min="7" max="7" width="16.90625" customWidth="1"/>
    <col min="8" max="8" width="10.453125" bestFit="1" customWidth="1"/>
    <col min="9" max="9" width="17.81640625" bestFit="1" customWidth="1"/>
  </cols>
  <sheetData>
    <row r="1" spans="1:11" x14ac:dyDescent="0.35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5">
      <c r="A3" s="2" t="s">
        <v>220</v>
      </c>
      <c r="B3" s="2"/>
      <c r="C3" s="2" t="s">
        <v>221</v>
      </c>
      <c r="D3" s="2"/>
      <c r="E3" s="2"/>
      <c r="F3" s="2"/>
      <c r="G3" s="2"/>
      <c r="H3" s="2"/>
      <c r="I3" s="2"/>
      <c r="J3" s="2"/>
      <c r="K3" s="2"/>
    </row>
    <row r="4" spans="1:11" x14ac:dyDescent="0.35">
      <c r="A4" s="2" t="s">
        <v>222</v>
      </c>
      <c r="B4" s="2"/>
      <c r="C4" s="2" t="s">
        <v>223</v>
      </c>
      <c r="D4" s="2"/>
      <c r="E4" s="2"/>
      <c r="F4" s="2"/>
      <c r="G4" s="2"/>
      <c r="H4" s="2"/>
      <c r="I4" s="2"/>
      <c r="J4" s="2"/>
      <c r="K4" s="2"/>
    </row>
    <row r="5" spans="1:11" x14ac:dyDescent="0.35">
      <c r="A5" s="2" t="s">
        <v>224</v>
      </c>
      <c r="B5" s="2"/>
      <c r="C5" s="2" t="s">
        <v>225</v>
      </c>
      <c r="D5" s="2"/>
      <c r="E5" s="2"/>
      <c r="F5" s="2"/>
      <c r="G5" s="2"/>
      <c r="H5" s="2"/>
      <c r="I5" s="2"/>
      <c r="J5" s="2"/>
      <c r="K5" s="2"/>
    </row>
    <row r="6" spans="1:11" x14ac:dyDescent="0.35">
      <c r="A6" s="2" t="s">
        <v>226</v>
      </c>
      <c r="B6" s="2"/>
      <c r="C6" s="2" t="s">
        <v>227</v>
      </c>
      <c r="D6" s="2"/>
      <c r="E6" s="2"/>
      <c r="F6" s="2"/>
      <c r="G6" s="2"/>
      <c r="H6" s="2"/>
      <c r="I6" s="2"/>
      <c r="J6" s="2"/>
      <c r="K6" s="2"/>
    </row>
    <row r="7" spans="1:11" x14ac:dyDescent="0.35">
      <c r="A7" s="2" t="s">
        <v>228</v>
      </c>
      <c r="B7" s="2"/>
      <c r="C7" s="2" t="s">
        <v>229</v>
      </c>
      <c r="D7" s="2"/>
      <c r="E7" s="2"/>
      <c r="F7" s="2"/>
      <c r="G7" s="2"/>
      <c r="H7" s="2"/>
      <c r="I7" s="2"/>
      <c r="J7" s="2"/>
      <c r="K7" s="2"/>
    </row>
    <row r="8" spans="1:11" x14ac:dyDescent="0.35">
      <c r="A8" s="2" t="s">
        <v>230</v>
      </c>
      <c r="B8" s="2"/>
      <c r="C8" s="2" t="s">
        <v>231</v>
      </c>
      <c r="D8" s="2"/>
      <c r="E8" s="2"/>
      <c r="F8" s="2"/>
      <c r="G8" s="2"/>
      <c r="H8" s="2"/>
      <c r="I8" s="2"/>
      <c r="J8" s="2"/>
      <c r="K8" s="2"/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" thickBot="1" x14ac:dyDescent="0.4">
      <c r="A17" s="2"/>
      <c r="B17" s="2"/>
      <c r="C17" s="1" t="s">
        <v>232</v>
      </c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2"/>
      <c r="B18" s="2"/>
      <c r="C18" s="2"/>
      <c r="D18" s="27" t="s">
        <v>233</v>
      </c>
      <c r="E18" s="28" t="s">
        <v>234</v>
      </c>
      <c r="F18" s="29" t="s">
        <v>42</v>
      </c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30">
        <v>0</v>
      </c>
      <c r="E19" s="31">
        <v>0</v>
      </c>
      <c r="F19" s="32">
        <v>0.18</v>
      </c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30">
        <v>140000</v>
      </c>
      <c r="E20" s="31">
        <v>25200</v>
      </c>
      <c r="F20" s="32">
        <v>0.25</v>
      </c>
      <c r="G20" s="2"/>
      <c r="H20" s="2"/>
      <c r="I20" s="2"/>
      <c r="J20" s="2"/>
      <c r="K20" s="2"/>
    </row>
    <row r="21" spans="1:11" x14ac:dyDescent="0.35">
      <c r="A21" s="2"/>
      <c r="B21" s="2"/>
      <c r="C21" s="2"/>
      <c r="D21" s="30">
        <v>221000</v>
      </c>
      <c r="E21" s="31">
        <v>45450</v>
      </c>
      <c r="F21" s="32">
        <v>0.3</v>
      </c>
      <c r="G21" s="2"/>
      <c r="H21" s="2"/>
      <c r="I21" s="2"/>
      <c r="J21" s="2"/>
      <c r="K21" s="2"/>
    </row>
    <row r="22" spans="1:11" x14ac:dyDescent="0.35">
      <c r="A22" s="2"/>
      <c r="B22" s="2"/>
      <c r="C22" s="2"/>
      <c r="D22" s="30">
        <v>305000</v>
      </c>
      <c r="E22" s="31">
        <v>70650</v>
      </c>
      <c r="F22" s="32">
        <v>0.35</v>
      </c>
      <c r="G22" s="2"/>
      <c r="H22" s="2"/>
      <c r="I22" s="2"/>
      <c r="J22" s="2"/>
      <c r="K22" s="2"/>
    </row>
    <row r="23" spans="1:11" x14ac:dyDescent="0.35">
      <c r="A23" s="2"/>
      <c r="B23" s="2"/>
      <c r="C23" s="2"/>
      <c r="D23" s="30">
        <v>431000</v>
      </c>
      <c r="E23" s="31">
        <v>114750</v>
      </c>
      <c r="F23" s="32">
        <v>0.38</v>
      </c>
      <c r="G23" s="2"/>
      <c r="H23" s="2"/>
      <c r="I23" s="2"/>
      <c r="J23" s="2"/>
      <c r="K23" s="2"/>
    </row>
    <row r="24" spans="1:11" ht="15" thickBot="1" x14ac:dyDescent="0.4">
      <c r="A24" s="2"/>
      <c r="B24" s="2"/>
      <c r="C24" s="2"/>
      <c r="D24" s="33">
        <v>552000</v>
      </c>
      <c r="E24" s="34">
        <v>160730</v>
      </c>
      <c r="F24" s="35">
        <v>0.4</v>
      </c>
      <c r="G24" s="2"/>
      <c r="H24" s="2"/>
      <c r="I24" s="2"/>
      <c r="J24" s="2"/>
      <c r="K24" s="2"/>
    </row>
    <row r="25" spans="1:1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39.5" x14ac:dyDescent="0.35">
      <c r="A27" s="3" t="s">
        <v>235</v>
      </c>
      <c r="B27" s="3" t="s">
        <v>236</v>
      </c>
      <c r="C27" s="3" t="s">
        <v>237</v>
      </c>
      <c r="D27" s="3" t="s">
        <v>238</v>
      </c>
      <c r="E27" s="3" t="s">
        <v>239</v>
      </c>
      <c r="F27" s="3" t="s">
        <v>240</v>
      </c>
      <c r="G27" s="3" t="s">
        <v>241</v>
      </c>
      <c r="H27" s="3" t="s">
        <v>55</v>
      </c>
      <c r="I27" s="36" t="s">
        <v>242</v>
      </c>
      <c r="J27" s="2"/>
      <c r="K27" s="2"/>
    </row>
    <row r="28" spans="1:11" x14ac:dyDescent="0.35">
      <c r="A28" s="37">
        <v>65000</v>
      </c>
      <c r="B28" s="38">
        <f>VLOOKUP(A28,$D$19:$F$24,2,1)</f>
        <v>0</v>
      </c>
      <c r="C28" s="39">
        <f>VLOOKUP(A28,$D$19:$F$24,3,1)</f>
        <v>0.18</v>
      </c>
      <c r="D28" s="38">
        <f>VLOOKUP(A28,$D$19:$F$24,1,1)</f>
        <v>0</v>
      </c>
      <c r="E28" s="40">
        <f>A28-D28</f>
        <v>65000</v>
      </c>
      <c r="F28" s="40">
        <f>E28*C28</f>
        <v>11700</v>
      </c>
      <c r="G28" s="40">
        <f>B28</f>
        <v>0</v>
      </c>
      <c r="H28" s="40">
        <f>F28+G28</f>
        <v>11700</v>
      </c>
      <c r="I28" s="41">
        <v>11700</v>
      </c>
      <c r="J28" s="2"/>
      <c r="K28" s="2"/>
    </row>
    <row r="29" spans="1:11" x14ac:dyDescent="0.35">
      <c r="A29" s="37">
        <v>250000</v>
      </c>
      <c r="B29" s="38">
        <f t="shared" ref="B29:B32" si="0">VLOOKUP(A29,$D$19:$F$24,2,1)</f>
        <v>45450</v>
      </c>
      <c r="C29" s="39">
        <f t="shared" ref="C29:C32" si="1">VLOOKUP(A29,$D$19:$F$24,3,1)</f>
        <v>0.3</v>
      </c>
      <c r="D29" s="38">
        <f t="shared" ref="D29:D34" si="2">VLOOKUP(A29,$D$19:$F$24,1,1)</f>
        <v>221000</v>
      </c>
      <c r="E29" s="40">
        <f t="shared" ref="E29:E32" si="3">A29-D29</f>
        <v>29000</v>
      </c>
      <c r="F29" s="40">
        <f t="shared" ref="F29:F32" si="4">E29*C29</f>
        <v>8700</v>
      </c>
      <c r="G29" s="40">
        <f t="shared" ref="G29:G32" si="5">B29</f>
        <v>45450</v>
      </c>
      <c r="H29" s="40">
        <f t="shared" ref="H29:H32" si="6">F29+G29</f>
        <v>54150</v>
      </c>
      <c r="I29" s="41">
        <v>54150</v>
      </c>
      <c r="J29" s="2"/>
      <c r="K29" s="2"/>
    </row>
    <row r="30" spans="1:11" x14ac:dyDescent="0.35">
      <c r="A30" s="37">
        <v>305000</v>
      </c>
      <c r="B30" s="38">
        <f t="shared" si="0"/>
        <v>70650</v>
      </c>
      <c r="C30" s="39">
        <f t="shared" si="1"/>
        <v>0.35</v>
      </c>
      <c r="D30" s="38">
        <f t="shared" si="2"/>
        <v>305000</v>
      </c>
      <c r="E30" s="40">
        <f t="shared" si="3"/>
        <v>0</v>
      </c>
      <c r="F30" s="40">
        <f t="shared" si="4"/>
        <v>0</v>
      </c>
      <c r="G30" s="40">
        <f t="shared" si="5"/>
        <v>70650</v>
      </c>
      <c r="H30" s="40">
        <f t="shared" si="6"/>
        <v>70650</v>
      </c>
      <c r="I30" s="41">
        <v>70650</v>
      </c>
      <c r="J30" s="2"/>
      <c r="K30" s="2"/>
    </row>
    <row r="31" spans="1:11" x14ac:dyDescent="0.35">
      <c r="A31" s="37">
        <v>306000</v>
      </c>
      <c r="B31" s="38">
        <f t="shared" si="0"/>
        <v>70650</v>
      </c>
      <c r="C31" s="39">
        <f t="shared" si="1"/>
        <v>0.35</v>
      </c>
      <c r="D31" s="38">
        <f t="shared" si="2"/>
        <v>305000</v>
      </c>
      <c r="E31" s="40">
        <f t="shared" si="3"/>
        <v>1000</v>
      </c>
      <c r="F31" s="40">
        <f t="shared" si="4"/>
        <v>350</v>
      </c>
      <c r="G31" s="40">
        <f t="shared" si="5"/>
        <v>70650</v>
      </c>
      <c r="H31" s="40">
        <f t="shared" si="6"/>
        <v>71000</v>
      </c>
      <c r="I31" s="41">
        <v>71000</v>
      </c>
      <c r="J31" s="2"/>
      <c r="K31" s="2"/>
    </row>
    <row r="32" spans="1:11" x14ac:dyDescent="0.35">
      <c r="A32" s="37">
        <v>600000</v>
      </c>
      <c r="B32" s="38">
        <f t="shared" si="0"/>
        <v>160730</v>
      </c>
      <c r="C32" s="39">
        <f t="shared" si="1"/>
        <v>0.4</v>
      </c>
      <c r="D32" s="38">
        <f t="shared" si="2"/>
        <v>552000</v>
      </c>
      <c r="E32" s="40">
        <f t="shared" si="3"/>
        <v>48000</v>
      </c>
      <c r="F32" s="40">
        <f t="shared" si="4"/>
        <v>19200</v>
      </c>
      <c r="G32" s="40">
        <f t="shared" si="5"/>
        <v>160730</v>
      </c>
      <c r="H32" s="40">
        <f t="shared" si="6"/>
        <v>179930</v>
      </c>
      <c r="I32" s="41">
        <v>179930</v>
      </c>
      <c r="J32" s="2"/>
      <c r="K32" s="2"/>
    </row>
    <row r="33" spans="1:11" ht="15" thickBot="1" x14ac:dyDescent="0.4">
      <c r="A33" s="2"/>
      <c r="B33" s="38"/>
      <c r="C33" s="39"/>
      <c r="D33" s="38">
        <f t="shared" si="2"/>
        <v>0</v>
      </c>
      <c r="E33" s="2"/>
      <c r="F33" s="2"/>
      <c r="G33" s="2"/>
      <c r="H33" s="42">
        <f>SUM(H28:H32)</f>
        <v>387430</v>
      </c>
      <c r="I33" s="2"/>
      <c r="J33" s="2"/>
      <c r="K33" s="2"/>
    </row>
    <row r="34" spans="1:11" ht="15" thickTop="1" x14ac:dyDescent="0.35">
      <c r="A34" s="2"/>
      <c r="B34" s="38"/>
      <c r="C34" s="39"/>
      <c r="D34" s="38">
        <f t="shared" si="2"/>
        <v>0</v>
      </c>
      <c r="E34" s="2"/>
      <c r="F34" s="2"/>
      <c r="G34" s="43" t="s">
        <v>243</v>
      </c>
      <c r="H34" s="44">
        <v>387430</v>
      </c>
      <c r="I34" s="2"/>
      <c r="J34" s="2"/>
      <c r="K34" s="2"/>
    </row>
    <row r="35" spans="1:1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Sheet2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HIFZA SHAIKH</cp:lastModifiedBy>
  <dcterms:created xsi:type="dcterms:W3CDTF">2023-07-07T10:01:06Z</dcterms:created>
  <dcterms:modified xsi:type="dcterms:W3CDTF">2024-10-01T06:19:17Z</dcterms:modified>
</cp:coreProperties>
</file>