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aa\Desktop\"/>
    </mc:Choice>
  </mc:AlternateContent>
  <xr:revisionPtr revIDLastSave="0" documentId="13_ncr:1_{D9E21701-C3C3-4855-BA32-3252626FC97C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Piovt Table" sheetId="4" r:id="rId1"/>
    <sheet name="Sheet2" sheetId="2" r:id="rId2"/>
    <sheet name="pivot table" sheetId="6" r:id="rId3"/>
    <sheet name="Sheet4" sheetId="7" r:id="rId4"/>
    <sheet name="data soeurse (2)" sheetId="5" r:id="rId5"/>
    <sheet name="data soeurse" sheetId="1" r:id="rId6"/>
    <sheet name="Sheet1" sheetId="3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1" l="1"/>
  <c r="L74" i="1"/>
  <c r="L36" i="1"/>
  <c r="L19" i="1"/>
  <c r="L49" i="1"/>
  <c r="L91" i="1"/>
  <c r="L47" i="1"/>
  <c r="L55" i="1"/>
  <c r="L28" i="1"/>
  <c r="L29" i="1"/>
  <c r="L57" i="1"/>
  <c r="L85" i="1"/>
  <c r="L94" i="1"/>
  <c r="L58" i="1"/>
  <c r="L8" i="1"/>
  <c r="L53" i="1"/>
  <c r="L4" i="1"/>
  <c r="L59" i="1"/>
  <c r="L77" i="1"/>
  <c r="L89" i="1"/>
  <c r="L5" i="1"/>
  <c r="L50" i="1"/>
  <c r="L79" i="1"/>
  <c r="L31" i="1"/>
  <c r="L54" i="1"/>
  <c r="L63" i="1"/>
  <c r="L70" i="1"/>
  <c r="L99" i="1"/>
  <c r="L71" i="1"/>
  <c r="L40" i="1"/>
  <c r="L37" i="1"/>
  <c r="L9" i="1"/>
  <c r="L88" i="1"/>
  <c r="L15" i="1"/>
  <c r="L51" i="1"/>
  <c r="L24" i="1"/>
  <c r="L92" i="1"/>
  <c r="L44" i="1"/>
  <c r="L10" i="1"/>
  <c r="L64" i="1"/>
  <c r="L32" i="1"/>
  <c r="L25" i="1"/>
  <c r="L67" i="1"/>
  <c r="L6" i="1"/>
  <c r="L48" i="1"/>
  <c r="L72" i="1"/>
  <c r="L16" i="1"/>
  <c r="L20" i="1"/>
  <c r="L82" i="1"/>
  <c r="L33" i="1"/>
  <c r="L42" i="1"/>
  <c r="L86" i="1"/>
  <c r="L95" i="1"/>
  <c r="L11" i="1"/>
  <c r="L7" i="1"/>
  <c r="L14" i="1"/>
  <c r="L100" i="1"/>
  <c r="L12" i="1"/>
  <c r="L75" i="1"/>
  <c r="L45" i="1"/>
  <c r="L68" i="1"/>
  <c r="L81" i="1"/>
  <c r="L27" i="1"/>
  <c r="L87" i="1"/>
  <c r="L34" i="1"/>
  <c r="L78" i="1"/>
  <c r="L38" i="1"/>
  <c r="L21" i="1"/>
  <c r="L35" i="1"/>
  <c r="L56" i="1"/>
  <c r="L96" i="1"/>
  <c r="L52" i="1"/>
  <c r="L41" i="1"/>
  <c r="L46" i="1"/>
  <c r="L60" i="1"/>
  <c r="L69" i="1"/>
  <c r="L65" i="1"/>
  <c r="L97" i="1"/>
  <c r="L76" i="1"/>
  <c r="L39" i="1"/>
  <c r="L2" i="1"/>
  <c r="L66" i="1"/>
  <c r="L17" i="1"/>
  <c r="L26" i="1"/>
  <c r="L61" i="1"/>
  <c r="L3" i="1"/>
  <c r="L22" i="1"/>
  <c r="L62" i="1"/>
  <c r="L30" i="1"/>
  <c r="L43" i="1"/>
  <c r="L23" i="1"/>
  <c r="L83" i="1"/>
  <c r="L84" i="1"/>
  <c r="L80" i="1"/>
  <c r="L13" i="1"/>
  <c r="L101" i="1"/>
  <c r="L93" i="1"/>
  <c r="L98" i="1"/>
  <c r="L73" i="1"/>
  <c r="L18" i="1"/>
  <c r="K90" i="1"/>
  <c r="K74" i="1"/>
  <c r="K36" i="1"/>
  <c r="K19" i="1"/>
  <c r="K49" i="1"/>
  <c r="K91" i="1"/>
  <c r="K47" i="1"/>
  <c r="K55" i="1"/>
  <c r="K28" i="1"/>
  <c r="K29" i="1"/>
  <c r="K57" i="1"/>
  <c r="K85" i="1"/>
  <c r="K94" i="1"/>
  <c r="K58" i="1"/>
  <c r="K8" i="1"/>
  <c r="K53" i="1"/>
  <c r="K4" i="1"/>
  <c r="K59" i="1"/>
  <c r="K77" i="1"/>
  <c r="K89" i="1"/>
  <c r="K5" i="1"/>
  <c r="K50" i="1"/>
  <c r="K79" i="1"/>
  <c r="K31" i="1"/>
  <c r="K54" i="1"/>
  <c r="K63" i="1"/>
  <c r="K70" i="1"/>
  <c r="K99" i="1"/>
  <c r="K71" i="1"/>
  <c r="K40" i="1"/>
  <c r="K37" i="1"/>
  <c r="K9" i="1"/>
  <c r="K88" i="1"/>
  <c r="K15" i="1"/>
  <c r="K51" i="1"/>
  <c r="K24" i="1"/>
  <c r="K92" i="1"/>
  <c r="K44" i="1"/>
  <c r="K10" i="1"/>
  <c r="K64" i="1"/>
  <c r="K32" i="1"/>
  <c r="K25" i="1"/>
  <c r="K67" i="1"/>
  <c r="K6" i="1"/>
  <c r="K48" i="1"/>
  <c r="K72" i="1"/>
  <c r="K16" i="1"/>
  <c r="K20" i="1"/>
  <c r="K82" i="1"/>
  <c r="K33" i="1"/>
  <c r="K42" i="1"/>
  <c r="K86" i="1"/>
  <c r="K95" i="1"/>
  <c r="K11" i="1"/>
  <c r="K7" i="1"/>
  <c r="K14" i="1"/>
  <c r="K100" i="1"/>
  <c r="K12" i="1"/>
  <c r="K75" i="1"/>
  <c r="K45" i="1"/>
  <c r="K68" i="1"/>
  <c r="K81" i="1"/>
  <c r="K27" i="1"/>
  <c r="K87" i="1"/>
  <c r="K34" i="1"/>
  <c r="K78" i="1"/>
  <c r="K38" i="1"/>
  <c r="K21" i="1"/>
  <c r="K35" i="1"/>
  <c r="K56" i="1"/>
  <c r="K96" i="1"/>
  <c r="K52" i="1"/>
  <c r="K41" i="1"/>
  <c r="K46" i="1"/>
  <c r="K60" i="1"/>
  <c r="K69" i="1"/>
  <c r="K65" i="1"/>
  <c r="K97" i="1"/>
  <c r="K76" i="1"/>
  <c r="K39" i="1"/>
  <c r="K2" i="1"/>
  <c r="K66" i="1"/>
  <c r="K17" i="1"/>
  <c r="K26" i="1"/>
  <c r="K61" i="1"/>
  <c r="K3" i="1"/>
  <c r="K22" i="1"/>
  <c r="K62" i="1"/>
  <c r="K30" i="1"/>
  <c r="K43" i="1"/>
  <c r="K23" i="1"/>
  <c r="K83" i="1"/>
  <c r="K84" i="1"/>
  <c r="K80" i="1"/>
  <c r="K13" i="1"/>
  <c r="K101" i="1"/>
  <c r="K93" i="1"/>
  <c r="K98" i="1"/>
  <c r="K73" i="1"/>
  <c r="K18" i="1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B21" i="6"/>
  <c r="D17" i="6"/>
  <c r="F11" i="6"/>
  <c r="D5" i="6"/>
</calcChain>
</file>

<file path=xl/sharedStrings.xml><?xml version="1.0" encoding="utf-8"?>
<sst xmlns="http://schemas.openxmlformats.org/spreadsheetml/2006/main" count="481" uniqueCount="144">
  <si>
    <t>ID</t>
  </si>
  <si>
    <t>Name</t>
  </si>
  <si>
    <t>Age</t>
  </si>
  <si>
    <t>Salary</t>
  </si>
  <si>
    <t>Joining_Date</t>
  </si>
  <si>
    <t>Department</t>
  </si>
  <si>
    <t>Sales</t>
  </si>
  <si>
    <t>Bonus_Percentage</t>
  </si>
  <si>
    <t>Hours_Worked</t>
  </si>
  <si>
    <t>Leaves_Taken</t>
  </si>
  <si>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</si>
  <si>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</si>
  <si>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</si>
  <si>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</si>
  <si>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</si>
  <si>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</si>
  <si>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</si>
  <si>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</si>
  <si>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</si>
  <si>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</si>
  <si>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</si>
  <si>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</si>
  <si>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</si>
  <si>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</si>
  <si>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</si>
  <si>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</si>
  <si>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</si>
  <si>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</si>
  <si>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</si>
  <si>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</si>
  <si>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</si>
  <si>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</si>
  <si>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</si>
  <si>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</si>
  <si>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</si>
  <si>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</si>
  <si>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</si>
  <si>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</si>
  <si>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</si>
  <si>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</si>
  <si>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</si>
  <si>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</si>
  <si>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</si>
  <si>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</si>
  <si>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</si>
  <si>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</si>
  <si>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</si>
  <si>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</si>
  <si>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</si>
  <si>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</si>
  <si>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</si>
  <si>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</si>
  <si>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</si>
  <si>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</si>
  <si>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</si>
  <si>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</si>
  <si>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</si>
  <si>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</si>
  <si>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</si>
  <si>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</si>
  <si>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</si>
  <si>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</si>
  <si>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</si>
  <si>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</si>
  <si>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</si>
  <si>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</si>
  <si>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</si>
  <si>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</si>
  <si>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</si>
  <si>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</si>
  <si>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</si>
  <si>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</si>
  <si>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</si>
  <si>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</si>
  <si>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</si>
  <si>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</si>
  <si>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</si>
  <si>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</si>
  <si>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</si>
  <si>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</si>
  <si>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</si>
  <si>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</si>
  <si>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</si>
  <si>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</si>
  <si>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</si>
  <si>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</si>
  <si>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</si>
  <si>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</si>
  <si>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</si>
  <si>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</si>
  <si>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</si>
  <si>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</si>
  <si>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</si>
  <si>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</si>
  <si>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</si>
  <si>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</si>
  <si>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</si>
  <si>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</si>
  <si>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</si>
  <si>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</si>
  <si>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</si>
  <si>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</si>
  <si>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</si>
  <si>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</si>
  <si>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</si>
  <si>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</si>
  <si>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</si>
  <si>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</si>
  <si>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</si>
  <si>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</si>
  <si>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HR</t>
  </si>
  <si>
    <t>IT</t>
  </si>
  <si>
    <t>Finance</t>
  </si>
  <si>
    <t>Marketing</t>
  </si>
  <si>
    <t>Operations</t>
  </si>
  <si>
    <t>FUNCTIONS</t>
  </si>
  <si>
    <t>SUM</t>
  </si>
  <si>
    <t>MAX</t>
  </si>
  <si>
    <t>MIN</t>
  </si>
  <si>
    <t>COUNT</t>
  </si>
  <si>
    <t>CUNTIF</t>
  </si>
  <si>
    <t>AVERAGE</t>
  </si>
  <si>
    <t>MODE</t>
  </si>
  <si>
    <t>EXAMPLE</t>
  </si>
  <si>
    <t>Vlookup</t>
  </si>
  <si>
    <t>Month</t>
  </si>
  <si>
    <t>Year</t>
  </si>
  <si>
    <t>Sum of ID</t>
  </si>
  <si>
    <t>Count of ID</t>
  </si>
  <si>
    <t>KPIs</t>
  </si>
  <si>
    <t>Total of Employees</t>
  </si>
  <si>
    <t>Sum of Salary</t>
  </si>
  <si>
    <t>Total Salary</t>
  </si>
  <si>
    <t>Average of Age</t>
  </si>
  <si>
    <t>Average Age</t>
  </si>
  <si>
    <t>Sum of Leaves_Taken</t>
  </si>
  <si>
    <t>Average of Leaves_Taken</t>
  </si>
  <si>
    <t>Row Labels</t>
  </si>
  <si>
    <t>Grand Total</t>
  </si>
  <si>
    <t>18-27</t>
  </si>
  <si>
    <t>28-37</t>
  </si>
  <si>
    <t>38-47</t>
  </si>
  <si>
    <t>48-57</t>
  </si>
  <si>
    <t>58-67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</si>
</sst>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-[$$-409]* #,##0.00_ ;_-[$$-409]* \-#,##0.00\ ;_-[$$-409]* &quot;-&quot;??_ ;_-@_ 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4" tint="0.79998168889431442"/>
      <name val="Arial"/>
      <family val="2"/>
      <scheme val="minor"/>
    </font>
    <font>
      <b/>
      <sz val="11"/>
      <color theme="4" tint="0.79998168889431442"/>
      <name val="Arial"/>
      <family val="2"/>
      <scheme val="minor"/>
    </font>
    <font>
      <sz val="14"/>
      <color theme="4" tint="0.79998168889431442"/>
      <name val="Arial"/>
      <family val="2"/>
      <scheme val="minor"/>
    </font>
    <font>
      <sz val="11"/>
      <color theme="1" tint="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2" borderId="1" xfId="0" applyFont="1" applyFill="1" applyBorder="1"/>
    <xf numFmtId="0" fontId="3" fillId="2" borderId="1" xfId="0" applyFont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" fontId="1" fillId="0" borderId="3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pivotButton="1"/>
    <xf numFmtId="166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29">
    <dxf>
      <numFmt numFmtId="0" formatCode="General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" formatCode="0"/>
    </dxf>
    <dxf>
      <numFmt numFmtId="165" formatCode="0.0"/>
    </dxf>
    <dxf>
      <numFmt numFmtId="30" formatCode="@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" formatCode="0"/>
    </dxf>
    <dxf>
      <numFmt numFmtId="1" formatCode="0"/>
    </dxf>
    <dxf>
      <numFmt numFmtId="30" formatCode="@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employee by department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QA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table'!$A$26:$A$31</c:f>
              <c:strCache>
                <c:ptCount val="5"/>
                <c:pt idx="0">
                  <c:v>Marketing</c:v>
                </c:pt>
                <c:pt idx="1">
                  <c:v>Finance</c:v>
                </c:pt>
                <c:pt idx="2">
                  <c:v>Operations</c:v>
                </c:pt>
                <c:pt idx="3">
                  <c:v>IT</c:v>
                </c:pt>
                <c:pt idx="4">
                  <c:v>HR</c:v>
                </c:pt>
              </c:strCache>
            </c:strRef>
          </c:cat>
          <c:val>
            <c:numRef>
              <c:f>'pivot table'!$B$26:$B$31</c:f>
              <c:numCache>
                <c:formatCode>0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C-4E5A-8059-0FB2E604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999251392"/>
        <c:axId val="999253792"/>
        <c:axId val="687170528"/>
      </c:bar3DChart>
      <c:catAx>
        <c:axId val="999251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3792"/>
        <c:crosses val="autoZero"/>
        <c:auto val="1"/>
        <c:lblAlgn val="ctr"/>
        <c:lblOffset val="100"/>
        <c:noMultiLvlLbl val="0"/>
      </c:catAx>
      <c:valAx>
        <c:axId val="9992537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1392"/>
        <c:crosses val="autoZero"/>
        <c:crossBetween val="between"/>
      </c:valAx>
      <c:serAx>
        <c:axId val="6871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3792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Q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Department</a:t>
            </a:r>
          </a:p>
        </c:rich>
      </c:tx>
      <c:layout>
        <c:manualLayout>
          <c:xMode val="edge"/>
          <c:yMode val="edge"/>
          <c:x val="0.17311283204983993"/>
          <c:y val="4.7999729647527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Q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 w="117475" cap="rnd">
            <a:solidFill>
              <a:schemeClr val="lt1"/>
            </a:solidFill>
            <a:prstDash val="lgDashDot"/>
            <a:miter lim="800000"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4469429782815614"/>
          <c:y val="0.21180172970182007"/>
          <c:w val="0.46751304347826089"/>
          <c:h val="0.73649315068493149"/>
        </c:manualLayout>
      </c:layout>
      <c:doughnutChart>
        <c:varyColors val="1"/>
        <c:ser>
          <c:idx val="0"/>
          <c:order val="0"/>
          <c:tx>
            <c:strRef>
              <c:f>'pivot table'!$B$88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17475" cap="rnd">
              <a:prstDash val="lgDashDot"/>
              <a:miter lim="800000"/>
            </a:ln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17475" cap="rnd">
                <a:solidFill>
                  <a:schemeClr val="lt1"/>
                </a:solidFill>
                <a:prstDash val="lgDashDot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F-47E4-9BB7-B09DB4BD3F1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17475" cap="rnd">
                <a:solidFill>
                  <a:schemeClr val="lt1"/>
                </a:solidFill>
                <a:prstDash val="lgDashDot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F-47E4-9BB7-B09DB4BD3F1A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17475" cap="rnd">
                <a:solidFill>
                  <a:schemeClr val="lt1"/>
                </a:solidFill>
                <a:prstDash val="lgDashDot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F-47E4-9BB7-B09DB4BD3F1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17475" cap="rnd">
                <a:solidFill>
                  <a:schemeClr val="lt1"/>
                </a:solidFill>
                <a:prstDash val="lgDashDot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F-47E4-9BB7-B09DB4BD3F1A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17475" cap="rnd">
                <a:solidFill>
                  <a:schemeClr val="lt1"/>
                </a:solidFill>
                <a:prstDash val="lgDashDot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6F-47E4-9BB7-B09DB4BD3F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table'!$A$89:$A$94</c:f>
              <c:strCache>
                <c:ptCount val="5"/>
                <c:pt idx="0">
                  <c:v>Operations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  <c:pt idx="4">
                  <c:v>Finance</c:v>
                </c:pt>
              </c:strCache>
            </c:strRef>
          </c:cat>
          <c:val>
            <c:numRef>
              <c:f>'pivot table'!$B$89:$B$94</c:f>
              <c:numCache>
                <c:formatCode>0</c:formatCode>
                <c:ptCount val="5"/>
                <c:pt idx="0">
                  <c:v>24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6F-47E4-9BB7-B09DB4BD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37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Q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  <a:r>
              <a:rPr lang="en-US" baseline="0"/>
              <a:t> per Department </a:t>
            </a:r>
            <a:endParaRPr lang="en-US"/>
          </a:p>
        </c:rich>
      </c:tx>
      <c:layout>
        <c:manualLayout>
          <c:xMode val="edge"/>
          <c:yMode val="edge"/>
          <c:x val="0.24530745729676728"/>
          <c:y val="4.6920821114369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table'!$A$36:$A$41</c:f>
              <c:strCache>
                <c:ptCount val="5"/>
                <c:pt idx="0">
                  <c:v>Operations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  <c:pt idx="4">
                  <c:v>Finance</c:v>
                </c:pt>
              </c:strCache>
            </c:strRef>
          </c:cat>
          <c:val>
            <c:numRef>
              <c:f>'pivot table'!$B$36:$B$41</c:f>
              <c:numCache>
                <c:formatCode>0</c:formatCode>
                <c:ptCount val="5"/>
                <c:pt idx="0">
                  <c:v>232579</c:v>
                </c:pt>
                <c:pt idx="1">
                  <c:v>93683</c:v>
                </c:pt>
                <c:pt idx="2">
                  <c:v>238268</c:v>
                </c:pt>
                <c:pt idx="3">
                  <c:v>247862</c:v>
                </c:pt>
                <c:pt idx="4">
                  <c:v>109276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7-40CE-8EDF-9903EB3E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872784"/>
        <c:axId val="1054250464"/>
        <c:axId val="0"/>
      </c:bar3DChart>
      <c:catAx>
        <c:axId val="858872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054250464"/>
        <c:crosses val="autoZero"/>
        <c:auto val="1"/>
        <c:lblAlgn val="ctr"/>
        <c:lblOffset val="100"/>
        <c:noMultiLvlLbl val="0"/>
      </c:catAx>
      <c:valAx>
        <c:axId val="1054250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88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Leave</a:t>
            </a:r>
            <a:r>
              <a:rPr lang="en-US" sz="1200" baseline="0"/>
              <a:t> Taken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9288256227758E-2"/>
          <c:y val="0.20732644017725257"/>
          <c:w val="0.88366094095889258"/>
          <c:h val="0.6475730120145617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table'!$C$51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table'!$B$52:$B$64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table'!$C$52:$C$64</c:f>
              <c:numCache>
                <c:formatCode>0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64</c:v>
                </c:pt>
                <c:pt idx="6">
                  <c:v>110</c:v>
                </c:pt>
                <c:pt idx="7">
                  <c:v>59</c:v>
                </c:pt>
                <c:pt idx="8">
                  <c:v>57</c:v>
                </c:pt>
                <c:pt idx="9">
                  <c:v>75</c:v>
                </c:pt>
                <c:pt idx="10">
                  <c:v>68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4-4E29-ACE2-5E943AEBA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123168"/>
        <c:axId val="850120288"/>
      </c:lineChart>
      <c:catAx>
        <c:axId val="85012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0120288"/>
        <c:crosses val="autoZero"/>
        <c:auto val="1"/>
        <c:lblAlgn val="ctr"/>
        <c:lblOffset val="100"/>
        <c:noMultiLvlLbl val="0"/>
      </c:catAx>
      <c:valAx>
        <c:axId val="850120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01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table'!$C$67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table'!$B$68:$B$73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'pivot table'!$C$68:$C$73</c:f>
              <c:numCache>
                <c:formatCode>0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29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B6C-8984-42FB6C95B8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39638464"/>
        <c:axId val="1139644704"/>
        <c:axId val="1006428288"/>
      </c:bar3DChart>
      <c:catAx>
        <c:axId val="1139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139644704"/>
        <c:crosses val="autoZero"/>
        <c:auto val="1"/>
        <c:lblAlgn val="ctr"/>
        <c:lblOffset val="100"/>
        <c:noMultiLvlLbl val="0"/>
      </c:catAx>
      <c:valAx>
        <c:axId val="1139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139638464"/>
        <c:crosses val="autoZero"/>
        <c:crossBetween val="between"/>
      </c:valAx>
      <c:serAx>
        <c:axId val="100642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6447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Q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F-4018-9B03-9B8F794F3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F-4018-9B03-9B8F794F3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F-4018-9B03-9B8F794F33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F-4018-9B03-9B8F794F33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F-4018-9B03-9B8F794F3373}"/>
              </c:ext>
            </c:extLst>
          </c:dPt>
          <c:cat>
            <c:strRef>
              <c:f>'pivot table'!$A$89:$A$94</c:f>
              <c:strCache>
                <c:ptCount val="5"/>
                <c:pt idx="0">
                  <c:v>Operations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  <c:pt idx="4">
                  <c:v>Finance</c:v>
                </c:pt>
              </c:strCache>
            </c:strRef>
          </c:cat>
          <c:val>
            <c:numRef>
              <c:f>'pivot table'!$B$89:$B$94</c:f>
              <c:numCache>
                <c:formatCode>0</c:formatCode>
                <c:ptCount val="5"/>
                <c:pt idx="0">
                  <c:v>24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D-458C-BF73-644E46F8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Q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employee by department </a:t>
            </a:r>
          </a:p>
        </c:rich>
      </c:tx>
      <c:layout>
        <c:manualLayout>
          <c:xMode val="edge"/>
          <c:yMode val="edge"/>
          <c:x val="0.16991772052227677"/>
          <c:y val="8.459625433506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QA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813901419888967"/>
          <c:y val="0.30663738181128963"/>
          <c:w val="0.65841009572075104"/>
          <c:h val="0.336353101772072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table'!$A$26:$A$31</c:f>
              <c:strCache>
                <c:ptCount val="5"/>
                <c:pt idx="0">
                  <c:v>Marketing</c:v>
                </c:pt>
                <c:pt idx="1">
                  <c:v>Finance</c:v>
                </c:pt>
                <c:pt idx="2">
                  <c:v>Operations</c:v>
                </c:pt>
                <c:pt idx="3">
                  <c:v>IT</c:v>
                </c:pt>
                <c:pt idx="4">
                  <c:v>HR</c:v>
                </c:pt>
              </c:strCache>
            </c:strRef>
          </c:cat>
          <c:val>
            <c:numRef>
              <c:f>'pivot table'!$B$26:$B$31</c:f>
              <c:numCache>
                <c:formatCode>0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7A0-A20C-318EDB8A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251392"/>
        <c:axId val="999253792"/>
        <c:axId val="687170528"/>
      </c:bar3DChart>
      <c:catAx>
        <c:axId val="999251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6"/>
            </a:solidFill>
            <a:prstDash val="solid"/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3792"/>
        <c:crosses val="autoZero"/>
        <c:auto val="1"/>
        <c:lblAlgn val="ctr"/>
        <c:lblOffset val="100"/>
        <c:noMultiLvlLbl val="0"/>
      </c:catAx>
      <c:valAx>
        <c:axId val="9992537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1392"/>
        <c:crosses val="autoZero"/>
        <c:crossBetween val="between"/>
      </c:valAx>
      <c:serAx>
        <c:axId val="6871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9992537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 Salary</a:t>
            </a:r>
            <a:r>
              <a:rPr lang="en-US" sz="1200" b="1" baseline="0"/>
              <a:t> per Department </a:t>
            </a:r>
            <a:endParaRPr lang="en-US" sz="1200" b="1"/>
          </a:p>
        </c:rich>
      </c:tx>
      <c:layout>
        <c:manualLayout>
          <c:xMode val="edge"/>
          <c:yMode val="edge"/>
          <c:x val="0.21218108605989464"/>
          <c:y val="7.0543121086242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 cap="flat" cmpd="sng" algn="ctr">
            <a:solidFill>
              <a:schemeClr val="accent2">
                <a:shade val="15000"/>
              </a:schemeClr>
            </a:solidFill>
            <a:prstDash val="solid"/>
          </a:ln>
          <a:effectLst/>
          <a:sp3d contourW="25400">
            <a:contourClr>
              <a:schemeClr val="accent2">
                <a:shade val="1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574737532808399"/>
          <c:y val="0.31324786324786319"/>
          <c:w val="0.58808956692913383"/>
          <c:h val="0.3048610269870112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15000"/>
                </a:schemeClr>
              </a:solidFill>
              <a:prstDash val="solid"/>
            </a:ln>
            <a:effectLst/>
            <a:sp3d contourW="25400">
              <a:contourClr>
                <a:schemeClr val="accent2">
                  <a:shade val="15000"/>
                </a:schemeClr>
              </a:contourClr>
            </a:sp3d>
          </c:spPr>
          <c:invertIfNegative val="0"/>
          <c:cat>
            <c:strRef>
              <c:f>'pivot table'!$A$36:$A$41</c:f>
              <c:strCache>
                <c:ptCount val="5"/>
                <c:pt idx="0">
                  <c:v>Operations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  <c:pt idx="4">
                  <c:v>Finance</c:v>
                </c:pt>
              </c:strCache>
            </c:strRef>
          </c:cat>
          <c:val>
            <c:numRef>
              <c:f>'pivot table'!$B$36:$B$41</c:f>
              <c:numCache>
                <c:formatCode>0</c:formatCode>
                <c:ptCount val="5"/>
                <c:pt idx="0">
                  <c:v>232579</c:v>
                </c:pt>
                <c:pt idx="1">
                  <c:v>93683</c:v>
                </c:pt>
                <c:pt idx="2">
                  <c:v>238268</c:v>
                </c:pt>
                <c:pt idx="3">
                  <c:v>247862</c:v>
                </c:pt>
                <c:pt idx="4">
                  <c:v>109276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49D4-95C3-A934059F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872784"/>
        <c:axId val="1054250464"/>
        <c:axId val="0"/>
      </c:bar3DChart>
      <c:catAx>
        <c:axId val="858872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054250464"/>
        <c:crosses val="autoZero"/>
        <c:auto val="1"/>
        <c:lblAlgn val="ctr"/>
        <c:lblOffset val="100"/>
        <c:noMultiLvlLbl val="0"/>
      </c:catAx>
      <c:valAx>
        <c:axId val="1054250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88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Leave Taken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flat" cmpd="sng" algn="ctr">
            <a:solidFill>
              <a:schemeClr val="accent2">
                <a:shade val="95000"/>
                <a:satMod val="105000"/>
              </a:schemeClr>
            </a:solidFill>
            <a:prstDash val="solid"/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9288256227758E-2"/>
          <c:y val="0.20732644017725257"/>
          <c:w val="0.88366094095889258"/>
          <c:h val="0.6475730120145617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table'!$C$51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table'!$B$52:$B$64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table'!$C$52:$C$64</c:f>
              <c:numCache>
                <c:formatCode>0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64</c:v>
                </c:pt>
                <c:pt idx="6">
                  <c:v>110</c:v>
                </c:pt>
                <c:pt idx="7">
                  <c:v>59</c:v>
                </c:pt>
                <c:pt idx="8">
                  <c:v>57</c:v>
                </c:pt>
                <c:pt idx="9">
                  <c:v>75</c:v>
                </c:pt>
                <c:pt idx="10">
                  <c:v>68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260-A555-3B7937CEDE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123168"/>
        <c:axId val="850120288"/>
      </c:lineChart>
      <c:catAx>
        <c:axId val="85012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0120288"/>
        <c:crosses val="autoZero"/>
        <c:auto val="1"/>
        <c:lblAlgn val="ctr"/>
        <c:lblOffset val="100"/>
        <c:noMultiLvlLbl val="0"/>
      </c:catAx>
      <c:valAx>
        <c:axId val="850120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8501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[Excel_Math_Logical_Function_Practice1.xlsx]pivot table!PivotTable15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</a:t>
            </a:r>
          </a:p>
        </c:rich>
      </c:tx>
      <c:layout>
        <c:manualLayout>
          <c:xMode val="edge"/>
          <c:yMode val="edge"/>
          <c:x val="0.38708006224333391"/>
          <c:y val="2.614379084967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9525" cap="flat" cmpd="sng" algn="ctr">
            <a:solidFill>
              <a:schemeClr val="accent2">
                <a:shade val="95000"/>
                <a:satMod val="105000"/>
              </a:schemeClr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 contourW="9525">
            <a:contourClr>
              <a:schemeClr val="accent2">
                <a:shade val="95000"/>
                <a:satMod val="10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ar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table'!$C$67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 contourW="9525">
              <a:contourClr>
                <a:schemeClr val="accent2">
                  <a:shade val="95000"/>
                  <a:satMod val="10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table'!$B$68:$B$73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'pivot table'!$C$68:$C$73</c:f>
              <c:numCache>
                <c:formatCode>0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29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9-4F12-BDF5-99D6A7C952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39638464"/>
        <c:axId val="1139644704"/>
        <c:axId val="1006428288"/>
      </c:bar3DChart>
      <c:catAx>
        <c:axId val="1139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139644704"/>
        <c:crosses val="autoZero"/>
        <c:auto val="1"/>
        <c:lblAlgn val="ctr"/>
        <c:lblOffset val="100"/>
        <c:noMultiLvlLbl val="0"/>
      </c:catAx>
      <c:valAx>
        <c:axId val="1139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ar-QA"/>
          </a:p>
        </c:txPr>
        <c:crossAx val="1139638464"/>
        <c:crosses val="autoZero"/>
        <c:crossBetween val="between"/>
      </c:valAx>
      <c:serAx>
        <c:axId val="100642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6447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ar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19</xdr:row>
      <xdr:rowOff>28575</xdr:rowOff>
    </xdr:from>
    <xdr:to>
      <xdr:col>9</xdr:col>
      <xdr:colOff>57150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411D0-38E5-5010-4420-CBAABF951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33</xdr:row>
      <xdr:rowOff>38100</xdr:rowOff>
    </xdr:from>
    <xdr:to>
      <xdr:col>9</xdr:col>
      <xdr:colOff>104775</xdr:colOff>
      <xdr:row>45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D052A-B717-4698-6CCD-DE8FA55B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488950</xdr:colOff>
      <xdr:row>50</xdr:row>
      <xdr:rowOff>142875</xdr:rowOff>
    </xdr:from>
    <xdr:to>
      <xdr:col>10</xdr:col>
      <xdr:colOff>85725</xdr:colOff>
      <xdr:row>62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F759F-8A57-6D3F-C3C0-795ABF20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68</xdr:row>
      <xdr:rowOff>85725</xdr:rowOff>
    </xdr:from>
    <xdr:to>
      <xdr:col>7</xdr:col>
      <xdr:colOff>498475</xdr:colOff>
      <xdr:row>83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C0BD0-95B6-6445-DF52-2694167C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136525</xdr:colOff>
      <xdr:row>82</xdr:row>
      <xdr:rowOff>98425</xdr:rowOff>
    </xdr:from>
    <xdr:to>
      <xdr:col>7</xdr:col>
      <xdr:colOff>301625</xdr:colOff>
      <xdr:row>97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9DA2C1-400A-779C-7DEE-F4789E3C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0</xdr:row>
      <xdr:rowOff>63500</xdr:rowOff>
    </xdr:from>
    <xdr:to>
      <xdr:col>17</xdr:col>
      <xdr:colOff>527050</xdr:colOff>
      <xdr:row>27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190F72-00F2-FEF5-879B-31AD4C523BC4}"/>
            </a:ext>
          </a:extLst>
        </xdr:cNvPr>
        <xdr:cNvSpPr/>
      </xdr:nvSpPr>
      <xdr:spPr>
        <a:xfrm>
          <a:off x="10808239750" y="63500"/>
          <a:ext cx="9004300" cy="4756150"/>
        </a:xfrm>
        <a:prstGeom prst="roundRect">
          <a:avLst/>
        </a:prstGeom>
        <a:gradFill>
          <a:gsLst>
            <a:gs pos="0">
              <a:schemeClr val="accent6">
                <a:tint val="50000"/>
                <a:satMod val="300000"/>
                <a:alpha val="97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QA" sz="1100"/>
        </a:p>
      </xdr:txBody>
    </xdr:sp>
    <xdr:clientData/>
  </xdr:twoCellAnchor>
  <xdr:twoCellAnchor>
    <xdr:from>
      <xdr:col>12</xdr:col>
      <xdr:colOff>590550</xdr:colOff>
      <xdr:row>7</xdr:row>
      <xdr:rowOff>12701</xdr:rowOff>
    </xdr:from>
    <xdr:to>
      <xdr:col>17</xdr:col>
      <xdr:colOff>215901</xdr:colOff>
      <xdr:row>15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64788-73A2-4F5C-A5B8-37149939F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15</xdr:row>
      <xdr:rowOff>158750</xdr:rowOff>
    </xdr:from>
    <xdr:to>
      <xdr:col>9</xdr:col>
      <xdr:colOff>381000</xdr:colOff>
      <xdr:row>25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45355-86E3-451E-A008-54B63501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495299</xdr:colOff>
      <xdr:row>15</xdr:row>
      <xdr:rowOff>133350</xdr:rowOff>
    </xdr:from>
    <xdr:to>
      <xdr:col>17</xdr:col>
      <xdr:colOff>247649</xdr:colOff>
      <xdr:row>25</xdr:row>
      <xdr:rowOff>79375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C60079-FDA3-4043-810F-4677DAC8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177800</xdr:colOff>
      <xdr:row>6</xdr:row>
      <xdr:rowOff>171450</xdr:rowOff>
    </xdr:from>
    <xdr:to>
      <xdr:col>12</xdr:col>
      <xdr:colOff>488950</xdr:colOff>
      <xdr:row>15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744317-3D8E-49DF-9E4E-31D68D70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406400</xdr:colOff>
      <xdr:row>6</xdr:row>
      <xdr:rowOff>152400</xdr:rowOff>
    </xdr:from>
    <xdr:to>
      <xdr:col>8</xdr:col>
      <xdr:colOff>57150</xdr:colOff>
      <xdr:row>15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0E285D-8539-4447-A3C6-7B8DF1BC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431800</xdr:colOff>
      <xdr:row>0</xdr:row>
      <xdr:rowOff>95250</xdr:rowOff>
    </xdr:from>
    <xdr:to>
      <xdr:col>12</xdr:col>
      <xdr:colOff>393700</xdr:colOff>
      <xdr:row>2</xdr:row>
      <xdr:rowOff>50800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F302122-D337-1F0A-C8F9-F83E933DFAF3}"/>
            </a:ext>
          </a:extLst>
        </xdr:cNvPr>
        <xdr:cNvSpPr/>
      </xdr:nvSpPr>
      <xdr:spPr>
        <a:xfrm>
          <a:off x="10811675100" y="95250"/>
          <a:ext cx="1943100" cy="3111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+mj-cs"/>
            </a:rPr>
            <a:t>Employees Dashboard </a:t>
          </a:r>
          <a:endParaRPr lang="ar-QA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+mj-cs"/>
          </a:endParaRPr>
        </a:p>
      </xdr:txBody>
    </xdr:sp>
    <xdr:clientData/>
  </xdr:twoCellAnchor>
  <xdr:twoCellAnchor>
    <xdr:from>
      <xdr:col>13</xdr:col>
      <xdr:colOff>520700</xdr:colOff>
      <xdr:row>3</xdr:row>
      <xdr:rowOff>57150</xdr:rowOff>
    </xdr:from>
    <xdr:to>
      <xdr:col>16</xdr:col>
      <xdr:colOff>44450</xdr:colOff>
      <xdr:row>4</xdr:row>
      <xdr:rowOff>165100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0C84633-04D8-BE6D-5205-5803139C36CB}"/>
            </a:ext>
          </a:extLst>
        </xdr:cNvPr>
        <xdr:cNvSpPr txBox="1"/>
      </xdr:nvSpPr>
      <xdr:spPr>
        <a:xfrm>
          <a:off x="10809382750" y="590550"/>
          <a:ext cx="1504950" cy="28575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GB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j-cs"/>
            </a:rPr>
            <a:t>Total of Employees</a:t>
          </a:r>
          <a:r>
            <a:rPr lang="en-GB" sz="1200" b="1">
              <a:cs typeface="+mj-cs"/>
            </a:rPr>
            <a:t> </a:t>
          </a:r>
          <a:endParaRPr lang="ar-QA" sz="1200" b="1">
            <a:cs typeface="+mj-cs"/>
          </a:endParaRPr>
        </a:p>
      </xdr:txBody>
    </xdr:sp>
    <xdr:clientData/>
  </xdr:twoCellAnchor>
  <xdr:twoCellAnchor>
    <xdr:from>
      <xdr:col>14</xdr:col>
      <xdr:colOff>361950</xdr:colOff>
      <xdr:row>5</xdr:row>
      <xdr:rowOff>6350</xdr:rowOff>
    </xdr:from>
    <xdr:to>
      <xdr:col>15</xdr:col>
      <xdr:colOff>241300</xdr:colOff>
      <xdr:row>6</xdr:row>
      <xdr:rowOff>63500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C6AE03-7496-E113-EBA0-BBC01BE29BDB}"/>
            </a:ext>
          </a:extLst>
        </xdr:cNvPr>
        <xdr:cNvSpPr txBox="1"/>
      </xdr:nvSpPr>
      <xdr:spPr>
        <a:xfrm>
          <a:off x="10809846300" y="895350"/>
          <a:ext cx="539750" cy="23495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GB"/>
            <a:t> </a:t>
          </a:r>
          <a:r>
            <a:rPr lang="en-GB" sz="1200" b="1">
              <a:cs typeface="+mj-cs"/>
            </a:rPr>
            <a:t>100</a:t>
          </a:r>
        </a:p>
      </xdr:txBody>
    </xdr:sp>
    <xdr:clientData/>
  </xdr:twoCellAnchor>
  <xdr:twoCellAnchor>
    <xdr:from>
      <xdr:col>10</xdr:col>
      <xdr:colOff>158750</xdr:colOff>
      <xdr:row>3</xdr:row>
      <xdr:rowOff>57150</xdr:rowOff>
    </xdr:from>
    <xdr:to>
      <xdr:col>11</xdr:col>
      <xdr:colOff>565150</xdr:colOff>
      <xdr:row>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35A175-1ACC-D92B-37C7-3C94CD88C7A3}"/>
            </a:ext>
          </a:extLst>
        </xdr:cNvPr>
        <xdr:cNvSpPr/>
      </xdr:nvSpPr>
      <xdr:spPr>
        <a:xfrm>
          <a:off x="10812164050" y="590550"/>
          <a:ext cx="1066800" cy="2984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en-US" sz="1200" b="1">
              <a:solidFill>
                <a:sysClr val="windowText" lastClr="000000"/>
              </a:solidFill>
              <a:cs typeface="+mj-cs"/>
            </a:rPr>
            <a:t>Total Salary</a:t>
          </a:r>
          <a:endParaRPr lang="ar-QA" sz="1200" b="1">
            <a:solidFill>
              <a:sysClr val="windowText" lastClr="000000"/>
            </a:solidFill>
            <a:cs typeface="+mj-cs"/>
          </a:endParaRPr>
        </a:p>
      </xdr:txBody>
    </xdr:sp>
    <xdr:clientData/>
  </xdr:twoCellAnchor>
  <xdr:twoCellAnchor>
    <xdr:from>
      <xdr:col>10</xdr:col>
      <xdr:colOff>171450</xdr:colOff>
      <xdr:row>5</xdr:row>
      <xdr:rowOff>31750</xdr:rowOff>
    </xdr:from>
    <xdr:to>
      <xdr:col>11</xdr:col>
      <xdr:colOff>476250</xdr:colOff>
      <xdr:row>6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ED69C0F-F0B6-6F23-7ED1-6E3A76F3E197}"/>
            </a:ext>
          </a:extLst>
        </xdr:cNvPr>
        <xdr:cNvSpPr/>
      </xdr:nvSpPr>
      <xdr:spPr>
        <a:xfrm>
          <a:off x="10812252950" y="920750"/>
          <a:ext cx="965200" cy="2222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en-US" sz="1200" b="1" u="sng">
              <a:solidFill>
                <a:sysClr val="windowText" lastClr="000000"/>
              </a:solidFill>
              <a:cs typeface="+mj-cs"/>
            </a:rPr>
            <a:t>$</a:t>
          </a:r>
          <a:r>
            <a:rPr lang="en-US" sz="1200" b="1" u="none">
              <a:solidFill>
                <a:sysClr val="windowText" lastClr="000000"/>
              </a:solidFill>
              <a:cs typeface="+mj-cs"/>
            </a:rPr>
            <a:t>921,668.00</a:t>
          </a:r>
          <a:endParaRPr lang="ar-QA" sz="1100" b="1" u="none">
            <a:solidFill>
              <a:sysClr val="windowText" lastClr="000000"/>
            </a:solidFill>
            <a:cs typeface="+mj-cs"/>
          </a:endParaRPr>
        </a:p>
      </xdr:txBody>
    </xdr:sp>
    <xdr:clientData/>
  </xdr:twoCellAnchor>
  <xdr:twoCellAnchor>
    <xdr:from>
      <xdr:col>7</xdr:col>
      <xdr:colOff>6350</xdr:colOff>
      <xdr:row>5</xdr:row>
      <xdr:rowOff>31750</xdr:rowOff>
    </xdr:from>
    <xdr:to>
      <xdr:col>7</xdr:col>
      <xdr:colOff>565150</xdr:colOff>
      <xdr:row>6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346D088-74C0-DCFF-59C0-9EC29C96D571}"/>
            </a:ext>
          </a:extLst>
        </xdr:cNvPr>
        <xdr:cNvSpPr/>
      </xdr:nvSpPr>
      <xdr:spPr>
        <a:xfrm>
          <a:off x="10814805650" y="920750"/>
          <a:ext cx="558800" cy="1841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en-US" sz="1100" b="1">
              <a:solidFill>
                <a:sysClr val="windowText" lastClr="000000"/>
              </a:solidFill>
              <a:cs typeface="+mj-cs"/>
            </a:rPr>
            <a:t>38</a:t>
          </a:r>
          <a:endParaRPr lang="ar-QA" sz="1100" b="1">
            <a:solidFill>
              <a:sysClr val="windowText" lastClr="000000"/>
            </a:solidFill>
            <a:cs typeface="+mj-cs"/>
          </a:endParaRPr>
        </a:p>
      </xdr:txBody>
    </xdr:sp>
    <xdr:clientData/>
  </xdr:twoCellAnchor>
  <xdr:twoCellAnchor>
    <xdr:from>
      <xdr:col>6</xdr:col>
      <xdr:colOff>450850</xdr:colOff>
      <xdr:row>3</xdr:row>
      <xdr:rowOff>44450</xdr:rowOff>
    </xdr:from>
    <xdr:to>
      <xdr:col>8</xdr:col>
      <xdr:colOff>190500</xdr:colOff>
      <xdr:row>4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C591A1B-7EE8-D49B-9A66-F5AA3CB1346C}"/>
            </a:ext>
          </a:extLst>
        </xdr:cNvPr>
        <xdr:cNvSpPr/>
      </xdr:nvSpPr>
      <xdr:spPr>
        <a:xfrm>
          <a:off x="10814519900" y="577850"/>
          <a:ext cx="1060450" cy="247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en-US" sz="1200" b="1">
              <a:solidFill>
                <a:sysClr val="windowText" lastClr="000000"/>
              </a:solidFill>
              <a:cs typeface="+mj-cs"/>
            </a:rPr>
            <a:t>Average Age</a:t>
          </a:r>
          <a:endParaRPr lang="ar-QA" sz="1200" b="1">
            <a:solidFill>
              <a:sysClr val="windowText" lastClr="000000"/>
            </a:solidFill>
            <a:cs typeface="+mj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a alzain" refreshedDate="45651.824495717592" createdVersion="8" refreshedVersion="8" minRefreshableVersion="3" recordCount="100" xr:uid="{23768FAD-69FB-4940-A407-C539190D84FF}">
  <cacheSource type="worksheet">
    <worksheetSource ref="A1:L101" sheet="data soeurse"/>
  </cacheSource>
  <cacheFields count="12">
    <cacheField name="ID" numFmtId="2">
      <sharedItems containsSemiMixedTypes="0" containsString="0" containsNumber="1" containsInteger="1" minValue="1" maxValue="100"/>
    </cacheField>
    <cacheField name="Name" numFmtId="49">
      <sharedItems/>
    </cacheField>
    <cacheField name="Age" numFmtId="1">
      <sharedItems containsSemiMixedTypes="0" containsString="0" containsNumber="1" containsInteger="1" minValue="18" maxValue="59"/>
    </cacheField>
    <cacheField name="Salary" numFmtId="1">
      <sharedItems containsSemiMixedTypes="0" containsString="0" containsNumber="1" containsInteger="1" minValue="3206" maxValue="14935"/>
    </cacheField>
    <cacheField name="Joining_Date" numFmtId="14">
      <sharedItems containsSemiMixedTypes="0" containsNonDate="0" containsDate="1" containsString="0" minDate="2015-01-31T00:00:00" maxDate="2023-05-01T00:00:00"/>
    </cacheField>
    <cacheField name="Department" numFmtId="49">
      <sharedItems/>
    </cacheField>
    <cacheField name="Sales" numFmtId="1">
      <sharedItems containsSemiMixedTypes="0" containsString="0" containsNumber="1" containsInteger="1" minValue="116" maxValue="991"/>
    </cacheField>
    <cacheField name="Bonus_Percentage" numFmtId="1">
      <sharedItems containsSemiMixedTypes="0" containsString="0" containsNumber="1" minValue="5.2159023294463376" maxValue="19.8575771300101"/>
    </cacheField>
    <cacheField name="Hours_Worked" numFmtId="0">
      <sharedItems containsSemiMixedTypes="0" containsString="0" containsNumber="1" containsInteger="1" minValue="20" maxValue="59"/>
    </cacheField>
    <cacheField name="Leaves_Taken" numFmtId="2">
      <sharedItems containsSemiMixedTypes="0" containsString="0" containsNumber="1" containsInteger="1" minValue="0" maxValue="19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5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a alzain" refreshedDate="45791.454805555557" createdVersion="8" refreshedVersion="8" minRefreshableVersion="3" recordCount="100" xr:uid="{9D862DCE-B91D-4320-9608-423A7058DF6F}">
  <cacheSource type="worksheet">
    <worksheetSource name="Table2"/>
  </cacheSource>
  <cacheFields count="12">
    <cacheField name="ID" numFmtId="1">
      <sharedItems containsSemiMixedTypes="0" containsString="0" containsNumber="1" containsInteger="1" minValue="1" maxValue="100"/>
    </cacheField>
    <cacheField name="Name" numFmtId="49">
      <sharedItems/>
    </cacheField>
    <cacheField name="Age" numFmtId="1">
      <sharedItems containsSemiMixedTypes="0" containsString="0" containsNumber="1" containsInteger="1" minValue="18" maxValue="59" count="40">
        <n v="56"/>
        <n v="46"/>
        <n v="32"/>
        <n v="25"/>
        <n v="38"/>
        <n v="36"/>
        <n v="40"/>
        <n v="28"/>
        <n v="41"/>
        <n v="53"/>
        <n v="57"/>
        <n v="20"/>
        <n v="39"/>
        <n v="19"/>
        <n v="47"/>
        <n v="55"/>
        <n v="50"/>
        <n v="29"/>
        <n v="42"/>
        <n v="44"/>
        <n v="59"/>
        <n v="45"/>
        <n v="33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58"/>
        <n v="18"/>
        <n v="22"/>
      </sharedItems>
      <fieldGroup base="2">
        <rangePr startNum="18" endNum="59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alary" numFmtId="1">
      <sharedItems containsSemiMixedTypes="0" containsString="0" containsNumber="1" containsInteger="1" minValue="3206" maxValue="14935"/>
    </cacheField>
    <cacheField name="Joining_Date" numFmtId="14">
      <sharedItems containsSemiMixedTypes="0" containsNonDate="0" containsDate="1" containsString="0" minDate="2015-01-31T00:00:00" maxDate="2023-05-01T00:00:00"/>
    </cacheField>
    <cacheField name="Department" numFmtId="49">
      <sharedItems count="5">
        <s v="HR"/>
        <s v="IT"/>
        <s v="Finance"/>
        <s v="Marketing"/>
        <s v="Operations"/>
      </sharedItems>
    </cacheField>
    <cacheField name="Sales" numFmtId="1">
      <sharedItems containsSemiMixedTypes="0" containsString="0" containsNumber="1" containsInteger="1" minValue="116" maxValue="991"/>
    </cacheField>
    <cacheField name="Bonus_Percentage" numFmtId="1">
      <sharedItems containsSemiMixedTypes="0" containsString="0" containsNumber="1" minValue="5.2159023294463376" maxValue="19.8575771300101"/>
    </cacheField>
    <cacheField name="Hours_Worked" numFmtId="0">
      <sharedItems containsSemiMixedTypes="0" containsString="0" containsNumber="1" containsInteger="1" minValue="20" maxValue="59"/>
    </cacheField>
    <cacheField name="Leaves_Taken" numFmtId="2">
      <sharedItems containsSemiMixedTypes="0" containsString="0" containsNumber="1" containsInteger="1" minValue="0" maxValue="19" count="20">
        <n v="10"/>
        <n v="4"/>
        <n v="3"/>
        <n v="2"/>
        <n v="18"/>
        <n v="19"/>
        <n v="17"/>
        <n v="14"/>
        <n v="8"/>
        <n v="16"/>
        <n v="13"/>
        <n v="0"/>
        <n v="15"/>
        <n v="11"/>
        <n v="9"/>
        <n v="7"/>
        <n v="5"/>
        <n v="12"/>
        <n v="1"/>
        <n v="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5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User_1"/>
    <n v="56"/>
    <n v="11392"/>
    <d v="2015-01-31T00:00:00"/>
    <s v="HR"/>
    <n v="928"/>
    <n v="17.33900840989487"/>
    <n v="37"/>
    <n v="10"/>
    <n v="1"/>
    <n v="2015"/>
  </r>
  <r>
    <n v="2"/>
    <s v="User_2"/>
    <n v="46"/>
    <n v="6104"/>
    <d v="2015-02-28T00:00:00"/>
    <s v="HR"/>
    <n v="915"/>
    <n v="10.40285962116894"/>
    <n v="58"/>
    <n v="4"/>
    <n v="2"/>
    <n v="2015"/>
  </r>
  <r>
    <n v="3"/>
    <s v="User_3"/>
    <n v="32"/>
    <n v="10215"/>
    <d v="2015-03-31T00:00:00"/>
    <s v="IT"/>
    <n v="758"/>
    <n v="6.9059076897782719"/>
    <n v="51"/>
    <n v="3"/>
    <n v="3"/>
    <n v="2015"/>
  </r>
  <r>
    <n v="4"/>
    <s v="User_4"/>
    <n v="25"/>
    <n v="5454"/>
    <d v="2015-04-30T00:00:00"/>
    <s v="Finance"/>
    <n v="615"/>
    <n v="12.83364890082207"/>
    <n v="43"/>
    <n v="2"/>
    <n v="4"/>
    <n v="2015"/>
  </r>
  <r>
    <n v="5"/>
    <s v="User_5"/>
    <n v="38"/>
    <n v="14837"/>
    <d v="2015-05-31T00:00:00"/>
    <s v="Marketing"/>
    <n v="646"/>
    <n v="16.549903296479162"/>
    <n v="42"/>
    <n v="18"/>
    <n v="5"/>
    <n v="2015"/>
  </r>
  <r>
    <n v="6"/>
    <s v="User_6"/>
    <n v="56"/>
    <n v="11996"/>
    <d v="2015-06-30T00:00:00"/>
    <s v="Operations"/>
    <n v="291"/>
    <n v="8.2373154124526486"/>
    <n v="51"/>
    <n v="19"/>
    <n v="6"/>
    <n v="2015"/>
  </r>
  <r>
    <n v="7"/>
    <s v="User_7"/>
    <n v="36"/>
    <n v="5731"/>
    <d v="2015-07-31T00:00:00"/>
    <s v="Finance"/>
    <n v="148"/>
    <n v="14.343357137285"/>
    <n v="56"/>
    <n v="17"/>
    <n v="7"/>
    <n v="2015"/>
  </r>
  <r>
    <n v="8"/>
    <s v="User_8"/>
    <n v="40"/>
    <n v="13965"/>
    <d v="2015-08-31T00:00:00"/>
    <s v="Operations"/>
    <n v="611"/>
    <n v="6.2802119749065204"/>
    <n v="31"/>
    <n v="14"/>
    <n v="8"/>
    <n v="2015"/>
  </r>
  <r>
    <n v="9"/>
    <s v="User_9"/>
    <n v="28"/>
    <n v="11154"/>
    <d v="2015-09-30T00:00:00"/>
    <s v="IT"/>
    <n v="116"/>
    <n v="5.7752258175291153"/>
    <n v="32"/>
    <n v="8"/>
    <n v="9"/>
    <n v="2015"/>
  </r>
  <r>
    <n v="10"/>
    <s v="User_10"/>
    <n v="28"/>
    <n v="12762"/>
    <d v="2015-10-31T00:00:00"/>
    <s v="IT"/>
    <n v="271"/>
    <n v="12.97031947352222"/>
    <n v="42"/>
    <n v="16"/>
    <n v="10"/>
    <n v="2015"/>
  </r>
  <r>
    <n v="11"/>
    <s v="User_11"/>
    <n v="41"/>
    <n v="8056"/>
    <d v="2015-11-30T00:00:00"/>
    <s v="HR"/>
    <n v="319"/>
    <n v="13.109526824151599"/>
    <n v="44"/>
    <n v="13"/>
    <n v="11"/>
    <n v="2015"/>
  </r>
  <r>
    <n v="12"/>
    <s v="User_12"/>
    <n v="53"/>
    <n v="11110"/>
    <d v="2015-12-31T00:00:00"/>
    <s v="Marketing"/>
    <n v="257"/>
    <n v="14.5614485224731"/>
    <n v="54"/>
    <n v="14"/>
    <n v="12"/>
    <n v="2015"/>
  </r>
  <r>
    <n v="13"/>
    <s v="User_13"/>
    <n v="57"/>
    <n v="13882"/>
    <d v="2016-01-31T00:00:00"/>
    <s v="Operations"/>
    <n v="576"/>
    <n v="15.891370005839921"/>
    <n v="49"/>
    <n v="0"/>
    <n v="1"/>
    <n v="2016"/>
  </r>
  <r>
    <n v="14"/>
    <s v="User_14"/>
    <n v="41"/>
    <n v="6840"/>
    <d v="2016-02-29T00:00:00"/>
    <s v="Finance"/>
    <n v="145"/>
    <n v="19.637781191938021"/>
    <n v="36"/>
    <n v="2"/>
    <n v="2"/>
    <n v="2016"/>
  </r>
  <r>
    <n v="15"/>
    <s v="User_15"/>
    <n v="20"/>
    <n v="4028"/>
    <d v="2016-03-31T00:00:00"/>
    <s v="IT"/>
    <n v="472"/>
    <n v="12.74450522451793"/>
    <n v="39"/>
    <n v="15"/>
    <n v="3"/>
    <n v="2016"/>
  </r>
  <r>
    <n v="16"/>
    <s v="User_16"/>
    <n v="39"/>
    <n v="10385"/>
    <d v="2016-04-30T00:00:00"/>
    <s v="HR"/>
    <n v="617"/>
    <n v="9.8443470941186888"/>
    <n v="44"/>
    <n v="10"/>
    <n v="4"/>
    <n v="2016"/>
  </r>
  <r>
    <n v="17"/>
    <s v="User_17"/>
    <n v="19"/>
    <n v="3502"/>
    <d v="2016-05-31T00:00:00"/>
    <s v="HR"/>
    <n v="198"/>
    <n v="16.92779292153055"/>
    <n v="41"/>
    <n v="11"/>
    <n v="5"/>
    <n v="2016"/>
  </r>
  <r>
    <n v="18"/>
    <s v="User_18"/>
    <n v="41"/>
    <n v="9910"/>
    <d v="2016-06-30T00:00:00"/>
    <s v="Operations"/>
    <n v="991"/>
    <n v="9.0624837689311128"/>
    <n v="32"/>
    <n v="9"/>
    <n v="6"/>
    <n v="2016"/>
  </r>
  <r>
    <n v="19"/>
    <s v="User_19"/>
    <n v="47"/>
    <n v="12062"/>
    <d v="2016-07-31T00:00:00"/>
    <s v="IT"/>
    <n v="844"/>
    <n v="11.58457131058454"/>
    <n v="38"/>
    <n v="15"/>
    <n v="7"/>
    <n v="2016"/>
  </r>
  <r>
    <n v="20"/>
    <s v="User_20"/>
    <n v="55"/>
    <n v="9938"/>
    <d v="2016-08-31T00:00:00"/>
    <s v="Marketing"/>
    <n v="136"/>
    <n v="6.1768457201339899"/>
    <n v="55"/>
    <n v="7"/>
    <n v="8"/>
    <n v="2016"/>
  </r>
  <r>
    <n v="21"/>
    <s v="User_21"/>
    <n v="19"/>
    <n v="7488"/>
    <d v="2016-09-30T00:00:00"/>
    <s v="IT"/>
    <n v="379"/>
    <n v="5.3802611512318634"/>
    <n v="31"/>
    <n v="5"/>
    <n v="9"/>
    <n v="2016"/>
  </r>
  <r>
    <n v="22"/>
    <s v="User_22"/>
    <n v="38"/>
    <n v="3206"/>
    <d v="2016-10-31T00:00:00"/>
    <s v="Operations"/>
    <n v="448"/>
    <n v="19.439726220168879"/>
    <n v="38"/>
    <n v="11"/>
    <n v="10"/>
    <n v="2016"/>
  </r>
  <r>
    <n v="23"/>
    <s v="User_23"/>
    <n v="50"/>
    <n v="8134"/>
    <d v="2016-11-30T00:00:00"/>
    <s v="Operations"/>
    <n v="596"/>
    <n v="17.539701807683091"/>
    <n v="31"/>
    <n v="7"/>
    <n v="11"/>
    <n v="2016"/>
  </r>
  <r>
    <n v="24"/>
    <s v="User_24"/>
    <n v="29"/>
    <n v="8977"/>
    <d v="2016-12-31T00:00:00"/>
    <s v="IT"/>
    <n v="401"/>
    <n v="15.439613091405469"/>
    <n v="28"/>
    <n v="3"/>
    <n v="12"/>
    <n v="2016"/>
  </r>
  <r>
    <n v="25"/>
    <s v="User_25"/>
    <n v="39"/>
    <n v="10721"/>
    <d v="2017-01-31T00:00:00"/>
    <s v="Operations"/>
    <n v="280"/>
    <n v="11.134294166214049"/>
    <n v="26"/>
    <n v="7"/>
    <n v="1"/>
    <n v="2017"/>
  </r>
  <r>
    <n v="26"/>
    <s v="User_26"/>
    <n v="42"/>
    <n v="10035"/>
    <d v="2017-02-28T00:00:00"/>
    <s v="IT"/>
    <n v="706"/>
    <n v="7.5994148010626867"/>
    <n v="47"/>
    <n v="17"/>
    <n v="2"/>
    <n v="2017"/>
  </r>
  <r>
    <n v="27"/>
    <s v="User_27"/>
    <n v="44"/>
    <n v="4484"/>
    <d v="2017-03-31T00:00:00"/>
    <s v="Finance"/>
    <n v="198"/>
    <n v="7.3465556400662901"/>
    <n v="33"/>
    <n v="4"/>
    <n v="3"/>
    <n v="2017"/>
  </r>
  <r>
    <n v="28"/>
    <s v="User_28"/>
    <n v="59"/>
    <n v="10858"/>
    <d v="2017-04-30T00:00:00"/>
    <s v="IT"/>
    <n v="799"/>
    <n v="8.75364347246893"/>
    <n v="50"/>
    <n v="8"/>
    <n v="4"/>
    <n v="2017"/>
  </r>
  <r>
    <n v="29"/>
    <s v="User_29"/>
    <n v="45"/>
    <n v="3863"/>
    <d v="2017-05-31T00:00:00"/>
    <s v="IT"/>
    <n v="215"/>
    <n v="13.238399970591811"/>
    <n v="38"/>
    <n v="3"/>
    <n v="5"/>
    <n v="2017"/>
  </r>
  <r>
    <n v="30"/>
    <s v="User_30"/>
    <n v="33"/>
    <n v="5790"/>
    <d v="2017-06-30T00:00:00"/>
    <s v="Operations"/>
    <n v="290"/>
    <n v="15.718938840500931"/>
    <n v="35"/>
    <n v="16"/>
    <n v="6"/>
    <n v="2017"/>
  </r>
  <r>
    <n v="31"/>
    <s v="User_31"/>
    <n v="32"/>
    <n v="10408"/>
    <d v="2017-07-31T00:00:00"/>
    <s v="Operations"/>
    <n v="352"/>
    <n v="14.902960650765969"/>
    <n v="24"/>
    <n v="8"/>
    <n v="7"/>
    <n v="2017"/>
  </r>
  <r>
    <n v="32"/>
    <s v="User_32"/>
    <n v="20"/>
    <n v="11755"/>
    <d v="2017-08-31T00:00:00"/>
    <s v="HR"/>
    <n v="260"/>
    <n v="9.1990084541891424"/>
    <n v="54"/>
    <n v="0"/>
    <n v="8"/>
    <n v="2017"/>
  </r>
  <r>
    <n v="33"/>
    <s v="User_33"/>
    <n v="54"/>
    <n v="8116"/>
    <d v="2017-09-30T00:00:00"/>
    <s v="HR"/>
    <n v="355"/>
    <n v="19.32297920994791"/>
    <n v="31"/>
    <n v="19"/>
    <n v="9"/>
    <n v="2017"/>
  </r>
  <r>
    <n v="34"/>
    <s v="User_34"/>
    <n v="24"/>
    <n v="9019"/>
    <d v="2017-10-31T00:00:00"/>
    <s v="Finance"/>
    <n v="422"/>
    <n v="16.068453750436529"/>
    <n v="44"/>
    <n v="12"/>
    <n v="10"/>
    <n v="2017"/>
  </r>
  <r>
    <n v="35"/>
    <s v="User_35"/>
    <n v="38"/>
    <n v="4757"/>
    <d v="2017-11-30T00:00:00"/>
    <s v="HR"/>
    <n v="227"/>
    <n v="13.31531078767101"/>
    <n v="40"/>
    <n v="15"/>
    <n v="11"/>
    <n v="2017"/>
  </r>
  <r>
    <n v="36"/>
    <s v="User_36"/>
    <n v="26"/>
    <n v="10574"/>
    <d v="2017-12-31T00:00:00"/>
    <s v="IT"/>
    <n v="117"/>
    <n v="14.17581119351528"/>
    <n v="55"/>
    <n v="12"/>
    <n v="12"/>
    <n v="2017"/>
  </r>
  <r>
    <n v="37"/>
    <s v="User_37"/>
    <n v="56"/>
    <n v="9374"/>
    <d v="2018-01-31T00:00:00"/>
    <s v="Operations"/>
    <n v="892"/>
    <n v="11.29400093641685"/>
    <n v="42"/>
    <n v="13"/>
    <n v="1"/>
    <n v="2018"/>
  </r>
  <r>
    <n v="38"/>
    <s v="User_38"/>
    <n v="35"/>
    <n v="9892"/>
    <d v="2018-02-28T00:00:00"/>
    <s v="HR"/>
    <n v="834"/>
    <n v="8.7159648425173621"/>
    <n v="35"/>
    <n v="2"/>
    <n v="2"/>
    <n v="2018"/>
  </r>
  <r>
    <n v="39"/>
    <s v="User_39"/>
    <n v="21"/>
    <n v="4678"/>
    <d v="2018-03-31T00:00:00"/>
    <s v="HR"/>
    <n v="665"/>
    <n v="10.339590179768919"/>
    <n v="58"/>
    <n v="5"/>
    <n v="3"/>
    <n v="2018"/>
  </r>
  <r>
    <n v="40"/>
    <s v="User_40"/>
    <n v="42"/>
    <n v="6242"/>
    <d v="2018-04-30T00:00:00"/>
    <s v="Finance"/>
    <n v="669"/>
    <n v="16.36769165696554"/>
    <n v="58"/>
    <n v="17"/>
    <n v="4"/>
    <n v="2018"/>
  </r>
  <r>
    <n v="41"/>
    <s v="User_41"/>
    <n v="31"/>
    <n v="7636"/>
    <d v="2018-05-31T00:00:00"/>
    <s v="Finance"/>
    <n v="422"/>
    <n v="5.2159023294463376"/>
    <n v="33"/>
    <n v="18"/>
    <n v="5"/>
    <n v="2018"/>
  </r>
  <r>
    <n v="42"/>
    <s v="User_42"/>
    <n v="26"/>
    <n v="4059"/>
    <d v="2018-06-30T00:00:00"/>
    <s v="IT"/>
    <n v="971"/>
    <n v="6.7410896076037439"/>
    <n v="50"/>
    <n v="4"/>
    <n v="6"/>
    <n v="2018"/>
  </r>
  <r>
    <n v="43"/>
    <s v="User_43"/>
    <n v="43"/>
    <n v="9668"/>
    <d v="2018-07-31T00:00:00"/>
    <s v="Operations"/>
    <n v="785"/>
    <n v="5.6900396303262912"/>
    <n v="24"/>
    <n v="14"/>
    <n v="7"/>
    <n v="2018"/>
  </r>
  <r>
    <n v="44"/>
    <s v="User_44"/>
    <n v="19"/>
    <n v="12914"/>
    <d v="2018-08-31T00:00:00"/>
    <s v="Finance"/>
    <n v="891"/>
    <n v="5.6109320347845522"/>
    <n v="54"/>
    <n v="1"/>
    <n v="8"/>
    <n v="2018"/>
  </r>
  <r>
    <n v="45"/>
    <s v="User_45"/>
    <n v="37"/>
    <n v="14506"/>
    <d v="2018-09-30T00:00:00"/>
    <s v="HR"/>
    <n v="725"/>
    <n v="17.83190876016511"/>
    <n v="42"/>
    <n v="9"/>
    <n v="9"/>
    <n v="2018"/>
  </r>
  <r>
    <n v="46"/>
    <s v="User_46"/>
    <n v="45"/>
    <n v="6157"/>
    <d v="2018-10-31T00:00:00"/>
    <s v="Operations"/>
    <n v="387"/>
    <n v="15.554867890700359"/>
    <n v="48"/>
    <n v="17"/>
    <n v="10"/>
    <n v="2018"/>
  </r>
  <r>
    <n v="47"/>
    <s v="User_47"/>
    <n v="24"/>
    <n v="8915"/>
    <d v="2018-11-30T00:00:00"/>
    <s v="Operations"/>
    <n v="953"/>
    <n v="12.112607436309879"/>
    <n v="30"/>
    <n v="12"/>
    <n v="11"/>
    <n v="2018"/>
  </r>
  <r>
    <n v="48"/>
    <s v="User_48"/>
    <n v="25"/>
    <n v="13817"/>
    <d v="2018-12-31T00:00:00"/>
    <s v="HR"/>
    <n v="762"/>
    <n v="6.4675124097650221"/>
    <n v="37"/>
    <n v="4"/>
    <n v="12"/>
    <n v="2018"/>
  </r>
  <r>
    <n v="49"/>
    <s v="User_49"/>
    <n v="52"/>
    <n v="13921"/>
    <d v="2019-01-31T00:00:00"/>
    <s v="Finance"/>
    <n v="738"/>
    <n v="12.374238126752481"/>
    <n v="31"/>
    <n v="0"/>
    <n v="1"/>
    <n v="2019"/>
  </r>
  <r>
    <n v="50"/>
    <s v="User_50"/>
    <n v="31"/>
    <n v="12789"/>
    <d v="2019-02-28T00:00:00"/>
    <s v="HR"/>
    <n v="254"/>
    <n v="12.10207656170849"/>
    <n v="28"/>
    <n v="0"/>
    <n v="2"/>
    <n v="2019"/>
  </r>
  <r>
    <n v="51"/>
    <s v="User_51"/>
    <n v="34"/>
    <n v="14252"/>
    <d v="2019-03-31T00:00:00"/>
    <s v="Operations"/>
    <n v="589"/>
    <n v="7.5980280486502281"/>
    <n v="29"/>
    <n v="17"/>
    <n v="3"/>
    <n v="2019"/>
  </r>
  <r>
    <n v="52"/>
    <s v="User_52"/>
    <n v="53"/>
    <n v="5693"/>
    <d v="2019-04-30T00:00:00"/>
    <s v="Marketing"/>
    <n v="485"/>
    <n v="11.507774738569591"/>
    <n v="36"/>
    <n v="14"/>
    <n v="4"/>
    <n v="2019"/>
  </r>
  <r>
    <n v="53"/>
    <s v="User_53"/>
    <n v="57"/>
    <n v="6627"/>
    <d v="2019-05-31T00:00:00"/>
    <s v="Marketing"/>
    <n v="884"/>
    <n v="10.977571015960599"/>
    <n v="57"/>
    <n v="16"/>
    <n v="5"/>
    <n v="2019"/>
  </r>
  <r>
    <n v="54"/>
    <s v="User_54"/>
    <n v="21"/>
    <n v="12555"/>
    <d v="2019-06-30T00:00:00"/>
    <s v="IT"/>
    <n v="203"/>
    <n v="14.23775147078325"/>
    <n v="26"/>
    <n v="10"/>
    <n v="6"/>
    <n v="2019"/>
  </r>
  <r>
    <n v="55"/>
    <s v="User_55"/>
    <n v="19"/>
    <n v="13173"/>
    <d v="2019-07-31T00:00:00"/>
    <s v="HR"/>
    <n v="492"/>
    <n v="14.526404763014661"/>
    <n v="32"/>
    <n v="16"/>
    <n v="7"/>
    <n v="2019"/>
  </r>
  <r>
    <n v="56"/>
    <s v="User_56"/>
    <n v="23"/>
    <n v="8450"/>
    <d v="2019-08-31T00:00:00"/>
    <s v="HR"/>
    <n v="910"/>
    <n v="5.679560146580668"/>
    <n v="59"/>
    <n v="12"/>
    <n v="8"/>
    <n v="2019"/>
  </r>
  <r>
    <n v="57"/>
    <s v="User_57"/>
    <n v="59"/>
    <n v="4663"/>
    <d v="2019-09-30T00:00:00"/>
    <s v="IT"/>
    <n v="345"/>
    <n v="10.61918921939707"/>
    <n v="28"/>
    <n v="0"/>
    <n v="9"/>
    <n v="2019"/>
  </r>
  <r>
    <n v="58"/>
    <s v="User_58"/>
    <n v="21"/>
    <n v="12721"/>
    <d v="2019-10-31T00:00:00"/>
    <s v="IT"/>
    <n v="275"/>
    <n v="14.38789873571355"/>
    <n v="46"/>
    <n v="1"/>
    <n v="10"/>
    <n v="2019"/>
  </r>
  <r>
    <n v="59"/>
    <s v="User_59"/>
    <n v="46"/>
    <n v="13230"/>
    <d v="2019-11-30T00:00:00"/>
    <s v="IT"/>
    <n v="138"/>
    <n v="12.54704387870132"/>
    <n v="21"/>
    <n v="8"/>
    <n v="11"/>
    <n v="2019"/>
  </r>
  <r>
    <n v="60"/>
    <s v="User_60"/>
    <n v="35"/>
    <n v="8592"/>
    <d v="2019-12-31T00:00:00"/>
    <s v="Operations"/>
    <n v="576"/>
    <n v="17.84734761782483"/>
    <n v="24"/>
    <n v="2"/>
    <n v="12"/>
    <n v="2019"/>
  </r>
  <r>
    <n v="61"/>
    <s v="User_61"/>
    <n v="43"/>
    <n v="14494"/>
    <d v="2020-01-31T00:00:00"/>
    <s v="HR"/>
    <n v="781"/>
    <n v="14.88040447428418"/>
    <n v="48"/>
    <n v="0"/>
    <n v="1"/>
    <n v="2020"/>
  </r>
  <r>
    <n v="62"/>
    <s v="User_62"/>
    <n v="51"/>
    <n v="13429"/>
    <d v="2020-02-29T00:00:00"/>
    <s v="Operations"/>
    <n v="858"/>
    <n v="7.4440164062214453"/>
    <n v="56"/>
    <n v="15"/>
    <n v="2"/>
    <n v="2020"/>
  </r>
  <r>
    <n v="63"/>
    <s v="User_63"/>
    <n v="27"/>
    <n v="10392"/>
    <d v="2020-03-31T00:00:00"/>
    <s v="IT"/>
    <n v="637"/>
    <n v="6.0585312110064482"/>
    <n v="57"/>
    <n v="5"/>
    <n v="3"/>
    <n v="2020"/>
  </r>
  <r>
    <n v="64"/>
    <s v="User_64"/>
    <n v="53"/>
    <n v="4306"/>
    <d v="2020-04-30T00:00:00"/>
    <s v="HR"/>
    <n v="966"/>
    <n v="14.636289173094729"/>
    <n v="38"/>
    <n v="16"/>
    <n v="4"/>
    <n v="2020"/>
  </r>
  <r>
    <n v="65"/>
    <s v="User_65"/>
    <n v="31"/>
    <n v="9776"/>
    <d v="2020-05-31T00:00:00"/>
    <s v="Operations"/>
    <n v="917"/>
    <n v="5.3976696581243271"/>
    <n v="27"/>
    <n v="4"/>
    <n v="5"/>
    <n v="2020"/>
  </r>
  <r>
    <n v="66"/>
    <s v="User_66"/>
    <n v="48"/>
    <n v="13867"/>
    <d v="2020-06-30T00:00:00"/>
    <s v="Operations"/>
    <n v="507"/>
    <n v="13.78663371910195"/>
    <n v="20"/>
    <n v="4"/>
    <n v="6"/>
    <n v="2020"/>
  </r>
  <r>
    <n v="67"/>
    <s v="User_67"/>
    <n v="32"/>
    <n v="8864"/>
    <d v="2020-07-31T00:00:00"/>
    <s v="IT"/>
    <n v="624"/>
    <n v="19.10345362137436"/>
    <n v="41"/>
    <n v="5"/>
    <n v="7"/>
    <n v="2020"/>
  </r>
  <r>
    <n v="68"/>
    <s v="User_68"/>
    <n v="25"/>
    <n v="12474"/>
    <d v="2020-08-31T00:00:00"/>
    <s v="HR"/>
    <n v="927"/>
    <n v="13.632112668138181"/>
    <n v="36"/>
    <n v="2"/>
    <n v="8"/>
    <n v="2020"/>
  </r>
  <r>
    <n v="69"/>
    <s v="User_69"/>
    <n v="31"/>
    <n v="10526"/>
    <d v="2020-09-30T00:00:00"/>
    <s v="IT"/>
    <n v="605"/>
    <n v="10.82254889309783"/>
    <n v="26"/>
    <n v="4"/>
    <n v="9"/>
    <n v="2020"/>
  </r>
  <r>
    <n v="70"/>
    <s v="User_70"/>
    <n v="40"/>
    <n v="11901"/>
    <d v="2020-10-31T00:00:00"/>
    <s v="HR"/>
    <n v="924"/>
    <n v="14.6493232766353"/>
    <n v="44"/>
    <n v="4"/>
    <n v="10"/>
    <n v="2020"/>
  </r>
  <r>
    <n v="71"/>
    <s v="User_71"/>
    <n v="57"/>
    <n v="8575"/>
    <d v="2020-11-30T00:00:00"/>
    <s v="Marketing"/>
    <n v="135"/>
    <n v="11.873793357372749"/>
    <n v="23"/>
    <n v="9"/>
    <n v="11"/>
    <n v="2020"/>
  </r>
  <r>
    <n v="72"/>
    <s v="User_72"/>
    <n v="38"/>
    <n v="8530"/>
    <d v="2020-12-31T00:00:00"/>
    <s v="Finance"/>
    <n v="784"/>
    <n v="13.184251839739019"/>
    <n v="55"/>
    <n v="9"/>
    <n v="12"/>
    <n v="2020"/>
  </r>
  <r>
    <n v="73"/>
    <s v="User_73"/>
    <n v="33"/>
    <n v="7413"/>
    <d v="2021-01-31T00:00:00"/>
    <s v="Finance"/>
    <n v="119"/>
    <n v="19.12197213164788"/>
    <n v="25"/>
    <n v="18"/>
    <n v="1"/>
    <n v="2021"/>
  </r>
  <r>
    <n v="74"/>
    <s v="User_74"/>
    <n v="35"/>
    <n v="6748"/>
    <d v="2021-02-28T00:00:00"/>
    <s v="Finance"/>
    <n v="420"/>
    <n v="10.791539567011609"/>
    <n v="50"/>
    <n v="16"/>
    <n v="2"/>
    <n v="2021"/>
  </r>
  <r>
    <n v="75"/>
    <s v="User_75"/>
    <n v="41"/>
    <n v="3663"/>
    <d v="2021-03-31T00:00:00"/>
    <s v="IT"/>
    <n v="875"/>
    <n v="19.417858457358712"/>
    <n v="38"/>
    <n v="13"/>
    <n v="3"/>
    <n v="2021"/>
  </r>
  <r>
    <n v="76"/>
    <s v="User_76"/>
    <n v="43"/>
    <n v="4998"/>
    <d v="2021-04-30T00:00:00"/>
    <s v="Marketing"/>
    <n v="611"/>
    <n v="18.580259629340961"/>
    <n v="58"/>
    <n v="8"/>
    <n v="4"/>
    <n v="2021"/>
  </r>
  <r>
    <n v="77"/>
    <s v="User_77"/>
    <n v="42"/>
    <n v="10994"/>
    <d v="2021-05-31T00:00:00"/>
    <s v="HR"/>
    <n v="499"/>
    <n v="7.936867021839447"/>
    <n v="46"/>
    <n v="13"/>
    <n v="5"/>
    <n v="2021"/>
  </r>
  <r>
    <n v="78"/>
    <s v="User_78"/>
    <n v="58"/>
    <n v="14637"/>
    <d v="2021-06-30T00:00:00"/>
    <s v="Operations"/>
    <n v="753"/>
    <n v="6.0404195131274818"/>
    <n v="29"/>
    <n v="0"/>
    <n v="6"/>
    <n v="2021"/>
  </r>
  <r>
    <n v="79"/>
    <s v="User_79"/>
    <n v="46"/>
    <n v="14935"/>
    <d v="2021-07-31T00:00:00"/>
    <s v="HR"/>
    <n v="982"/>
    <n v="6.5116700206614002"/>
    <n v="45"/>
    <n v="18"/>
    <n v="7"/>
    <n v="2021"/>
  </r>
  <r>
    <n v="80"/>
    <s v="User_80"/>
    <n v="32"/>
    <n v="4495"/>
    <d v="2021-08-31T00:00:00"/>
    <s v="Operations"/>
    <n v="570"/>
    <n v="5.2733273847732463"/>
    <n v="38"/>
    <n v="12"/>
    <n v="8"/>
    <n v="2021"/>
  </r>
  <r>
    <n v="81"/>
    <s v="User_81"/>
    <n v="18"/>
    <n v="6304"/>
    <d v="2021-09-30T00:00:00"/>
    <s v="HR"/>
    <n v="242"/>
    <n v="6.4166444113389254"/>
    <n v="58"/>
    <n v="12"/>
    <n v="9"/>
    <n v="2021"/>
  </r>
  <r>
    <n v="82"/>
    <s v="User_82"/>
    <n v="42"/>
    <n v="6763"/>
    <d v="2021-10-31T00:00:00"/>
    <s v="Marketing"/>
    <n v="191"/>
    <n v="15.24510160124535"/>
    <n v="22"/>
    <n v="3"/>
    <n v="10"/>
    <n v="2021"/>
  </r>
  <r>
    <n v="83"/>
    <s v="User_83"/>
    <n v="24"/>
    <n v="8232"/>
    <d v="2021-11-30T00:00:00"/>
    <s v="Operations"/>
    <n v="453"/>
    <n v="6.0678297269034349"/>
    <n v="32"/>
    <n v="0"/>
    <n v="11"/>
    <n v="2021"/>
  </r>
  <r>
    <n v="84"/>
    <s v="User_84"/>
    <n v="26"/>
    <n v="4853"/>
    <d v="2021-12-31T00:00:00"/>
    <s v="IT"/>
    <n v="933"/>
    <n v="9.7846344544064188"/>
    <n v="47"/>
    <n v="16"/>
    <n v="12"/>
    <n v="2021"/>
  </r>
  <r>
    <n v="85"/>
    <s v="User_85"/>
    <n v="41"/>
    <n v="9585"/>
    <d v="2022-01-31T00:00:00"/>
    <s v="HR"/>
    <n v="899"/>
    <n v="17.673129664541818"/>
    <n v="39"/>
    <n v="7"/>
    <n v="1"/>
    <n v="2022"/>
  </r>
  <r>
    <n v="86"/>
    <s v="User_86"/>
    <n v="18"/>
    <n v="4291"/>
    <d v="2022-02-28T00:00:00"/>
    <s v="HR"/>
    <n v="826"/>
    <n v="5.3490790360373879"/>
    <n v="47"/>
    <n v="1"/>
    <n v="2"/>
    <n v="2022"/>
  </r>
  <r>
    <n v="87"/>
    <s v="User_87"/>
    <n v="25"/>
    <n v="6581"/>
    <d v="2022-03-31T00:00:00"/>
    <s v="Operations"/>
    <n v="953"/>
    <n v="17.217027238834039"/>
    <n v="27"/>
    <n v="7"/>
    <n v="3"/>
    <n v="2022"/>
  </r>
  <r>
    <n v="88"/>
    <s v="User_88"/>
    <n v="41"/>
    <n v="14649"/>
    <d v="2022-04-30T00:00:00"/>
    <s v="IT"/>
    <n v="150"/>
    <n v="9.2278216216009987"/>
    <n v="58"/>
    <n v="6"/>
    <n v="4"/>
    <n v="2022"/>
  </r>
  <r>
    <n v="89"/>
    <s v="User_89"/>
    <n v="28"/>
    <n v="10554"/>
    <d v="2022-05-31T00:00:00"/>
    <s v="IT"/>
    <n v="764"/>
    <n v="6.7724724143248434"/>
    <n v="20"/>
    <n v="1"/>
    <n v="5"/>
    <n v="2022"/>
  </r>
  <r>
    <n v="90"/>
    <s v="User_90"/>
    <n v="34"/>
    <n v="10280"/>
    <d v="2022-06-30T00:00:00"/>
    <s v="Marketing"/>
    <n v="797"/>
    <n v="15.451057480462261"/>
    <n v="22"/>
    <n v="2"/>
    <n v="6"/>
    <n v="2022"/>
  </r>
  <r>
    <n v="91"/>
    <s v="User_91"/>
    <n v="25"/>
    <n v="4636"/>
    <d v="2022-07-31T00:00:00"/>
    <s v="IT"/>
    <n v="674"/>
    <n v="14.43414270169826"/>
    <n v="32"/>
    <n v="17"/>
    <n v="7"/>
    <n v="2022"/>
  </r>
  <r>
    <n v="92"/>
    <s v="User_92"/>
    <n v="52"/>
    <n v="6696"/>
    <d v="2022-08-31T00:00:00"/>
    <s v="IT"/>
    <n v="289"/>
    <n v="18.162080202905791"/>
    <n v="47"/>
    <n v="11"/>
    <n v="8"/>
    <n v="2022"/>
  </r>
  <r>
    <n v="93"/>
    <s v="User_93"/>
    <n v="52"/>
    <n v="14191"/>
    <d v="2022-09-30T00:00:00"/>
    <s v="IT"/>
    <n v="224"/>
    <n v="16.02606565705829"/>
    <n v="44"/>
    <n v="0"/>
    <n v="9"/>
    <n v="2022"/>
  </r>
  <r>
    <n v="94"/>
    <s v="User_94"/>
    <n v="50"/>
    <n v="14344"/>
    <d v="2022-10-31T00:00:00"/>
    <s v="Finance"/>
    <n v="249"/>
    <n v="17.052213955772729"/>
    <n v="52"/>
    <n v="11"/>
    <n v="10"/>
    <n v="2022"/>
  </r>
  <r>
    <n v="95"/>
    <s v="User_95"/>
    <n v="22"/>
    <n v="3698"/>
    <d v="2022-11-30T00:00:00"/>
    <s v="Marketing"/>
    <n v="413"/>
    <n v="9.2305185885695984"/>
    <n v="57"/>
    <n v="4"/>
    <n v="11"/>
    <n v="2022"/>
  </r>
  <r>
    <n v="96"/>
    <s v="User_96"/>
    <n v="59"/>
    <n v="13352"/>
    <d v="2022-12-31T00:00:00"/>
    <s v="HR"/>
    <n v="669"/>
    <n v="7.661593156695842"/>
    <n v="25"/>
    <n v="16"/>
    <n v="12"/>
    <n v="2022"/>
  </r>
  <r>
    <n v="97"/>
    <s v="User_97"/>
    <n v="56"/>
    <n v="7737"/>
    <d v="2023-01-31T00:00:00"/>
    <s v="Operations"/>
    <n v="441"/>
    <n v="16.25922127461288"/>
    <n v="51"/>
    <n v="15"/>
    <n v="1"/>
    <n v="2023"/>
  </r>
  <r>
    <n v="98"/>
    <s v="User_98"/>
    <n v="58"/>
    <n v="3854"/>
    <d v="2023-02-28T00:00:00"/>
    <s v="HR"/>
    <n v="404"/>
    <n v="17.10252108900896"/>
    <n v="40"/>
    <n v="14"/>
    <n v="2"/>
    <n v="2023"/>
  </r>
  <r>
    <n v="99"/>
    <s v="User_99"/>
    <n v="45"/>
    <n v="11164"/>
    <d v="2023-03-31T00:00:00"/>
    <s v="Marketing"/>
    <n v="791"/>
    <n v="19.8575771300101"/>
    <n v="35"/>
    <n v="14"/>
    <n v="3"/>
    <n v="2023"/>
  </r>
  <r>
    <n v="100"/>
    <s v="User_100"/>
    <n v="24"/>
    <n v="8855"/>
    <d v="2023-04-30T00:00:00"/>
    <s v="Operations"/>
    <n v="781"/>
    <n v="11.1892651536714"/>
    <n v="40"/>
    <n v="4"/>
    <n v="4"/>
    <n v="2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User_1"/>
    <x v="0"/>
    <n v="11392"/>
    <d v="2015-01-31T00:00:00"/>
    <x v="0"/>
    <n v="928"/>
    <n v="17.33900840989487"/>
    <n v="37"/>
    <x v="0"/>
    <x v="0"/>
    <n v="2015"/>
  </r>
  <r>
    <n v="2"/>
    <s v="User_2"/>
    <x v="1"/>
    <n v="6104"/>
    <d v="2015-02-28T00:00:00"/>
    <x v="0"/>
    <n v="915"/>
    <n v="10.40285962116894"/>
    <n v="58"/>
    <x v="1"/>
    <x v="1"/>
    <n v="2015"/>
  </r>
  <r>
    <n v="3"/>
    <s v="User_3"/>
    <x v="2"/>
    <n v="10215"/>
    <d v="2015-03-31T00:00:00"/>
    <x v="1"/>
    <n v="758"/>
    <n v="6.9059076897782719"/>
    <n v="51"/>
    <x v="2"/>
    <x v="2"/>
    <n v="2015"/>
  </r>
  <r>
    <n v="4"/>
    <s v="User_4"/>
    <x v="3"/>
    <n v="5454"/>
    <d v="2015-04-30T00:00:00"/>
    <x v="2"/>
    <n v="615"/>
    <n v="12.83364890082207"/>
    <n v="43"/>
    <x v="3"/>
    <x v="3"/>
    <n v="2015"/>
  </r>
  <r>
    <n v="5"/>
    <s v="User_5"/>
    <x v="4"/>
    <n v="14837"/>
    <d v="2015-05-31T00:00:00"/>
    <x v="3"/>
    <n v="646"/>
    <n v="16.549903296479162"/>
    <n v="42"/>
    <x v="4"/>
    <x v="4"/>
    <n v="2015"/>
  </r>
  <r>
    <n v="6"/>
    <s v="User_6"/>
    <x v="0"/>
    <n v="11996"/>
    <d v="2015-06-30T00:00:00"/>
    <x v="4"/>
    <n v="291"/>
    <n v="8.2373154124526486"/>
    <n v="51"/>
    <x v="5"/>
    <x v="5"/>
    <n v="2015"/>
  </r>
  <r>
    <n v="7"/>
    <s v="User_7"/>
    <x v="5"/>
    <n v="5731"/>
    <d v="2015-07-31T00:00:00"/>
    <x v="2"/>
    <n v="148"/>
    <n v="14.343357137285"/>
    <n v="56"/>
    <x v="6"/>
    <x v="6"/>
    <n v="2015"/>
  </r>
  <r>
    <n v="8"/>
    <s v="User_8"/>
    <x v="6"/>
    <n v="13965"/>
    <d v="2015-08-31T00:00:00"/>
    <x v="4"/>
    <n v="611"/>
    <n v="6.2802119749065204"/>
    <n v="31"/>
    <x v="7"/>
    <x v="7"/>
    <n v="2015"/>
  </r>
  <r>
    <n v="9"/>
    <s v="User_9"/>
    <x v="7"/>
    <n v="11154"/>
    <d v="2015-09-30T00:00:00"/>
    <x v="1"/>
    <n v="116"/>
    <n v="5.7752258175291153"/>
    <n v="32"/>
    <x v="8"/>
    <x v="8"/>
    <n v="2015"/>
  </r>
  <r>
    <n v="10"/>
    <s v="User_10"/>
    <x v="7"/>
    <n v="12762"/>
    <d v="2015-10-31T00:00:00"/>
    <x v="1"/>
    <n v="271"/>
    <n v="12.97031947352222"/>
    <n v="42"/>
    <x v="9"/>
    <x v="9"/>
    <n v="2015"/>
  </r>
  <r>
    <n v="11"/>
    <s v="User_11"/>
    <x v="8"/>
    <n v="8056"/>
    <d v="2015-11-30T00:00:00"/>
    <x v="0"/>
    <n v="319"/>
    <n v="13.109526824151599"/>
    <n v="44"/>
    <x v="10"/>
    <x v="10"/>
    <n v="2015"/>
  </r>
  <r>
    <n v="12"/>
    <s v="User_12"/>
    <x v="9"/>
    <n v="11110"/>
    <d v="2015-12-31T00:00:00"/>
    <x v="3"/>
    <n v="257"/>
    <n v="14.5614485224731"/>
    <n v="54"/>
    <x v="7"/>
    <x v="11"/>
    <n v="2015"/>
  </r>
  <r>
    <n v="13"/>
    <s v="User_13"/>
    <x v="10"/>
    <n v="13882"/>
    <d v="2016-01-31T00:00:00"/>
    <x v="4"/>
    <n v="576"/>
    <n v="15.891370005839921"/>
    <n v="49"/>
    <x v="11"/>
    <x v="0"/>
    <n v="2016"/>
  </r>
  <r>
    <n v="14"/>
    <s v="User_14"/>
    <x v="8"/>
    <n v="6840"/>
    <d v="2016-02-29T00:00:00"/>
    <x v="2"/>
    <n v="145"/>
    <n v="19.637781191938021"/>
    <n v="36"/>
    <x v="3"/>
    <x v="1"/>
    <n v="2016"/>
  </r>
  <r>
    <n v="15"/>
    <s v="User_15"/>
    <x v="11"/>
    <n v="4028"/>
    <d v="2016-03-31T00:00:00"/>
    <x v="1"/>
    <n v="472"/>
    <n v="12.74450522451793"/>
    <n v="39"/>
    <x v="12"/>
    <x v="2"/>
    <n v="2016"/>
  </r>
  <r>
    <n v="16"/>
    <s v="User_16"/>
    <x v="12"/>
    <n v="10385"/>
    <d v="2016-04-30T00:00:00"/>
    <x v="0"/>
    <n v="617"/>
    <n v="9.8443470941186888"/>
    <n v="44"/>
    <x v="0"/>
    <x v="3"/>
    <n v="2016"/>
  </r>
  <r>
    <n v="17"/>
    <s v="User_17"/>
    <x v="13"/>
    <n v="3502"/>
    <d v="2016-05-31T00:00:00"/>
    <x v="0"/>
    <n v="198"/>
    <n v="16.92779292153055"/>
    <n v="41"/>
    <x v="13"/>
    <x v="4"/>
    <n v="2016"/>
  </r>
  <r>
    <n v="18"/>
    <s v="User_18"/>
    <x v="8"/>
    <n v="9910"/>
    <d v="2016-06-30T00:00:00"/>
    <x v="4"/>
    <n v="991"/>
    <n v="9.0624837689311128"/>
    <n v="32"/>
    <x v="14"/>
    <x v="5"/>
    <n v="2016"/>
  </r>
  <r>
    <n v="19"/>
    <s v="User_19"/>
    <x v="14"/>
    <n v="12062"/>
    <d v="2016-07-31T00:00:00"/>
    <x v="1"/>
    <n v="844"/>
    <n v="11.58457131058454"/>
    <n v="38"/>
    <x v="12"/>
    <x v="6"/>
    <n v="2016"/>
  </r>
  <r>
    <n v="20"/>
    <s v="User_20"/>
    <x v="15"/>
    <n v="9938"/>
    <d v="2016-08-31T00:00:00"/>
    <x v="3"/>
    <n v="136"/>
    <n v="6.1768457201339899"/>
    <n v="55"/>
    <x v="15"/>
    <x v="7"/>
    <n v="2016"/>
  </r>
  <r>
    <n v="21"/>
    <s v="User_21"/>
    <x v="13"/>
    <n v="7488"/>
    <d v="2016-09-30T00:00:00"/>
    <x v="1"/>
    <n v="379"/>
    <n v="5.3802611512318634"/>
    <n v="31"/>
    <x v="16"/>
    <x v="8"/>
    <n v="2016"/>
  </r>
  <r>
    <n v="22"/>
    <s v="User_22"/>
    <x v="4"/>
    <n v="3206"/>
    <d v="2016-10-31T00:00:00"/>
    <x v="4"/>
    <n v="448"/>
    <n v="19.439726220168879"/>
    <n v="38"/>
    <x v="13"/>
    <x v="9"/>
    <n v="2016"/>
  </r>
  <r>
    <n v="23"/>
    <s v="User_23"/>
    <x v="16"/>
    <n v="8134"/>
    <d v="2016-11-30T00:00:00"/>
    <x v="4"/>
    <n v="596"/>
    <n v="17.539701807683091"/>
    <n v="31"/>
    <x v="15"/>
    <x v="10"/>
    <n v="2016"/>
  </r>
  <r>
    <n v="24"/>
    <s v="User_24"/>
    <x v="17"/>
    <n v="8977"/>
    <d v="2016-12-31T00:00:00"/>
    <x v="1"/>
    <n v="401"/>
    <n v="15.439613091405469"/>
    <n v="28"/>
    <x v="2"/>
    <x v="11"/>
    <n v="2016"/>
  </r>
  <r>
    <n v="25"/>
    <s v="User_25"/>
    <x v="12"/>
    <n v="10721"/>
    <d v="2017-01-31T00:00:00"/>
    <x v="4"/>
    <n v="280"/>
    <n v="11.134294166214049"/>
    <n v="26"/>
    <x v="15"/>
    <x v="0"/>
    <n v="2017"/>
  </r>
  <r>
    <n v="26"/>
    <s v="User_26"/>
    <x v="18"/>
    <n v="10035"/>
    <d v="2017-02-28T00:00:00"/>
    <x v="1"/>
    <n v="706"/>
    <n v="7.5994148010626867"/>
    <n v="47"/>
    <x v="6"/>
    <x v="1"/>
    <n v="2017"/>
  </r>
  <r>
    <n v="27"/>
    <s v="User_27"/>
    <x v="19"/>
    <n v="4484"/>
    <d v="2017-03-31T00:00:00"/>
    <x v="2"/>
    <n v="198"/>
    <n v="7.3465556400662901"/>
    <n v="33"/>
    <x v="1"/>
    <x v="2"/>
    <n v="2017"/>
  </r>
  <r>
    <n v="28"/>
    <s v="User_28"/>
    <x v="20"/>
    <n v="10858"/>
    <d v="2017-04-30T00:00:00"/>
    <x v="1"/>
    <n v="799"/>
    <n v="8.75364347246893"/>
    <n v="50"/>
    <x v="8"/>
    <x v="3"/>
    <n v="2017"/>
  </r>
  <r>
    <n v="29"/>
    <s v="User_29"/>
    <x v="21"/>
    <n v="3863"/>
    <d v="2017-05-31T00:00:00"/>
    <x v="1"/>
    <n v="215"/>
    <n v="13.238399970591811"/>
    <n v="38"/>
    <x v="2"/>
    <x v="4"/>
    <n v="2017"/>
  </r>
  <r>
    <n v="30"/>
    <s v="User_30"/>
    <x v="22"/>
    <n v="5790"/>
    <d v="2017-06-30T00:00:00"/>
    <x v="4"/>
    <n v="290"/>
    <n v="15.718938840500931"/>
    <n v="35"/>
    <x v="9"/>
    <x v="5"/>
    <n v="2017"/>
  </r>
  <r>
    <n v="31"/>
    <s v="User_31"/>
    <x v="2"/>
    <n v="10408"/>
    <d v="2017-07-31T00:00:00"/>
    <x v="4"/>
    <n v="352"/>
    <n v="14.902960650765969"/>
    <n v="24"/>
    <x v="8"/>
    <x v="6"/>
    <n v="2017"/>
  </r>
  <r>
    <n v="32"/>
    <s v="User_32"/>
    <x v="11"/>
    <n v="11755"/>
    <d v="2017-08-31T00:00:00"/>
    <x v="0"/>
    <n v="260"/>
    <n v="9.1990084541891424"/>
    <n v="54"/>
    <x v="11"/>
    <x v="7"/>
    <n v="2017"/>
  </r>
  <r>
    <n v="33"/>
    <s v="User_33"/>
    <x v="23"/>
    <n v="8116"/>
    <d v="2017-09-30T00:00:00"/>
    <x v="0"/>
    <n v="355"/>
    <n v="19.32297920994791"/>
    <n v="31"/>
    <x v="5"/>
    <x v="8"/>
    <n v="2017"/>
  </r>
  <r>
    <n v="34"/>
    <s v="User_34"/>
    <x v="24"/>
    <n v="9019"/>
    <d v="2017-10-31T00:00:00"/>
    <x v="2"/>
    <n v="422"/>
    <n v="16.068453750436529"/>
    <n v="44"/>
    <x v="17"/>
    <x v="9"/>
    <n v="2017"/>
  </r>
  <r>
    <n v="35"/>
    <s v="User_35"/>
    <x v="4"/>
    <n v="4757"/>
    <d v="2017-11-30T00:00:00"/>
    <x v="0"/>
    <n v="227"/>
    <n v="13.31531078767101"/>
    <n v="40"/>
    <x v="12"/>
    <x v="10"/>
    <n v="2017"/>
  </r>
  <r>
    <n v="36"/>
    <s v="User_36"/>
    <x v="25"/>
    <n v="10574"/>
    <d v="2017-12-31T00:00:00"/>
    <x v="1"/>
    <n v="117"/>
    <n v="14.17581119351528"/>
    <n v="55"/>
    <x v="17"/>
    <x v="11"/>
    <n v="2017"/>
  </r>
  <r>
    <n v="37"/>
    <s v="User_37"/>
    <x v="0"/>
    <n v="9374"/>
    <d v="2018-01-31T00:00:00"/>
    <x v="4"/>
    <n v="892"/>
    <n v="11.29400093641685"/>
    <n v="42"/>
    <x v="10"/>
    <x v="0"/>
    <n v="2018"/>
  </r>
  <r>
    <n v="38"/>
    <s v="User_38"/>
    <x v="26"/>
    <n v="9892"/>
    <d v="2018-02-28T00:00:00"/>
    <x v="0"/>
    <n v="834"/>
    <n v="8.7159648425173621"/>
    <n v="35"/>
    <x v="3"/>
    <x v="1"/>
    <n v="2018"/>
  </r>
  <r>
    <n v="39"/>
    <s v="User_39"/>
    <x v="27"/>
    <n v="4678"/>
    <d v="2018-03-31T00:00:00"/>
    <x v="0"/>
    <n v="665"/>
    <n v="10.339590179768919"/>
    <n v="58"/>
    <x v="16"/>
    <x v="2"/>
    <n v="2018"/>
  </r>
  <r>
    <n v="40"/>
    <s v="User_40"/>
    <x v="18"/>
    <n v="6242"/>
    <d v="2018-04-30T00:00:00"/>
    <x v="2"/>
    <n v="669"/>
    <n v="16.36769165696554"/>
    <n v="58"/>
    <x v="6"/>
    <x v="3"/>
    <n v="2018"/>
  </r>
  <r>
    <n v="41"/>
    <s v="User_41"/>
    <x v="28"/>
    <n v="7636"/>
    <d v="2018-05-31T00:00:00"/>
    <x v="2"/>
    <n v="422"/>
    <n v="5.2159023294463376"/>
    <n v="33"/>
    <x v="4"/>
    <x v="4"/>
    <n v="2018"/>
  </r>
  <r>
    <n v="42"/>
    <s v="User_42"/>
    <x v="25"/>
    <n v="4059"/>
    <d v="2018-06-30T00:00:00"/>
    <x v="1"/>
    <n v="971"/>
    <n v="6.7410896076037439"/>
    <n v="50"/>
    <x v="1"/>
    <x v="5"/>
    <n v="2018"/>
  </r>
  <r>
    <n v="43"/>
    <s v="User_43"/>
    <x v="29"/>
    <n v="9668"/>
    <d v="2018-07-31T00:00:00"/>
    <x v="4"/>
    <n v="785"/>
    <n v="5.6900396303262912"/>
    <n v="24"/>
    <x v="7"/>
    <x v="6"/>
    <n v="2018"/>
  </r>
  <r>
    <n v="44"/>
    <s v="User_44"/>
    <x v="13"/>
    <n v="12914"/>
    <d v="2018-08-31T00:00:00"/>
    <x v="2"/>
    <n v="891"/>
    <n v="5.6109320347845522"/>
    <n v="54"/>
    <x v="18"/>
    <x v="7"/>
    <n v="2018"/>
  </r>
  <r>
    <n v="45"/>
    <s v="User_45"/>
    <x v="30"/>
    <n v="14506"/>
    <d v="2018-09-30T00:00:00"/>
    <x v="0"/>
    <n v="725"/>
    <n v="17.83190876016511"/>
    <n v="42"/>
    <x v="14"/>
    <x v="8"/>
    <n v="2018"/>
  </r>
  <r>
    <n v="46"/>
    <s v="User_46"/>
    <x v="21"/>
    <n v="6157"/>
    <d v="2018-10-31T00:00:00"/>
    <x v="4"/>
    <n v="387"/>
    <n v="15.554867890700359"/>
    <n v="48"/>
    <x v="6"/>
    <x v="9"/>
    <n v="2018"/>
  </r>
  <r>
    <n v="47"/>
    <s v="User_47"/>
    <x v="24"/>
    <n v="8915"/>
    <d v="2018-11-30T00:00:00"/>
    <x v="4"/>
    <n v="953"/>
    <n v="12.112607436309879"/>
    <n v="30"/>
    <x v="17"/>
    <x v="10"/>
    <n v="2018"/>
  </r>
  <r>
    <n v="48"/>
    <s v="User_48"/>
    <x v="3"/>
    <n v="13817"/>
    <d v="2018-12-31T00:00:00"/>
    <x v="0"/>
    <n v="762"/>
    <n v="6.4675124097650221"/>
    <n v="37"/>
    <x v="1"/>
    <x v="11"/>
    <n v="2018"/>
  </r>
  <r>
    <n v="49"/>
    <s v="User_49"/>
    <x v="31"/>
    <n v="13921"/>
    <d v="2019-01-31T00:00:00"/>
    <x v="2"/>
    <n v="738"/>
    <n v="12.374238126752481"/>
    <n v="31"/>
    <x v="11"/>
    <x v="0"/>
    <n v="2019"/>
  </r>
  <r>
    <n v="50"/>
    <s v="User_50"/>
    <x v="28"/>
    <n v="12789"/>
    <d v="2019-02-28T00:00:00"/>
    <x v="0"/>
    <n v="254"/>
    <n v="12.10207656170849"/>
    <n v="28"/>
    <x v="11"/>
    <x v="1"/>
    <n v="2019"/>
  </r>
  <r>
    <n v="51"/>
    <s v="User_51"/>
    <x v="32"/>
    <n v="14252"/>
    <d v="2019-03-31T00:00:00"/>
    <x v="4"/>
    <n v="589"/>
    <n v="7.5980280486502281"/>
    <n v="29"/>
    <x v="6"/>
    <x v="2"/>
    <n v="2019"/>
  </r>
  <r>
    <n v="52"/>
    <s v="User_52"/>
    <x v="9"/>
    <n v="5693"/>
    <d v="2019-04-30T00:00:00"/>
    <x v="3"/>
    <n v="485"/>
    <n v="11.507774738569591"/>
    <n v="36"/>
    <x v="7"/>
    <x v="3"/>
    <n v="2019"/>
  </r>
  <r>
    <n v="53"/>
    <s v="User_53"/>
    <x v="10"/>
    <n v="6627"/>
    <d v="2019-05-31T00:00:00"/>
    <x v="3"/>
    <n v="884"/>
    <n v="10.977571015960599"/>
    <n v="57"/>
    <x v="9"/>
    <x v="4"/>
    <n v="2019"/>
  </r>
  <r>
    <n v="54"/>
    <s v="User_54"/>
    <x v="27"/>
    <n v="12555"/>
    <d v="2019-06-30T00:00:00"/>
    <x v="1"/>
    <n v="203"/>
    <n v="14.23775147078325"/>
    <n v="26"/>
    <x v="0"/>
    <x v="5"/>
    <n v="2019"/>
  </r>
  <r>
    <n v="55"/>
    <s v="User_55"/>
    <x v="13"/>
    <n v="13173"/>
    <d v="2019-07-31T00:00:00"/>
    <x v="0"/>
    <n v="492"/>
    <n v="14.526404763014661"/>
    <n v="32"/>
    <x v="9"/>
    <x v="6"/>
    <n v="2019"/>
  </r>
  <r>
    <n v="56"/>
    <s v="User_56"/>
    <x v="33"/>
    <n v="8450"/>
    <d v="2019-08-31T00:00:00"/>
    <x v="0"/>
    <n v="910"/>
    <n v="5.679560146580668"/>
    <n v="59"/>
    <x v="17"/>
    <x v="7"/>
    <n v="2019"/>
  </r>
  <r>
    <n v="57"/>
    <s v="User_57"/>
    <x v="20"/>
    <n v="4663"/>
    <d v="2019-09-30T00:00:00"/>
    <x v="1"/>
    <n v="345"/>
    <n v="10.61918921939707"/>
    <n v="28"/>
    <x v="11"/>
    <x v="8"/>
    <n v="2019"/>
  </r>
  <r>
    <n v="58"/>
    <s v="User_58"/>
    <x v="27"/>
    <n v="12721"/>
    <d v="2019-10-31T00:00:00"/>
    <x v="1"/>
    <n v="275"/>
    <n v="14.38789873571355"/>
    <n v="46"/>
    <x v="18"/>
    <x v="9"/>
    <n v="2019"/>
  </r>
  <r>
    <n v="59"/>
    <s v="User_59"/>
    <x v="1"/>
    <n v="13230"/>
    <d v="2019-11-30T00:00:00"/>
    <x v="1"/>
    <n v="138"/>
    <n v="12.54704387870132"/>
    <n v="21"/>
    <x v="8"/>
    <x v="10"/>
    <n v="2019"/>
  </r>
  <r>
    <n v="60"/>
    <s v="User_60"/>
    <x v="26"/>
    <n v="8592"/>
    <d v="2019-12-31T00:00:00"/>
    <x v="4"/>
    <n v="576"/>
    <n v="17.84734761782483"/>
    <n v="24"/>
    <x v="3"/>
    <x v="11"/>
    <n v="2019"/>
  </r>
  <r>
    <n v="61"/>
    <s v="User_61"/>
    <x v="29"/>
    <n v="14494"/>
    <d v="2020-01-31T00:00:00"/>
    <x v="0"/>
    <n v="781"/>
    <n v="14.88040447428418"/>
    <n v="48"/>
    <x v="11"/>
    <x v="0"/>
    <n v="2020"/>
  </r>
  <r>
    <n v="62"/>
    <s v="User_62"/>
    <x v="34"/>
    <n v="13429"/>
    <d v="2020-02-29T00:00:00"/>
    <x v="4"/>
    <n v="858"/>
    <n v="7.4440164062214453"/>
    <n v="56"/>
    <x v="12"/>
    <x v="1"/>
    <n v="2020"/>
  </r>
  <r>
    <n v="63"/>
    <s v="User_63"/>
    <x v="35"/>
    <n v="10392"/>
    <d v="2020-03-31T00:00:00"/>
    <x v="1"/>
    <n v="637"/>
    <n v="6.0585312110064482"/>
    <n v="57"/>
    <x v="16"/>
    <x v="2"/>
    <n v="2020"/>
  </r>
  <r>
    <n v="64"/>
    <s v="User_64"/>
    <x v="9"/>
    <n v="4306"/>
    <d v="2020-04-30T00:00:00"/>
    <x v="0"/>
    <n v="966"/>
    <n v="14.636289173094729"/>
    <n v="38"/>
    <x v="9"/>
    <x v="3"/>
    <n v="2020"/>
  </r>
  <r>
    <n v="65"/>
    <s v="User_65"/>
    <x v="28"/>
    <n v="9776"/>
    <d v="2020-05-31T00:00:00"/>
    <x v="4"/>
    <n v="917"/>
    <n v="5.3976696581243271"/>
    <n v="27"/>
    <x v="1"/>
    <x v="4"/>
    <n v="2020"/>
  </r>
  <r>
    <n v="66"/>
    <s v="User_66"/>
    <x v="36"/>
    <n v="13867"/>
    <d v="2020-06-30T00:00:00"/>
    <x v="4"/>
    <n v="507"/>
    <n v="13.78663371910195"/>
    <n v="20"/>
    <x v="1"/>
    <x v="5"/>
    <n v="2020"/>
  </r>
  <r>
    <n v="67"/>
    <s v="User_67"/>
    <x v="2"/>
    <n v="8864"/>
    <d v="2020-07-31T00:00:00"/>
    <x v="1"/>
    <n v="624"/>
    <n v="19.10345362137436"/>
    <n v="41"/>
    <x v="16"/>
    <x v="6"/>
    <n v="2020"/>
  </r>
  <r>
    <n v="68"/>
    <s v="User_68"/>
    <x v="3"/>
    <n v="12474"/>
    <d v="2020-08-31T00:00:00"/>
    <x v="0"/>
    <n v="927"/>
    <n v="13.632112668138181"/>
    <n v="36"/>
    <x v="3"/>
    <x v="7"/>
    <n v="2020"/>
  </r>
  <r>
    <n v="69"/>
    <s v="User_69"/>
    <x v="28"/>
    <n v="10526"/>
    <d v="2020-09-30T00:00:00"/>
    <x v="1"/>
    <n v="605"/>
    <n v="10.82254889309783"/>
    <n v="26"/>
    <x v="1"/>
    <x v="8"/>
    <n v="2020"/>
  </r>
  <r>
    <n v="70"/>
    <s v="User_70"/>
    <x v="6"/>
    <n v="11901"/>
    <d v="2020-10-31T00:00:00"/>
    <x v="0"/>
    <n v="924"/>
    <n v="14.6493232766353"/>
    <n v="44"/>
    <x v="1"/>
    <x v="9"/>
    <n v="2020"/>
  </r>
  <r>
    <n v="71"/>
    <s v="User_71"/>
    <x v="10"/>
    <n v="8575"/>
    <d v="2020-11-30T00:00:00"/>
    <x v="3"/>
    <n v="135"/>
    <n v="11.873793357372749"/>
    <n v="23"/>
    <x v="14"/>
    <x v="10"/>
    <n v="2020"/>
  </r>
  <r>
    <n v="72"/>
    <s v="User_72"/>
    <x v="4"/>
    <n v="8530"/>
    <d v="2020-12-31T00:00:00"/>
    <x v="2"/>
    <n v="784"/>
    <n v="13.184251839739019"/>
    <n v="55"/>
    <x v="14"/>
    <x v="11"/>
    <n v="2020"/>
  </r>
  <r>
    <n v="73"/>
    <s v="User_73"/>
    <x v="22"/>
    <n v="7413"/>
    <d v="2021-01-31T00:00:00"/>
    <x v="2"/>
    <n v="119"/>
    <n v="19.12197213164788"/>
    <n v="25"/>
    <x v="4"/>
    <x v="0"/>
    <n v="2021"/>
  </r>
  <r>
    <n v="74"/>
    <s v="User_74"/>
    <x v="26"/>
    <n v="6748"/>
    <d v="2021-02-28T00:00:00"/>
    <x v="2"/>
    <n v="420"/>
    <n v="10.791539567011609"/>
    <n v="50"/>
    <x v="9"/>
    <x v="1"/>
    <n v="2021"/>
  </r>
  <r>
    <n v="75"/>
    <s v="User_75"/>
    <x v="8"/>
    <n v="3663"/>
    <d v="2021-03-31T00:00:00"/>
    <x v="1"/>
    <n v="875"/>
    <n v="19.417858457358712"/>
    <n v="38"/>
    <x v="10"/>
    <x v="2"/>
    <n v="2021"/>
  </r>
  <r>
    <n v="76"/>
    <s v="User_76"/>
    <x v="29"/>
    <n v="4998"/>
    <d v="2021-04-30T00:00:00"/>
    <x v="3"/>
    <n v="611"/>
    <n v="18.580259629340961"/>
    <n v="58"/>
    <x v="8"/>
    <x v="3"/>
    <n v="2021"/>
  </r>
  <r>
    <n v="77"/>
    <s v="User_77"/>
    <x v="18"/>
    <n v="10994"/>
    <d v="2021-05-31T00:00:00"/>
    <x v="0"/>
    <n v="499"/>
    <n v="7.936867021839447"/>
    <n v="46"/>
    <x v="10"/>
    <x v="4"/>
    <n v="2021"/>
  </r>
  <r>
    <n v="78"/>
    <s v="User_78"/>
    <x v="37"/>
    <n v="14637"/>
    <d v="2021-06-30T00:00:00"/>
    <x v="4"/>
    <n v="753"/>
    <n v="6.0404195131274818"/>
    <n v="29"/>
    <x v="11"/>
    <x v="5"/>
    <n v="2021"/>
  </r>
  <r>
    <n v="79"/>
    <s v="User_79"/>
    <x v="1"/>
    <n v="14935"/>
    <d v="2021-07-31T00:00:00"/>
    <x v="0"/>
    <n v="982"/>
    <n v="6.5116700206614002"/>
    <n v="45"/>
    <x v="4"/>
    <x v="6"/>
    <n v="2021"/>
  </r>
  <r>
    <n v="80"/>
    <s v="User_80"/>
    <x v="2"/>
    <n v="4495"/>
    <d v="2021-08-31T00:00:00"/>
    <x v="4"/>
    <n v="570"/>
    <n v="5.2733273847732463"/>
    <n v="38"/>
    <x v="17"/>
    <x v="7"/>
    <n v="2021"/>
  </r>
  <r>
    <n v="81"/>
    <s v="User_81"/>
    <x v="38"/>
    <n v="6304"/>
    <d v="2021-09-30T00:00:00"/>
    <x v="0"/>
    <n v="242"/>
    <n v="6.4166444113389254"/>
    <n v="58"/>
    <x v="17"/>
    <x v="8"/>
    <n v="2021"/>
  </r>
  <r>
    <n v="82"/>
    <s v="User_82"/>
    <x v="18"/>
    <n v="6763"/>
    <d v="2021-10-31T00:00:00"/>
    <x v="3"/>
    <n v="191"/>
    <n v="15.24510160124535"/>
    <n v="22"/>
    <x v="2"/>
    <x v="9"/>
    <n v="2021"/>
  </r>
  <r>
    <n v="83"/>
    <s v="User_83"/>
    <x v="24"/>
    <n v="8232"/>
    <d v="2021-11-30T00:00:00"/>
    <x v="4"/>
    <n v="453"/>
    <n v="6.0678297269034349"/>
    <n v="32"/>
    <x v="11"/>
    <x v="10"/>
    <n v="2021"/>
  </r>
  <r>
    <n v="84"/>
    <s v="User_84"/>
    <x v="25"/>
    <n v="4853"/>
    <d v="2021-12-31T00:00:00"/>
    <x v="1"/>
    <n v="933"/>
    <n v="9.7846344544064188"/>
    <n v="47"/>
    <x v="9"/>
    <x v="11"/>
    <n v="2021"/>
  </r>
  <r>
    <n v="85"/>
    <s v="User_85"/>
    <x v="8"/>
    <n v="9585"/>
    <d v="2022-01-31T00:00:00"/>
    <x v="0"/>
    <n v="899"/>
    <n v="17.673129664541818"/>
    <n v="39"/>
    <x v="15"/>
    <x v="0"/>
    <n v="2022"/>
  </r>
  <r>
    <n v="86"/>
    <s v="User_86"/>
    <x v="38"/>
    <n v="4291"/>
    <d v="2022-02-28T00:00:00"/>
    <x v="0"/>
    <n v="826"/>
    <n v="5.3490790360373879"/>
    <n v="47"/>
    <x v="18"/>
    <x v="1"/>
    <n v="2022"/>
  </r>
  <r>
    <n v="87"/>
    <s v="User_87"/>
    <x v="3"/>
    <n v="6581"/>
    <d v="2022-03-31T00:00:00"/>
    <x v="4"/>
    <n v="953"/>
    <n v="17.217027238834039"/>
    <n v="27"/>
    <x v="15"/>
    <x v="2"/>
    <n v="2022"/>
  </r>
  <r>
    <n v="88"/>
    <s v="User_88"/>
    <x v="8"/>
    <n v="14649"/>
    <d v="2022-04-30T00:00:00"/>
    <x v="1"/>
    <n v="150"/>
    <n v="9.2278216216009987"/>
    <n v="58"/>
    <x v="19"/>
    <x v="3"/>
    <n v="2022"/>
  </r>
  <r>
    <n v="89"/>
    <s v="User_89"/>
    <x v="7"/>
    <n v="10554"/>
    <d v="2022-05-31T00:00:00"/>
    <x v="1"/>
    <n v="764"/>
    <n v="6.7724724143248434"/>
    <n v="20"/>
    <x v="18"/>
    <x v="4"/>
    <n v="2022"/>
  </r>
  <r>
    <n v="90"/>
    <s v="User_90"/>
    <x v="32"/>
    <n v="10280"/>
    <d v="2022-06-30T00:00:00"/>
    <x v="3"/>
    <n v="797"/>
    <n v="15.451057480462261"/>
    <n v="22"/>
    <x v="3"/>
    <x v="5"/>
    <n v="2022"/>
  </r>
  <r>
    <n v="91"/>
    <s v="User_91"/>
    <x v="3"/>
    <n v="4636"/>
    <d v="2022-07-31T00:00:00"/>
    <x v="1"/>
    <n v="674"/>
    <n v="14.43414270169826"/>
    <n v="32"/>
    <x v="6"/>
    <x v="6"/>
    <n v="2022"/>
  </r>
  <r>
    <n v="92"/>
    <s v="User_92"/>
    <x v="31"/>
    <n v="6696"/>
    <d v="2022-08-31T00:00:00"/>
    <x v="1"/>
    <n v="289"/>
    <n v="18.162080202905791"/>
    <n v="47"/>
    <x v="13"/>
    <x v="7"/>
    <n v="2022"/>
  </r>
  <r>
    <n v="93"/>
    <s v="User_93"/>
    <x v="31"/>
    <n v="14191"/>
    <d v="2022-09-30T00:00:00"/>
    <x v="1"/>
    <n v="224"/>
    <n v="16.02606565705829"/>
    <n v="44"/>
    <x v="11"/>
    <x v="8"/>
    <n v="2022"/>
  </r>
  <r>
    <n v="94"/>
    <s v="User_94"/>
    <x v="16"/>
    <n v="14344"/>
    <d v="2022-10-31T00:00:00"/>
    <x v="2"/>
    <n v="249"/>
    <n v="17.052213955772729"/>
    <n v="52"/>
    <x v="13"/>
    <x v="9"/>
    <n v="2022"/>
  </r>
  <r>
    <n v="95"/>
    <s v="User_95"/>
    <x v="39"/>
    <n v="3698"/>
    <d v="2022-11-30T00:00:00"/>
    <x v="3"/>
    <n v="413"/>
    <n v="9.2305185885695984"/>
    <n v="57"/>
    <x v="1"/>
    <x v="10"/>
    <n v="2022"/>
  </r>
  <r>
    <n v="96"/>
    <s v="User_96"/>
    <x v="20"/>
    <n v="13352"/>
    <d v="2022-12-31T00:00:00"/>
    <x v="0"/>
    <n v="669"/>
    <n v="7.661593156695842"/>
    <n v="25"/>
    <x v="9"/>
    <x v="11"/>
    <n v="2022"/>
  </r>
  <r>
    <n v="97"/>
    <s v="User_97"/>
    <x v="0"/>
    <n v="7737"/>
    <d v="2023-01-31T00:00:00"/>
    <x v="4"/>
    <n v="441"/>
    <n v="16.25922127461288"/>
    <n v="51"/>
    <x v="12"/>
    <x v="0"/>
    <n v="2023"/>
  </r>
  <r>
    <n v="98"/>
    <s v="User_98"/>
    <x v="37"/>
    <n v="3854"/>
    <d v="2023-02-28T00:00:00"/>
    <x v="0"/>
    <n v="404"/>
    <n v="17.10252108900896"/>
    <n v="40"/>
    <x v="7"/>
    <x v="1"/>
    <n v="2023"/>
  </r>
  <r>
    <n v="99"/>
    <s v="User_99"/>
    <x v="21"/>
    <n v="11164"/>
    <d v="2023-03-31T00:00:00"/>
    <x v="3"/>
    <n v="791"/>
    <n v="19.8575771300101"/>
    <n v="35"/>
    <x v="7"/>
    <x v="2"/>
    <n v="2023"/>
  </r>
  <r>
    <n v="100"/>
    <s v="User_100"/>
    <x v="24"/>
    <n v="8855"/>
    <d v="2023-04-30T00:00:00"/>
    <x v="4"/>
    <n v="781"/>
    <n v="11.1892651536714"/>
    <n v="40"/>
    <x v="1"/>
    <x v="3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15366-BCBB-41AF-8220-FF167EBC0E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dataField="1" numFmtId="2" showAll="0"/>
    <pivotField showAll="0"/>
    <pivotField numFmtId="1" showAll="0"/>
    <pivotField numFmtId="1" showAll="0"/>
    <pivotField numFmtId="14" showAll="0"/>
    <pivotField showAll="0"/>
    <pivotField numFmtId="1" showAll="0"/>
    <pivotField numFmtId="1" showAll="0"/>
    <pivotField showAll="0"/>
    <pivotField numFmtId="2" showAll="0"/>
    <pivotField showAll="0"/>
    <pivotField showAll="0"/>
  </pivotFields>
  <rowItems count="1">
    <i/>
  </rowItems>
  <colItems count="1">
    <i/>
  </colItems>
  <dataFields count="1">
    <dataField name="Sum of ID" fld="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FDA41-ACF1-4D6E-9336-D8F461CAFA0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A17" firstHeaderRow="1" firstDataRow="1" firstDataCol="0"/>
  <pivotFields count="12">
    <pivotField numFmtId="1" showAll="0"/>
    <pivotField showAll="0"/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showAll="0"/>
    <pivotField numFmtId="1" showAll="0"/>
    <pivotField numFmtId="1" showAll="0"/>
    <pivotField showAll="0"/>
    <pivotField numFmtId="2" showAll="0"/>
    <pivotField showAll="0"/>
    <pivotField showAll="0"/>
  </pivotFields>
  <rowItems count="1">
    <i/>
  </rowItems>
  <colItems count="1">
    <i/>
  </colItems>
  <dataFields count="1">
    <dataField name="Average of Age" fld="2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DA878-8701-4C78-B2B6-7002543FE34F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51:C64" firstHeaderRow="1" firstDataRow="1" firstDataCol="1"/>
  <pivotFields count="12"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showAll="0">
      <items count="6">
        <item x="4"/>
        <item x="3"/>
        <item x="1"/>
        <item x="0"/>
        <item x="2"/>
        <item t="default"/>
      </items>
    </pivotField>
    <pivotField numFmtId="1" showAll="0"/>
    <pivotField numFmtId="1" showAll="0"/>
    <pivotField showAll="0"/>
    <pivotField dataField="1" numFmtId="2" showAll="0">
      <items count="21">
        <item x="11"/>
        <item x="18"/>
        <item x="3"/>
        <item x="2"/>
        <item x="1"/>
        <item x="16"/>
        <item x="19"/>
        <item x="15"/>
        <item x="8"/>
        <item x="14"/>
        <item x="0"/>
        <item x="13"/>
        <item x="17"/>
        <item x="10"/>
        <item x="7"/>
        <item x="12"/>
        <item x="9"/>
        <item x="6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eaves_Taken" fld="9" baseField="0" baseItem="0" numFmtId="2"/>
  </dataFields>
  <formats count="1">
    <format dxfId="23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730A-0FB2-4BEB-AEF9-91332B9CAEB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2"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" showAll="0"/>
    <pivotField numFmtId="14" showAll="0"/>
    <pivotField showAll="0"/>
    <pivotField numFmtId="1" showAll="0"/>
    <pivotField numFmtId="1" showAll="0"/>
    <pivotField showAll="0"/>
    <pivotField numFmtId="2" showAll="0"/>
    <pivotField showAll="0"/>
    <pivotField showAll="0"/>
  </pivotFields>
  <rowItems count="1">
    <i/>
  </rowItems>
  <colItems count="1">
    <i/>
  </colItems>
  <dataFields count="1">
    <dataField name="Sum of Salar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3F86-5A38-4D10-B67C-5F44FEF638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dataField="1"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showAll="0"/>
    <pivotField numFmtId="1" showAll="0"/>
    <pivotField numFmtId="1" showAll="0"/>
    <pivotField showAll="0"/>
    <pivotField numFmtId="2" showAll="0"/>
    <pivotField showAll="0"/>
    <pivotField showAll="0"/>
  </pivotFields>
  <rowItems count="1">
    <i/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B87D8-8693-4058-AD5E-9F0A0D808CF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5:B41" firstHeaderRow="1" firstDataRow="1" firstDataCol="1"/>
  <pivotFields count="12"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" showAll="0"/>
    <pivotField numFmtId="14" showAll="0"/>
    <pivotField axis="axisRow" showAll="0">
      <items count="6">
        <item x="4"/>
        <item x="3"/>
        <item x="1"/>
        <item x="0"/>
        <item x="2"/>
        <item t="default"/>
      </items>
    </pivotField>
    <pivotField numFmtId="1" showAll="0"/>
    <pivotField numFmtId="1" showAll="0"/>
    <pivotField showAll="0"/>
    <pivotField numFmtId="2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3" baseField="0" baseItem="0" numFmtId="1"/>
  </dataFields>
  <formats count="1">
    <format dxfId="24">
      <pivotArea outline="0" collapsedLevelsAreSubtotals="1" fieldPosition="0"/>
    </format>
  </format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4F788-9EDC-464A-B61A-878F08ECB605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25:B31" firstHeaderRow="1" firstDataRow="1" firstDataCol="1"/>
  <pivotFields count="12">
    <pivotField dataField="1"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axis="axisRow" showAll="0" sortType="ascending">
      <items count="6">
        <item x="4"/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showAll="0"/>
    <pivotField numFmtId="2" showAll="0"/>
    <pivotField showAll="0"/>
    <pivotField showAll="0"/>
  </pivotFields>
  <rowFields count="1">
    <field x="5"/>
  </rowFields>
  <rowItems count="6"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formats count="1">
    <format dxfId="2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F515F-C9C1-45F7-8E29-56473A852A5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A21" firstHeaderRow="1" firstDataRow="1" firstDataCol="0"/>
  <pivotFields count="12"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showAll="0"/>
    <pivotField numFmtId="1" showAll="0"/>
    <pivotField numFmtId="1" showAll="0"/>
    <pivotField showAll="0"/>
    <pivotField dataField="1" numFmtId="2" showAll="0"/>
    <pivotField showAll="0"/>
    <pivotField showAll="0"/>
  </pivotFields>
  <rowItems count="1">
    <i/>
  </rowItems>
  <colItems count="1">
    <i/>
  </colItems>
  <dataFields count="1">
    <dataField name="Average of Leaves_Taken" fld="9" subtotal="average" baseField="0" baseItem="0" numFmtId="1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709B8-B2E4-4A2F-886C-094C6F16D0CA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8:B94" firstHeaderRow="1" firstDataRow="1" firstDataCol="1"/>
  <pivotFields count="12">
    <pivotField dataField="1"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axis="axisRow" showAll="0">
      <items count="6">
        <item x="4"/>
        <item x="3"/>
        <item x="1"/>
        <item x="0"/>
        <item x="2"/>
        <item t="default"/>
      </items>
    </pivotField>
    <pivotField numFmtId="1" showAll="0"/>
    <pivotField numFmtId="1" showAll="0"/>
    <pivotField showAll="0"/>
    <pivotField numFmtId="2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5" baseItem="0"/>
  </dataFields>
  <formats count="1">
    <format dxfId="27">
      <pivotArea outline="0" collapsedLevelsAreSubtotals="1" fieldPosition="0"/>
    </format>
  </formats>
  <chartFormats count="2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DA493-68B7-4139-A4CA-C64959F31011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B67:C73" firstHeaderRow="1" firstDataRow="1" firstDataCol="1"/>
  <pivotFields count="12">
    <pivotField dataField="1"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4" showAll="0"/>
    <pivotField showAll="0">
      <items count="6">
        <item x="4"/>
        <item x="3"/>
        <item x="1"/>
        <item x="0"/>
        <item x="2"/>
        <item t="default"/>
      </items>
    </pivotField>
    <pivotField numFmtId="1" showAll="0"/>
    <pivotField numFmtId="1" showAll="0"/>
    <pivotField showAll="0"/>
    <pivotField numFmtId="2" showAll="0">
      <items count="21">
        <item x="11"/>
        <item x="18"/>
        <item x="3"/>
        <item x="2"/>
        <item x="1"/>
        <item x="16"/>
        <item x="19"/>
        <item x="15"/>
        <item x="8"/>
        <item x="14"/>
        <item x="0"/>
        <item x="13"/>
        <item x="17"/>
        <item x="10"/>
        <item x="7"/>
        <item x="12"/>
        <item x="9"/>
        <item x="6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2" baseItem="4"/>
  </dataFields>
  <formats count="1">
    <format dxfId="28">
      <pivotArea outline="0" collapsedLevelsAreSubtotals="1" fieldPosition="0"/>
    </format>
  </format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D202F-586F-403F-9381-96F42A943601}" name="Table2" displayName="Table2" ref="A1:L101" totalsRowShown="0">
  <autoFilter ref="A1:L101" xr:uid="{163D202F-586F-403F-9381-96F42A943601}"/>
  <tableColumns count="12">
    <tableColumn id="1" xr3:uid="{31D94AAC-7C9F-444F-8F93-FCB866352E6F}" name="ID" dataDxfId="22"/>
    <tableColumn id="2" xr3:uid="{CD416A30-41C6-449D-91B7-61BDC59B56BC}" name="Name" dataDxfId="21"/>
    <tableColumn id="3" xr3:uid="{EC4FC320-F429-4FA1-85F0-DC5808D70D62}" name="Age" dataDxfId="20"/>
    <tableColumn id="4" xr3:uid="{A72D5608-2929-4185-BD73-07C50164A85A}" name="Salary" dataDxfId="19"/>
    <tableColumn id="5" xr3:uid="{7452076A-76D0-4578-AF51-211D59A08F9D}" name="Joining_Date" dataDxfId="18"/>
    <tableColumn id="6" xr3:uid="{CCBD6A02-9316-4B80-A56A-683270088061}" name="Department" dataDxfId="17"/>
    <tableColumn id="7" xr3:uid="{C697F835-BB4E-4D27-BD64-099C058CF7FB}" name="Sales" dataDxfId="16"/>
    <tableColumn id="8" xr3:uid="{22184CF1-DE80-4B05-92FE-55B73C04C723}" name="Bonus_Percentage" dataDxfId="15" dataCellStyle="Comma"/>
    <tableColumn id="9" xr3:uid="{60DF611B-9C55-46B4-B0FF-6FE2462A5E51}" name="Hours_Worked"/>
    <tableColumn id="10" xr3:uid="{606B16C6-3630-4F09-9144-0426BAE91CBF}" name="Leaves_Taken" dataDxfId="14"/>
    <tableColumn id="11" xr3:uid="{C88ECE09-64B4-46EC-A5FD-06C8289F38C6}" name="Month" dataDxfId="13">
      <calculatedColumnFormula>MONTH(E2)</calculatedColumnFormula>
    </tableColumn>
    <tableColumn id="12" xr3:uid="{049C2FCD-55AB-4001-998B-05B2F4E9BBCD}" name="Year">
      <calculatedColumnFormula>YEAR(E2)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9278A-EC76-4293-B792-98B0A1F2124C}" name="Table1" displayName="Table1" ref="A1:L101" totalsRowShown="0" headerRowBorderDxfId="12" tableBorderDxfId="11">
  <autoFilter ref="A1:L101" xr:uid="{35E9278A-EC76-4293-B792-98B0A1F2124C}"/>
  <sortState xmlns:xlrd2="http://schemas.microsoft.com/office/spreadsheetml/2017/richdata2" ref="A2:L101">
    <sortCondition ref="C1:C101"/>
  </sortState>
  <tableColumns count="12">
    <tableColumn id="1" xr3:uid="{BCDA9C07-4764-41FB-93E5-411CA34AC2F5}" name="ID" dataDxfId="10"/>
    <tableColumn id="2" xr3:uid="{229F6300-2A06-41A2-B994-58C7DFC39C2B}" name="Name" dataDxfId="9"/>
    <tableColumn id="3" xr3:uid="{C7891D0D-BCC6-4786-BF49-27D595600F10}" name="Age" dataDxfId="8"/>
    <tableColumn id="4" xr3:uid="{25FDBFFC-4AF8-41C7-B48E-6449367A215A}" name="Salary" dataDxfId="7"/>
    <tableColumn id="5" xr3:uid="{57138682-53B4-456E-9677-246AFC6FB281}" name="Joining_Date" dataDxfId="6"/>
    <tableColumn id="6" xr3:uid="{E4000DA8-977D-4C66-91B2-DDBDC69746F3}" name="Department" dataDxfId="5"/>
    <tableColumn id="7" xr3:uid="{979DB65A-5E4A-4757-9E7E-2E1D5D7366C5}" name="Sales" dataDxfId="4"/>
    <tableColumn id="8" xr3:uid="{1FB6588F-AEA2-4F9B-A5D5-731BEF11B3B6}" name="Bonus_Percentage" dataDxfId="3" dataCellStyle="Comma"/>
    <tableColumn id="9" xr3:uid="{A7886549-4D90-40D1-84E6-D0F7ADEBE598}" name="Hours_Worked"/>
    <tableColumn id="10" xr3:uid="{A2538432-8FFC-4F7B-8E85-7C7CD00D2170}" name="Leaves_Taken" dataDxfId="2"/>
    <tableColumn id="11" xr3:uid="{97CB7157-871A-492C-82D1-F169C29EB075}" name="Year" dataDxfId="1">
      <calculatedColumnFormula>YEAR(Table1[[#This Row],[Joining_Date]])</calculatedColumnFormula>
    </tableColumn>
    <tableColumn id="12" xr3:uid="{9FB49AD9-7A73-4E05-9284-E0E82A578A74}" name="Month" dataDxfId="0">
      <calculatedColumnFormula>MONTH(Table1[[#This Row],[Joining_Date]])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2C46-391E-42CA-A15F-41950A38A998}">
  <dimension ref="A3:A4"/>
  <sheetViews>
    <sheetView rightToLeft="1" workbookViewId="0">
      <selection activeCell="A4" sqref="A4"/>
    </sheetView>
  </sheetViews>
  <sheetFormatPr defaultRowHeight="14" x14ac:dyDescent="0.3"/>
  <cols>
    <col min="1" max="1" width="9.08203125" bestFit="1" customWidth="1"/>
  </cols>
  <sheetData>
    <row r="3" spans="1:1" x14ac:dyDescent="0.3">
      <c r="A3" t="s">
        <v>127</v>
      </c>
    </row>
    <row r="4" spans="1:1" x14ac:dyDescent="0.3">
      <c r="A4" s="9">
        <v>5050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A9F5-FF02-4949-AC35-CE4B84502316}">
  <dimension ref="A1:F103"/>
  <sheetViews>
    <sheetView workbookViewId="0">
      <selection activeCell="D16" sqref="D16"/>
    </sheetView>
  </sheetViews>
  <sheetFormatPr defaultRowHeight="14" x14ac:dyDescent="0.3"/>
  <cols>
    <col min="1" max="1" width="4" bestFit="1" customWidth="1"/>
    <col min="2" max="2" width="21.4140625" customWidth="1"/>
  </cols>
  <sheetData>
    <row r="1" spans="1:6" x14ac:dyDescent="0.3">
      <c r="C1" s="26" t="s">
        <v>124</v>
      </c>
      <c r="D1" s="26"/>
      <c r="E1" s="26"/>
      <c r="F1" s="26"/>
    </row>
    <row r="3" spans="1:6" x14ac:dyDescent="0.3">
      <c r="A3" s="1" t="s">
        <v>0</v>
      </c>
      <c r="B3" t="s">
        <v>124</v>
      </c>
    </row>
    <row r="4" spans="1:6" x14ac:dyDescent="0.3">
      <c r="A4">
        <v>1</v>
      </c>
    </row>
    <row r="5" spans="1:6" x14ac:dyDescent="0.3">
      <c r="A5">
        <v>2</v>
      </c>
    </row>
    <row r="6" spans="1:6" x14ac:dyDescent="0.3">
      <c r="A6">
        <v>3</v>
      </c>
    </row>
    <row r="7" spans="1:6" x14ac:dyDescent="0.3">
      <c r="A7">
        <v>4</v>
      </c>
    </row>
    <row r="8" spans="1:6" x14ac:dyDescent="0.3">
      <c r="A8">
        <v>5</v>
      </c>
    </row>
    <row r="9" spans="1:6" x14ac:dyDescent="0.3">
      <c r="A9">
        <v>6</v>
      </c>
    </row>
    <row r="10" spans="1:6" x14ac:dyDescent="0.3">
      <c r="A10">
        <v>7</v>
      </c>
    </row>
    <row r="11" spans="1:6" x14ac:dyDescent="0.3">
      <c r="A11">
        <v>8</v>
      </c>
    </row>
    <row r="12" spans="1:6" x14ac:dyDescent="0.3">
      <c r="A12">
        <v>9</v>
      </c>
    </row>
    <row r="13" spans="1:6" x14ac:dyDescent="0.3">
      <c r="A13">
        <v>10</v>
      </c>
    </row>
    <row r="14" spans="1:6" x14ac:dyDescent="0.3">
      <c r="A14">
        <v>11</v>
      </c>
    </row>
    <row r="15" spans="1:6" x14ac:dyDescent="0.3">
      <c r="A15">
        <v>12</v>
      </c>
    </row>
    <row r="16" spans="1:6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E56B-F4D9-4A89-869B-CBEBC6972E82}">
  <dimension ref="A2:F94"/>
  <sheetViews>
    <sheetView rightToLeft="1" workbookViewId="0">
      <selection activeCell="C10" sqref="C10:E10"/>
    </sheetView>
  </sheetViews>
  <sheetFormatPr defaultRowHeight="14" x14ac:dyDescent="0.3"/>
  <cols>
    <col min="1" max="1" width="12.9140625" bestFit="1" customWidth="1"/>
    <col min="2" max="2" width="10.33203125" bestFit="1" customWidth="1"/>
    <col min="3" max="3" width="20" bestFit="1" customWidth="1"/>
    <col min="6" max="6" width="11.83203125" bestFit="1" customWidth="1"/>
  </cols>
  <sheetData>
    <row r="2" spans="1:6" x14ac:dyDescent="0.3">
      <c r="D2" s="27" t="s">
        <v>129</v>
      </c>
      <c r="E2" s="27"/>
      <c r="F2" s="27"/>
    </row>
    <row r="3" spans="1:6" x14ac:dyDescent="0.3">
      <c r="A3" t="s">
        <v>128</v>
      </c>
    </row>
    <row r="4" spans="1:6" x14ac:dyDescent="0.3">
      <c r="A4">
        <v>100</v>
      </c>
      <c r="C4" s="28" t="s">
        <v>130</v>
      </c>
      <c r="D4" s="29"/>
    </row>
    <row r="5" spans="1:6" x14ac:dyDescent="0.3">
      <c r="D5">
        <f>GETPIVOTDATA("ID",$A$3)</f>
        <v>100</v>
      </c>
      <c r="E5" s="28" t="s">
        <v>130</v>
      </c>
      <c r="F5" s="29"/>
    </row>
    <row r="10" spans="1:6" x14ac:dyDescent="0.3">
      <c r="A10" t="s">
        <v>131</v>
      </c>
      <c r="C10" s="29" t="s">
        <v>132</v>
      </c>
      <c r="D10" s="29"/>
      <c r="E10" s="29"/>
    </row>
    <row r="11" spans="1:6" x14ac:dyDescent="0.3">
      <c r="A11" s="14">
        <v>921668</v>
      </c>
      <c r="F11" s="23">
        <f>GETPIVOTDATA("Salary",$A$10)</f>
        <v>921668</v>
      </c>
    </row>
    <row r="16" spans="1:6" x14ac:dyDescent="0.3">
      <c r="A16" t="s">
        <v>133</v>
      </c>
      <c r="C16" t="s">
        <v>134</v>
      </c>
    </row>
    <row r="17" spans="1:4" x14ac:dyDescent="0.3">
      <c r="A17" s="14">
        <v>37.909999999999997</v>
      </c>
      <c r="D17" s="14">
        <f>GETPIVOTDATA("Age",$A$16)</f>
        <v>37.909999999999997</v>
      </c>
    </row>
    <row r="20" spans="1:4" x14ac:dyDescent="0.3">
      <c r="A20" t="s">
        <v>136</v>
      </c>
    </row>
    <row r="21" spans="1:4" x14ac:dyDescent="0.3">
      <c r="A21" s="14">
        <v>9.02</v>
      </c>
      <c r="B21" s="14">
        <f>GETPIVOTDATA("Leaves_Taken",$A$20)</f>
        <v>9.02</v>
      </c>
    </row>
    <row r="25" spans="1:4" x14ac:dyDescent="0.3">
      <c r="A25" s="22" t="s">
        <v>137</v>
      </c>
      <c r="B25" t="s">
        <v>128</v>
      </c>
    </row>
    <row r="26" spans="1:4" x14ac:dyDescent="0.3">
      <c r="A26" s="24" t="s">
        <v>113</v>
      </c>
      <c r="B26" s="14">
        <v>11</v>
      </c>
    </row>
    <row r="27" spans="1:4" x14ac:dyDescent="0.3">
      <c r="A27" s="24" t="s">
        <v>112</v>
      </c>
      <c r="B27" s="14">
        <v>13</v>
      </c>
    </row>
    <row r="28" spans="1:4" x14ac:dyDescent="0.3">
      <c r="A28" s="24" t="s">
        <v>114</v>
      </c>
      <c r="B28" s="14">
        <v>24</v>
      </c>
    </row>
    <row r="29" spans="1:4" x14ac:dyDescent="0.3">
      <c r="A29" s="24" t="s">
        <v>111</v>
      </c>
      <c r="B29" s="14">
        <v>26</v>
      </c>
    </row>
    <row r="30" spans="1:4" x14ac:dyDescent="0.3">
      <c r="A30" s="24" t="s">
        <v>110</v>
      </c>
      <c r="B30" s="14">
        <v>26</v>
      </c>
    </row>
    <row r="31" spans="1:4" x14ac:dyDescent="0.3">
      <c r="A31" s="24" t="s">
        <v>138</v>
      </c>
      <c r="B31" s="14">
        <v>100</v>
      </c>
    </row>
    <row r="35" spans="1:2" x14ac:dyDescent="0.3">
      <c r="A35" s="22" t="s">
        <v>137</v>
      </c>
      <c r="B35" t="s">
        <v>131</v>
      </c>
    </row>
    <row r="36" spans="1:2" x14ac:dyDescent="0.3">
      <c r="A36" s="24" t="s">
        <v>114</v>
      </c>
      <c r="B36" s="14">
        <v>232579</v>
      </c>
    </row>
    <row r="37" spans="1:2" x14ac:dyDescent="0.3">
      <c r="A37" s="24" t="s">
        <v>113</v>
      </c>
      <c r="B37" s="14">
        <v>93683</v>
      </c>
    </row>
    <row r="38" spans="1:2" x14ac:dyDescent="0.3">
      <c r="A38" s="24" t="s">
        <v>111</v>
      </c>
      <c r="B38" s="14">
        <v>238268</v>
      </c>
    </row>
    <row r="39" spans="1:2" x14ac:dyDescent="0.3">
      <c r="A39" s="24" t="s">
        <v>110</v>
      </c>
      <c r="B39" s="14">
        <v>247862</v>
      </c>
    </row>
    <row r="40" spans="1:2" x14ac:dyDescent="0.3">
      <c r="A40" s="24" t="s">
        <v>112</v>
      </c>
      <c r="B40" s="14">
        <v>109276</v>
      </c>
    </row>
    <row r="41" spans="1:2" x14ac:dyDescent="0.3">
      <c r="A41" s="24" t="s">
        <v>138</v>
      </c>
      <c r="B41" s="14">
        <v>921668</v>
      </c>
    </row>
    <row r="51" spans="2:3" x14ac:dyDescent="0.3">
      <c r="B51" s="22" t="s">
        <v>137</v>
      </c>
      <c r="C51" t="s">
        <v>135</v>
      </c>
    </row>
    <row r="52" spans="2:3" x14ac:dyDescent="0.3">
      <c r="B52" s="24">
        <v>1</v>
      </c>
      <c r="C52" s="14">
        <v>70</v>
      </c>
    </row>
    <row r="53" spans="2:3" x14ac:dyDescent="0.3">
      <c r="B53" s="24">
        <v>2</v>
      </c>
      <c r="C53" s="14">
        <v>71</v>
      </c>
    </row>
    <row r="54" spans="2:3" x14ac:dyDescent="0.3">
      <c r="B54" s="24">
        <v>3</v>
      </c>
      <c r="C54" s="14">
        <v>83</v>
      </c>
    </row>
    <row r="55" spans="2:3" x14ac:dyDescent="0.3">
      <c r="B55" s="24">
        <v>4</v>
      </c>
      <c r="C55" s="14">
        <v>85</v>
      </c>
    </row>
    <row r="56" spans="2:3" x14ac:dyDescent="0.3">
      <c r="B56" s="24">
        <v>5</v>
      </c>
      <c r="C56" s="14">
        <v>84</v>
      </c>
    </row>
    <row r="57" spans="2:3" x14ac:dyDescent="0.3">
      <c r="B57" s="24">
        <v>6</v>
      </c>
      <c r="C57" s="14">
        <v>64</v>
      </c>
    </row>
    <row r="58" spans="2:3" x14ac:dyDescent="0.3">
      <c r="B58" s="24">
        <v>7</v>
      </c>
      <c r="C58" s="14">
        <v>110</v>
      </c>
    </row>
    <row r="59" spans="2:3" x14ac:dyDescent="0.3">
      <c r="B59" s="24">
        <v>8</v>
      </c>
      <c r="C59" s="14">
        <v>59</v>
      </c>
    </row>
    <row r="60" spans="2:3" x14ac:dyDescent="0.3">
      <c r="B60" s="24">
        <v>9</v>
      </c>
      <c r="C60" s="14">
        <v>57</v>
      </c>
    </row>
    <row r="61" spans="2:3" x14ac:dyDescent="0.3">
      <c r="B61" s="24">
        <v>10</v>
      </c>
      <c r="C61" s="14">
        <v>75</v>
      </c>
    </row>
    <row r="62" spans="2:3" x14ac:dyDescent="0.3">
      <c r="B62" s="24">
        <v>11</v>
      </c>
      <c r="C62" s="14">
        <v>68</v>
      </c>
    </row>
    <row r="63" spans="2:3" x14ac:dyDescent="0.3">
      <c r="B63" s="24">
        <v>12</v>
      </c>
      <c r="C63" s="14">
        <v>76</v>
      </c>
    </row>
    <row r="64" spans="2:3" x14ac:dyDescent="0.3">
      <c r="B64" s="24" t="s">
        <v>138</v>
      </c>
      <c r="C64" s="14">
        <v>902</v>
      </c>
    </row>
    <row r="67" spans="2:3" x14ac:dyDescent="0.3">
      <c r="B67" s="22" t="s">
        <v>137</v>
      </c>
      <c r="C67" t="s">
        <v>128</v>
      </c>
    </row>
    <row r="68" spans="2:3" x14ac:dyDescent="0.3">
      <c r="B68" s="25" t="s">
        <v>139</v>
      </c>
      <c r="C68" s="14">
        <v>26</v>
      </c>
    </row>
    <row r="69" spans="2:3" x14ac:dyDescent="0.3">
      <c r="B69" s="25" t="s">
        <v>140</v>
      </c>
      <c r="C69" s="14">
        <v>21</v>
      </c>
    </row>
    <row r="70" spans="2:3" x14ac:dyDescent="0.3">
      <c r="B70" s="25" t="s">
        <v>141</v>
      </c>
      <c r="C70" s="14">
        <v>29</v>
      </c>
    </row>
    <row r="71" spans="2:3" x14ac:dyDescent="0.3">
      <c r="B71" s="25" t="s">
        <v>142</v>
      </c>
      <c r="C71" s="14">
        <v>19</v>
      </c>
    </row>
    <row r="72" spans="2:3" x14ac:dyDescent="0.3">
      <c r="B72" s="25" t="s">
        <v>143</v>
      </c>
      <c r="C72" s="14">
        <v>5</v>
      </c>
    </row>
    <row r="73" spans="2:3" x14ac:dyDescent="0.3">
      <c r="B73" s="25" t="s">
        <v>138</v>
      </c>
      <c r="C73" s="14">
        <v>100</v>
      </c>
    </row>
    <row r="88" spans="1:2" x14ac:dyDescent="0.3">
      <c r="A88" s="22" t="s">
        <v>137</v>
      </c>
      <c r="B88" t="s">
        <v>128</v>
      </c>
    </row>
    <row r="89" spans="1:2" x14ac:dyDescent="0.3">
      <c r="A89" s="24" t="s">
        <v>114</v>
      </c>
      <c r="B89" s="14">
        <v>24</v>
      </c>
    </row>
    <row r="90" spans="1:2" x14ac:dyDescent="0.3">
      <c r="A90" s="24" t="s">
        <v>113</v>
      </c>
      <c r="B90" s="14">
        <v>11</v>
      </c>
    </row>
    <row r="91" spans="1:2" x14ac:dyDescent="0.3">
      <c r="A91" s="24" t="s">
        <v>111</v>
      </c>
      <c r="B91" s="14">
        <v>26</v>
      </c>
    </row>
    <row r="92" spans="1:2" x14ac:dyDescent="0.3">
      <c r="A92" s="24" t="s">
        <v>110</v>
      </c>
      <c r="B92" s="14">
        <v>26</v>
      </c>
    </row>
    <row r="93" spans="1:2" x14ac:dyDescent="0.3">
      <c r="A93" s="24" t="s">
        <v>112</v>
      </c>
      <c r="B93" s="14">
        <v>13</v>
      </c>
    </row>
    <row r="94" spans="1:2" x14ac:dyDescent="0.3">
      <c r="A94" s="24" t="s">
        <v>138</v>
      </c>
      <c r="B94" s="14">
        <v>100</v>
      </c>
    </row>
  </sheetData>
  <mergeCells count="4">
    <mergeCell ref="D2:F2"/>
    <mergeCell ref="C4:D4"/>
    <mergeCell ref="C10:E10"/>
    <mergeCell ref="E5:F5"/>
  </mergeCell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1947-285C-4238-8FFA-39CE7DC9970E}">
  <dimension ref="A1"/>
  <sheetViews>
    <sheetView showRowColHeaders="0" rightToLeft="1" tabSelected="1" topLeftCell="C1" zoomScaleNormal="100" workbookViewId="0">
      <selection activeCell="S3" sqref="S3"/>
    </sheetView>
  </sheetViews>
  <sheetFormatPr defaultRowHeight="14" x14ac:dyDescent="0.3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B238-C64D-4E92-A4BA-1081CCE511D7}">
  <dimension ref="A1:S101"/>
  <sheetViews>
    <sheetView topLeftCell="A2" workbookViewId="0">
      <selection activeCell="K2" sqref="K2:K101"/>
    </sheetView>
  </sheetViews>
  <sheetFormatPr defaultRowHeight="14" x14ac:dyDescent="0.3"/>
  <cols>
    <col min="1" max="1" width="6.25" style="14" bestFit="1" customWidth="1"/>
    <col min="2" max="2" width="8.75" style="11" bestFit="1" customWidth="1"/>
    <col min="3" max="3" width="5.9140625" style="14" customWidth="1"/>
    <col min="4" max="4" width="8.25" style="14" bestFit="1" customWidth="1"/>
    <col min="5" max="5" width="18.08203125" style="7" bestFit="1" customWidth="1"/>
    <col min="6" max="6" width="12.5" style="11" customWidth="1"/>
    <col min="7" max="7" width="7.25" style="14" customWidth="1"/>
    <col min="8" max="8" width="18.83203125" style="14" customWidth="1"/>
    <col min="9" max="9" width="15.33203125" customWidth="1"/>
    <col min="10" max="10" width="15.08203125" style="9" customWidth="1"/>
    <col min="11" max="11" width="13.08203125" customWidth="1"/>
    <col min="12" max="12" width="16.33203125" customWidth="1"/>
    <col min="18" max="18" width="13.9140625" customWidth="1"/>
    <col min="19" max="19" width="13.75" customWidth="1"/>
  </cols>
  <sheetData>
    <row r="1" spans="1:19" ht="17.5" x14ac:dyDescent="0.35">
      <c r="A1" s="12" t="s">
        <v>0</v>
      </c>
      <c r="B1" s="10" t="s">
        <v>1</v>
      </c>
      <c r="C1" s="12" t="s">
        <v>2</v>
      </c>
      <c r="D1" s="12" t="s">
        <v>3</v>
      </c>
      <c r="E1" s="6" t="s">
        <v>4</v>
      </c>
      <c r="F1" s="10" t="s">
        <v>5</v>
      </c>
      <c r="G1" s="12" t="s">
        <v>6</v>
      </c>
      <c r="H1" s="12" t="s">
        <v>7</v>
      </c>
      <c r="I1" s="8" t="s">
        <v>8</v>
      </c>
      <c r="J1" s="8" t="s">
        <v>9</v>
      </c>
      <c r="K1" s="2" t="s">
        <v>125</v>
      </c>
      <c r="L1" s="2" t="s">
        <v>126</v>
      </c>
      <c r="M1" s="3"/>
      <c r="N1" s="3"/>
      <c r="O1" s="3"/>
      <c r="R1" s="4" t="s">
        <v>115</v>
      </c>
      <c r="S1" s="4" t="s">
        <v>123</v>
      </c>
    </row>
    <row r="2" spans="1:19" x14ac:dyDescent="0.3">
      <c r="A2" s="14">
        <v>1</v>
      </c>
      <c r="B2" s="11" t="s">
        <v>10</v>
      </c>
      <c r="C2" s="14">
        <v>56</v>
      </c>
      <c r="D2" s="14">
        <v>11392</v>
      </c>
      <c r="E2" s="7">
        <v>42035</v>
      </c>
      <c r="F2" s="11" t="s">
        <v>110</v>
      </c>
      <c r="G2" s="14">
        <v>928</v>
      </c>
      <c r="H2" s="13">
        <v>17.33900840989487</v>
      </c>
      <c r="I2">
        <v>37</v>
      </c>
      <c r="J2" s="9">
        <v>10</v>
      </c>
      <c r="K2" s="14">
        <f>MONTH(E2)</f>
        <v>1</v>
      </c>
      <c r="L2">
        <f>YEAR(E2)</f>
        <v>2015</v>
      </c>
      <c r="R2" s="5" t="s">
        <v>116</v>
      </c>
      <c r="S2" s="5"/>
    </row>
    <row r="3" spans="1:19" x14ac:dyDescent="0.3">
      <c r="A3" s="14">
        <v>2</v>
      </c>
      <c r="B3" s="11" t="s">
        <v>11</v>
      </c>
      <c r="C3" s="14">
        <v>46</v>
      </c>
      <c r="D3" s="14">
        <v>6104</v>
      </c>
      <c r="E3" s="7">
        <v>42063</v>
      </c>
      <c r="F3" s="11" t="s">
        <v>110</v>
      </c>
      <c r="G3" s="14">
        <v>915</v>
      </c>
      <c r="H3" s="13">
        <v>10.40285962116894</v>
      </c>
      <c r="I3">
        <v>58</v>
      </c>
      <c r="J3" s="9">
        <v>4</v>
      </c>
      <c r="K3" s="14">
        <f t="shared" ref="K3:K66" si="0">MONTH(E3)</f>
        <v>2</v>
      </c>
      <c r="L3">
        <f t="shared" ref="L3:L66" si="1">YEAR(E3)</f>
        <v>2015</v>
      </c>
      <c r="R3" s="5" t="s">
        <v>117</v>
      </c>
      <c r="S3" s="5"/>
    </row>
    <row r="4" spans="1:19" x14ac:dyDescent="0.3">
      <c r="A4" s="14">
        <v>3</v>
      </c>
      <c r="B4" s="11" t="s">
        <v>12</v>
      </c>
      <c r="C4" s="14">
        <v>32</v>
      </c>
      <c r="D4" s="14">
        <v>10215</v>
      </c>
      <c r="E4" s="7">
        <v>42094</v>
      </c>
      <c r="F4" s="11" t="s">
        <v>111</v>
      </c>
      <c r="G4" s="14">
        <v>758</v>
      </c>
      <c r="H4" s="13">
        <v>6.9059076897782719</v>
      </c>
      <c r="I4">
        <v>51</v>
      </c>
      <c r="J4" s="9">
        <v>3</v>
      </c>
      <c r="K4" s="14">
        <f t="shared" si="0"/>
        <v>3</v>
      </c>
      <c r="L4">
        <f t="shared" si="1"/>
        <v>2015</v>
      </c>
      <c r="R4" s="5" t="s">
        <v>118</v>
      </c>
      <c r="S4" s="5"/>
    </row>
    <row r="5" spans="1:19" x14ac:dyDescent="0.3">
      <c r="A5" s="14">
        <v>4</v>
      </c>
      <c r="B5" s="11" t="s">
        <v>13</v>
      </c>
      <c r="C5" s="14">
        <v>25</v>
      </c>
      <c r="D5" s="14">
        <v>5454</v>
      </c>
      <c r="E5" s="7">
        <v>42124</v>
      </c>
      <c r="F5" s="11" t="s">
        <v>112</v>
      </c>
      <c r="G5" s="14">
        <v>615</v>
      </c>
      <c r="H5" s="13">
        <v>12.83364890082207</v>
      </c>
      <c r="I5">
        <v>43</v>
      </c>
      <c r="J5" s="9">
        <v>2</v>
      </c>
      <c r="K5" s="14">
        <f t="shared" si="0"/>
        <v>4</v>
      </c>
      <c r="L5">
        <f t="shared" si="1"/>
        <v>2015</v>
      </c>
      <c r="R5" s="5" t="s">
        <v>119</v>
      </c>
      <c r="S5" s="5"/>
    </row>
    <row r="6" spans="1:19" x14ac:dyDescent="0.3">
      <c r="A6" s="14">
        <v>5</v>
      </c>
      <c r="B6" s="11" t="s">
        <v>14</v>
      </c>
      <c r="C6" s="14">
        <v>38</v>
      </c>
      <c r="D6" s="14">
        <v>14837</v>
      </c>
      <c r="E6" s="7">
        <v>42155</v>
      </c>
      <c r="F6" s="11" t="s">
        <v>113</v>
      </c>
      <c r="G6" s="14">
        <v>646</v>
      </c>
      <c r="H6" s="13">
        <v>16.549903296479162</v>
      </c>
      <c r="I6">
        <v>42</v>
      </c>
      <c r="J6" s="9">
        <v>18</v>
      </c>
      <c r="K6" s="14">
        <f t="shared" si="0"/>
        <v>5</v>
      </c>
      <c r="L6">
        <f t="shared" si="1"/>
        <v>2015</v>
      </c>
      <c r="R6" s="5" t="s">
        <v>120</v>
      </c>
      <c r="S6" s="5"/>
    </row>
    <row r="7" spans="1:19" x14ac:dyDescent="0.3">
      <c r="A7" s="14">
        <v>6</v>
      </c>
      <c r="B7" s="11" t="s">
        <v>15</v>
      </c>
      <c r="C7" s="14">
        <v>56</v>
      </c>
      <c r="D7" s="14">
        <v>11996</v>
      </c>
      <c r="E7" s="7">
        <v>42185</v>
      </c>
      <c r="F7" s="11" t="s">
        <v>114</v>
      </c>
      <c r="G7" s="14">
        <v>291</v>
      </c>
      <c r="H7" s="13">
        <v>8.2373154124526486</v>
      </c>
      <c r="I7">
        <v>51</v>
      </c>
      <c r="J7" s="9">
        <v>19</v>
      </c>
      <c r="K7" s="14">
        <f t="shared" si="0"/>
        <v>6</v>
      </c>
      <c r="L7">
        <f t="shared" si="1"/>
        <v>2015</v>
      </c>
      <c r="R7" s="5" t="s">
        <v>121</v>
      </c>
      <c r="S7" s="5"/>
    </row>
    <row r="8" spans="1:19" x14ac:dyDescent="0.3">
      <c r="A8" s="14">
        <v>7</v>
      </c>
      <c r="B8" s="11" t="s">
        <v>16</v>
      </c>
      <c r="C8" s="14">
        <v>36</v>
      </c>
      <c r="D8" s="14">
        <v>5731</v>
      </c>
      <c r="E8" s="7">
        <v>42216</v>
      </c>
      <c r="F8" s="11" t="s">
        <v>112</v>
      </c>
      <c r="G8" s="14">
        <v>148</v>
      </c>
      <c r="H8" s="13">
        <v>14.343357137285</v>
      </c>
      <c r="I8">
        <v>56</v>
      </c>
      <c r="J8" s="9">
        <v>17</v>
      </c>
      <c r="K8" s="14">
        <f t="shared" si="0"/>
        <v>7</v>
      </c>
      <c r="L8">
        <f t="shared" si="1"/>
        <v>2015</v>
      </c>
      <c r="R8" s="5" t="s">
        <v>122</v>
      </c>
      <c r="S8" s="5"/>
    </row>
    <row r="9" spans="1:19" x14ac:dyDescent="0.3">
      <c r="A9" s="14">
        <v>8</v>
      </c>
      <c r="B9" s="11" t="s">
        <v>17</v>
      </c>
      <c r="C9" s="14">
        <v>40</v>
      </c>
      <c r="D9" s="14">
        <v>13965</v>
      </c>
      <c r="E9" s="7">
        <v>42247</v>
      </c>
      <c r="F9" s="11" t="s">
        <v>114</v>
      </c>
      <c r="G9" s="14">
        <v>611</v>
      </c>
      <c r="H9" s="13">
        <v>6.2802119749065204</v>
      </c>
      <c r="I9">
        <v>31</v>
      </c>
      <c r="J9" s="9">
        <v>14</v>
      </c>
      <c r="K9" s="14">
        <f t="shared" si="0"/>
        <v>8</v>
      </c>
      <c r="L9">
        <f t="shared" si="1"/>
        <v>2015</v>
      </c>
    </row>
    <row r="10" spans="1:19" x14ac:dyDescent="0.3">
      <c r="A10" s="14">
        <v>9</v>
      </c>
      <c r="B10" s="11" t="s">
        <v>18</v>
      </c>
      <c r="C10" s="14">
        <v>28</v>
      </c>
      <c r="D10" s="14">
        <v>11154</v>
      </c>
      <c r="E10" s="7">
        <v>42277</v>
      </c>
      <c r="F10" s="11" t="s">
        <v>111</v>
      </c>
      <c r="G10" s="14">
        <v>116</v>
      </c>
      <c r="H10" s="13">
        <v>5.7752258175291153</v>
      </c>
      <c r="I10">
        <v>32</v>
      </c>
      <c r="J10" s="9">
        <v>8</v>
      </c>
      <c r="K10" s="14">
        <f t="shared" si="0"/>
        <v>9</v>
      </c>
      <c r="L10">
        <f t="shared" si="1"/>
        <v>2015</v>
      </c>
    </row>
    <row r="11" spans="1:19" x14ac:dyDescent="0.3">
      <c r="A11" s="14">
        <v>10</v>
      </c>
      <c r="B11" s="11" t="s">
        <v>19</v>
      </c>
      <c r="C11" s="14">
        <v>28</v>
      </c>
      <c r="D11" s="14">
        <v>12762</v>
      </c>
      <c r="E11" s="7">
        <v>42308</v>
      </c>
      <c r="F11" s="11" t="s">
        <v>111</v>
      </c>
      <c r="G11" s="14">
        <v>271</v>
      </c>
      <c r="H11" s="13">
        <v>12.97031947352222</v>
      </c>
      <c r="I11">
        <v>42</v>
      </c>
      <c r="J11" s="9">
        <v>16</v>
      </c>
      <c r="K11" s="14">
        <f t="shared" si="0"/>
        <v>10</v>
      </c>
      <c r="L11">
        <f t="shared" si="1"/>
        <v>2015</v>
      </c>
    </row>
    <row r="12" spans="1:19" x14ac:dyDescent="0.3">
      <c r="A12" s="14">
        <v>11</v>
      </c>
      <c r="B12" s="11" t="s">
        <v>20</v>
      </c>
      <c r="C12" s="14">
        <v>41</v>
      </c>
      <c r="D12" s="14">
        <v>8056</v>
      </c>
      <c r="E12" s="7">
        <v>42338</v>
      </c>
      <c r="F12" s="11" t="s">
        <v>110</v>
      </c>
      <c r="G12" s="14">
        <v>319</v>
      </c>
      <c r="H12" s="13">
        <v>13.109526824151599</v>
      </c>
      <c r="I12">
        <v>44</v>
      </c>
      <c r="J12" s="9">
        <v>13</v>
      </c>
      <c r="K12" s="14">
        <f t="shared" si="0"/>
        <v>11</v>
      </c>
      <c r="L12">
        <f t="shared" si="1"/>
        <v>2015</v>
      </c>
    </row>
    <row r="13" spans="1:19" x14ac:dyDescent="0.3">
      <c r="A13" s="14">
        <v>12</v>
      </c>
      <c r="B13" s="11" t="s">
        <v>21</v>
      </c>
      <c r="C13" s="14">
        <v>53</v>
      </c>
      <c r="D13" s="14">
        <v>11110</v>
      </c>
      <c r="E13" s="7">
        <v>42369</v>
      </c>
      <c r="F13" s="11" t="s">
        <v>113</v>
      </c>
      <c r="G13" s="14">
        <v>257</v>
      </c>
      <c r="H13" s="13">
        <v>14.5614485224731</v>
      </c>
      <c r="I13">
        <v>54</v>
      </c>
      <c r="J13" s="9">
        <v>14</v>
      </c>
      <c r="K13" s="14">
        <f t="shared" si="0"/>
        <v>12</v>
      </c>
      <c r="L13">
        <f t="shared" si="1"/>
        <v>2015</v>
      </c>
    </row>
    <row r="14" spans="1:19" x14ac:dyDescent="0.3">
      <c r="A14" s="14">
        <v>13</v>
      </c>
      <c r="B14" s="11" t="s">
        <v>22</v>
      </c>
      <c r="C14" s="14">
        <v>57</v>
      </c>
      <c r="D14" s="14">
        <v>13882</v>
      </c>
      <c r="E14" s="7">
        <v>42400</v>
      </c>
      <c r="F14" s="11" t="s">
        <v>114</v>
      </c>
      <c r="G14" s="14">
        <v>576</v>
      </c>
      <c r="H14" s="13">
        <v>15.891370005839921</v>
      </c>
      <c r="I14">
        <v>49</v>
      </c>
      <c r="J14" s="9">
        <v>0</v>
      </c>
      <c r="K14" s="14">
        <f t="shared" si="0"/>
        <v>1</v>
      </c>
      <c r="L14">
        <f t="shared" si="1"/>
        <v>2016</v>
      </c>
    </row>
    <row r="15" spans="1:19" x14ac:dyDescent="0.3">
      <c r="A15" s="14">
        <v>14</v>
      </c>
      <c r="B15" s="11" t="s">
        <v>23</v>
      </c>
      <c r="C15" s="14">
        <v>41</v>
      </c>
      <c r="D15" s="14">
        <v>6840</v>
      </c>
      <c r="E15" s="7">
        <v>42429</v>
      </c>
      <c r="F15" s="11" t="s">
        <v>112</v>
      </c>
      <c r="G15" s="14">
        <v>145</v>
      </c>
      <c r="H15" s="13">
        <v>19.637781191938021</v>
      </c>
      <c r="I15">
        <v>36</v>
      </c>
      <c r="J15" s="9">
        <v>2</v>
      </c>
      <c r="K15" s="14">
        <f t="shared" si="0"/>
        <v>2</v>
      </c>
      <c r="L15">
        <f t="shared" si="1"/>
        <v>2016</v>
      </c>
    </row>
    <row r="16" spans="1:19" x14ac:dyDescent="0.3">
      <c r="A16" s="14">
        <v>15</v>
      </c>
      <c r="B16" s="11" t="s">
        <v>24</v>
      </c>
      <c r="C16" s="14">
        <v>20</v>
      </c>
      <c r="D16" s="14">
        <v>4028</v>
      </c>
      <c r="E16" s="7">
        <v>42460</v>
      </c>
      <c r="F16" s="11" t="s">
        <v>111</v>
      </c>
      <c r="G16" s="14">
        <v>472</v>
      </c>
      <c r="H16" s="13">
        <v>12.74450522451793</v>
      </c>
      <c r="I16">
        <v>39</v>
      </c>
      <c r="J16" s="9">
        <v>15</v>
      </c>
      <c r="K16" s="14">
        <f t="shared" si="0"/>
        <v>3</v>
      </c>
      <c r="L16">
        <f t="shared" si="1"/>
        <v>2016</v>
      </c>
    </row>
    <row r="17" spans="1:12" x14ac:dyDescent="0.3">
      <c r="A17" s="14">
        <v>16</v>
      </c>
      <c r="B17" s="11" t="s">
        <v>25</v>
      </c>
      <c r="C17" s="14">
        <v>39</v>
      </c>
      <c r="D17" s="14">
        <v>10385</v>
      </c>
      <c r="E17" s="7">
        <v>42490</v>
      </c>
      <c r="F17" s="11" t="s">
        <v>110</v>
      </c>
      <c r="G17" s="14">
        <v>617</v>
      </c>
      <c r="H17" s="13">
        <v>9.8443470941186888</v>
      </c>
      <c r="I17">
        <v>44</v>
      </c>
      <c r="J17" s="9">
        <v>10</v>
      </c>
      <c r="K17" s="14">
        <f t="shared" si="0"/>
        <v>4</v>
      </c>
      <c r="L17">
        <f t="shared" si="1"/>
        <v>2016</v>
      </c>
    </row>
    <row r="18" spans="1:12" x14ac:dyDescent="0.3">
      <c r="A18" s="14">
        <v>17</v>
      </c>
      <c r="B18" s="11" t="s">
        <v>26</v>
      </c>
      <c r="C18" s="14">
        <v>19</v>
      </c>
      <c r="D18" s="14">
        <v>3502</v>
      </c>
      <c r="E18" s="7">
        <v>42521</v>
      </c>
      <c r="F18" s="11" t="s">
        <v>110</v>
      </c>
      <c r="G18" s="14">
        <v>198</v>
      </c>
      <c r="H18" s="13">
        <v>16.92779292153055</v>
      </c>
      <c r="I18">
        <v>41</v>
      </c>
      <c r="J18" s="9">
        <v>11</v>
      </c>
      <c r="K18" s="14">
        <f t="shared" si="0"/>
        <v>5</v>
      </c>
      <c r="L18">
        <f t="shared" si="1"/>
        <v>2016</v>
      </c>
    </row>
    <row r="19" spans="1:12" x14ac:dyDescent="0.3">
      <c r="A19" s="14">
        <v>18</v>
      </c>
      <c r="B19" s="11" t="s">
        <v>27</v>
      </c>
      <c r="C19" s="14">
        <v>41</v>
      </c>
      <c r="D19" s="14">
        <v>9910</v>
      </c>
      <c r="E19" s="7">
        <v>42551</v>
      </c>
      <c r="F19" s="11" t="s">
        <v>114</v>
      </c>
      <c r="G19" s="14">
        <v>991</v>
      </c>
      <c r="H19" s="13">
        <v>9.0624837689311128</v>
      </c>
      <c r="I19">
        <v>32</v>
      </c>
      <c r="J19" s="9">
        <v>9</v>
      </c>
      <c r="K19" s="14">
        <f t="shared" si="0"/>
        <v>6</v>
      </c>
      <c r="L19">
        <f t="shared" si="1"/>
        <v>2016</v>
      </c>
    </row>
    <row r="20" spans="1:12" x14ac:dyDescent="0.3">
      <c r="A20" s="14">
        <v>19</v>
      </c>
      <c r="B20" s="11" t="s">
        <v>28</v>
      </c>
      <c r="C20" s="14">
        <v>47</v>
      </c>
      <c r="D20" s="14">
        <v>12062</v>
      </c>
      <c r="E20" s="7">
        <v>42582</v>
      </c>
      <c r="F20" s="11" t="s">
        <v>111</v>
      </c>
      <c r="G20" s="14">
        <v>844</v>
      </c>
      <c r="H20" s="13">
        <v>11.58457131058454</v>
      </c>
      <c r="I20">
        <v>38</v>
      </c>
      <c r="J20" s="9">
        <v>15</v>
      </c>
      <c r="K20" s="14">
        <f t="shared" si="0"/>
        <v>7</v>
      </c>
      <c r="L20">
        <f t="shared" si="1"/>
        <v>2016</v>
      </c>
    </row>
    <row r="21" spans="1:12" x14ac:dyDescent="0.3">
      <c r="A21" s="14">
        <v>20</v>
      </c>
      <c r="B21" s="11" t="s">
        <v>29</v>
      </c>
      <c r="C21" s="14">
        <v>55</v>
      </c>
      <c r="D21" s="14">
        <v>9938</v>
      </c>
      <c r="E21" s="7">
        <v>42613</v>
      </c>
      <c r="F21" s="11" t="s">
        <v>113</v>
      </c>
      <c r="G21" s="14">
        <v>136</v>
      </c>
      <c r="H21" s="13">
        <v>6.1768457201339899</v>
      </c>
      <c r="I21">
        <v>55</v>
      </c>
      <c r="J21" s="9">
        <v>7</v>
      </c>
      <c r="K21" s="14">
        <f t="shared" si="0"/>
        <v>8</v>
      </c>
      <c r="L21">
        <f t="shared" si="1"/>
        <v>2016</v>
      </c>
    </row>
    <row r="22" spans="1:12" x14ac:dyDescent="0.3">
      <c r="A22" s="14">
        <v>21</v>
      </c>
      <c r="B22" s="11" t="s">
        <v>30</v>
      </c>
      <c r="C22" s="14">
        <v>19</v>
      </c>
      <c r="D22" s="14">
        <v>7488</v>
      </c>
      <c r="E22" s="7">
        <v>42643</v>
      </c>
      <c r="F22" s="11" t="s">
        <v>111</v>
      </c>
      <c r="G22" s="14">
        <v>379</v>
      </c>
      <c r="H22" s="13">
        <v>5.3802611512318634</v>
      </c>
      <c r="I22">
        <v>31</v>
      </c>
      <c r="J22" s="9">
        <v>5</v>
      </c>
      <c r="K22" s="14">
        <f t="shared" si="0"/>
        <v>9</v>
      </c>
      <c r="L22">
        <f t="shared" si="1"/>
        <v>2016</v>
      </c>
    </row>
    <row r="23" spans="1:12" x14ac:dyDescent="0.3">
      <c r="A23" s="14">
        <v>22</v>
      </c>
      <c r="B23" s="11" t="s">
        <v>31</v>
      </c>
      <c r="C23" s="14">
        <v>38</v>
      </c>
      <c r="D23" s="14">
        <v>3206</v>
      </c>
      <c r="E23" s="7">
        <v>42674</v>
      </c>
      <c r="F23" s="11" t="s">
        <v>114</v>
      </c>
      <c r="G23" s="14">
        <v>448</v>
      </c>
      <c r="H23" s="13">
        <v>19.439726220168879</v>
      </c>
      <c r="I23">
        <v>38</v>
      </c>
      <c r="J23" s="9">
        <v>11</v>
      </c>
      <c r="K23" s="14">
        <f t="shared" si="0"/>
        <v>10</v>
      </c>
      <c r="L23">
        <f t="shared" si="1"/>
        <v>2016</v>
      </c>
    </row>
    <row r="24" spans="1:12" x14ac:dyDescent="0.3">
      <c r="A24" s="14">
        <v>23</v>
      </c>
      <c r="B24" s="11" t="s">
        <v>32</v>
      </c>
      <c r="C24" s="14">
        <v>50</v>
      </c>
      <c r="D24" s="14">
        <v>8134</v>
      </c>
      <c r="E24" s="7">
        <v>42704</v>
      </c>
      <c r="F24" s="11" t="s">
        <v>114</v>
      </c>
      <c r="G24" s="14">
        <v>596</v>
      </c>
      <c r="H24" s="13">
        <v>17.539701807683091</v>
      </c>
      <c r="I24">
        <v>31</v>
      </c>
      <c r="J24" s="9">
        <v>7</v>
      </c>
      <c r="K24" s="14">
        <f t="shared" si="0"/>
        <v>11</v>
      </c>
      <c r="L24">
        <f t="shared" si="1"/>
        <v>2016</v>
      </c>
    </row>
    <row r="25" spans="1:12" x14ac:dyDescent="0.3">
      <c r="A25" s="14">
        <v>24</v>
      </c>
      <c r="B25" s="11" t="s">
        <v>33</v>
      </c>
      <c r="C25" s="14">
        <v>29</v>
      </c>
      <c r="D25" s="14">
        <v>8977</v>
      </c>
      <c r="E25" s="7">
        <v>42735</v>
      </c>
      <c r="F25" s="11" t="s">
        <v>111</v>
      </c>
      <c r="G25" s="14">
        <v>401</v>
      </c>
      <c r="H25" s="13">
        <v>15.439613091405469</v>
      </c>
      <c r="I25">
        <v>28</v>
      </c>
      <c r="J25" s="9">
        <v>3</v>
      </c>
      <c r="K25" s="14">
        <f t="shared" si="0"/>
        <v>12</v>
      </c>
      <c r="L25">
        <f t="shared" si="1"/>
        <v>2016</v>
      </c>
    </row>
    <row r="26" spans="1:12" x14ac:dyDescent="0.3">
      <c r="A26" s="14">
        <v>25</v>
      </c>
      <c r="B26" s="11" t="s">
        <v>34</v>
      </c>
      <c r="C26" s="14">
        <v>39</v>
      </c>
      <c r="D26" s="14">
        <v>10721</v>
      </c>
      <c r="E26" s="7">
        <v>42766</v>
      </c>
      <c r="F26" s="11" t="s">
        <v>114</v>
      </c>
      <c r="G26" s="14">
        <v>280</v>
      </c>
      <c r="H26" s="13">
        <v>11.134294166214049</v>
      </c>
      <c r="I26">
        <v>26</v>
      </c>
      <c r="J26" s="9">
        <v>7</v>
      </c>
      <c r="K26" s="14">
        <f t="shared" si="0"/>
        <v>1</v>
      </c>
      <c r="L26">
        <f t="shared" si="1"/>
        <v>2017</v>
      </c>
    </row>
    <row r="27" spans="1:12" x14ac:dyDescent="0.3">
      <c r="A27" s="14">
        <v>26</v>
      </c>
      <c r="B27" s="11" t="s">
        <v>35</v>
      </c>
      <c r="C27" s="14">
        <v>42</v>
      </c>
      <c r="D27" s="14">
        <v>10035</v>
      </c>
      <c r="E27" s="7">
        <v>42794</v>
      </c>
      <c r="F27" s="11" t="s">
        <v>111</v>
      </c>
      <c r="G27" s="14">
        <v>706</v>
      </c>
      <c r="H27" s="13">
        <v>7.5994148010626867</v>
      </c>
      <c r="I27">
        <v>47</v>
      </c>
      <c r="J27" s="9">
        <v>17</v>
      </c>
      <c r="K27" s="14">
        <f t="shared" si="0"/>
        <v>2</v>
      </c>
      <c r="L27">
        <f t="shared" si="1"/>
        <v>2017</v>
      </c>
    </row>
    <row r="28" spans="1:12" x14ac:dyDescent="0.3">
      <c r="A28" s="14">
        <v>27</v>
      </c>
      <c r="B28" s="11" t="s">
        <v>36</v>
      </c>
      <c r="C28" s="14">
        <v>44</v>
      </c>
      <c r="D28" s="14">
        <v>4484</v>
      </c>
      <c r="E28" s="7">
        <v>42825</v>
      </c>
      <c r="F28" s="11" t="s">
        <v>112</v>
      </c>
      <c r="G28" s="14">
        <v>198</v>
      </c>
      <c r="H28" s="13">
        <v>7.3465556400662901</v>
      </c>
      <c r="I28">
        <v>33</v>
      </c>
      <c r="J28" s="9">
        <v>4</v>
      </c>
      <c r="K28" s="14">
        <f t="shared" si="0"/>
        <v>3</v>
      </c>
      <c r="L28">
        <f t="shared" si="1"/>
        <v>2017</v>
      </c>
    </row>
    <row r="29" spans="1:12" x14ac:dyDescent="0.3">
      <c r="A29" s="14">
        <v>28</v>
      </c>
      <c r="B29" s="11" t="s">
        <v>37</v>
      </c>
      <c r="C29" s="14">
        <v>59</v>
      </c>
      <c r="D29" s="14">
        <v>10858</v>
      </c>
      <c r="E29" s="7">
        <v>42855</v>
      </c>
      <c r="F29" s="11" t="s">
        <v>111</v>
      </c>
      <c r="G29" s="14">
        <v>799</v>
      </c>
      <c r="H29" s="13">
        <v>8.75364347246893</v>
      </c>
      <c r="I29">
        <v>50</v>
      </c>
      <c r="J29" s="9">
        <v>8</v>
      </c>
      <c r="K29" s="14">
        <f t="shared" si="0"/>
        <v>4</v>
      </c>
      <c r="L29">
        <f t="shared" si="1"/>
        <v>2017</v>
      </c>
    </row>
    <row r="30" spans="1:12" x14ac:dyDescent="0.3">
      <c r="A30" s="14">
        <v>29</v>
      </c>
      <c r="B30" s="11" t="s">
        <v>38</v>
      </c>
      <c r="C30" s="14">
        <v>45</v>
      </c>
      <c r="D30" s="14">
        <v>3863</v>
      </c>
      <c r="E30" s="7">
        <v>42886</v>
      </c>
      <c r="F30" s="11" t="s">
        <v>111</v>
      </c>
      <c r="G30" s="14">
        <v>215</v>
      </c>
      <c r="H30" s="13">
        <v>13.238399970591811</v>
      </c>
      <c r="I30">
        <v>38</v>
      </c>
      <c r="J30" s="9">
        <v>3</v>
      </c>
      <c r="K30" s="14">
        <f t="shared" si="0"/>
        <v>5</v>
      </c>
      <c r="L30">
        <f t="shared" si="1"/>
        <v>2017</v>
      </c>
    </row>
    <row r="31" spans="1:12" x14ac:dyDescent="0.3">
      <c r="A31" s="14">
        <v>30</v>
      </c>
      <c r="B31" s="11" t="s">
        <v>39</v>
      </c>
      <c r="C31" s="14">
        <v>33</v>
      </c>
      <c r="D31" s="14">
        <v>5790</v>
      </c>
      <c r="E31" s="7">
        <v>42916</v>
      </c>
      <c r="F31" s="11" t="s">
        <v>114</v>
      </c>
      <c r="G31" s="14">
        <v>290</v>
      </c>
      <c r="H31" s="13">
        <v>15.718938840500931</v>
      </c>
      <c r="I31">
        <v>35</v>
      </c>
      <c r="J31" s="9">
        <v>16</v>
      </c>
      <c r="K31" s="14">
        <f t="shared" si="0"/>
        <v>6</v>
      </c>
      <c r="L31">
        <f t="shared" si="1"/>
        <v>2017</v>
      </c>
    </row>
    <row r="32" spans="1:12" x14ac:dyDescent="0.3">
      <c r="A32" s="14">
        <v>31</v>
      </c>
      <c r="B32" s="11" t="s">
        <v>40</v>
      </c>
      <c r="C32" s="14">
        <v>32</v>
      </c>
      <c r="D32" s="14">
        <v>10408</v>
      </c>
      <c r="E32" s="7">
        <v>42947</v>
      </c>
      <c r="F32" s="11" t="s">
        <v>114</v>
      </c>
      <c r="G32" s="14">
        <v>352</v>
      </c>
      <c r="H32" s="13">
        <v>14.902960650765969</v>
      </c>
      <c r="I32">
        <v>24</v>
      </c>
      <c r="J32" s="9">
        <v>8</v>
      </c>
      <c r="K32" s="14">
        <f t="shared" si="0"/>
        <v>7</v>
      </c>
      <c r="L32">
        <f t="shared" si="1"/>
        <v>2017</v>
      </c>
    </row>
    <row r="33" spans="1:12" x14ac:dyDescent="0.3">
      <c r="A33" s="14">
        <v>32</v>
      </c>
      <c r="B33" s="11" t="s">
        <v>41</v>
      </c>
      <c r="C33" s="14">
        <v>20</v>
      </c>
      <c r="D33" s="14">
        <v>11755</v>
      </c>
      <c r="E33" s="7">
        <v>42978</v>
      </c>
      <c r="F33" s="11" t="s">
        <v>110</v>
      </c>
      <c r="G33" s="14">
        <v>260</v>
      </c>
      <c r="H33" s="13">
        <v>9.1990084541891424</v>
      </c>
      <c r="I33">
        <v>54</v>
      </c>
      <c r="J33" s="9">
        <v>0</v>
      </c>
      <c r="K33" s="14">
        <f t="shared" si="0"/>
        <v>8</v>
      </c>
      <c r="L33">
        <f t="shared" si="1"/>
        <v>2017</v>
      </c>
    </row>
    <row r="34" spans="1:12" x14ac:dyDescent="0.3">
      <c r="A34" s="14">
        <v>33</v>
      </c>
      <c r="B34" s="11" t="s">
        <v>42</v>
      </c>
      <c r="C34" s="14">
        <v>54</v>
      </c>
      <c r="D34" s="14">
        <v>8116</v>
      </c>
      <c r="E34" s="7">
        <v>43008</v>
      </c>
      <c r="F34" s="11" t="s">
        <v>110</v>
      </c>
      <c r="G34" s="14">
        <v>355</v>
      </c>
      <c r="H34" s="13">
        <v>19.32297920994791</v>
      </c>
      <c r="I34">
        <v>31</v>
      </c>
      <c r="J34" s="9">
        <v>19</v>
      </c>
      <c r="K34" s="14">
        <f t="shared" si="0"/>
        <v>9</v>
      </c>
      <c r="L34">
        <f t="shared" si="1"/>
        <v>2017</v>
      </c>
    </row>
    <row r="35" spans="1:12" x14ac:dyDescent="0.3">
      <c r="A35" s="14">
        <v>34</v>
      </c>
      <c r="B35" s="11" t="s">
        <v>43</v>
      </c>
      <c r="C35" s="14">
        <v>24</v>
      </c>
      <c r="D35" s="14">
        <v>9019</v>
      </c>
      <c r="E35" s="7">
        <v>43039</v>
      </c>
      <c r="F35" s="11" t="s">
        <v>112</v>
      </c>
      <c r="G35" s="14">
        <v>422</v>
      </c>
      <c r="H35" s="13">
        <v>16.068453750436529</v>
      </c>
      <c r="I35">
        <v>44</v>
      </c>
      <c r="J35" s="9">
        <v>12</v>
      </c>
      <c r="K35" s="14">
        <f t="shared" si="0"/>
        <v>10</v>
      </c>
      <c r="L35">
        <f t="shared" si="1"/>
        <v>2017</v>
      </c>
    </row>
    <row r="36" spans="1:12" x14ac:dyDescent="0.3">
      <c r="A36" s="14">
        <v>35</v>
      </c>
      <c r="B36" s="11" t="s">
        <v>44</v>
      </c>
      <c r="C36" s="14">
        <v>38</v>
      </c>
      <c r="D36" s="14">
        <v>4757</v>
      </c>
      <c r="E36" s="7">
        <v>43069</v>
      </c>
      <c r="F36" s="11" t="s">
        <v>110</v>
      </c>
      <c r="G36" s="14">
        <v>227</v>
      </c>
      <c r="H36" s="13">
        <v>13.31531078767101</v>
      </c>
      <c r="I36">
        <v>40</v>
      </c>
      <c r="J36" s="9">
        <v>15</v>
      </c>
      <c r="K36" s="14">
        <f t="shared" si="0"/>
        <v>11</v>
      </c>
      <c r="L36">
        <f t="shared" si="1"/>
        <v>2017</v>
      </c>
    </row>
    <row r="37" spans="1:12" x14ac:dyDescent="0.3">
      <c r="A37" s="14">
        <v>36</v>
      </c>
      <c r="B37" s="11" t="s">
        <v>45</v>
      </c>
      <c r="C37" s="14">
        <v>26</v>
      </c>
      <c r="D37" s="14">
        <v>10574</v>
      </c>
      <c r="E37" s="7">
        <v>43100</v>
      </c>
      <c r="F37" s="11" t="s">
        <v>111</v>
      </c>
      <c r="G37" s="14">
        <v>117</v>
      </c>
      <c r="H37" s="13">
        <v>14.17581119351528</v>
      </c>
      <c r="I37">
        <v>55</v>
      </c>
      <c r="J37" s="9">
        <v>12</v>
      </c>
      <c r="K37" s="14">
        <f t="shared" si="0"/>
        <v>12</v>
      </c>
      <c r="L37">
        <f t="shared" si="1"/>
        <v>2017</v>
      </c>
    </row>
    <row r="38" spans="1:12" x14ac:dyDescent="0.3">
      <c r="A38" s="14">
        <v>37</v>
      </c>
      <c r="B38" s="11" t="s">
        <v>46</v>
      </c>
      <c r="C38" s="14">
        <v>56</v>
      </c>
      <c r="D38" s="14">
        <v>9374</v>
      </c>
      <c r="E38" s="7">
        <v>43131</v>
      </c>
      <c r="F38" s="11" t="s">
        <v>114</v>
      </c>
      <c r="G38" s="14">
        <v>892</v>
      </c>
      <c r="H38" s="13">
        <v>11.29400093641685</v>
      </c>
      <c r="I38">
        <v>42</v>
      </c>
      <c r="J38" s="9">
        <v>13</v>
      </c>
      <c r="K38" s="14">
        <f t="shared" si="0"/>
        <v>1</v>
      </c>
      <c r="L38">
        <f t="shared" si="1"/>
        <v>2018</v>
      </c>
    </row>
    <row r="39" spans="1:12" x14ac:dyDescent="0.3">
      <c r="A39" s="14">
        <v>38</v>
      </c>
      <c r="B39" s="11" t="s">
        <v>47</v>
      </c>
      <c r="C39" s="14">
        <v>35</v>
      </c>
      <c r="D39" s="14">
        <v>9892</v>
      </c>
      <c r="E39" s="7">
        <v>43159</v>
      </c>
      <c r="F39" s="11" t="s">
        <v>110</v>
      </c>
      <c r="G39" s="14">
        <v>834</v>
      </c>
      <c r="H39" s="13">
        <v>8.7159648425173621</v>
      </c>
      <c r="I39">
        <v>35</v>
      </c>
      <c r="J39" s="9">
        <v>2</v>
      </c>
      <c r="K39" s="14">
        <f t="shared" si="0"/>
        <v>2</v>
      </c>
      <c r="L39">
        <f t="shared" si="1"/>
        <v>2018</v>
      </c>
    </row>
    <row r="40" spans="1:12" x14ac:dyDescent="0.3">
      <c r="A40" s="14">
        <v>39</v>
      </c>
      <c r="B40" s="11" t="s">
        <v>48</v>
      </c>
      <c r="C40" s="14">
        <v>21</v>
      </c>
      <c r="D40" s="14">
        <v>4678</v>
      </c>
      <c r="E40" s="7">
        <v>43190</v>
      </c>
      <c r="F40" s="11" t="s">
        <v>110</v>
      </c>
      <c r="G40" s="14">
        <v>665</v>
      </c>
      <c r="H40" s="13">
        <v>10.339590179768919</v>
      </c>
      <c r="I40">
        <v>58</v>
      </c>
      <c r="J40" s="9">
        <v>5</v>
      </c>
      <c r="K40" s="14">
        <f t="shared" si="0"/>
        <v>3</v>
      </c>
      <c r="L40">
        <f t="shared" si="1"/>
        <v>2018</v>
      </c>
    </row>
    <row r="41" spans="1:12" x14ac:dyDescent="0.3">
      <c r="A41" s="14">
        <v>40</v>
      </c>
      <c r="B41" s="11" t="s">
        <v>49</v>
      </c>
      <c r="C41" s="14">
        <v>42</v>
      </c>
      <c r="D41" s="14">
        <v>6242</v>
      </c>
      <c r="E41" s="7">
        <v>43220</v>
      </c>
      <c r="F41" s="11" t="s">
        <v>112</v>
      </c>
      <c r="G41" s="14">
        <v>669</v>
      </c>
      <c r="H41" s="13">
        <v>16.36769165696554</v>
      </c>
      <c r="I41">
        <v>58</v>
      </c>
      <c r="J41" s="9">
        <v>17</v>
      </c>
      <c r="K41" s="14">
        <f t="shared" si="0"/>
        <v>4</v>
      </c>
      <c r="L41">
        <f t="shared" si="1"/>
        <v>2018</v>
      </c>
    </row>
    <row r="42" spans="1:12" x14ac:dyDescent="0.3">
      <c r="A42" s="14">
        <v>41</v>
      </c>
      <c r="B42" s="11" t="s">
        <v>50</v>
      </c>
      <c r="C42" s="14">
        <v>31</v>
      </c>
      <c r="D42" s="14">
        <v>7636</v>
      </c>
      <c r="E42" s="7">
        <v>43251</v>
      </c>
      <c r="F42" s="11" t="s">
        <v>112</v>
      </c>
      <c r="G42" s="14">
        <v>422</v>
      </c>
      <c r="H42" s="13">
        <v>5.2159023294463376</v>
      </c>
      <c r="I42">
        <v>33</v>
      </c>
      <c r="J42" s="9">
        <v>18</v>
      </c>
      <c r="K42" s="14">
        <f t="shared" si="0"/>
        <v>5</v>
      </c>
      <c r="L42">
        <f t="shared" si="1"/>
        <v>2018</v>
      </c>
    </row>
    <row r="43" spans="1:12" x14ac:dyDescent="0.3">
      <c r="A43" s="14">
        <v>42</v>
      </c>
      <c r="B43" s="11" t="s">
        <v>51</v>
      </c>
      <c r="C43" s="14">
        <v>26</v>
      </c>
      <c r="D43" s="14">
        <v>4059</v>
      </c>
      <c r="E43" s="7">
        <v>43281</v>
      </c>
      <c r="F43" s="11" t="s">
        <v>111</v>
      </c>
      <c r="G43" s="14">
        <v>971</v>
      </c>
      <c r="H43" s="13">
        <v>6.7410896076037439</v>
      </c>
      <c r="I43">
        <v>50</v>
      </c>
      <c r="J43" s="9">
        <v>4</v>
      </c>
      <c r="K43" s="14">
        <f t="shared" si="0"/>
        <v>6</v>
      </c>
      <c r="L43">
        <f t="shared" si="1"/>
        <v>2018</v>
      </c>
    </row>
    <row r="44" spans="1:12" x14ac:dyDescent="0.3">
      <c r="A44" s="14">
        <v>43</v>
      </c>
      <c r="B44" s="11" t="s">
        <v>52</v>
      </c>
      <c r="C44" s="14">
        <v>43</v>
      </c>
      <c r="D44" s="14">
        <v>9668</v>
      </c>
      <c r="E44" s="7">
        <v>43312</v>
      </c>
      <c r="F44" s="11" t="s">
        <v>114</v>
      </c>
      <c r="G44" s="14">
        <v>785</v>
      </c>
      <c r="H44" s="13">
        <v>5.6900396303262912</v>
      </c>
      <c r="I44">
        <v>24</v>
      </c>
      <c r="J44" s="9">
        <v>14</v>
      </c>
      <c r="K44" s="14">
        <f t="shared" si="0"/>
        <v>7</v>
      </c>
      <c r="L44">
        <f t="shared" si="1"/>
        <v>2018</v>
      </c>
    </row>
    <row r="45" spans="1:12" x14ac:dyDescent="0.3">
      <c r="A45" s="14">
        <v>44</v>
      </c>
      <c r="B45" s="11" t="s">
        <v>53</v>
      </c>
      <c r="C45" s="14">
        <v>19</v>
      </c>
      <c r="D45" s="14">
        <v>12914</v>
      </c>
      <c r="E45" s="7">
        <v>43343</v>
      </c>
      <c r="F45" s="11" t="s">
        <v>112</v>
      </c>
      <c r="G45" s="14">
        <v>891</v>
      </c>
      <c r="H45" s="13">
        <v>5.6109320347845522</v>
      </c>
      <c r="I45">
        <v>54</v>
      </c>
      <c r="J45" s="9">
        <v>1</v>
      </c>
      <c r="K45" s="14">
        <f t="shared" si="0"/>
        <v>8</v>
      </c>
      <c r="L45">
        <f t="shared" si="1"/>
        <v>2018</v>
      </c>
    </row>
    <row r="46" spans="1:12" x14ac:dyDescent="0.3">
      <c r="A46" s="14">
        <v>45</v>
      </c>
      <c r="B46" s="11" t="s">
        <v>54</v>
      </c>
      <c r="C46" s="14">
        <v>37</v>
      </c>
      <c r="D46" s="14">
        <v>14506</v>
      </c>
      <c r="E46" s="7">
        <v>43373</v>
      </c>
      <c r="F46" s="11" t="s">
        <v>110</v>
      </c>
      <c r="G46" s="14">
        <v>725</v>
      </c>
      <c r="H46" s="13">
        <v>17.83190876016511</v>
      </c>
      <c r="I46">
        <v>42</v>
      </c>
      <c r="J46" s="9">
        <v>9</v>
      </c>
      <c r="K46" s="14">
        <f t="shared" si="0"/>
        <v>9</v>
      </c>
      <c r="L46">
        <f t="shared" si="1"/>
        <v>2018</v>
      </c>
    </row>
    <row r="47" spans="1:12" x14ac:dyDescent="0.3">
      <c r="A47" s="14">
        <v>46</v>
      </c>
      <c r="B47" s="11" t="s">
        <v>55</v>
      </c>
      <c r="C47" s="14">
        <v>45</v>
      </c>
      <c r="D47" s="14">
        <v>6157</v>
      </c>
      <c r="E47" s="7">
        <v>43404</v>
      </c>
      <c r="F47" s="11" t="s">
        <v>114</v>
      </c>
      <c r="G47" s="14">
        <v>387</v>
      </c>
      <c r="H47" s="13">
        <v>15.554867890700359</v>
      </c>
      <c r="I47">
        <v>48</v>
      </c>
      <c r="J47" s="9">
        <v>17</v>
      </c>
      <c r="K47" s="14">
        <f t="shared" si="0"/>
        <v>10</v>
      </c>
      <c r="L47">
        <f t="shared" si="1"/>
        <v>2018</v>
      </c>
    </row>
    <row r="48" spans="1:12" x14ac:dyDescent="0.3">
      <c r="A48" s="14">
        <v>47</v>
      </c>
      <c r="B48" s="11" t="s">
        <v>56</v>
      </c>
      <c r="C48" s="14">
        <v>24</v>
      </c>
      <c r="D48" s="14">
        <v>8915</v>
      </c>
      <c r="E48" s="7">
        <v>43434</v>
      </c>
      <c r="F48" s="11" t="s">
        <v>114</v>
      </c>
      <c r="G48" s="14">
        <v>953</v>
      </c>
      <c r="H48" s="13">
        <v>12.112607436309879</v>
      </c>
      <c r="I48">
        <v>30</v>
      </c>
      <c r="J48" s="9">
        <v>12</v>
      </c>
      <c r="K48" s="14">
        <f t="shared" si="0"/>
        <v>11</v>
      </c>
      <c r="L48">
        <f t="shared" si="1"/>
        <v>2018</v>
      </c>
    </row>
    <row r="49" spans="1:12" x14ac:dyDescent="0.3">
      <c r="A49" s="14">
        <v>48</v>
      </c>
      <c r="B49" s="11" t="s">
        <v>57</v>
      </c>
      <c r="C49" s="14">
        <v>25</v>
      </c>
      <c r="D49" s="14">
        <v>13817</v>
      </c>
      <c r="E49" s="7">
        <v>43465</v>
      </c>
      <c r="F49" s="11" t="s">
        <v>110</v>
      </c>
      <c r="G49" s="14">
        <v>762</v>
      </c>
      <c r="H49" s="13">
        <v>6.4675124097650221</v>
      </c>
      <c r="I49">
        <v>37</v>
      </c>
      <c r="J49" s="9">
        <v>4</v>
      </c>
      <c r="K49" s="14">
        <f t="shared" si="0"/>
        <v>12</v>
      </c>
      <c r="L49">
        <f t="shared" si="1"/>
        <v>2018</v>
      </c>
    </row>
    <row r="50" spans="1:12" x14ac:dyDescent="0.3">
      <c r="A50" s="14">
        <v>49</v>
      </c>
      <c r="B50" s="11" t="s">
        <v>58</v>
      </c>
      <c r="C50" s="14">
        <v>52</v>
      </c>
      <c r="D50" s="14">
        <v>13921</v>
      </c>
      <c r="E50" s="7">
        <v>43496</v>
      </c>
      <c r="F50" s="11" t="s">
        <v>112</v>
      </c>
      <c r="G50" s="14">
        <v>738</v>
      </c>
      <c r="H50" s="13">
        <v>12.374238126752481</v>
      </c>
      <c r="I50">
        <v>31</v>
      </c>
      <c r="J50" s="9">
        <v>0</v>
      </c>
      <c r="K50" s="14">
        <f t="shared" si="0"/>
        <v>1</v>
      </c>
      <c r="L50">
        <f t="shared" si="1"/>
        <v>2019</v>
      </c>
    </row>
    <row r="51" spans="1:12" x14ac:dyDescent="0.3">
      <c r="A51" s="14">
        <v>50</v>
      </c>
      <c r="B51" s="11" t="s">
        <v>59</v>
      </c>
      <c r="C51" s="14">
        <v>31</v>
      </c>
      <c r="D51" s="14">
        <v>12789</v>
      </c>
      <c r="E51" s="7">
        <v>43524</v>
      </c>
      <c r="F51" s="11" t="s">
        <v>110</v>
      </c>
      <c r="G51" s="14">
        <v>254</v>
      </c>
      <c r="H51" s="13">
        <v>12.10207656170849</v>
      </c>
      <c r="I51">
        <v>28</v>
      </c>
      <c r="J51" s="9">
        <v>0</v>
      </c>
      <c r="K51" s="14">
        <f t="shared" si="0"/>
        <v>2</v>
      </c>
      <c r="L51">
        <f t="shared" si="1"/>
        <v>2019</v>
      </c>
    </row>
    <row r="52" spans="1:12" x14ac:dyDescent="0.3">
      <c r="A52" s="14">
        <v>51</v>
      </c>
      <c r="B52" s="11" t="s">
        <v>60</v>
      </c>
      <c r="C52" s="14">
        <v>34</v>
      </c>
      <c r="D52" s="14">
        <v>14252</v>
      </c>
      <c r="E52" s="7">
        <v>43555</v>
      </c>
      <c r="F52" s="11" t="s">
        <v>114</v>
      </c>
      <c r="G52" s="14">
        <v>589</v>
      </c>
      <c r="H52" s="13">
        <v>7.5980280486502281</v>
      </c>
      <c r="I52">
        <v>29</v>
      </c>
      <c r="J52" s="9">
        <v>17</v>
      </c>
      <c r="K52" s="14">
        <f t="shared" si="0"/>
        <v>3</v>
      </c>
      <c r="L52">
        <f t="shared" si="1"/>
        <v>2019</v>
      </c>
    </row>
    <row r="53" spans="1:12" x14ac:dyDescent="0.3">
      <c r="A53" s="14">
        <v>52</v>
      </c>
      <c r="B53" s="11" t="s">
        <v>61</v>
      </c>
      <c r="C53" s="14">
        <v>53</v>
      </c>
      <c r="D53" s="14">
        <v>5693</v>
      </c>
      <c r="E53" s="7">
        <v>43585</v>
      </c>
      <c r="F53" s="11" t="s">
        <v>113</v>
      </c>
      <c r="G53" s="14">
        <v>485</v>
      </c>
      <c r="H53" s="13">
        <v>11.507774738569591</v>
      </c>
      <c r="I53">
        <v>36</v>
      </c>
      <c r="J53" s="9">
        <v>14</v>
      </c>
      <c r="K53" s="14">
        <f t="shared" si="0"/>
        <v>4</v>
      </c>
      <c r="L53">
        <f t="shared" si="1"/>
        <v>2019</v>
      </c>
    </row>
    <row r="54" spans="1:12" x14ac:dyDescent="0.3">
      <c r="A54" s="14">
        <v>53</v>
      </c>
      <c r="B54" s="11" t="s">
        <v>62</v>
      </c>
      <c r="C54" s="14">
        <v>57</v>
      </c>
      <c r="D54" s="14">
        <v>6627</v>
      </c>
      <c r="E54" s="7">
        <v>43616</v>
      </c>
      <c r="F54" s="11" t="s">
        <v>113</v>
      </c>
      <c r="G54" s="14">
        <v>884</v>
      </c>
      <c r="H54" s="13">
        <v>10.977571015960599</v>
      </c>
      <c r="I54">
        <v>57</v>
      </c>
      <c r="J54" s="9">
        <v>16</v>
      </c>
      <c r="K54" s="14">
        <f t="shared" si="0"/>
        <v>5</v>
      </c>
      <c r="L54">
        <f t="shared" si="1"/>
        <v>2019</v>
      </c>
    </row>
    <row r="55" spans="1:12" x14ac:dyDescent="0.3">
      <c r="A55" s="14">
        <v>54</v>
      </c>
      <c r="B55" s="11" t="s">
        <v>63</v>
      </c>
      <c r="C55" s="14">
        <v>21</v>
      </c>
      <c r="D55" s="14">
        <v>12555</v>
      </c>
      <c r="E55" s="7">
        <v>43646</v>
      </c>
      <c r="F55" s="11" t="s">
        <v>111</v>
      </c>
      <c r="G55" s="14">
        <v>203</v>
      </c>
      <c r="H55" s="13">
        <v>14.23775147078325</v>
      </c>
      <c r="I55">
        <v>26</v>
      </c>
      <c r="J55" s="9">
        <v>10</v>
      </c>
      <c r="K55" s="14">
        <f t="shared" si="0"/>
        <v>6</v>
      </c>
      <c r="L55">
        <f t="shared" si="1"/>
        <v>2019</v>
      </c>
    </row>
    <row r="56" spans="1:12" x14ac:dyDescent="0.3">
      <c r="A56" s="14">
        <v>55</v>
      </c>
      <c r="B56" s="11" t="s">
        <v>64</v>
      </c>
      <c r="C56" s="14">
        <v>19</v>
      </c>
      <c r="D56" s="14">
        <v>13173</v>
      </c>
      <c r="E56" s="7">
        <v>43677</v>
      </c>
      <c r="F56" s="11" t="s">
        <v>110</v>
      </c>
      <c r="G56" s="14">
        <v>492</v>
      </c>
      <c r="H56" s="13">
        <v>14.526404763014661</v>
      </c>
      <c r="I56">
        <v>32</v>
      </c>
      <c r="J56" s="9">
        <v>16</v>
      </c>
      <c r="K56" s="14">
        <f t="shared" si="0"/>
        <v>7</v>
      </c>
      <c r="L56">
        <f t="shared" si="1"/>
        <v>2019</v>
      </c>
    </row>
    <row r="57" spans="1:12" x14ac:dyDescent="0.3">
      <c r="A57" s="14">
        <v>56</v>
      </c>
      <c r="B57" s="11" t="s">
        <v>65</v>
      </c>
      <c r="C57" s="14">
        <v>23</v>
      </c>
      <c r="D57" s="14">
        <v>8450</v>
      </c>
      <c r="E57" s="7">
        <v>43708</v>
      </c>
      <c r="F57" s="11" t="s">
        <v>110</v>
      </c>
      <c r="G57" s="14">
        <v>910</v>
      </c>
      <c r="H57" s="13">
        <v>5.679560146580668</v>
      </c>
      <c r="I57">
        <v>59</v>
      </c>
      <c r="J57" s="9">
        <v>12</v>
      </c>
      <c r="K57" s="14">
        <f t="shared" si="0"/>
        <v>8</v>
      </c>
      <c r="L57">
        <f t="shared" si="1"/>
        <v>2019</v>
      </c>
    </row>
    <row r="58" spans="1:12" x14ac:dyDescent="0.3">
      <c r="A58" s="14">
        <v>57</v>
      </c>
      <c r="B58" s="11" t="s">
        <v>66</v>
      </c>
      <c r="C58" s="14">
        <v>59</v>
      </c>
      <c r="D58" s="14">
        <v>4663</v>
      </c>
      <c r="E58" s="7">
        <v>43738</v>
      </c>
      <c r="F58" s="11" t="s">
        <v>111</v>
      </c>
      <c r="G58" s="14">
        <v>345</v>
      </c>
      <c r="H58" s="13">
        <v>10.61918921939707</v>
      </c>
      <c r="I58">
        <v>28</v>
      </c>
      <c r="J58" s="9">
        <v>0</v>
      </c>
      <c r="K58" s="14">
        <f t="shared" si="0"/>
        <v>9</v>
      </c>
      <c r="L58">
        <f t="shared" si="1"/>
        <v>2019</v>
      </c>
    </row>
    <row r="59" spans="1:12" x14ac:dyDescent="0.3">
      <c r="A59" s="14">
        <v>58</v>
      </c>
      <c r="B59" s="11" t="s">
        <v>67</v>
      </c>
      <c r="C59" s="14">
        <v>21</v>
      </c>
      <c r="D59" s="14">
        <v>12721</v>
      </c>
      <c r="E59" s="7">
        <v>43769</v>
      </c>
      <c r="F59" s="11" t="s">
        <v>111</v>
      </c>
      <c r="G59" s="14">
        <v>275</v>
      </c>
      <c r="H59" s="13">
        <v>14.38789873571355</v>
      </c>
      <c r="I59">
        <v>46</v>
      </c>
      <c r="J59" s="9">
        <v>1</v>
      </c>
      <c r="K59" s="14">
        <f t="shared" si="0"/>
        <v>10</v>
      </c>
      <c r="L59">
        <f t="shared" si="1"/>
        <v>2019</v>
      </c>
    </row>
    <row r="60" spans="1:12" x14ac:dyDescent="0.3">
      <c r="A60" s="14">
        <v>59</v>
      </c>
      <c r="B60" s="11" t="s">
        <v>68</v>
      </c>
      <c r="C60" s="14">
        <v>46</v>
      </c>
      <c r="D60" s="14">
        <v>13230</v>
      </c>
      <c r="E60" s="7">
        <v>43799</v>
      </c>
      <c r="F60" s="11" t="s">
        <v>111</v>
      </c>
      <c r="G60" s="14">
        <v>138</v>
      </c>
      <c r="H60" s="13">
        <v>12.54704387870132</v>
      </c>
      <c r="I60">
        <v>21</v>
      </c>
      <c r="J60" s="9">
        <v>8</v>
      </c>
      <c r="K60" s="14">
        <f t="shared" si="0"/>
        <v>11</v>
      </c>
      <c r="L60">
        <f t="shared" si="1"/>
        <v>2019</v>
      </c>
    </row>
    <row r="61" spans="1:12" x14ac:dyDescent="0.3">
      <c r="A61" s="14">
        <v>60</v>
      </c>
      <c r="B61" s="11" t="s">
        <v>69</v>
      </c>
      <c r="C61" s="14">
        <v>35</v>
      </c>
      <c r="D61" s="14">
        <v>8592</v>
      </c>
      <c r="E61" s="7">
        <v>43830</v>
      </c>
      <c r="F61" s="11" t="s">
        <v>114</v>
      </c>
      <c r="G61" s="14">
        <v>576</v>
      </c>
      <c r="H61" s="13">
        <v>17.84734761782483</v>
      </c>
      <c r="I61">
        <v>24</v>
      </c>
      <c r="J61" s="9">
        <v>2</v>
      </c>
      <c r="K61" s="14">
        <f t="shared" si="0"/>
        <v>12</v>
      </c>
      <c r="L61">
        <f t="shared" si="1"/>
        <v>2019</v>
      </c>
    </row>
    <row r="62" spans="1:12" x14ac:dyDescent="0.3">
      <c r="A62" s="14">
        <v>61</v>
      </c>
      <c r="B62" s="11" t="s">
        <v>70</v>
      </c>
      <c r="C62" s="14">
        <v>43</v>
      </c>
      <c r="D62" s="14">
        <v>14494</v>
      </c>
      <c r="E62" s="7">
        <v>43861</v>
      </c>
      <c r="F62" s="11" t="s">
        <v>110</v>
      </c>
      <c r="G62" s="14">
        <v>781</v>
      </c>
      <c r="H62" s="13">
        <v>14.88040447428418</v>
      </c>
      <c r="I62">
        <v>48</v>
      </c>
      <c r="J62" s="9">
        <v>0</v>
      </c>
      <c r="K62" s="14">
        <f t="shared" si="0"/>
        <v>1</v>
      </c>
      <c r="L62">
        <f t="shared" si="1"/>
        <v>2020</v>
      </c>
    </row>
    <row r="63" spans="1:12" x14ac:dyDescent="0.3">
      <c r="A63" s="14">
        <v>62</v>
      </c>
      <c r="B63" s="11" t="s">
        <v>71</v>
      </c>
      <c r="C63" s="14">
        <v>51</v>
      </c>
      <c r="D63" s="14">
        <v>13429</v>
      </c>
      <c r="E63" s="7">
        <v>43890</v>
      </c>
      <c r="F63" s="11" t="s">
        <v>114</v>
      </c>
      <c r="G63" s="14">
        <v>858</v>
      </c>
      <c r="H63" s="13">
        <v>7.4440164062214453</v>
      </c>
      <c r="I63">
        <v>56</v>
      </c>
      <c r="J63" s="9">
        <v>15</v>
      </c>
      <c r="K63" s="14">
        <f t="shared" si="0"/>
        <v>2</v>
      </c>
      <c r="L63">
        <f t="shared" si="1"/>
        <v>2020</v>
      </c>
    </row>
    <row r="64" spans="1:12" x14ac:dyDescent="0.3">
      <c r="A64" s="14">
        <v>63</v>
      </c>
      <c r="B64" s="11" t="s">
        <v>72</v>
      </c>
      <c r="C64" s="14">
        <v>27</v>
      </c>
      <c r="D64" s="14">
        <v>10392</v>
      </c>
      <c r="E64" s="7">
        <v>43921</v>
      </c>
      <c r="F64" s="11" t="s">
        <v>111</v>
      </c>
      <c r="G64" s="14">
        <v>637</v>
      </c>
      <c r="H64" s="13">
        <v>6.0585312110064482</v>
      </c>
      <c r="I64">
        <v>57</v>
      </c>
      <c r="J64" s="9">
        <v>5</v>
      </c>
      <c r="K64" s="14">
        <f t="shared" si="0"/>
        <v>3</v>
      </c>
      <c r="L64">
        <f t="shared" si="1"/>
        <v>2020</v>
      </c>
    </row>
    <row r="65" spans="1:12" x14ac:dyDescent="0.3">
      <c r="A65" s="14">
        <v>64</v>
      </c>
      <c r="B65" s="11" t="s">
        <v>73</v>
      </c>
      <c r="C65" s="14">
        <v>53</v>
      </c>
      <c r="D65" s="14">
        <v>4306</v>
      </c>
      <c r="E65" s="7">
        <v>43951</v>
      </c>
      <c r="F65" s="11" t="s">
        <v>110</v>
      </c>
      <c r="G65" s="14">
        <v>966</v>
      </c>
      <c r="H65" s="13">
        <v>14.636289173094729</v>
      </c>
      <c r="I65">
        <v>38</v>
      </c>
      <c r="J65" s="9">
        <v>16</v>
      </c>
      <c r="K65" s="14">
        <f t="shared" si="0"/>
        <v>4</v>
      </c>
      <c r="L65">
        <f t="shared" si="1"/>
        <v>2020</v>
      </c>
    </row>
    <row r="66" spans="1:12" x14ac:dyDescent="0.3">
      <c r="A66" s="14">
        <v>65</v>
      </c>
      <c r="B66" s="11" t="s">
        <v>74</v>
      </c>
      <c r="C66" s="14">
        <v>31</v>
      </c>
      <c r="D66" s="14">
        <v>9776</v>
      </c>
      <c r="E66" s="7">
        <v>43982</v>
      </c>
      <c r="F66" s="11" t="s">
        <v>114</v>
      </c>
      <c r="G66" s="14">
        <v>917</v>
      </c>
      <c r="H66" s="13">
        <v>5.3976696581243271</v>
      </c>
      <c r="I66">
        <v>27</v>
      </c>
      <c r="J66" s="9">
        <v>4</v>
      </c>
      <c r="K66" s="14">
        <f t="shared" si="0"/>
        <v>5</v>
      </c>
      <c r="L66">
        <f t="shared" si="1"/>
        <v>2020</v>
      </c>
    </row>
    <row r="67" spans="1:12" x14ac:dyDescent="0.3">
      <c r="A67" s="14">
        <v>66</v>
      </c>
      <c r="B67" s="11" t="s">
        <v>75</v>
      </c>
      <c r="C67" s="14">
        <v>48</v>
      </c>
      <c r="D67" s="14">
        <v>13867</v>
      </c>
      <c r="E67" s="7">
        <v>44012</v>
      </c>
      <c r="F67" s="11" t="s">
        <v>114</v>
      </c>
      <c r="G67" s="14">
        <v>507</v>
      </c>
      <c r="H67" s="13">
        <v>13.78663371910195</v>
      </c>
      <c r="I67">
        <v>20</v>
      </c>
      <c r="J67" s="9">
        <v>4</v>
      </c>
      <c r="K67" s="14">
        <f t="shared" ref="K67:K101" si="2">MONTH(E67)</f>
        <v>6</v>
      </c>
      <c r="L67">
        <f t="shared" ref="L67:L101" si="3">YEAR(E67)</f>
        <v>2020</v>
      </c>
    </row>
    <row r="68" spans="1:12" x14ac:dyDescent="0.3">
      <c r="A68" s="14">
        <v>67</v>
      </c>
      <c r="B68" s="11" t="s">
        <v>76</v>
      </c>
      <c r="C68" s="14">
        <v>32</v>
      </c>
      <c r="D68" s="14">
        <v>8864</v>
      </c>
      <c r="E68" s="7">
        <v>44043</v>
      </c>
      <c r="F68" s="11" t="s">
        <v>111</v>
      </c>
      <c r="G68" s="14">
        <v>624</v>
      </c>
      <c r="H68" s="13">
        <v>19.10345362137436</v>
      </c>
      <c r="I68">
        <v>41</v>
      </c>
      <c r="J68" s="9">
        <v>5</v>
      </c>
      <c r="K68" s="14">
        <f t="shared" si="2"/>
        <v>7</v>
      </c>
      <c r="L68">
        <f t="shared" si="3"/>
        <v>2020</v>
      </c>
    </row>
    <row r="69" spans="1:12" x14ac:dyDescent="0.3">
      <c r="A69" s="14">
        <v>68</v>
      </c>
      <c r="B69" s="11" t="s">
        <v>77</v>
      </c>
      <c r="C69" s="14">
        <v>25</v>
      </c>
      <c r="D69" s="14">
        <v>12474</v>
      </c>
      <c r="E69" s="7">
        <v>44074</v>
      </c>
      <c r="F69" s="11" t="s">
        <v>110</v>
      </c>
      <c r="G69" s="14">
        <v>927</v>
      </c>
      <c r="H69" s="13">
        <v>13.632112668138181</v>
      </c>
      <c r="I69">
        <v>36</v>
      </c>
      <c r="J69" s="9">
        <v>2</v>
      </c>
      <c r="K69" s="14">
        <f t="shared" si="2"/>
        <v>8</v>
      </c>
      <c r="L69">
        <f t="shared" si="3"/>
        <v>2020</v>
      </c>
    </row>
    <row r="70" spans="1:12" x14ac:dyDescent="0.3">
      <c r="A70" s="14">
        <v>69</v>
      </c>
      <c r="B70" s="11" t="s">
        <v>78</v>
      </c>
      <c r="C70" s="14">
        <v>31</v>
      </c>
      <c r="D70" s="14">
        <v>10526</v>
      </c>
      <c r="E70" s="7">
        <v>44104</v>
      </c>
      <c r="F70" s="11" t="s">
        <v>111</v>
      </c>
      <c r="G70" s="14">
        <v>605</v>
      </c>
      <c r="H70" s="13">
        <v>10.82254889309783</v>
      </c>
      <c r="I70">
        <v>26</v>
      </c>
      <c r="J70" s="9">
        <v>4</v>
      </c>
      <c r="K70" s="14">
        <f t="shared" si="2"/>
        <v>9</v>
      </c>
      <c r="L70">
        <f t="shared" si="3"/>
        <v>2020</v>
      </c>
    </row>
    <row r="71" spans="1:12" x14ac:dyDescent="0.3">
      <c r="A71" s="14">
        <v>70</v>
      </c>
      <c r="B71" s="11" t="s">
        <v>79</v>
      </c>
      <c r="C71" s="14">
        <v>40</v>
      </c>
      <c r="D71" s="14">
        <v>11901</v>
      </c>
      <c r="E71" s="7">
        <v>44135</v>
      </c>
      <c r="F71" s="11" t="s">
        <v>110</v>
      </c>
      <c r="G71" s="14">
        <v>924</v>
      </c>
      <c r="H71" s="13">
        <v>14.6493232766353</v>
      </c>
      <c r="I71">
        <v>44</v>
      </c>
      <c r="J71" s="9">
        <v>4</v>
      </c>
      <c r="K71" s="14">
        <f t="shared" si="2"/>
        <v>10</v>
      </c>
      <c r="L71">
        <f t="shared" si="3"/>
        <v>2020</v>
      </c>
    </row>
    <row r="72" spans="1:12" x14ac:dyDescent="0.3">
      <c r="A72" s="14">
        <v>71</v>
      </c>
      <c r="B72" s="11" t="s">
        <v>80</v>
      </c>
      <c r="C72" s="14">
        <v>57</v>
      </c>
      <c r="D72" s="14">
        <v>8575</v>
      </c>
      <c r="E72" s="7">
        <v>44165</v>
      </c>
      <c r="F72" s="11" t="s">
        <v>113</v>
      </c>
      <c r="G72" s="14">
        <v>135</v>
      </c>
      <c r="H72" s="13">
        <v>11.873793357372749</v>
      </c>
      <c r="I72">
        <v>23</v>
      </c>
      <c r="J72" s="9">
        <v>9</v>
      </c>
      <c r="K72" s="14">
        <f t="shared" si="2"/>
        <v>11</v>
      </c>
      <c r="L72">
        <f t="shared" si="3"/>
        <v>2020</v>
      </c>
    </row>
    <row r="73" spans="1:12" x14ac:dyDescent="0.3">
      <c r="A73" s="14">
        <v>72</v>
      </c>
      <c r="B73" s="11" t="s">
        <v>81</v>
      </c>
      <c r="C73" s="14">
        <v>38</v>
      </c>
      <c r="D73" s="14">
        <v>8530</v>
      </c>
      <c r="E73" s="7">
        <v>44196</v>
      </c>
      <c r="F73" s="11" t="s">
        <v>112</v>
      </c>
      <c r="G73" s="14">
        <v>784</v>
      </c>
      <c r="H73" s="13">
        <v>13.184251839739019</v>
      </c>
      <c r="I73">
        <v>55</v>
      </c>
      <c r="J73" s="9">
        <v>9</v>
      </c>
      <c r="K73" s="14">
        <f t="shared" si="2"/>
        <v>12</v>
      </c>
      <c r="L73">
        <f t="shared" si="3"/>
        <v>2020</v>
      </c>
    </row>
    <row r="74" spans="1:12" x14ac:dyDescent="0.3">
      <c r="A74" s="14">
        <v>73</v>
      </c>
      <c r="B74" s="11" t="s">
        <v>82</v>
      </c>
      <c r="C74" s="14">
        <v>33</v>
      </c>
      <c r="D74" s="14">
        <v>7413</v>
      </c>
      <c r="E74" s="7">
        <v>44227</v>
      </c>
      <c r="F74" s="11" t="s">
        <v>112</v>
      </c>
      <c r="G74" s="14">
        <v>119</v>
      </c>
      <c r="H74" s="13">
        <v>19.12197213164788</v>
      </c>
      <c r="I74">
        <v>25</v>
      </c>
      <c r="J74" s="9">
        <v>18</v>
      </c>
      <c r="K74" s="14">
        <f t="shared" si="2"/>
        <v>1</v>
      </c>
      <c r="L74">
        <f t="shared" si="3"/>
        <v>2021</v>
      </c>
    </row>
    <row r="75" spans="1:12" x14ac:dyDescent="0.3">
      <c r="A75" s="14">
        <v>74</v>
      </c>
      <c r="B75" s="11" t="s">
        <v>83</v>
      </c>
      <c r="C75" s="14">
        <v>35</v>
      </c>
      <c r="D75" s="14">
        <v>6748</v>
      </c>
      <c r="E75" s="7">
        <v>44255</v>
      </c>
      <c r="F75" s="11" t="s">
        <v>112</v>
      </c>
      <c r="G75" s="14">
        <v>420</v>
      </c>
      <c r="H75" s="13">
        <v>10.791539567011609</v>
      </c>
      <c r="I75">
        <v>50</v>
      </c>
      <c r="J75" s="9">
        <v>16</v>
      </c>
      <c r="K75" s="14">
        <f t="shared" si="2"/>
        <v>2</v>
      </c>
      <c r="L75">
        <f t="shared" si="3"/>
        <v>2021</v>
      </c>
    </row>
    <row r="76" spans="1:12" x14ac:dyDescent="0.3">
      <c r="A76" s="14">
        <v>75</v>
      </c>
      <c r="B76" s="11" t="s">
        <v>84</v>
      </c>
      <c r="C76" s="14">
        <v>41</v>
      </c>
      <c r="D76" s="14">
        <v>3663</v>
      </c>
      <c r="E76" s="7">
        <v>44286</v>
      </c>
      <c r="F76" s="11" t="s">
        <v>111</v>
      </c>
      <c r="G76" s="14">
        <v>875</v>
      </c>
      <c r="H76" s="13">
        <v>19.417858457358712</v>
      </c>
      <c r="I76">
        <v>38</v>
      </c>
      <c r="J76" s="9">
        <v>13</v>
      </c>
      <c r="K76" s="14">
        <f t="shared" si="2"/>
        <v>3</v>
      </c>
      <c r="L76">
        <f t="shared" si="3"/>
        <v>2021</v>
      </c>
    </row>
    <row r="77" spans="1:12" x14ac:dyDescent="0.3">
      <c r="A77" s="14">
        <v>76</v>
      </c>
      <c r="B77" s="11" t="s">
        <v>85</v>
      </c>
      <c r="C77" s="14">
        <v>43</v>
      </c>
      <c r="D77" s="14">
        <v>4998</v>
      </c>
      <c r="E77" s="7">
        <v>44316</v>
      </c>
      <c r="F77" s="11" t="s">
        <v>113</v>
      </c>
      <c r="G77" s="14">
        <v>611</v>
      </c>
      <c r="H77" s="13">
        <v>18.580259629340961</v>
      </c>
      <c r="I77">
        <v>58</v>
      </c>
      <c r="J77" s="9">
        <v>8</v>
      </c>
      <c r="K77" s="14">
        <f t="shared" si="2"/>
        <v>4</v>
      </c>
      <c r="L77">
        <f t="shared" si="3"/>
        <v>2021</v>
      </c>
    </row>
    <row r="78" spans="1:12" x14ac:dyDescent="0.3">
      <c r="A78" s="14">
        <v>77</v>
      </c>
      <c r="B78" s="11" t="s">
        <v>86</v>
      </c>
      <c r="C78" s="14">
        <v>42</v>
      </c>
      <c r="D78" s="14">
        <v>10994</v>
      </c>
      <c r="E78" s="7">
        <v>44347</v>
      </c>
      <c r="F78" s="11" t="s">
        <v>110</v>
      </c>
      <c r="G78" s="14">
        <v>499</v>
      </c>
      <c r="H78" s="13">
        <v>7.936867021839447</v>
      </c>
      <c r="I78">
        <v>46</v>
      </c>
      <c r="J78" s="9">
        <v>13</v>
      </c>
      <c r="K78" s="14">
        <f t="shared" si="2"/>
        <v>5</v>
      </c>
      <c r="L78">
        <f t="shared" si="3"/>
        <v>2021</v>
      </c>
    </row>
    <row r="79" spans="1:12" x14ac:dyDescent="0.3">
      <c r="A79" s="14">
        <v>78</v>
      </c>
      <c r="B79" s="11" t="s">
        <v>87</v>
      </c>
      <c r="C79" s="14">
        <v>58</v>
      </c>
      <c r="D79" s="14">
        <v>14637</v>
      </c>
      <c r="E79" s="7">
        <v>44377</v>
      </c>
      <c r="F79" s="11" t="s">
        <v>114</v>
      </c>
      <c r="G79" s="14">
        <v>753</v>
      </c>
      <c r="H79" s="13">
        <v>6.0404195131274818</v>
      </c>
      <c r="I79">
        <v>29</v>
      </c>
      <c r="J79" s="9">
        <v>0</v>
      </c>
      <c r="K79" s="14">
        <f t="shared" si="2"/>
        <v>6</v>
      </c>
      <c r="L79">
        <f t="shared" si="3"/>
        <v>2021</v>
      </c>
    </row>
    <row r="80" spans="1:12" x14ac:dyDescent="0.3">
      <c r="A80" s="14">
        <v>79</v>
      </c>
      <c r="B80" s="11" t="s">
        <v>88</v>
      </c>
      <c r="C80" s="14">
        <v>46</v>
      </c>
      <c r="D80" s="14">
        <v>14935</v>
      </c>
      <c r="E80" s="7">
        <v>44408</v>
      </c>
      <c r="F80" s="11" t="s">
        <v>110</v>
      </c>
      <c r="G80" s="14">
        <v>982</v>
      </c>
      <c r="H80" s="13">
        <v>6.5116700206614002</v>
      </c>
      <c r="I80">
        <v>45</v>
      </c>
      <c r="J80" s="9">
        <v>18</v>
      </c>
      <c r="K80" s="14">
        <f t="shared" si="2"/>
        <v>7</v>
      </c>
      <c r="L80">
        <f t="shared" si="3"/>
        <v>2021</v>
      </c>
    </row>
    <row r="81" spans="1:12" x14ac:dyDescent="0.3">
      <c r="A81" s="14">
        <v>80</v>
      </c>
      <c r="B81" s="11" t="s">
        <v>89</v>
      </c>
      <c r="C81" s="14">
        <v>32</v>
      </c>
      <c r="D81" s="14">
        <v>4495</v>
      </c>
      <c r="E81" s="7">
        <v>44439</v>
      </c>
      <c r="F81" s="11" t="s">
        <v>114</v>
      </c>
      <c r="G81" s="14">
        <v>570</v>
      </c>
      <c r="H81" s="13">
        <v>5.2733273847732463</v>
      </c>
      <c r="I81">
        <v>38</v>
      </c>
      <c r="J81" s="9">
        <v>12</v>
      </c>
      <c r="K81" s="14">
        <f t="shared" si="2"/>
        <v>8</v>
      </c>
      <c r="L81">
        <f t="shared" si="3"/>
        <v>2021</v>
      </c>
    </row>
    <row r="82" spans="1:12" x14ac:dyDescent="0.3">
      <c r="A82" s="14">
        <v>81</v>
      </c>
      <c r="B82" s="11" t="s">
        <v>90</v>
      </c>
      <c r="C82" s="14">
        <v>18</v>
      </c>
      <c r="D82" s="14">
        <v>6304</v>
      </c>
      <c r="E82" s="7">
        <v>44469</v>
      </c>
      <c r="F82" s="11" t="s">
        <v>110</v>
      </c>
      <c r="G82" s="14">
        <v>242</v>
      </c>
      <c r="H82" s="13">
        <v>6.4166444113389254</v>
      </c>
      <c r="I82">
        <v>58</v>
      </c>
      <c r="J82" s="9">
        <v>12</v>
      </c>
      <c r="K82" s="14">
        <f t="shared" si="2"/>
        <v>9</v>
      </c>
      <c r="L82">
        <f t="shared" si="3"/>
        <v>2021</v>
      </c>
    </row>
    <row r="83" spans="1:12" x14ac:dyDescent="0.3">
      <c r="A83" s="14">
        <v>82</v>
      </c>
      <c r="B83" s="11" t="s">
        <v>91</v>
      </c>
      <c r="C83" s="14">
        <v>42</v>
      </c>
      <c r="D83" s="14">
        <v>6763</v>
      </c>
      <c r="E83" s="7">
        <v>44500</v>
      </c>
      <c r="F83" s="11" t="s">
        <v>113</v>
      </c>
      <c r="G83" s="14">
        <v>191</v>
      </c>
      <c r="H83" s="13">
        <v>15.24510160124535</v>
      </c>
      <c r="I83">
        <v>22</v>
      </c>
      <c r="J83" s="9">
        <v>3</v>
      </c>
      <c r="K83" s="14">
        <f t="shared" si="2"/>
        <v>10</v>
      </c>
      <c r="L83">
        <f t="shared" si="3"/>
        <v>2021</v>
      </c>
    </row>
    <row r="84" spans="1:12" x14ac:dyDescent="0.3">
      <c r="A84" s="14">
        <v>83</v>
      </c>
      <c r="B84" s="11" t="s">
        <v>92</v>
      </c>
      <c r="C84" s="14">
        <v>24</v>
      </c>
      <c r="D84" s="14">
        <v>8232</v>
      </c>
      <c r="E84" s="7">
        <v>44530</v>
      </c>
      <c r="F84" s="11" t="s">
        <v>114</v>
      </c>
      <c r="G84" s="14">
        <v>453</v>
      </c>
      <c r="H84" s="13">
        <v>6.0678297269034349</v>
      </c>
      <c r="I84">
        <v>32</v>
      </c>
      <c r="J84" s="9">
        <v>0</v>
      </c>
      <c r="K84" s="14">
        <f t="shared" si="2"/>
        <v>11</v>
      </c>
      <c r="L84">
        <f t="shared" si="3"/>
        <v>2021</v>
      </c>
    </row>
    <row r="85" spans="1:12" x14ac:dyDescent="0.3">
      <c r="A85" s="14">
        <v>84</v>
      </c>
      <c r="B85" s="11" t="s">
        <v>93</v>
      </c>
      <c r="C85" s="14">
        <v>26</v>
      </c>
      <c r="D85" s="14">
        <v>4853</v>
      </c>
      <c r="E85" s="7">
        <v>44561</v>
      </c>
      <c r="F85" s="11" t="s">
        <v>111</v>
      </c>
      <c r="G85" s="14">
        <v>933</v>
      </c>
      <c r="H85" s="13">
        <v>9.7846344544064188</v>
      </c>
      <c r="I85">
        <v>47</v>
      </c>
      <c r="J85" s="9">
        <v>16</v>
      </c>
      <c r="K85" s="14">
        <f t="shared" si="2"/>
        <v>12</v>
      </c>
      <c r="L85">
        <f t="shared" si="3"/>
        <v>2021</v>
      </c>
    </row>
    <row r="86" spans="1:12" x14ac:dyDescent="0.3">
      <c r="A86" s="14">
        <v>85</v>
      </c>
      <c r="B86" s="11" t="s">
        <v>94</v>
      </c>
      <c r="C86" s="14">
        <v>41</v>
      </c>
      <c r="D86" s="14">
        <v>9585</v>
      </c>
      <c r="E86" s="7">
        <v>44592</v>
      </c>
      <c r="F86" s="11" t="s">
        <v>110</v>
      </c>
      <c r="G86" s="14">
        <v>899</v>
      </c>
      <c r="H86" s="13">
        <v>17.673129664541818</v>
      </c>
      <c r="I86">
        <v>39</v>
      </c>
      <c r="J86" s="9">
        <v>7</v>
      </c>
      <c r="K86" s="14">
        <f t="shared" si="2"/>
        <v>1</v>
      </c>
      <c r="L86">
        <f t="shared" si="3"/>
        <v>2022</v>
      </c>
    </row>
    <row r="87" spans="1:12" x14ac:dyDescent="0.3">
      <c r="A87" s="14">
        <v>86</v>
      </c>
      <c r="B87" s="11" t="s">
        <v>95</v>
      </c>
      <c r="C87" s="14">
        <v>18</v>
      </c>
      <c r="D87" s="14">
        <v>4291</v>
      </c>
      <c r="E87" s="7">
        <v>44620</v>
      </c>
      <c r="F87" s="11" t="s">
        <v>110</v>
      </c>
      <c r="G87" s="14">
        <v>826</v>
      </c>
      <c r="H87" s="13">
        <v>5.3490790360373879</v>
      </c>
      <c r="I87">
        <v>47</v>
      </c>
      <c r="J87" s="9">
        <v>1</v>
      </c>
      <c r="K87" s="14">
        <f t="shared" si="2"/>
        <v>2</v>
      </c>
      <c r="L87">
        <f t="shared" si="3"/>
        <v>2022</v>
      </c>
    </row>
    <row r="88" spans="1:12" x14ac:dyDescent="0.3">
      <c r="A88" s="14">
        <v>87</v>
      </c>
      <c r="B88" s="11" t="s">
        <v>96</v>
      </c>
      <c r="C88" s="14">
        <v>25</v>
      </c>
      <c r="D88" s="14">
        <v>6581</v>
      </c>
      <c r="E88" s="7">
        <v>44651</v>
      </c>
      <c r="F88" s="11" t="s">
        <v>114</v>
      </c>
      <c r="G88" s="14">
        <v>953</v>
      </c>
      <c r="H88" s="13">
        <v>17.217027238834039</v>
      </c>
      <c r="I88">
        <v>27</v>
      </c>
      <c r="J88" s="9">
        <v>7</v>
      </c>
      <c r="K88" s="14">
        <f t="shared" si="2"/>
        <v>3</v>
      </c>
      <c r="L88">
        <f t="shared" si="3"/>
        <v>2022</v>
      </c>
    </row>
    <row r="89" spans="1:12" x14ac:dyDescent="0.3">
      <c r="A89" s="14">
        <v>88</v>
      </c>
      <c r="B89" s="11" t="s">
        <v>97</v>
      </c>
      <c r="C89" s="14">
        <v>41</v>
      </c>
      <c r="D89" s="14">
        <v>14649</v>
      </c>
      <c r="E89" s="7">
        <v>44681</v>
      </c>
      <c r="F89" s="11" t="s">
        <v>111</v>
      </c>
      <c r="G89" s="14">
        <v>150</v>
      </c>
      <c r="H89" s="13">
        <v>9.2278216216009987</v>
      </c>
      <c r="I89">
        <v>58</v>
      </c>
      <c r="J89" s="9">
        <v>6</v>
      </c>
      <c r="K89" s="14">
        <f t="shared" si="2"/>
        <v>4</v>
      </c>
      <c r="L89">
        <f t="shared" si="3"/>
        <v>2022</v>
      </c>
    </row>
    <row r="90" spans="1:12" x14ac:dyDescent="0.3">
      <c r="A90" s="14">
        <v>89</v>
      </c>
      <c r="B90" s="11" t="s">
        <v>98</v>
      </c>
      <c r="C90" s="14">
        <v>28</v>
      </c>
      <c r="D90" s="14">
        <v>10554</v>
      </c>
      <c r="E90" s="7">
        <v>44712</v>
      </c>
      <c r="F90" s="11" t="s">
        <v>111</v>
      </c>
      <c r="G90" s="14">
        <v>764</v>
      </c>
      <c r="H90" s="13">
        <v>6.7724724143248434</v>
      </c>
      <c r="I90">
        <v>20</v>
      </c>
      <c r="J90" s="9">
        <v>1</v>
      </c>
      <c r="K90" s="14">
        <f t="shared" si="2"/>
        <v>5</v>
      </c>
      <c r="L90">
        <f t="shared" si="3"/>
        <v>2022</v>
      </c>
    </row>
    <row r="91" spans="1:12" x14ac:dyDescent="0.3">
      <c r="A91" s="14">
        <v>90</v>
      </c>
      <c r="B91" s="11" t="s">
        <v>99</v>
      </c>
      <c r="C91" s="14">
        <v>34</v>
      </c>
      <c r="D91" s="14">
        <v>10280</v>
      </c>
      <c r="E91" s="7">
        <v>44742</v>
      </c>
      <c r="F91" s="11" t="s">
        <v>113</v>
      </c>
      <c r="G91" s="14">
        <v>797</v>
      </c>
      <c r="H91" s="13">
        <v>15.451057480462261</v>
      </c>
      <c r="I91">
        <v>22</v>
      </c>
      <c r="J91" s="9">
        <v>2</v>
      </c>
      <c r="K91" s="14">
        <f t="shared" si="2"/>
        <v>6</v>
      </c>
      <c r="L91">
        <f t="shared" si="3"/>
        <v>2022</v>
      </c>
    </row>
    <row r="92" spans="1:12" x14ac:dyDescent="0.3">
      <c r="A92" s="14">
        <v>91</v>
      </c>
      <c r="B92" s="11" t="s">
        <v>100</v>
      </c>
      <c r="C92" s="14">
        <v>25</v>
      </c>
      <c r="D92" s="14">
        <v>4636</v>
      </c>
      <c r="E92" s="7">
        <v>44773</v>
      </c>
      <c r="F92" s="11" t="s">
        <v>111</v>
      </c>
      <c r="G92" s="14">
        <v>674</v>
      </c>
      <c r="H92" s="13">
        <v>14.43414270169826</v>
      </c>
      <c r="I92">
        <v>32</v>
      </c>
      <c r="J92" s="9">
        <v>17</v>
      </c>
      <c r="K92" s="14">
        <f t="shared" si="2"/>
        <v>7</v>
      </c>
      <c r="L92">
        <f t="shared" si="3"/>
        <v>2022</v>
      </c>
    </row>
    <row r="93" spans="1:12" x14ac:dyDescent="0.3">
      <c r="A93" s="14">
        <v>92</v>
      </c>
      <c r="B93" s="11" t="s">
        <v>101</v>
      </c>
      <c r="C93" s="14">
        <v>52</v>
      </c>
      <c r="D93" s="14">
        <v>6696</v>
      </c>
      <c r="E93" s="7">
        <v>44804</v>
      </c>
      <c r="F93" s="11" t="s">
        <v>111</v>
      </c>
      <c r="G93" s="14">
        <v>289</v>
      </c>
      <c r="H93" s="13">
        <v>18.162080202905791</v>
      </c>
      <c r="I93">
        <v>47</v>
      </c>
      <c r="J93" s="9">
        <v>11</v>
      </c>
      <c r="K93" s="14">
        <f t="shared" si="2"/>
        <v>8</v>
      </c>
      <c r="L93">
        <f t="shared" si="3"/>
        <v>2022</v>
      </c>
    </row>
    <row r="94" spans="1:12" x14ac:dyDescent="0.3">
      <c r="A94" s="14">
        <v>93</v>
      </c>
      <c r="B94" s="11" t="s">
        <v>102</v>
      </c>
      <c r="C94" s="14">
        <v>52</v>
      </c>
      <c r="D94" s="14">
        <v>14191</v>
      </c>
      <c r="E94" s="7">
        <v>44834</v>
      </c>
      <c r="F94" s="11" t="s">
        <v>111</v>
      </c>
      <c r="G94" s="14">
        <v>224</v>
      </c>
      <c r="H94" s="13">
        <v>16.02606565705829</v>
      </c>
      <c r="I94">
        <v>44</v>
      </c>
      <c r="J94" s="9">
        <v>0</v>
      </c>
      <c r="K94" s="14">
        <f t="shared" si="2"/>
        <v>9</v>
      </c>
      <c r="L94">
        <f t="shared" si="3"/>
        <v>2022</v>
      </c>
    </row>
    <row r="95" spans="1:12" x14ac:dyDescent="0.3">
      <c r="A95" s="14">
        <v>94</v>
      </c>
      <c r="B95" s="11" t="s">
        <v>103</v>
      </c>
      <c r="C95" s="14">
        <v>50</v>
      </c>
      <c r="D95" s="14">
        <v>14344</v>
      </c>
      <c r="E95" s="7">
        <v>44865</v>
      </c>
      <c r="F95" s="11" t="s">
        <v>112</v>
      </c>
      <c r="G95" s="14">
        <v>249</v>
      </c>
      <c r="H95" s="13">
        <v>17.052213955772729</v>
      </c>
      <c r="I95">
        <v>52</v>
      </c>
      <c r="J95" s="9">
        <v>11</v>
      </c>
      <c r="K95" s="14">
        <f t="shared" si="2"/>
        <v>10</v>
      </c>
      <c r="L95">
        <f t="shared" si="3"/>
        <v>2022</v>
      </c>
    </row>
    <row r="96" spans="1:12" x14ac:dyDescent="0.3">
      <c r="A96" s="14">
        <v>95</v>
      </c>
      <c r="B96" s="11" t="s">
        <v>104</v>
      </c>
      <c r="C96" s="14">
        <v>22</v>
      </c>
      <c r="D96" s="14">
        <v>3698</v>
      </c>
      <c r="E96" s="7">
        <v>44895</v>
      </c>
      <c r="F96" s="11" t="s">
        <v>113</v>
      </c>
      <c r="G96" s="14">
        <v>413</v>
      </c>
      <c r="H96" s="13">
        <v>9.2305185885695984</v>
      </c>
      <c r="I96">
        <v>57</v>
      </c>
      <c r="J96" s="9">
        <v>4</v>
      </c>
      <c r="K96" s="14">
        <f t="shared" si="2"/>
        <v>11</v>
      </c>
      <c r="L96">
        <f t="shared" si="3"/>
        <v>2022</v>
      </c>
    </row>
    <row r="97" spans="1:12" x14ac:dyDescent="0.3">
      <c r="A97" s="14">
        <v>96</v>
      </c>
      <c r="B97" s="11" t="s">
        <v>105</v>
      </c>
      <c r="C97" s="14">
        <v>59</v>
      </c>
      <c r="D97" s="14">
        <v>13352</v>
      </c>
      <c r="E97" s="7">
        <v>44926</v>
      </c>
      <c r="F97" s="11" t="s">
        <v>110</v>
      </c>
      <c r="G97" s="14">
        <v>669</v>
      </c>
      <c r="H97" s="13">
        <v>7.661593156695842</v>
      </c>
      <c r="I97">
        <v>25</v>
      </c>
      <c r="J97" s="9">
        <v>16</v>
      </c>
      <c r="K97" s="14">
        <f t="shared" si="2"/>
        <v>12</v>
      </c>
      <c r="L97">
        <f t="shared" si="3"/>
        <v>2022</v>
      </c>
    </row>
    <row r="98" spans="1:12" x14ac:dyDescent="0.3">
      <c r="A98" s="14">
        <v>97</v>
      </c>
      <c r="B98" s="11" t="s">
        <v>106</v>
      </c>
      <c r="C98" s="14">
        <v>56</v>
      </c>
      <c r="D98" s="14">
        <v>7737</v>
      </c>
      <c r="E98" s="7">
        <v>44957</v>
      </c>
      <c r="F98" s="11" t="s">
        <v>114</v>
      </c>
      <c r="G98" s="14">
        <v>441</v>
      </c>
      <c r="H98" s="13">
        <v>16.25922127461288</v>
      </c>
      <c r="I98">
        <v>51</v>
      </c>
      <c r="J98" s="9">
        <v>15</v>
      </c>
      <c r="K98" s="14">
        <f t="shared" si="2"/>
        <v>1</v>
      </c>
      <c r="L98">
        <f t="shared" si="3"/>
        <v>2023</v>
      </c>
    </row>
    <row r="99" spans="1:12" x14ac:dyDescent="0.3">
      <c r="A99" s="14">
        <v>98</v>
      </c>
      <c r="B99" s="11" t="s">
        <v>107</v>
      </c>
      <c r="C99" s="14">
        <v>58</v>
      </c>
      <c r="D99" s="14">
        <v>3854</v>
      </c>
      <c r="E99" s="7">
        <v>44985</v>
      </c>
      <c r="F99" s="11" t="s">
        <v>110</v>
      </c>
      <c r="G99" s="14">
        <v>404</v>
      </c>
      <c r="H99" s="13">
        <v>17.10252108900896</v>
      </c>
      <c r="I99">
        <v>40</v>
      </c>
      <c r="J99" s="9">
        <v>14</v>
      </c>
      <c r="K99" s="14">
        <f t="shared" si="2"/>
        <v>2</v>
      </c>
      <c r="L99">
        <f t="shared" si="3"/>
        <v>2023</v>
      </c>
    </row>
    <row r="100" spans="1:12" x14ac:dyDescent="0.3">
      <c r="A100" s="14">
        <v>99</v>
      </c>
      <c r="B100" s="11" t="s">
        <v>108</v>
      </c>
      <c r="C100" s="14">
        <v>45</v>
      </c>
      <c r="D100" s="14">
        <v>11164</v>
      </c>
      <c r="E100" s="7">
        <v>45016</v>
      </c>
      <c r="F100" s="11" t="s">
        <v>113</v>
      </c>
      <c r="G100" s="14">
        <v>791</v>
      </c>
      <c r="H100" s="13">
        <v>19.8575771300101</v>
      </c>
      <c r="I100">
        <v>35</v>
      </c>
      <c r="J100" s="9">
        <v>14</v>
      </c>
      <c r="K100" s="14">
        <f t="shared" si="2"/>
        <v>3</v>
      </c>
      <c r="L100">
        <f t="shared" si="3"/>
        <v>2023</v>
      </c>
    </row>
    <row r="101" spans="1:12" x14ac:dyDescent="0.3">
      <c r="A101" s="14">
        <v>100</v>
      </c>
      <c r="B101" s="11" t="s">
        <v>109</v>
      </c>
      <c r="C101" s="14">
        <v>24</v>
      </c>
      <c r="D101" s="14">
        <v>8855</v>
      </c>
      <c r="E101" s="7">
        <v>45046</v>
      </c>
      <c r="F101" s="11" t="s">
        <v>114</v>
      </c>
      <c r="G101" s="14">
        <v>781</v>
      </c>
      <c r="H101" s="13">
        <v>11.1892651536714</v>
      </c>
      <c r="I101">
        <v>40</v>
      </c>
      <c r="J101" s="9">
        <v>4</v>
      </c>
      <c r="K101" s="14">
        <f t="shared" si="2"/>
        <v>4</v>
      </c>
      <c r="L101">
        <f t="shared" si="3"/>
        <v>2023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/>
  </sheetViews>
  <sheetFormatPr defaultRowHeight="14" x14ac:dyDescent="0.3"/>
  <cols>
    <col min="1" max="1" width="6.25" style="14" bestFit="1" customWidth="1"/>
    <col min="2" max="2" width="8.75" style="11" bestFit="1" customWidth="1"/>
    <col min="3" max="3" width="5.9140625" style="14" customWidth="1"/>
    <col min="4" max="4" width="8.25" style="14" bestFit="1" customWidth="1"/>
    <col min="5" max="5" width="18.08203125" style="7" bestFit="1" customWidth="1"/>
    <col min="6" max="6" width="12.5" style="11" customWidth="1"/>
    <col min="7" max="7" width="7.25" style="15" customWidth="1"/>
    <col min="8" max="8" width="18.83203125" style="14" customWidth="1"/>
    <col min="9" max="9" width="15.33203125" customWidth="1"/>
    <col min="10" max="10" width="15.08203125" style="9" customWidth="1"/>
    <col min="11" max="11" width="13.08203125" customWidth="1"/>
    <col min="12" max="12" width="16.33203125" customWidth="1"/>
    <col min="13" max="13" width="13.9140625" customWidth="1"/>
    <col min="14" max="14" width="13.75" customWidth="1"/>
  </cols>
  <sheetData>
    <row r="1" spans="1:12" x14ac:dyDescent="0.3">
      <c r="A1" s="16" t="s">
        <v>0</v>
      </c>
      <c r="B1" s="17" t="s">
        <v>1</v>
      </c>
      <c r="C1" s="16" t="s">
        <v>2</v>
      </c>
      <c r="D1" s="16" t="s">
        <v>3</v>
      </c>
      <c r="E1" s="18" t="s">
        <v>4</v>
      </c>
      <c r="F1" s="17" t="s">
        <v>5</v>
      </c>
      <c r="G1" s="19" t="s">
        <v>6</v>
      </c>
      <c r="H1" s="16" t="s">
        <v>7</v>
      </c>
      <c r="I1" s="20" t="s">
        <v>8</v>
      </c>
      <c r="J1" s="20" t="s">
        <v>9</v>
      </c>
      <c r="K1" s="21" t="s">
        <v>126</v>
      </c>
      <c r="L1" s="21" t="s">
        <v>125</v>
      </c>
    </row>
    <row r="2" spans="1:12" x14ac:dyDescent="0.3">
      <c r="A2" s="14">
        <v>81</v>
      </c>
      <c r="B2" s="11" t="s">
        <v>90</v>
      </c>
      <c r="C2" s="14">
        <v>18</v>
      </c>
      <c r="D2" s="14">
        <v>6304</v>
      </c>
      <c r="E2" s="7">
        <v>44469</v>
      </c>
      <c r="F2" s="11" t="s">
        <v>110</v>
      </c>
      <c r="G2" s="15">
        <v>242</v>
      </c>
      <c r="H2" s="13">
        <v>6.4166444113389254</v>
      </c>
      <c r="I2">
        <v>58</v>
      </c>
      <c r="J2" s="9">
        <v>12</v>
      </c>
      <c r="K2">
        <f>YEAR(Table1[[#This Row],[Joining_Date]])</f>
        <v>2021</v>
      </c>
      <c r="L2">
        <f>MONTH(Table1[[#This Row],[Joining_Date]])</f>
        <v>9</v>
      </c>
    </row>
    <row r="3" spans="1:12" x14ac:dyDescent="0.3">
      <c r="A3" s="14">
        <v>86</v>
      </c>
      <c r="B3" s="11" t="s">
        <v>95</v>
      </c>
      <c r="C3" s="14">
        <v>18</v>
      </c>
      <c r="D3" s="14">
        <v>4291</v>
      </c>
      <c r="E3" s="7">
        <v>44620</v>
      </c>
      <c r="F3" s="11" t="s">
        <v>110</v>
      </c>
      <c r="G3" s="15">
        <v>826</v>
      </c>
      <c r="H3" s="13">
        <v>5.3490790360373879</v>
      </c>
      <c r="I3">
        <v>47</v>
      </c>
      <c r="J3" s="9">
        <v>1</v>
      </c>
      <c r="K3">
        <f>YEAR(Table1[[#This Row],[Joining_Date]])</f>
        <v>2022</v>
      </c>
      <c r="L3">
        <f>MONTH(Table1[[#This Row],[Joining_Date]])</f>
        <v>2</v>
      </c>
    </row>
    <row r="4" spans="1:12" x14ac:dyDescent="0.3">
      <c r="A4" s="14">
        <v>17</v>
      </c>
      <c r="B4" s="11" t="s">
        <v>26</v>
      </c>
      <c r="C4" s="14">
        <v>19</v>
      </c>
      <c r="D4" s="14">
        <v>3502</v>
      </c>
      <c r="E4" s="7">
        <v>42521</v>
      </c>
      <c r="F4" s="11" t="s">
        <v>110</v>
      </c>
      <c r="G4" s="15">
        <v>198</v>
      </c>
      <c r="H4" s="13">
        <v>16.92779292153055</v>
      </c>
      <c r="I4">
        <v>41</v>
      </c>
      <c r="J4" s="9">
        <v>11</v>
      </c>
      <c r="K4">
        <f>YEAR(Table1[[#This Row],[Joining_Date]])</f>
        <v>2016</v>
      </c>
      <c r="L4">
        <f>MONTH(Table1[[#This Row],[Joining_Date]])</f>
        <v>5</v>
      </c>
    </row>
    <row r="5" spans="1:12" x14ac:dyDescent="0.3">
      <c r="A5" s="14">
        <v>21</v>
      </c>
      <c r="B5" s="11" t="s">
        <v>30</v>
      </c>
      <c r="C5" s="14">
        <v>19</v>
      </c>
      <c r="D5" s="14">
        <v>7488</v>
      </c>
      <c r="E5" s="7">
        <v>42643</v>
      </c>
      <c r="F5" s="11" t="s">
        <v>111</v>
      </c>
      <c r="G5" s="15">
        <v>379</v>
      </c>
      <c r="H5" s="13">
        <v>5.3802611512318634</v>
      </c>
      <c r="I5">
        <v>31</v>
      </c>
      <c r="J5" s="9">
        <v>5</v>
      </c>
      <c r="K5">
        <f>YEAR(Table1[[#This Row],[Joining_Date]])</f>
        <v>2016</v>
      </c>
      <c r="L5">
        <f>MONTH(Table1[[#This Row],[Joining_Date]])</f>
        <v>9</v>
      </c>
    </row>
    <row r="6" spans="1:12" x14ac:dyDescent="0.3">
      <c r="A6" s="14">
        <v>44</v>
      </c>
      <c r="B6" s="11" t="s">
        <v>53</v>
      </c>
      <c r="C6" s="14">
        <v>19</v>
      </c>
      <c r="D6" s="14">
        <v>12914</v>
      </c>
      <c r="E6" s="7">
        <v>43343</v>
      </c>
      <c r="F6" s="11" t="s">
        <v>112</v>
      </c>
      <c r="G6" s="15">
        <v>891</v>
      </c>
      <c r="H6" s="13">
        <v>5.6109320347845522</v>
      </c>
      <c r="I6">
        <v>54</v>
      </c>
      <c r="J6" s="9">
        <v>1</v>
      </c>
      <c r="K6">
        <f>YEAR(Table1[[#This Row],[Joining_Date]])</f>
        <v>2018</v>
      </c>
      <c r="L6">
        <f>MONTH(Table1[[#This Row],[Joining_Date]])</f>
        <v>8</v>
      </c>
    </row>
    <row r="7" spans="1:12" x14ac:dyDescent="0.3">
      <c r="A7" s="14">
        <v>55</v>
      </c>
      <c r="B7" s="11" t="s">
        <v>64</v>
      </c>
      <c r="C7" s="14">
        <v>19</v>
      </c>
      <c r="D7" s="14">
        <v>13173</v>
      </c>
      <c r="E7" s="7">
        <v>43677</v>
      </c>
      <c r="F7" s="11" t="s">
        <v>110</v>
      </c>
      <c r="G7" s="15">
        <v>492</v>
      </c>
      <c r="H7" s="13">
        <v>14.526404763014661</v>
      </c>
      <c r="I7">
        <v>32</v>
      </c>
      <c r="J7" s="9">
        <v>16</v>
      </c>
      <c r="K7">
        <f>YEAR(Table1[[#This Row],[Joining_Date]])</f>
        <v>2019</v>
      </c>
      <c r="L7">
        <f>MONTH(Table1[[#This Row],[Joining_Date]])</f>
        <v>7</v>
      </c>
    </row>
    <row r="8" spans="1:12" x14ac:dyDescent="0.3">
      <c r="A8" s="14">
        <v>15</v>
      </c>
      <c r="B8" s="11" t="s">
        <v>24</v>
      </c>
      <c r="C8" s="14">
        <v>20</v>
      </c>
      <c r="D8" s="14">
        <v>4028</v>
      </c>
      <c r="E8" s="7">
        <v>42460</v>
      </c>
      <c r="F8" s="11" t="s">
        <v>111</v>
      </c>
      <c r="G8" s="15">
        <v>472</v>
      </c>
      <c r="H8" s="13">
        <v>12.74450522451793</v>
      </c>
      <c r="I8">
        <v>39</v>
      </c>
      <c r="J8" s="9">
        <v>15</v>
      </c>
      <c r="K8">
        <f>YEAR(Table1[[#This Row],[Joining_Date]])</f>
        <v>2016</v>
      </c>
      <c r="L8">
        <f>MONTH(Table1[[#This Row],[Joining_Date]])</f>
        <v>3</v>
      </c>
    </row>
    <row r="9" spans="1:12" x14ac:dyDescent="0.3">
      <c r="A9" s="14">
        <v>32</v>
      </c>
      <c r="B9" s="11" t="s">
        <v>41</v>
      </c>
      <c r="C9" s="14">
        <v>20</v>
      </c>
      <c r="D9" s="14">
        <v>11755</v>
      </c>
      <c r="E9" s="7">
        <v>42978</v>
      </c>
      <c r="F9" s="11" t="s">
        <v>110</v>
      </c>
      <c r="G9" s="15">
        <v>260</v>
      </c>
      <c r="H9" s="13">
        <v>9.1990084541891424</v>
      </c>
      <c r="I9">
        <v>54</v>
      </c>
      <c r="J9" s="9">
        <v>0</v>
      </c>
      <c r="K9">
        <f>YEAR(Table1[[#This Row],[Joining_Date]])</f>
        <v>2017</v>
      </c>
      <c r="L9">
        <f>MONTH(Table1[[#This Row],[Joining_Date]])</f>
        <v>8</v>
      </c>
    </row>
    <row r="10" spans="1:12" x14ac:dyDescent="0.3">
      <c r="A10" s="14">
        <v>39</v>
      </c>
      <c r="B10" s="11" t="s">
        <v>48</v>
      </c>
      <c r="C10" s="14">
        <v>21</v>
      </c>
      <c r="D10" s="14">
        <v>4678</v>
      </c>
      <c r="E10" s="7">
        <v>43190</v>
      </c>
      <c r="F10" s="11" t="s">
        <v>110</v>
      </c>
      <c r="G10" s="15">
        <v>665</v>
      </c>
      <c r="H10" s="13">
        <v>10.339590179768919</v>
      </c>
      <c r="I10">
        <v>58</v>
      </c>
      <c r="J10" s="9">
        <v>5</v>
      </c>
      <c r="K10">
        <f>YEAR(Table1[[#This Row],[Joining_Date]])</f>
        <v>2018</v>
      </c>
      <c r="L10">
        <f>MONTH(Table1[[#This Row],[Joining_Date]])</f>
        <v>3</v>
      </c>
    </row>
    <row r="11" spans="1:12" x14ac:dyDescent="0.3">
      <c r="A11" s="14">
        <v>54</v>
      </c>
      <c r="B11" s="11" t="s">
        <v>63</v>
      </c>
      <c r="C11" s="14">
        <v>21</v>
      </c>
      <c r="D11" s="14">
        <v>12555</v>
      </c>
      <c r="E11" s="7">
        <v>43646</v>
      </c>
      <c r="F11" s="11" t="s">
        <v>111</v>
      </c>
      <c r="G11" s="15">
        <v>203</v>
      </c>
      <c r="H11" s="13">
        <v>14.23775147078325</v>
      </c>
      <c r="I11">
        <v>26</v>
      </c>
      <c r="J11" s="9">
        <v>10</v>
      </c>
      <c r="K11">
        <f>YEAR(Table1[[#This Row],[Joining_Date]])</f>
        <v>2019</v>
      </c>
      <c r="L11">
        <f>MONTH(Table1[[#This Row],[Joining_Date]])</f>
        <v>6</v>
      </c>
    </row>
    <row r="12" spans="1:12" x14ac:dyDescent="0.3">
      <c r="A12" s="14">
        <v>58</v>
      </c>
      <c r="B12" s="11" t="s">
        <v>67</v>
      </c>
      <c r="C12" s="14">
        <v>21</v>
      </c>
      <c r="D12" s="14">
        <v>12721</v>
      </c>
      <c r="E12" s="7">
        <v>43769</v>
      </c>
      <c r="F12" s="11" t="s">
        <v>111</v>
      </c>
      <c r="G12" s="15">
        <v>275</v>
      </c>
      <c r="H12" s="13">
        <v>14.38789873571355</v>
      </c>
      <c r="I12">
        <v>46</v>
      </c>
      <c r="J12" s="9">
        <v>1</v>
      </c>
      <c r="K12">
        <f>YEAR(Table1[[#This Row],[Joining_Date]])</f>
        <v>2019</v>
      </c>
      <c r="L12">
        <f>MONTH(Table1[[#This Row],[Joining_Date]])</f>
        <v>10</v>
      </c>
    </row>
    <row r="13" spans="1:12" x14ac:dyDescent="0.3">
      <c r="A13" s="14">
        <v>95</v>
      </c>
      <c r="B13" s="11" t="s">
        <v>104</v>
      </c>
      <c r="C13" s="14">
        <v>22</v>
      </c>
      <c r="D13" s="14">
        <v>3698</v>
      </c>
      <c r="E13" s="7">
        <v>44895</v>
      </c>
      <c r="F13" s="11" t="s">
        <v>113</v>
      </c>
      <c r="G13" s="15">
        <v>413</v>
      </c>
      <c r="H13" s="13">
        <v>9.2305185885695984</v>
      </c>
      <c r="I13">
        <v>57</v>
      </c>
      <c r="J13" s="9">
        <v>4</v>
      </c>
      <c r="K13">
        <f>YEAR(Table1[[#This Row],[Joining_Date]])</f>
        <v>2022</v>
      </c>
      <c r="L13">
        <f>MONTH(Table1[[#This Row],[Joining_Date]])</f>
        <v>11</v>
      </c>
    </row>
    <row r="14" spans="1:12" x14ac:dyDescent="0.3">
      <c r="A14" s="14">
        <v>56</v>
      </c>
      <c r="B14" s="11" t="s">
        <v>65</v>
      </c>
      <c r="C14" s="14">
        <v>23</v>
      </c>
      <c r="D14" s="14">
        <v>8450</v>
      </c>
      <c r="E14" s="7">
        <v>43708</v>
      </c>
      <c r="F14" s="11" t="s">
        <v>110</v>
      </c>
      <c r="G14" s="15">
        <v>910</v>
      </c>
      <c r="H14" s="13">
        <v>5.679560146580668</v>
      </c>
      <c r="I14">
        <v>59</v>
      </c>
      <c r="J14" s="9">
        <v>12</v>
      </c>
      <c r="K14">
        <f>YEAR(Table1[[#This Row],[Joining_Date]])</f>
        <v>2019</v>
      </c>
      <c r="L14">
        <f>MONTH(Table1[[#This Row],[Joining_Date]])</f>
        <v>8</v>
      </c>
    </row>
    <row r="15" spans="1:12" x14ac:dyDescent="0.3">
      <c r="A15" s="14">
        <v>34</v>
      </c>
      <c r="B15" s="11" t="s">
        <v>43</v>
      </c>
      <c r="C15" s="14">
        <v>24</v>
      </c>
      <c r="D15" s="14">
        <v>9019</v>
      </c>
      <c r="E15" s="7">
        <v>43039</v>
      </c>
      <c r="F15" s="11" t="s">
        <v>112</v>
      </c>
      <c r="G15" s="15">
        <v>422</v>
      </c>
      <c r="H15" s="13">
        <v>16.068453750436529</v>
      </c>
      <c r="I15">
        <v>44</v>
      </c>
      <c r="J15" s="9">
        <v>12</v>
      </c>
      <c r="K15">
        <f>YEAR(Table1[[#This Row],[Joining_Date]])</f>
        <v>2017</v>
      </c>
      <c r="L15">
        <f>MONTH(Table1[[#This Row],[Joining_Date]])</f>
        <v>10</v>
      </c>
    </row>
    <row r="16" spans="1:12" x14ac:dyDescent="0.3">
      <c r="A16" s="14">
        <v>47</v>
      </c>
      <c r="B16" s="11" t="s">
        <v>56</v>
      </c>
      <c r="C16" s="14">
        <v>24</v>
      </c>
      <c r="D16" s="14">
        <v>8915</v>
      </c>
      <c r="E16" s="7">
        <v>43434</v>
      </c>
      <c r="F16" s="11" t="s">
        <v>114</v>
      </c>
      <c r="G16" s="15">
        <v>953</v>
      </c>
      <c r="H16" s="13">
        <v>12.112607436309879</v>
      </c>
      <c r="I16">
        <v>30</v>
      </c>
      <c r="J16" s="9">
        <v>12</v>
      </c>
      <c r="K16">
        <f>YEAR(Table1[[#This Row],[Joining_Date]])</f>
        <v>2018</v>
      </c>
      <c r="L16">
        <f>MONTH(Table1[[#This Row],[Joining_Date]])</f>
        <v>11</v>
      </c>
    </row>
    <row r="17" spans="1:12" x14ac:dyDescent="0.3">
      <c r="A17" s="14">
        <v>83</v>
      </c>
      <c r="B17" s="11" t="s">
        <v>92</v>
      </c>
      <c r="C17" s="14">
        <v>24</v>
      </c>
      <c r="D17" s="14">
        <v>8232</v>
      </c>
      <c r="E17" s="7">
        <v>44530</v>
      </c>
      <c r="F17" s="11" t="s">
        <v>114</v>
      </c>
      <c r="G17" s="15">
        <v>453</v>
      </c>
      <c r="H17" s="13">
        <v>6.0678297269034349</v>
      </c>
      <c r="I17">
        <v>32</v>
      </c>
      <c r="J17" s="9">
        <v>0</v>
      </c>
      <c r="K17">
        <f>YEAR(Table1[[#This Row],[Joining_Date]])</f>
        <v>2021</v>
      </c>
      <c r="L17">
        <f>MONTH(Table1[[#This Row],[Joining_Date]])</f>
        <v>11</v>
      </c>
    </row>
    <row r="18" spans="1:12" x14ac:dyDescent="0.3">
      <c r="A18" s="14">
        <v>100</v>
      </c>
      <c r="B18" s="11" t="s">
        <v>109</v>
      </c>
      <c r="C18" s="14">
        <v>24</v>
      </c>
      <c r="D18" s="14">
        <v>8855</v>
      </c>
      <c r="E18" s="7">
        <v>45046</v>
      </c>
      <c r="F18" s="11" t="s">
        <v>114</v>
      </c>
      <c r="G18" s="15">
        <v>781</v>
      </c>
      <c r="H18" s="13">
        <v>11.1892651536714</v>
      </c>
      <c r="I18">
        <v>40</v>
      </c>
      <c r="J18" s="9">
        <v>4</v>
      </c>
      <c r="K18">
        <f>YEAR(Table1[[#This Row],[Joining_Date]])</f>
        <v>2023</v>
      </c>
      <c r="L18">
        <f>MONTH(Table1[[#This Row],[Joining_Date]])</f>
        <v>4</v>
      </c>
    </row>
    <row r="19" spans="1:12" x14ac:dyDescent="0.3">
      <c r="A19" s="14">
        <v>4</v>
      </c>
      <c r="B19" s="11" t="s">
        <v>13</v>
      </c>
      <c r="C19" s="14">
        <v>25</v>
      </c>
      <c r="D19" s="14">
        <v>5454</v>
      </c>
      <c r="E19" s="7">
        <v>42124</v>
      </c>
      <c r="F19" s="11" t="s">
        <v>112</v>
      </c>
      <c r="G19" s="15">
        <v>615</v>
      </c>
      <c r="H19" s="13">
        <v>12.83364890082207</v>
      </c>
      <c r="I19">
        <v>43</v>
      </c>
      <c r="J19" s="9">
        <v>2</v>
      </c>
      <c r="K19">
        <f>YEAR(Table1[[#This Row],[Joining_Date]])</f>
        <v>2015</v>
      </c>
      <c r="L19">
        <f>MONTH(Table1[[#This Row],[Joining_Date]])</f>
        <v>4</v>
      </c>
    </row>
    <row r="20" spans="1:12" x14ac:dyDescent="0.3">
      <c r="A20" s="14">
        <v>48</v>
      </c>
      <c r="B20" s="11" t="s">
        <v>57</v>
      </c>
      <c r="C20" s="14">
        <v>25</v>
      </c>
      <c r="D20" s="14">
        <v>13817</v>
      </c>
      <c r="E20" s="7">
        <v>43465</v>
      </c>
      <c r="F20" s="11" t="s">
        <v>110</v>
      </c>
      <c r="G20" s="15">
        <v>762</v>
      </c>
      <c r="H20" s="13">
        <v>6.4675124097650221</v>
      </c>
      <c r="I20">
        <v>37</v>
      </c>
      <c r="J20" s="9">
        <v>4</v>
      </c>
      <c r="K20">
        <f>YEAR(Table1[[#This Row],[Joining_Date]])</f>
        <v>2018</v>
      </c>
      <c r="L20">
        <f>MONTH(Table1[[#This Row],[Joining_Date]])</f>
        <v>12</v>
      </c>
    </row>
    <row r="21" spans="1:12" x14ac:dyDescent="0.3">
      <c r="A21" s="14">
        <v>68</v>
      </c>
      <c r="B21" s="11" t="s">
        <v>77</v>
      </c>
      <c r="C21" s="14">
        <v>25</v>
      </c>
      <c r="D21" s="14">
        <v>12474</v>
      </c>
      <c r="E21" s="7">
        <v>44074</v>
      </c>
      <c r="F21" s="11" t="s">
        <v>110</v>
      </c>
      <c r="G21" s="15">
        <v>927</v>
      </c>
      <c r="H21" s="13">
        <v>13.632112668138181</v>
      </c>
      <c r="I21">
        <v>36</v>
      </c>
      <c r="J21" s="9">
        <v>2</v>
      </c>
      <c r="K21">
        <f>YEAR(Table1[[#This Row],[Joining_Date]])</f>
        <v>2020</v>
      </c>
      <c r="L21">
        <f>MONTH(Table1[[#This Row],[Joining_Date]])</f>
        <v>8</v>
      </c>
    </row>
    <row r="22" spans="1:12" x14ac:dyDescent="0.3">
      <c r="A22" s="14">
        <v>87</v>
      </c>
      <c r="B22" s="11" t="s">
        <v>96</v>
      </c>
      <c r="C22" s="14">
        <v>25</v>
      </c>
      <c r="D22" s="14">
        <v>6581</v>
      </c>
      <c r="E22" s="7">
        <v>44651</v>
      </c>
      <c r="F22" s="11" t="s">
        <v>114</v>
      </c>
      <c r="G22" s="15">
        <v>953</v>
      </c>
      <c r="H22" s="13">
        <v>17.217027238834039</v>
      </c>
      <c r="I22">
        <v>27</v>
      </c>
      <c r="J22" s="9">
        <v>7</v>
      </c>
      <c r="K22">
        <f>YEAR(Table1[[#This Row],[Joining_Date]])</f>
        <v>2022</v>
      </c>
      <c r="L22">
        <f>MONTH(Table1[[#This Row],[Joining_Date]])</f>
        <v>3</v>
      </c>
    </row>
    <row r="23" spans="1:12" x14ac:dyDescent="0.3">
      <c r="A23" s="14">
        <v>91</v>
      </c>
      <c r="B23" s="11" t="s">
        <v>100</v>
      </c>
      <c r="C23" s="14">
        <v>25</v>
      </c>
      <c r="D23" s="14">
        <v>4636</v>
      </c>
      <c r="E23" s="7">
        <v>44773</v>
      </c>
      <c r="F23" s="11" t="s">
        <v>111</v>
      </c>
      <c r="G23" s="15">
        <v>674</v>
      </c>
      <c r="H23" s="13">
        <v>14.43414270169826</v>
      </c>
      <c r="I23">
        <v>32</v>
      </c>
      <c r="J23" s="9">
        <v>17</v>
      </c>
      <c r="K23">
        <f>YEAR(Table1[[#This Row],[Joining_Date]])</f>
        <v>2022</v>
      </c>
      <c r="L23">
        <f>MONTH(Table1[[#This Row],[Joining_Date]])</f>
        <v>7</v>
      </c>
    </row>
    <row r="24" spans="1:12" x14ac:dyDescent="0.3">
      <c r="A24" s="14">
        <v>36</v>
      </c>
      <c r="B24" s="11" t="s">
        <v>45</v>
      </c>
      <c r="C24" s="14">
        <v>26</v>
      </c>
      <c r="D24" s="14">
        <v>10574</v>
      </c>
      <c r="E24" s="7">
        <v>43100</v>
      </c>
      <c r="F24" s="11" t="s">
        <v>111</v>
      </c>
      <c r="G24" s="15">
        <v>117</v>
      </c>
      <c r="H24" s="13">
        <v>14.17581119351528</v>
      </c>
      <c r="I24">
        <v>55</v>
      </c>
      <c r="J24" s="9">
        <v>12</v>
      </c>
      <c r="K24">
        <f>YEAR(Table1[[#This Row],[Joining_Date]])</f>
        <v>2017</v>
      </c>
      <c r="L24">
        <f>MONTH(Table1[[#This Row],[Joining_Date]])</f>
        <v>12</v>
      </c>
    </row>
    <row r="25" spans="1:12" x14ac:dyDescent="0.3">
      <c r="A25" s="14">
        <v>42</v>
      </c>
      <c r="B25" s="11" t="s">
        <v>51</v>
      </c>
      <c r="C25" s="14">
        <v>26</v>
      </c>
      <c r="D25" s="14">
        <v>4059</v>
      </c>
      <c r="E25" s="7">
        <v>43281</v>
      </c>
      <c r="F25" s="11" t="s">
        <v>111</v>
      </c>
      <c r="G25" s="15">
        <v>971</v>
      </c>
      <c r="H25" s="13">
        <v>6.7410896076037439</v>
      </c>
      <c r="I25">
        <v>50</v>
      </c>
      <c r="J25" s="9">
        <v>4</v>
      </c>
      <c r="K25">
        <f>YEAR(Table1[[#This Row],[Joining_Date]])</f>
        <v>2018</v>
      </c>
      <c r="L25">
        <f>MONTH(Table1[[#This Row],[Joining_Date]])</f>
        <v>6</v>
      </c>
    </row>
    <row r="26" spans="1:12" x14ac:dyDescent="0.3">
      <c r="A26" s="14">
        <v>84</v>
      </c>
      <c r="B26" s="11" t="s">
        <v>93</v>
      </c>
      <c r="C26" s="14">
        <v>26</v>
      </c>
      <c r="D26" s="14">
        <v>4853</v>
      </c>
      <c r="E26" s="7">
        <v>44561</v>
      </c>
      <c r="F26" s="11" t="s">
        <v>111</v>
      </c>
      <c r="G26" s="15">
        <v>933</v>
      </c>
      <c r="H26" s="13">
        <v>9.7846344544064188</v>
      </c>
      <c r="I26">
        <v>47</v>
      </c>
      <c r="J26" s="9">
        <v>16</v>
      </c>
      <c r="K26">
        <f>YEAR(Table1[[#This Row],[Joining_Date]])</f>
        <v>2021</v>
      </c>
      <c r="L26">
        <f>MONTH(Table1[[#This Row],[Joining_Date]])</f>
        <v>12</v>
      </c>
    </row>
    <row r="27" spans="1:12" x14ac:dyDescent="0.3">
      <c r="A27" s="14">
        <v>63</v>
      </c>
      <c r="B27" s="11" t="s">
        <v>72</v>
      </c>
      <c r="C27" s="14">
        <v>27</v>
      </c>
      <c r="D27" s="14">
        <v>10392</v>
      </c>
      <c r="E27" s="7">
        <v>43921</v>
      </c>
      <c r="F27" s="11" t="s">
        <v>111</v>
      </c>
      <c r="G27" s="15">
        <v>637</v>
      </c>
      <c r="H27" s="13">
        <v>6.0585312110064482</v>
      </c>
      <c r="I27">
        <v>57</v>
      </c>
      <c r="J27" s="9">
        <v>5</v>
      </c>
      <c r="K27">
        <f>YEAR(Table1[[#This Row],[Joining_Date]])</f>
        <v>2020</v>
      </c>
      <c r="L27">
        <f>MONTH(Table1[[#This Row],[Joining_Date]])</f>
        <v>3</v>
      </c>
    </row>
    <row r="28" spans="1:12" x14ac:dyDescent="0.3">
      <c r="A28" s="14">
        <v>9</v>
      </c>
      <c r="B28" s="11" t="s">
        <v>18</v>
      </c>
      <c r="C28" s="14">
        <v>28</v>
      </c>
      <c r="D28" s="14">
        <v>11154</v>
      </c>
      <c r="E28" s="7">
        <v>42277</v>
      </c>
      <c r="F28" s="11" t="s">
        <v>111</v>
      </c>
      <c r="G28" s="15">
        <v>116</v>
      </c>
      <c r="H28" s="13">
        <v>5.7752258175291153</v>
      </c>
      <c r="I28">
        <v>32</v>
      </c>
      <c r="J28" s="9">
        <v>8</v>
      </c>
      <c r="K28">
        <f>YEAR(Table1[[#This Row],[Joining_Date]])</f>
        <v>2015</v>
      </c>
      <c r="L28">
        <f>MONTH(Table1[[#This Row],[Joining_Date]])</f>
        <v>9</v>
      </c>
    </row>
    <row r="29" spans="1:12" x14ac:dyDescent="0.3">
      <c r="A29" s="14">
        <v>10</v>
      </c>
      <c r="B29" s="11" t="s">
        <v>19</v>
      </c>
      <c r="C29" s="14">
        <v>28</v>
      </c>
      <c r="D29" s="14">
        <v>12762</v>
      </c>
      <c r="E29" s="7">
        <v>42308</v>
      </c>
      <c r="F29" s="11" t="s">
        <v>111</v>
      </c>
      <c r="G29" s="15">
        <v>271</v>
      </c>
      <c r="H29" s="13">
        <v>12.97031947352222</v>
      </c>
      <c r="I29">
        <v>42</v>
      </c>
      <c r="J29" s="9">
        <v>16</v>
      </c>
      <c r="K29">
        <f>YEAR(Table1[[#This Row],[Joining_Date]])</f>
        <v>2015</v>
      </c>
      <c r="L29">
        <f>MONTH(Table1[[#This Row],[Joining_Date]])</f>
        <v>10</v>
      </c>
    </row>
    <row r="30" spans="1:12" x14ac:dyDescent="0.3">
      <c r="A30" s="14">
        <v>89</v>
      </c>
      <c r="B30" s="11" t="s">
        <v>98</v>
      </c>
      <c r="C30" s="14">
        <v>28</v>
      </c>
      <c r="D30" s="14">
        <v>10554</v>
      </c>
      <c r="E30" s="7">
        <v>44712</v>
      </c>
      <c r="F30" s="11" t="s">
        <v>111</v>
      </c>
      <c r="G30" s="15">
        <v>764</v>
      </c>
      <c r="H30" s="13">
        <v>6.7724724143248434</v>
      </c>
      <c r="I30">
        <v>20</v>
      </c>
      <c r="J30" s="9">
        <v>1</v>
      </c>
      <c r="K30">
        <f>YEAR(Table1[[#This Row],[Joining_Date]])</f>
        <v>2022</v>
      </c>
      <c r="L30">
        <f>MONTH(Table1[[#This Row],[Joining_Date]])</f>
        <v>5</v>
      </c>
    </row>
    <row r="31" spans="1:12" x14ac:dyDescent="0.3">
      <c r="A31" s="14">
        <v>24</v>
      </c>
      <c r="B31" s="11" t="s">
        <v>33</v>
      </c>
      <c r="C31" s="14">
        <v>29</v>
      </c>
      <c r="D31" s="14">
        <v>8977</v>
      </c>
      <c r="E31" s="7">
        <v>42735</v>
      </c>
      <c r="F31" s="11" t="s">
        <v>111</v>
      </c>
      <c r="G31" s="15">
        <v>401</v>
      </c>
      <c r="H31" s="13">
        <v>15.439613091405469</v>
      </c>
      <c r="I31">
        <v>28</v>
      </c>
      <c r="J31" s="9">
        <v>3</v>
      </c>
      <c r="K31">
        <f>YEAR(Table1[[#This Row],[Joining_Date]])</f>
        <v>2016</v>
      </c>
      <c r="L31">
        <f>MONTH(Table1[[#This Row],[Joining_Date]])</f>
        <v>12</v>
      </c>
    </row>
    <row r="32" spans="1:12" x14ac:dyDescent="0.3">
      <c r="A32" s="14">
        <v>41</v>
      </c>
      <c r="B32" s="11" t="s">
        <v>50</v>
      </c>
      <c r="C32" s="14">
        <v>31</v>
      </c>
      <c r="D32" s="14">
        <v>7636</v>
      </c>
      <c r="E32" s="7">
        <v>43251</v>
      </c>
      <c r="F32" s="11" t="s">
        <v>112</v>
      </c>
      <c r="G32" s="15">
        <v>422</v>
      </c>
      <c r="H32" s="13">
        <v>5.2159023294463376</v>
      </c>
      <c r="I32">
        <v>33</v>
      </c>
      <c r="J32" s="9">
        <v>18</v>
      </c>
      <c r="K32">
        <f>YEAR(Table1[[#This Row],[Joining_Date]])</f>
        <v>2018</v>
      </c>
      <c r="L32">
        <f>MONTH(Table1[[#This Row],[Joining_Date]])</f>
        <v>5</v>
      </c>
    </row>
    <row r="33" spans="1:12" x14ac:dyDescent="0.3">
      <c r="A33" s="14">
        <v>50</v>
      </c>
      <c r="B33" s="11" t="s">
        <v>59</v>
      </c>
      <c r="C33" s="14">
        <v>31</v>
      </c>
      <c r="D33" s="14">
        <v>12789</v>
      </c>
      <c r="E33" s="7">
        <v>43524</v>
      </c>
      <c r="F33" s="11" t="s">
        <v>110</v>
      </c>
      <c r="G33" s="15">
        <v>254</v>
      </c>
      <c r="H33" s="13">
        <v>12.10207656170849</v>
      </c>
      <c r="I33">
        <v>28</v>
      </c>
      <c r="J33" s="9">
        <v>0</v>
      </c>
      <c r="K33">
        <f>YEAR(Table1[[#This Row],[Joining_Date]])</f>
        <v>2019</v>
      </c>
      <c r="L33">
        <f>MONTH(Table1[[#This Row],[Joining_Date]])</f>
        <v>2</v>
      </c>
    </row>
    <row r="34" spans="1:12" x14ac:dyDescent="0.3">
      <c r="A34" s="14">
        <v>65</v>
      </c>
      <c r="B34" s="11" t="s">
        <v>74</v>
      </c>
      <c r="C34" s="14">
        <v>31</v>
      </c>
      <c r="D34" s="14">
        <v>9776</v>
      </c>
      <c r="E34" s="7">
        <v>43982</v>
      </c>
      <c r="F34" s="11" t="s">
        <v>114</v>
      </c>
      <c r="G34" s="15">
        <v>917</v>
      </c>
      <c r="H34" s="13">
        <v>5.3976696581243271</v>
      </c>
      <c r="I34">
        <v>27</v>
      </c>
      <c r="J34" s="9">
        <v>4</v>
      </c>
      <c r="K34">
        <f>YEAR(Table1[[#This Row],[Joining_Date]])</f>
        <v>2020</v>
      </c>
      <c r="L34">
        <f>MONTH(Table1[[#This Row],[Joining_Date]])</f>
        <v>5</v>
      </c>
    </row>
    <row r="35" spans="1:12" x14ac:dyDescent="0.3">
      <c r="A35" s="14">
        <v>69</v>
      </c>
      <c r="B35" s="11" t="s">
        <v>78</v>
      </c>
      <c r="C35" s="14">
        <v>31</v>
      </c>
      <c r="D35" s="14">
        <v>10526</v>
      </c>
      <c r="E35" s="7">
        <v>44104</v>
      </c>
      <c r="F35" s="11" t="s">
        <v>111</v>
      </c>
      <c r="G35" s="15">
        <v>605</v>
      </c>
      <c r="H35" s="13">
        <v>10.82254889309783</v>
      </c>
      <c r="I35">
        <v>26</v>
      </c>
      <c r="J35" s="9">
        <v>4</v>
      </c>
      <c r="K35">
        <f>YEAR(Table1[[#This Row],[Joining_Date]])</f>
        <v>2020</v>
      </c>
      <c r="L35">
        <f>MONTH(Table1[[#This Row],[Joining_Date]])</f>
        <v>9</v>
      </c>
    </row>
    <row r="36" spans="1:12" x14ac:dyDescent="0.3">
      <c r="A36" s="14">
        <v>3</v>
      </c>
      <c r="B36" s="11" t="s">
        <v>12</v>
      </c>
      <c r="C36" s="14">
        <v>32</v>
      </c>
      <c r="D36" s="14">
        <v>10215</v>
      </c>
      <c r="E36" s="7">
        <v>42094</v>
      </c>
      <c r="F36" s="11" t="s">
        <v>111</v>
      </c>
      <c r="G36" s="15">
        <v>758</v>
      </c>
      <c r="H36" s="13">
        <v>6.9059076897782719</v>
      </c>
      <c r="I36">
        <v>51</v>
      </c>
      <c r="J36" s="9">
        <v>3</v>
      </c>
      <c r="K36">
        <f>YEAR(Table1[[#This Row],[Joining_Date]])</f>
        <v>2015</v>
      </c>
      <c r="L36">
        <f>MONTH(Table1[[#This Row],[Joining_Date]])</f>
        <v>3</v>
      </c>
    </row>
    <row r="37" spans="1:12" x14ac:dyDescent="0.3">
      <c r="A37" s="14">
        <v>31</v>
      </c>
      <c r="B37" s="11" t="s">
        <v>40</v>
      </c>
      <c r="C37" s="14">
        <v>32</v>
      </c>
      <c r="D37" s="14">
        <v>10408</v>
      </c>
      <c r="E37" s="7">
        <v>42947</v>
      </c>
      <c r="F37" s="11" t="s">
        <v>114</v>
      </c>
      <c r="G37" s="15">
        <v>352</v>
      </c>
      <c r="H37" s="13">
        <v>14.902960650765969</v>
      </c>
      <c r="I37">
        <v>24</v>
      </c>
      <c r="J37" s="9">
        <v>8</v>
      </c>
      <c r="K37">
        <f>YEAR(Table1[[#This Row],[Joining_Date]])</f>
        <v>2017</v>
      </c>
      <c r="L37">
        <f>MONTH(Table1[[#This Row],[Joining_Date]])</f>
        <v>7</v>
      </c>
    </row>
    <row r="38" spans="1:12" x14ac:dyDescent="0.3">
      <c r="A38" s="14">
        <v>67</v>
      </c>
      <c r="B38" s="11" t="s">
        <v>76</v>
      </c>
      <c r="C38" s="14">
        <v>32</v>
      </c>
      <c r="D38" s="14">
        <v>8864</v>
      </c>
      <c r="E38" s="7">
        <v>44043</v>
      </c>
      <c r="F38" s="11" t="s">
        <v>111</v>
      </c>
      <c r="G38" s="15">
        <v>624</v>
      </c>
      <c r="H38" s="13">
        <v>19.10345362137436</v>
      </c>
      <c r="I38">
        <v>41</v>
      </c>
      <c r="J38" s="9">
        <v>5</v>
      </c>
      <c r="K38">
        <f>YEAR(Table1[[#This Row],[Joining_Date]])</f>
        <v>2020</v>
      </c>
      <c r="L38">
        <f>MONTH(Table1[[#This Row],[Joining_Date]])</f>
        <v>7</v>
      </c>
    </row>
    <row r="39" spans="1:12" x14ac:dyDescent="0.3">
      <c r="A39" s="14">
        <v>80</v>
      </c>
      <c r="B39" s="11" t="s">
        <v>89</v>
      </c>
      <c r="C39" s="14">
        <v>32</v>
      </c>
      <c r="D39" s="14">
        <v>4495</v>
      </c>
      <c r="E39" s="7">
        <v>44439</v>
      </c>
      <c r="F39" s="11" t="s">
        <v>114</v>
      </c>
      <c r="G39" s="15">
        <v>570</v>
      </c>
      <c r="H39" s="13">
        <v>5.2733273847732463</v>
      </c>
      <c r="I39">
        <v>38</v>
      </c>
      <c r="J39" s="9">
        <v>12</v>
      </c>
      <c r="K39">
        <f>YEAR(Table1[[#This Row],[Joining_Date]])</f>
        <v>2021</v>
      </c>
      <c r="L39">
        <f>MONTH(Table1[[#This Row],[Joining_Date]])</f>
        <v>8</v>
      </c>
    </row>
    <row r="40" spans="1:12" x14ac:dyDescent="0.3">
      <c r="A40" s="14">
        <v>30</v>
      </c>
      <c r="B40" s="11" t="s">
        <v>39</v>
      </c>
      <c r="C40" s="14">
        <v>33</v>
      </c>
      <c r="D40" s="14">
        <v>5790</v>
      </c>
      <c r="E40" s="7">
        <v>42916</v>
      </c>
      <c r="F40" s="11" t="s">
        <v>114</v>
      </c>
      <c r="G40" s="15">
        <v>290</v>
      </c>
      <c r="H40" s="13">
        <v>15.718938840500931</v>
      </c>
      <c r="I40">
        <v>35</v>
      </c>
      <c r="J40" s="9">
        <v>16</v>
      </c>
      <c r="K40">
        <f>YEAR(Table1[[#This Row],[Joining_Date]])</f>
        <v>2017</v>
      </c>
      <c r="L40">
        <f>MONTH(Table1[[#This Row],[Joining_Date]])</f>
        <v>6</v>
      </c>
    </row>
    <row r="41" spans="1:12" x14ac:dyDescent="0.3">
      <c r="A41" s="14">
        <v>73</v>
      </c>
      <c r="B41" s="11" t="s">
        <v>82</v>
      </c>
      <c r="C41" s="14">
        <v>33</v>
      </c>
      <c r="D41" s="14">
        <v>7413</v>
      </c>
      <c r="E41" s="7">
        <v>44227</v>
      </c>
      <c r="F41" s="11" t="s">
        <v>112</v>
      </c>
      <c r="G41" s="15">
        <v>119</v>
      </c>
      <c r="H41" s="13">
        <v>19.12197213164788</v>
      </c>
      <c r="I41">
        <v>25</v>
      </c>
      <c r="J41" s="9">
        <v>18</v>
      </c>
      <c r="K41">
        <f>YEAR(Table1[[#This Row],[Joining_Date]])</f>
        <v>2021</v>
      </c>
      <c r="L41">
        <f>MONTH(Table1[[#This Row],[Joining_Date]])</f>
        <v>1</v>
      </c>
    </row>
    <row r="42" spans="1:12" x14ac:dyDescent="0.3">
      <c r="A42" s="14">
        <v>51</v>
      </c>
      <c r="B42" s="11" t="s">
        <v>60</v>
      </c>
      <c r="C42" s="14">
        <v>34</v>
      </c>
      <c r="D42" s="14">
        <v>14252</v>
      </c>
      <c r="E42" s="7">
        <v>43555</v>
      </c>
      <c r="F42" s="11" t="s">
        <v>114</v>
      </c>
      <c r="G42" s="15">
        <v>589</v>
      </c>
      <c r="H42" s="13">
        <v>7.5980280486502281</v>
      </c>
      <c r="I42">
        <v>29</v>
      </c>
      <c r="J42" s="9">
        <v>17</v>
      </c>
      <c r="K42">
        <f>YEAR(Table1[[#This Row],[Joining_Date]])</f>
        <v>2019</v>
      </c>
      <c r="L42">
        <f>MONTH(Table1[[#This Row],[Joining_Date]])</f>
        <v>3</v>
      </c>
    </row>
    <row r="43" spans="1:12" x14ac:dyDescent="0.3">
      <c r="A43" s="14">
        <v>90</v>
      </c>
      <c r="B43" s="11" t="s">
        <v>99</v>
      </c>
      <c r="C43" s="14">
        <v>34</v>
      </c>
      <c r="D43" s="14">
        <v>10280</v>
      </c>
      <c r="E43" s="7">
        <v>44742</v>
      </c>
      <c r="F43" s="11" t="s">
        <v>113</v>
      </c>
      <c r="G43" s="15">
        <v>797</v>
      </c>
      <c r="H43" s="13">
        <v>15.451057480462261</v>
      </c>
      <c r="I43">
        <v>22</v>
      </c>
      <c r="J43" s="9">
        <v>2</v>
      </c>
      <c r="K43">
        <f>YEAR(Table1[[#This Row],[Joining_Date]])</f>
        <v>2022</v>
      </c>
      <c r="L43">
        <f>MONTH(Table1[[#This Row],[Joining_Date]])</f>
        <v>6</v>
      </c>
    </row>
    <row r="44" spans="1:12" x14ac:dyDescent="0.3">
      <c r="A44" s="14">
        <v>38</v>
      </c>
      <c r="B44" s="11" t="s">
        <v>47</v>
      </c>
      <c r="C44" s="14">
        <v>35</v>
      </c>
      <c r="D44" s="14">
        <v>9892</v>
      </c>
      <c r="E44" s="7">
        <v>43159</v>
      </c>
      <c r="F44" s="11" t="s">
        <v>110</v>
      </c>
      <c r="G44" s="15">
        <v>834</v>
      </c>
      <c r="H44" s="13">
        <v>8.7159648425173621</v>
      </c>
      <c r="I44">
        <v>35</v>
      </c>
      <c r="J44" s="9">
        <v>2</v>
      </c>
      <c r="K44">
        <f>YEAR(Table1[[#This Row],[Joining_Date]])</f>
        <v>2018</v>
      </c>
      <c r="L44">
        <f>MONTH(Table1[[#This Row],[Joining_Date]])</f>
        <v>2</v>
      </c>
    </row>
    <row r="45" spans="1:12" x14ac:dyDescent="0.3">
      <c r="A45" s="14">
        <v>60</v>
      </c>
      <c r="B45" s="11" t="s">
        <v>69</v>
      </c>
      <c r="C45" s="14">
        <v>35</v>
      </c>
      <c r="D45" s="14">
        <v>8592</v>
      </c>
      <c r="E45" s="7">
        <v>43830</v>
      </c>
      <c r="F45" s="11" t="s">
        <v>114</v>
      </c>
      <c r="G45" s="15">
        <v>576</v>
      </c>
      <c r="H45" s="13">
        <v>17.84734761782483</v>
      </c>
      <c r="I45">
        <v>24</v>
      </c>
      <c r="J45" s="9">
        <v>2</v>
      </c>
      <c r="K45">
        <f>YEAR(Table1[[#This Row],[Joining_Date]])</f>
        <v>2019</v>
      </c>
      <c r="L45">
        <f>MONTH(Table1[[#This Row],[Joining_Date]])</f>
        <v>12</v>
      </c>
    </row>
    <row r="46" spans="1:12" x14ac:dyDescent="0.3">
      <c r="A46" s="14">
        <v>74</v>
      </c>
      <c r="B46" s="11" t="s">
        <v>83</v>
      </c>
      <c r="C46" s="14">
        <v>35</v>
      </c>
      <c r="D46" s="14">
        <v>6748</v>
      </c>
      <c r="E46" s="7">
        <v>44255</v>
      </c>
      <c r="F46" s="11" t="s">
        <v>112</v>
      </c>
      <c r="G46" s="15">
        <v>420</v>
      </c>
      <c r="H46" s="13">
        <v>10.791539567011609</v>
      </c>
      <c r="I46">
        <v>50</v>
      </c>
      <c r="J46" s="9">
        <v>16</v>
      </c>
      <c r="K46">
        <f>YEAR(Table1[[#This Row],[Joining_Date]])</f>
        <v>2021</v>
      </c>
      <c r="L46">
        <f>MONTH(Table1[[#This Row],[Joining_Date]])</f>
        <v>2</v>
      </c>
    </row>
    <row r="47" spans="1:12" x14ac:dyDescent="0.3">
      <c r="A47" s="14">
        <v>7</v>
      </c>
      <c r="B47" s="11" t="s">
        <v>16</v>
      </c>
      <c r="C47" s="14">
        <v>36</v>
      </c>
      <c r="D47" s="14">
        <v>5731</v>
      </c>
      <c r="E47" s="7">
        <v>42216</v>
      </c>
      <c r="F47" s="11" t="s">
        <v>112</v>
      </c>
      <c r="G47" s="15">
        <v>148</v>
      </c>
      <c r="H47" s="13">
        <v>14.343357137285</v>
      </c>
      <c r="I47">
        <v>56</v>
      </c>
      <c r="J47" s="9">
        <v>17</v>
      </c>
      <c r="K47">
        <f>YEAR(Table1[[#This Row],[Joining_Date]])</f>
        <v>2015</v>
      </c>
      <c r="L47">
        <f>MONTH(Table1[[#This Row],[Joining_Date]])</f>
        <v>7</v>
      </c>
    </row>
    <row r="48" spans="1:12" x14ac:dyDescent="0.3">
      <c r="A48" s="14">
        <v>45</v>
      </c>
      <c r="B48" s="11" t="s">
        <v>54</v>
      </c>
      <c r="C48" s="14">
        <v>37</v>
      </c>
      <c r="D48" s="14">
        <v>14506</v>
      </c>
      <c r="E48" s="7">
        <v>43373</v>
      </c>
      <c r="F48" s="11" t="s">
        <v>110</v>
      </c>
      <c r="G48" s="15">
        <v>725</v>
      </c>
      <c r="H48" s="13">
        <v>17.83190876016511</v>
      </c>
      <c r="I48">
        <v>42</v>
      </c>
      <c r="J48" s="9">
        <v>9</v>
      </c>
      <c r="K48">
        <f>YEAR(Table1[[#This Row],[Joining_Date]])</f>
        <v>2018</v>
      </c>
      <c r="L48">
        <f>MONTH(Table1[[#This Row],[Joining_Date]])</f>
        <v>9</v>
      </c>
    </row>
    <row r="49" spans="1:12" x14ac:dyDescent="0.3">
      <c r="A49" s="14">
        <v>5</v>
      </c>
      <c r="B49" s="11" t="s">
        <v>14</v>
      </c>
      <c r="C49" s="14">
        <v>38</v>
      </c>
      <c r="D49" s="14">
        <v>14837</v>
      </c>
      <c r="E49" s="7">
        <v>42155</v>
      </c>
      <c r="F49" s="11" t="s">
        <v>113</v>
      </c>
      <c r="G49" s="15">
        <v>646</v>
      </c>
      <c r="H49" s="13">
        <v>16.549903296479162</v>
      </c>
      <c r="I49">
        <v>42</v>
      </c>
      <c r="J49" s="9">
        <v>18</v>
      </c>
      <c r="K49">
        <f>YEAR(Table1[[#This Row],[Joining_Date]])</f>
        <v>2015</v>
      </c>
      <c r="L49">
        <f>MONTH(Table1[[#This Row],[Joining_Date]])</f>
        <v>5</v>
      </c>
    </row>
    <row r="50" spans="1:12" x14ac:dyDescent="0.3">
      <c r="A50" s="14">
        <v>22</v>
      </c>
      <c r="B50" s="11" t="s">
        <v>31</v>
      </c>
      <c r="C50" s="14">
        <v>38</v>
      </c>
      <c r="D50" s="14">
        <v>3206</v>
      </c>
      <c r="E50" s="7">
        <v>42674</v>
      </c>
      <c r="F50" s="11" t="s">
        <v>114</v>
      </c>
      <c r="G50" s="15">
        <v>448</v>
      </c>
      <c r="H50" s="13">
        <v>19.439726220168879</v>
      </c>
      <c r="I50">
        <v>38</v>
      </c>
      <c r="J50" s="9">
        <v>11</v>
      </c>
      <c r="K50">
        <f>YEAR(Table1[[#This Row],[Joining_Date]])</f>
        <v>2016</v>
      </c>
      <c r="L50">
        <f>MONTH(Table1[[#This Row],[Joining_Date]])</f>
        <v>10</v>
      </c>
    </row>
    <row r="51" spans="1:12" x14ac:dyDescent="0.3">
      <c r="A51" s="14">
        <v>35</v>
      </c>
      <c r="B51" s="11" t="s">
        <v>44</v>
      </c>
      <c r="C51" s="14">
        <v>38</v>
      </c>
      <c r="D51" s="14">
        <v>4757</v>
      </c>
      <c r="E51" s="7">
        <v>43069</v>
      </c>
      <c r="F51" s="11" t="s">
        <v>110</v>
      </c>
      <c r="G51" s="15">
        <v>227</v>
      </c>
      <c r="H51" s="13">
        <v>13.31531078767101</v>
      </c>
      <c r="I51">
        <v>40</v>
      </c>
      <c r="J51" s="9">
        <v>15</v>
      </c>
      <c r="K51">
        <f>YEAR(Table1[[#This Row],[Joining_Date]])</f>
        <v>2017</v>
      </c>
      <c r="L51">
        <f>MONTH(Table1[[#This Row],[Joining_Date]])</f>
        <v>11</v>
      </c>
    </row>
    <row r="52" spans="1:12" x14ac:dyDescent="0.3">
      <c r="A52" s="14">
        <v>72</v>
      </c>
      <c r="B52" s="11" t="s">
        <v>81</v>
      </c>
      <c r="C52" s="14">
        <v>38</v>
      </c>
      <c r="D52" s="14">
        <v>8530</v>
      </c>
      <c r="E52" s="7">
        <v>44196</v>
      </c>
      <c r="F52" s="11" t="s">
        <v>112</v>
      </c>
      <c r="G52" s="15">
        <v>784</v>
      </c>
      <c r="H52" s="13">
        <v>13.184251839739019</v>
      </c>
      <c r="I52">
        <v>55</v>
      </c>
      <c r="J52" s="9">
        <v>9</v>
      </c>
      <c r="K52">
        <f>YEAR(Table1[[#This Row],[Joining_Date]])</f>
        <v>2020</v>
      </c>
      <c r="L52">
        <f>MONTH(Table1[[#This Row],[Joining_Date]])</f>
        <v>12</v>
      </c>
    </row>
    <row r="53" spans="1:12" x14ac:dyDescent="0.3">
      <c r="A53" s="14">
        <v>16</v>
      </c>
      <c r="B53" s="11" t="s">
        <v>25</v>
      </c>
      <c r="C53" s="14">
        <v>39</v>
      </c>
      <c r="D53" s="14">
        <v>10385</v>
      </c>
      <c r="E53" s="7">
        <v>42490</v>
      </c>
      <c r="F53" s="11" t="s">
        <v>110</v>
      </c>
      <c r="G53" s="15">
        <v>617</v>
      </c>
      <c r="H53" s="13">
        <v>9.8443470941186888</v>
      </c>
      <c r="I53">
        <v>44</v>
      </c>
      <c r="J53" s="9">
        <v>10</v>
      </c>
      <c r="K53">
        <f>YEAR(Table1[[#This Row],[Joining_Date]])</f>
        <v>2016</v>
      </c>
      <c r="L53">
        <f>MONTH(Table1[[#This Row],[Joining_Date]])</f>
        <v>4</v>
      </c>
    </row>
    <row r="54" spans="1:12" x14ac:dyDescent="0.3">
      <c r="A54" s="14">
        <v>25</v>
      </c>
      <c r="B54" s="11" t="s">
        <v>34</v>
      </c>
      <c r="C54" s="14">
        <v>39</v>
      </c>
      <c r="D54" s="14">
        <v>10721</v>
      </c>
      <c r="E54" s="7">
        <v>42766</v>
      </c>
      <c r="F54" s="11" t="s">
        <v>114</v>
      </c>
      <c r="G54" s="15">
        <v>280</v>
      </c>
      <c r="H54" s="13">
        <v>11.134294166214049</v>
      </c>
      <c r="I54">
        <v>26</v>
      </c>
      <c r="J54" s="9">
        <v>7</v>
      </c>
      <c r="K54">
        <f>YEAR(Table1[[#This Row],[Joining_Date]])</f>
        <v>2017</v>
      </c>
      <c r="L54">
        <f>MONTH(Table1[[#This Row],[Joining_Date]])</f>
        <v>1</v>
      </c>
    </row>
    <row r="55" spans="1:12" x14ac:dyDescent="0.3">
      <c r="A55" s="14">
        <v>8</v>
      </c>
      <c r="B55" s="11" t="s">
        <v>17</v>
      </c>
      <c r="C55" s="14">
        <v>40</v>
      </c>
      <c r="D55" s="14">
        <v>13965</v>
      </c>
      <c r="E55" s="7">
        <v>42247</v>
      </c>
      <c r="F55" s="11" t="s">
        <v>114</v>
      </c>
      <c r="G55" s="15">
        <v>611</v>
      </c>
      <c r="H55" s="13">
        <v>6.2802119749065204</v>
      </c>
      <c r="I55">
        <v>31</v>
      </c>
      <c r="J55" s="9">
        <v>14</v>
      </c>
      <c r="K55">
        <f>YEAR(Table1[[#This Row],[Joining_Date]])</f>
        <v>2015</v>
      </c>
      <c r="L55">
        <f>MONTH(Table1[[#This Row],[Joining_Date]])</f>
        <v>8</v>
      </c>
    </row>
    <row r="56" spans="1:12" x14ac:dyDescent="0.3">
      <c r="A56" s="14">
        <v>70</v>
      </c>
      <c r="B56" s="11" t="s">
        <v>79</v>
      </c>
      <c r="C56" s="14">
        <v>40</v>
      </c>
      <c r="D56" s="14">
        <v>11901</v>
      </c>
      <c r="E56" s="7">
        <v>44135</v>
      </c>
      <c r="F56" s="11" t="s">
        <v>110</v>
      </c>
      <c r="G56" s="15">
        <v>924</v>
      </c>
      <c r="H56" s="13">
        <v>14.6493232766353</v>
      </c>
      <c r="I56">
        <v>44</v>
      </c>
      <c r="J56" s="9">
        <v>4</v>
      </c>
      <c r="K56">
        <f>YEAR(Table1[[#This Row],[Joining_Date]])</f>
        <v>2020</v>
      </c>
      <c r="L56">
        <f>MONTH(Table1[[#This Row],[Joining_Date]])</f>
        <v>10</v>
      </c>
    </row>
    <row r="57" spans="1:12" x14ac:dyDescent="0.3">
      <c r="A57" s="14">
        <v>11</v>
      </c>
      <c r="B57" s="11" t="s">
        <v>20</v>
      </c>
      <c r="C57" s="14">
        <v>41</v>
      </c>
      <c r="D57" s="14">
        <v>8056</v>
      </c>
      <c r="E57" s="7">
        <v>42338</v>
      </c>
      <c r="F57" s="11" t="s">
        <v>110</v>
      </c>
      <c r="G57" s="15">
        <v>319</v>
      </c>
      <c r="H57" s="13">
        <v>13.109526824151599</v>
      </c>
      <c r="I57">
        <v>44</v>
      </c>
      <c r="J57" s="9">
        <v>13</v>
      </c>
      <c r="K57">
        <f>YEAR(Table1[[#This Row],[Joining_Date]])</f>
        <v>2015</v>
      </c>
      <c r="L57">
        <f>MONTH(Table1[[#This Row],[Joining_Date]])</f>
        <v>11</v>
      </c>
    </row>
    <row r="58" spans="1:12" x14ac:dyDescent="0.3">
      <c r="A58" s="14">
        <v>14</v>
      </c>
      <c r="B58" s="11" t="s">
        <v>23</v>
      </c>
      <c r="C58" s="14">
        <v>41</v>
      </c>
      <c r="D58" s="14">
        <v>6840</v>
      </c>
      <c r="E58" s="7">
        <v>42429</v>
      </c>
      <c r="F58" s="11" t="s">
        <v>112</v>
      </c>
      <c r="G58" s="15">
        <v>145</v>
      </c>
      <c r="H58" s="13">
        <v>19.637781191938021</v>
      </c>
      <c r="I58">
        <v>36</v>
      </c>
      <c r="J58" s="9">
        <v>2</v>
      </c>
      <c r="K58">
        <f>YEAR(Table1[[#This Row],[Joining_Date]])</f>
        <v>2016</v>
      </c>
      <c r="L58">
        <f>MONTH(Table1[[#This Row],[Joining_Date]])</f>
        <v>2</v>
      </c>
    </row>
    <row r="59" spans="1:12" x14ac:dyDescent="0.3">
      <c r="A59" s="14">
        <v>18</v>
      </c>
      <c r="B59" s="11" t="s">
        <v>27</v>
      </c>
      <c r="C59" s="14">
        <v>41</v>
      </c>
      <c r="D59" s="14">
        <v>9910</v>
      </c>
      <c r="E59" s="7">
        <v>42551</v>
      </c>
      <c r="F59" s="11" t="s">
        <v>114</v>
      </c>
      <c r="G59" s="15">
        <v>991</v>
      </c>
      <c r="H59" s="13">
        <v>9.0624837689311128</v>
      </c>
      <c r="I59">
        <v>32</v>
      </c>
      <c r="J59" s="9">
        <v>9</v>
      </c>
      <c r="K59">
        <f>YEAR(Table1[[#This Row],[Joining_Date]])</f>
        <v>2016</v>
      </c>
      <c r="L59">
        <f>MONTH(Table1[[#This Row],[Joining_Date]])</f>
        <v>6</v>
      </c>
    </row>
    <row r="60" spans="1:12" x14ac:dyDescent="0.3">
      <c r="A60" s="14">
        <v>75</v>
      </c>
      <c r="B60" s="11" t="s">
        <v>84</v>
      </c>
      <c r="C60" s="14">
        <v>41</v>
      </c>
      <c r="D60" s="14">
        <v>3663</v>
      </c>
      <c r="E60" s="7">
        <v>44286</v>
      </c>
      <c r="F60" s="11" t="s">
        <v>111</v>
      </c>
      <c r="G60" s="15">
        <v>875</v>
      </c>
      <c r="H60" s="13">
        <v>19.417858457358712</v>
      </c>
      <c r="I60">
        <v>38</v>
      </c>
      <c r="J60" s="9">
        <v>13</v>
      </c>
      <c r="K60">
        <f>YEAR(Table1[[#This Row],[Joining_Date]])</f>
        <v>2021</v>
      </c>
      <c r="L60">
        <f>MONTH(Table1[[#This Row],[Joining_Date]])</f>
        <v>3</v>
      </c>
    </row>
    <row r="61" spans="1:12" x14ac:dyDescent="0.3">
      <c r="A61" s="14">
        <v>85</v>
      </c>
      <c r="B61" s="11" t="s">
        <v>94</v>
      </c>
      <c r="C61" s="14">
        <v>41</v>
      </c>
      <c r="D61" s="14">
        <v>9585</v>
      </c>
      <c r="E61" s="7">
        <v>44592</v>
      </c>
      <c r="F61" s="11" t="s">
        <v>110</v>
      </c>
      <c r="G61" s="15">
        <v>899</v>
      </c>
      <c r="H61" s="13">
        <v>17.673129664541818</v>
      </c>
      <c r="I61">
        <v>39</v>
      </c>
      <c r="J61" s="9">
        <v>7</v>
      </c>
      <c r="K61">
        <f>YEAR(Table1[[#This Row],[Joining_Date]])</f>
        <v>2022</v>
      </c>
      <c r="L61">
        <f>MONTH(Table1[[#This Row],[Joining_Date]])</f>
        <v>1</v>
      </c>
    </row>
    <row r="62" spans="1:12" x14ac:dyDescent="0.3">
      <c r="A62" s="14">
        <v>88</v>
      </c>
      <c r="B62" s="11" t="s">
        <v>97</v>
      </c>
      <c r="C62" s="14">
        <v>41</v>
      </c>
      <c r="D62" s="14">
        <v>14649</v>
      </c>
      <c r="E62" s="7">
        <v>44681</v>
      </c>
      <c r="F62" s="11" t="s">
        <v>111</v>
      </c>
      <c r="G62" s="15">
        <v>150</v>
      </c>
      <c r="H62" s="13">
        <v>9.2278216216009987</v>
      </c>
      <c r="I62">
        <v>58</v>
      </c>
      <c r="J62" s="9">
        <v>6</v>
      </c>
      <c r="K62">
        <f>YEAR(Table1[[#This Row],[Joining_Date]])</f>
        <v>2022</v>
      </c>
      <c r="L62">
        <f>MONTH(Table1[[#This Row],[Joining_Date]])</f>
        <v>4</v>
      </c>
    </row>
    <row r="63" spans="1:12" x14ac:dyDescent="0.3">
      <c r="A63" s="14">
        <v>26</v>
      </c>
      <c r="B63" s="11" t="s">
        <v>35</v>
      </c>
      <c r="C63" s="14">
        <v>42</v>
      </c>
      <c r="D63" s="14">
        <v>10035</v>
      </c>
      <c r="E63" s="7">
        <v>42794</v>
      </c>
      <c r="F63" s="11" t="s">
        <v>111</v>
      </c>
      <c r="G63" s="15">
        <v>706</v>
      </c>
      <c r="H63" s="13">
        <v>7.5994148010626867</v>
      </c>
      <c r="I63">
        <v>47</v>
      </c>
      <c r="J63" s="9">
        <v>17</v>
      </c>
      <c r="K63">
        <f>YEAR(Table1[[#This Row],[Joining_Date]])</f>
        <v>2017</v>
      </c>
      <c r="L63">
        <f>MONTH(Table1[[#This Row],[Joining_Date]])</f>
        <v>2</v>
      </c>
    </row>
    <row r="64" spans="1:12" x14ac:dyDescent="0.3">
      <c r="A64" s="14">
        <v>40</v>
      </c>
      <c r="B64" s="11" t="s">
        <v>49</v>
      </c>
      <c r="C64" s="14">
        <v>42</v>
      </c>
      <c r="D64" s="14">
        <v>6242</v>
      </c>
      <c r="E64" s="7">
        <v>43220</v>
      </c>
      <c r="F64" s="11" t="s">
        <v>112</v>
      </c>
      <c r="G64" s="15">
        <v>669</v>
      </c>
      <c r="H64" s="13">
        <v>16.36769165696554</v>
      </c>
      <c r="I64">
        <v>58</v>
      </c>
      <c r="J64" s="9">
        <v>17</v>
      </c>
      <c r="K64">
        <f>YEAR(Table1[[#This Row],[Joining_Date]])</f>
        <v>2018</v>
      </c>
      <c r="L64">
        <f>MONTH(Table1[[#This Row],[Joining_Date]])</f>
        <v>4</v>
      </c>
    </row>
    <row r="65" spans="1:12" x14ac:dyDescent="0.3">
      <c r="A65" s="14">
        <v>77</v>
      </c>
      <c r="B65" s="11" t="s">
        <v>86</v>
      </c>
      <c r="C65" s="14">
        <v>42</v>
      </c>
      <c r="D65" s="14">
        <v>10994</v>
      </c>
      <c r="E65" s="7">
        <v>44347</v>
      </c>
      <c r="F65" s="11" t="s">
        <v>110</v>
      </c>
      <c r="G65" s="15">
        <v>499</v>
      </c>
      <c r="H65" s="13">
        <v>7.936867021839447</v>
      </c>
      <c r="I65">
        <v>46</v>
      </c>
      <c r="J65" s="9">
        <v>13</v>
      </c>
      <c r="K65">
        <f>YEAR(Table1[[#This Row],[Joining_Date]])</f>
        <v>2021</v>
      </c>
      <c r="L65">
        <f>MONTH(Table1[[#This Row],[Joining_Date]])</f>
        <v>5</v>
      </c>
    </row>
    <row r="66" spans="1:12" x14ac:dyDescent="0.3">
      <c r="A66" s="14">
        <v>82</v>
      </c>
      <c r="B66" s="11" t="s">
        <v>91</v>
      </c>
      <c r="C66" s="14">
        <v>42</v>
      </c>
      <c r="D66" s="14">
        <v>6763</v>
      </c>
      <c r="E66" s="7">
        <v>44500</v>
      </c>
      <c r="F66" s="11" t="s">
        <v>113</v>
      </c>
      <c r="G66" s="15">
        <v>191</v>
      </c>
      <c r="H66" s="13">
        <v>15.24510160124535</v>
      </c>
      <c r="I66">
        <v>22</v>
      </c>
      <c r="J66" s="9">
        <v>3</v>
      </c>
      <c r="K66">
        <f>YEAR(Table1[[#This Row],[Joining_Date]])</f>
        <v>2021</v>
      </c>
      <c r="L66">
        <f>MONTH(Table1[[#This Row],[Joining_Date]])</f>
        <v>10</v>
      </c>
    </row>
    <row r="67" spans="1:12" x14ac:dyDescent="0.3">
      <c r="A67" s="14">
        <v>43</v>
      </c>
      <c r="B67" s="11" t="s">
        <v>52</v>
      </c>
      <c r="C67" s="14">
        <v>43</v>
      </c>
      <c r="D67" s="14">
        <v>9668</v>
      </c>
      <c r="E67" s="7">
        <v>43312</v>
      </c>
      <c r="F67" s="11" t="s">
        <v>114</v>
      </c>
      <c r="G67" s="15">
        <v>785</v>
      </c>
      <c r="H67" s="13">
        <v>5.6900396303262912</v>
      </c>
      <c r="I67">
        <v>24</v>
      </c>
      <c r="J67" s="9">
        <v>14</v>
      </c>
      <c r="K67">
        <f>YEAR(Table1[[#This Row],[Joining_Date]])</f>
        <v>2018</v>
      </c>
      <c r="L67">
        <f>MONTH(Table1[[#This Row],[Joining_Date]])</f>
        <v>7</v>
      </c>
    </row>
    <row r="68" spans="1:12" x14ac:dyDescent="0.3">
      <c r="A68" s="14">
        <v>61</v>
      </c>
      <c r="B68" s="11" t="s">
        <v>70</v>
      </c>
      <c r="C68" s="14">
        <v>43</v>
      </c>
      <c r="D68" s="14">
        <v>14494</v>
      </c>
      <c r="E68" s="7">
        <v>43861</v>
      </c>
      <c r="F68" s="11" t="s">
        <v>110</v>
      </c>
      <c r="G68" s="15">
        <v>781</v>
      </c>
      <c r="H68" s="13">
        <v>14.88040447428418</v>
      </c>
      <c r="I68">
        <v>48</v>
      </c>
      <c r="J68" s="9">
        <v>0</v>
      </c>
      <c r="K68">
        <f>YEAR(Table1[[#This Row],[Joining_Date]])</f>
        <v>2020</v>
      </c>
      <c r="L68">
        <f>MONTH(Table1[[#This Row],[Joining_Date]])</f>
        <v>1</v>
      </c>
    </row>
    <row r="69" spans="1:12" x14ac:dyDescent="0.3">
      <c r="A69" s="14">
        <v>76</v>
      </c>
      <c r="B69" s="11" t="s">
        <v>85</v>
      </c>
      <c r="C69" s="14">
        <v>43</v>
      </c>
      <c r="D69" s="14">
        <v>4998</v>
      </c>
      <c r="E69" s="7">
        <v>44316</v>
      </c>
      <c r="F69" s="11" t="s">
        <v>113</v>
      </c>
      <c r="G69" s="15">
        <v>611</v>
      </c>
      <c r="H69" s="13">
        <v>18.580259629340961</v>
      </c>
      <c r="I69">
        <v>58</v>
      </c>
      <c r="J69" s="9">
        <v>8</v>
      </c>
      <c r="K69">
        <f>YEAR(Table1[[#This Row],[Joining_Date]])</f>
        <v>2021</v>
      </c>
      <c r="L69">
        <f>MONTH(Table1[[#This Row],[Joining_Date]])</f>
        <v>4</v>
      </c>
    </row>
    <row r="70" spans="1:12" x14ac:dyDescent="0.3">
      <c r="A70" s="14">
        <v>27</v>
      </c>
      <c r="B70" s="11" t="s">
        <v>36</v>
      </c>
      <c r="C70" s="14">
        <v>44</v>
      </c>
      <c r="D70" s="14">
        <v>4484</v>
      </c>
      <c r="E70" s="7">
        <v>42825</v>
      </c>
      <c r="F70" s="11" t="s">
        <v>112</v>
      </c>
      <c r="G70" s="15">
        <v>198</v>
      </c>
      <c r="H70" s="13">
        <v>7.3465556400662901</v>
      </c>
      <c r="I70">
        <v>33</v>
      </c>
      <c r="J70" s="9">
        <v>4</v>
      </c>
      <c r="K70">
        <f>YEAR(Table1[[#This Row],[Joining_Date]])</f>
        <v>2017</v>
      </c>
      <c r="L70">
        <f>MONTH(Table1[[#This Row],[Joining_Date]])</f>
        <v>3</v>
      </c>
    </row>
    <row r="71" spans="1:12" x14ac:dyDescent="0.3">
      <c r="A71" s="14">
        <v>29</v>
      </c>
      <c r="B71" s="11" t="s">
        <v>38</v>
      </c>
      <c r="C71" s="14">
        <v>45</v>
      </c>
      <c r="D71" s="14">
        <v>3863</v>
      </c>
      <c r="E71" s="7">
        <v>42886</v>
      </c>
      <c r="F71" s="11" t="s">
        <v>111</v>
      </c>
      <c r="G71" s="15">
        <v>215</v>
      </c>
      <c r="H71" s="13">
        <v>13.238399970591811</v>
      </c>
      <c r="I71">
        <v>38</v>
      </c>
      <c r="J71" s="9">
        <v>3</v>
      </c>
      <c r="K71">
        <f>YEAR(Table1[[#This Row],[Joining_Date]])</f>
        <v>2017</v>
      </c>
      <c r="L71">
        <f>MONTH(Table1[[#This Row],[Joining_Date]])</f>
        <v>5</v>
      </c>
    </row>
    <row r="72" spans="1:12" x14ac:dyDescent="0.3">
      <c r="A72" s="14">
        <v>46</v>
      </c>
      <c r="B72" s="11" t="s">
        <v>55</v>
      </c>
      <c r="C72" s="14">
        <v>45</v>
      </c>
      <c r="D72" s="14">
        <v>6157</v>
      </c>
      <c r="E72" s="7">
        <v>43404</v>
      </c>
      <c r="F72" s="11" t="s">
        <v>114</v>
      </c>
      <c r="G72" s="15">
        <v>387</v>
      </c>
      <c r="H72" s="13">
        <v>15.554867890700359</v>
      </c>
      <c r="I72">
        <v>48</v>
      </c>
      <c r="J72" s="9">
        <v>17</v>
      </c>
      <c r="K72">
        <f>YEAR(Table1[[#This Row],[Joining_Date]])</f>
        <v>2018</v>
      </c>
      <c r="L72">
        <f>MONTH(Table1[[#This Row],[Joining_Date]])</f>
        <v>10</v>
      </c>
    </row>
    <row r="73" spans="1:12" x14ac:dyDescent="0.3">
      <c r="A73" s="14">
        <v>99</v>
      </c>
      <c r="B73" s="11" t="s">
        <v>108</v>
      </c>
      <c r="C73" s="14">
        <v>45</v>
      </c>
      <c r="D73" s="14">
        <v>11164</v>
      </c>
      <c r="E73" s="7">
        <v>45016</v>
      </c>
      <c r="F73" s="11" t="s">
        <v>113</v>
      </c>
      <c r="G73" s="15">
        <v>791</v>
      </c>
      <c r="H73" s="13">
        <v>19.8575771300101</v>
      </c>
      <c r="I73">
        <v>35</v>
      </c>
      <c r="J73" s="9">
        <v>14</v>
      </c>
      <c r="K73">
        <f>YEAR(Table1[[#This Row],[Joining_Date]])</f>
        <v>2023</v>
      </c>
      <c r="L73">
        <f>MONTH(Table1[[#This Row],[Joining_Date]])</f>
        <v>3</v>
      </c>
    </row>
    <row r="74" spans="1:12" x14ac:dyDescent="0.3">
      <c r="A74" s="14">
        <v>2</v>
      </c>
      <c r="B74" s="11" t="s">
        <v>11</v>
      </c>
      <c r="C74" s="14">
        <v>46</v>
      </c>
      <c r="D74" s="14">
        <v>6104</v>
      </c>
      <c r="E74" s="7">
        <v>42063</v>
      </c>
      <c r="F74" s="11" t="s">
        <v>110</v>
      </c>
      <c r="G74" s="15">
        <v>915</v>
      </c>
      <c r="H74" s="13">
        <v>10.40285962116894</v>
      </c>
      <c r="I74">
        <v>58</v>
      </c>
      <c r="J74" s="9">
        <v>4</v>
      </c>
      <c r="K74">
        <f>YEAR(Table1[[#This Row],[Joining_Date]])</f>
        <v>2015</v>
      </c>
      <c r="L74">
        <f>MONTH(Table1[[#This Row],[Joining_Date]])</f>
        <v>2</v>
      </c>
    </row>
    <row r="75" spans="1:12" x14ac:dyDescent="0.3">
      <c r="A75" s="14">
        <v>59</v>
      </c>
      <c r="B75" s="11" t="s">
        <v>68</v>
      </c>
      <c r="C75" s="14">
        <v>46</v>
      </c>
      <c r="D75" s="14">
        <v>13230</v>
      </c>
      <c r="E75" s="7">
        <v>43799</v>
      </c>
      <c r="F75" s="11" t="s">
        <v>111</v>
      </c>
      <c r="G75" s="15">
        <v>138</v>
      </c>
      <c r="H75" s="13">
        <v>12.54704387870132</v>
      </c>
      <c r="I75">
        <v>21</v>
      </c>
      <c r="J75" s="9">
        <v>8</v>
      </c>
      <c r="K75">
        <f>YEAR(Table1[[#This Row],[Joining_Date]])</f>
        <v>2019</v>
      </c>
      <c r="L75">
        <f>MONTH(Table1[[#This Row],[Joining_Date]])</f>
        <v>11</v>
      </c>
    </row>
    <row r="76" spans="1:12" x14ac:dyDescent="0.3">
      <c r="A76" s="14">
        <v>79</v>
      </c>
      <c r="B76" s="11" t="s">
        <v>88</v>
      </c>
      <c r="C76" s="14">
        <v>46</v>
      </c>
      <c r="D76" s="14">
        <v>14935</v>
      </c>
      <c r="E76" s="7">
        <v>44408</v>
      </c>
      <c r="F76" s="11" t="s">
        <v>110</v>
      </c>
      <c r="G76" s="15">
        <v>982</v>
      </c>
      <c r="H76" s="13">
        <v>6.5116700206614002</v>
      </c>
      <c r="I76">
        <v>45</v>
      </c>
      <c r="J76" s="9">
        <v>18</v>
      </c>
      <c r="K76">
        <f>YEAR(Table1[[#This Row],[Joining_Date]])</f>
        <v>2021</v>
      </c>
      <c r="L76">
        <f>MONTH(Table1[[#This Row],[Joining_Date]])</f>
        <v>7</v>
      </c>
    </row>
    <row r="77" spans="1:12" x14ac:dyDescent="0.3">
      <c r="A77" s="14">
        <v>19</v>
      </c>
      <c r="B77" s="11" t="s">
        <v>28</v>
      </c>
      <c r="C77" s="14">
        <v>47</v>
      </c>
      <c r="D77" s="14">
        <v>12062</v>
      </c>
      <c r="E77" s="7">
        <v>42582</v>
      </c>
      <c r="F77" s="11" t="s">
        <v>111</v>
      </c>
      <c r="G77" s="15">
        <v>844</v>
      </c>
      <c r="H77" s="13">
        <v>11.58457131058454</v>
      </c>
      <c r="I77">
        <v>38</v>
      </c>
      <c r="J77" s="9">
        <v>15</v>
      </c>
      <c r="K77">
        <f>YEAR(Table1[[#This Row],[Joining_Date]])</f>
        <v>2016</v>
      </c>
      <c r="L77">
        <f>MONTH(Table1[[#This Row],[Joining_Date]])</f>
        <v>7</v>
      </c>
    </row>
    <row r="78" spans="1:12" x14ac:dyDescent="0.3">
      <c r="A78" s="14">
        <v>66</v>
      </c>
      <c r="B78" s="11" t="s">
        <v>75</v>
      </c>
      <c r="C78" s="14">
        <v>48</v>
      </c>
      <c r="D78" s="14">
        <v>13867</v>
      </c>
      <c r="E78" s="7">
        <v>44012</v>
      </c>
      <c r="F78" s="11" t="s">
        <v>114</v>
      </c>
      <c r="G78" s="15">
        <v>507</v>
      </c>
      <c r="H78" s="13">
        <v>13.78663371910195</v>
      </c>
      <c r="I78">
        <v>20</v>
      </c>
      <c r="J78" s="9">
        <v>4</v>
      </c>
      <c r="K78">
        <f>YEAR(Table1[[#This Row],[Joining_Date]])</f>
        <v>2020</v>
      </c>
      <c r="L78">
        <f>MONTH(Table1[[#This Row],[Joining_Date]])</f>
        <v>6</v>
      </c>
    </row>
    <row r="79" spans="1:12" x14ac:dyDescent="0.3">
      <c r="A79" s="14">
        <v>23</v>
      </c>
      <c r="B79" s="11" t="s">
        <v>32</v>
      </c>
      <c r="C79" s="14">
        <v>50</v>
      </c>
      <c r="D79" s="14">
        <v>8134</v>
      </c>
      <c r="E79" s="7">
        <v>42704</v>
      </c>
      <c r="F79" s="11" t="s">
        <v>114</v>
      </c>
      <c r="G79" s="15">
        <v>596</v>
      </c>
      <c r="H79" s="13">
        <v>17.539701807683091</v>
      </c>
      <c r="I79">
        <v>31</v>
      </c>
      <c r="J79" s="9">
        <v>7</v>
      </c>
      <c r="K79">
        <f>YEAR(Table1[[#This Row],[Joining_Date]])</f>
        <v>2016</v>
      </c>
      <c r="L79">
        <f>MONTH(Table1[[#This Row],[Joining_Date]])</f>
        <v>11</v>
      </c>
    </row>
    <row r="80" spans="1:12" x14ac:dyDescent="0.3">
      <c r="A80" s="14">
        <v>94</v>
      </c>
      <c r="B80" s="11" t="s">
        <v>103</v>
      </c>
      <c r="C80" s="14">
        <v>50</v>
      </c>
      <c r="D80" s="14">
        <v>14344</v>
      </c>
      <c r="E80" s="7">
        <v>44865</v>
      </c>
      <c r="F80" s="11" t="s">
        <v>112</v>
      </c>
      <c r="G80" s="15">
        <v>249</v>
      </c>
      <c r="H80" s="13">
        <v>17.052213955772729</v>
      </c>
      <c r="I80">
        <v>52</v>
      </c>
      <c r="J80" s="9">
        <v>11</v>
      </c>
      <c r="K80">
        <f>YEAR(Table1[[#This Row],[Joining_Date]])</f>
        <v>2022</v>
      </c>
      <c r="L80">
        <f>MONTH(Table1[[#This Row],[Joining_Date]])</f>
        <v>10</v>
      </c>
    </row>
    <row r="81" spans="1:12" x14ac:dyDescent="0.3">
      <c r="A81" s="14">
        <v>62</v>
      </c>
      <c r="B81" s="11" t="s">
        <v>71</v>
      </c>
      <c r="C81" s="14">
        <v>51</v>
      </c>
      <c r="D81" s="14">
        <v>13429</v>
      </c>
      <c r="E81" s="7">
        <v>43890</v>
      </c>
      <c r="F81" s="11" t="s">
        <v>114</v>
      </c>
      <c r="G81" s="15">
        <v>858</v>
      </c>
      <c r="H81" s="13">
        <v>7.4440164062214453</v>
      </c>
      <c r="I81">
        <v>56</v>
      </c>
      <c r="J81" s="9">
        <v>15</v>
      </c>
      <c r="K81">
        <f>YEAR(Table1[[#This Row],[Joining_Date]])</f>
        <v>2020</v>
      </c>
      <c r="L81">
        <f>MONTH(Table1[[#This Row],[Joining_Date]])</f>
        <v>2</v>
      </c>
    </row>
    <row r="82" spans="1:12" x14ac:dyDescent="0.3">
      <c r="A82" s="14">
        <v>49</v>
      </c>
      <c r="B82" s="11" t="s">
        <v>58</v>
      </c>
      <c r="C82" s="14">
        <v>52</v>
      </c>
      <c r="D82" s="14">
        <v>13921</v>
      </c>
      <c r="E82" s="7">
        <v>43496</v>
      </c>
      <c r="F82" s="11" t="s">
        <v>112</v>
      </c>
      <c r="G82" s="15">
        <v>738</v>
      </c>
      <c r="H82" s="13">
        <v>12.374238126752481</v>
      </c>
      <c r="I82">
        <v>31</v>
      </c>
      <c r="J82" s="9">
        <v>0</v>
      </c>
      <c r="K82">
        <f>YEAR(Table1[[#This Row],[Joining_Date]])</f>
        <v>2019</v>
      </c>
      <c r="L82">
        <f>MONTH(Table1[[#This Row],[Joining_Date]])</f>
        <v>1</v>
      </c>
    </row>
    <row r="83" spans="1:12" x14ac:dyDescent="0.3">
      <c r="A83" s="14">
        <v>92</v>
      </c>
      <c r="B83" s="11" t="s">
        <v>101</v>
      </c>
      <c r="C83" s="14">
        <v>52</v>
      </c>
      <c r="D83" s="14">
        <v>6696</v>
      </c>
      <c r="E83" s="7">
        <v>44804</v>
      </c>
      <c r="F83" s="11" t="s">
        <v>111</v>
      </c>
      <c r="G83" s="15">
        <v>289</v>
      </c>
      <c r="H83" s="13">
        <v>18.162080202905791</v>
      </c>
      <c r="I83">
        <v>47</v>
      </c>
      <c r="J83" s="9">
        <v>11</v>
      </c>
      <c r="K83">
        <f>YEAR(Table1[[#This Row],[Joining_Date]])</f>
        <v>2022</v>
      </c>
      <c r="L83">
        <f>MONTH(Table1[[#This Row],[Joining_Date]])</f>
        <v>8</v>
      </c>
    </row>
    <row r="84" spans="1:12" x14ac:dyDescent="0.3">
      <c r="A84" s="14">
        <v>93</v>
      </c>
      <c r="B84" s="11" t="s">
        <v>102</v>
      </c>
      <c r="C84" s="14">
        <v>52</v>
      </c>
      <c r="D84" s="14">
        <v>14191</v>
      </c>
      <c r="E84" s="7">
        <v>44834</v>
      </c>
      <c r="F84" s="11" t="s">
        <v>111</v>
      </c>
      <c r="G84" s="15">
        <v>224</v>
      </c>
      <c r="H84" s="13">
        <v>16.02606565705829</v>
      </c>
      <c r="I84">
        <v>44</v>
      </c>
      <c r="J84" s="9">
        <v>0</v>
      </c>
      <c r="K84">
        <f>YEAR(Table1[[#This Row],[Joining_Date]])</f>
        <v>2022</v>
      </c>
      <c r="L84">
        <f>MONTH(Table1[[#This Row],[Joining_Date]])</f>
        <v>9</v>
      </c>
    </row>
    <row r="85" spans="1:12" x14ac:dyDescent="0.3">
      <c r="A85" s="14">
        <v>12</v>
      </c>
      <c r="B85" s="11" t="s">
        <v>21</v>
      </c>
      <c r="C85" s="14">
        <v>53</v>
      </c>
      <c r="D85" s="14">
        <v>11110</v>
      </c>
      <c r="E85" s="7">
        <v>42369</v>
      </c>
      <c r="F85" s="11" t="s">
        <v>113</v>
      </c>
      <c r="G85" s="15">
        <v>257</v>
      </c>
      <c r="H85" s="13">
        <v>14.5614485224731</v>
      </c>
      <c r="I85">
        <v>54</v>
      </c>
      <c r="J85" s="9">
        <v>14</v>
      </c>
      <c r="K85">
        <f>YEAR(Table1[[#This Row],[Joining_Date]])</f>
        <v>2015</v>
      </c>
      <c r="L85">
        <f>MONTH(Table1[[#This Row],[Joining_Date]])</f>
        <v>12</v>
      </c>
    </row>
    <row r="86" spans="1:12" x14ac:dyDescent="0.3">
      <c r="A86" s="14">
        <v>52</v>
      </c>
      <c r="B86" s="11" t="s">
        <v>61</v>
      </c>
      <c r="C86" s="14">
        <v>53</v>
      </c>
      <c r="D86" s="14">
        <v>5693</v>
      </c>
      <c r="E86" s="7">
        <v>43585</v>
      </c>
      <c r="F86" s="11" t="s">
        <v>113</v>
      </c>
      <c r="G86" s="15">
        <v>485</v>
      </c>
      <c r="H86" s="13">
        <v>11.507774738569591</v>
      </c>
      <c r="I86">
        <v>36</v>
      </c>
      <c r="J86" s="9">
        <v>14</v>
      </c>
      <c r="K86">
        <f>YEAR(Table1[[#This Row],[Joining_Date]])</f>
        <v>2019</v>
      </c>
      <c r="L86">
        <f>MONTH(Table1[[#This Row],[Joining_Date]])</f>
        <v>4</v>
      </c>
    </row>
    <row r="87" spans="1:12" x14ac:dyDescent="0.3">
      <c r="A87" s="14">
        <v>64</v>
      </c>
      <c r="B87" s="11" t="s">
        <v>73</v>
      </c>
      <c r="C87" s="14">
        <v>53</v>
      </c>
      <c r="D87" s="14">
        <v>4306</v>
      </c>
      <c r="E87" s="7">
        <v>43951</v>
      </c>
      <c r="F87" s="11" t="s">
        <v>110</v>
      </c>
      <c r="G87" s="15">
        <v>966</v>
      </c>
      <c r="H87" s="13">
        <v>14.636289173094729</v>
      </c>
      <c r="I87">
        <v>38</v>
      </c>
      <c r="J87" s="9">
        <v>16</v>
      </c>
      <c r="K87">
        <f>YEAR(Table1[[#This Row],[Joining_Date]])</f>
        <v>2020</v>
      </c>
      <c r="L87">
        <f>MONTH(Table1[[#This Row],[Joining_Date]])</f>
        <v>4</v>
      </c>
    </row>
    <row r="88" spans="1:12" x14ac:dyDescent="0.3">
      <c r="A88" s="14">
        <v>33</v>
      </c>
      <c r="B88" s="11" t="s">
        <v>42</v>
      </c>
      <c r="C88" s="14">
        <v>54</v>
      </c>
      <c r="D88" s="14">
        <v>8116</v>
      </c>
      <c r="E88" s="7">
        <v>43008</v>
      </c>
      <c r="F88" s="11" t="s">
        <v>110</v>
      </c>
      <c r="G88" s="15">
        <v>355</v>
      </c>
      <c r="H88" s="13">
        <v>19.32297920994791</v>
      </c>
      <c r="I88">
        <v>31</v>
      </c>
      <c r="J88" s="9">
        <v>19</v>
      </c>
      <c r="K88">
        <f>YEAR(Table1[[#This Row],[Joining_Date]])</f>
        <v>2017</v>
      </c>
      <c r="L88">
        <f>MONTH(Table1[[#This Row],[Joining_Date]])</f>
        <v>9</v>
      </c>
    </row>
    <row r="89" spans="1:12" x14ac:dyDescent="0.3">
      <c r="A89" s="14">
        <v>20</v>
      </c>
      <c r="B89" s="11" t="s">
        <v>29</v>
      </c>
      <c r="C89" s="14">
        <v>55</v>
      </c>
      <c r="D89" s="14">
        <v>9938</v>
      </c>
      <c r="E89" s="7">
        <v>42613</v>
      </c>
      <c r="F89" s="11" t="s">
        <v>113</v>
      </c>
      <c r="G89" s="15">
        <v>136</v>
      </c>
      <c r="H89" s="13">
        <v>6.1768457201339899</v>
      </c>
      <c r="I89">
        <v>55</v>
      </c>
      <c r="J89" s="9">
        <v>7</v>
      </c>
      <c r="K89">
        <f>YEAR(Table1[[#This Row],[Joining_Date]])</f>
        <v>2016</v>
      </c>
      <c r="L89">
        <f>MONTH(Table1[[#This Row],[Joining_Date]])</f>
        <v>8</v>
      </c>
    </row>
    <row r="90" spans="1:12" x14ac:dyDescent="0.3">
      <c r="A90" s="14">
        <v>1</v>
      </c>
      <c r="B90" s="11" t="s">
        <v>10</v>
      </c>
      <c r="C90" s="14">
        <v>56</v>
      </c>
      <c r="D90" s="14">
        <v>11392</v>
      </c>
      <c r="E90" s="7">
        <v>42035</v>
      </c>
      <c r="F90" s="11" t="s">
        <v>110</v>
      </c>
      <c r="G90" s="15">
        <v>928</v>
      </c>
      <c r="H90" s="13">
        <v>17.33900840989487</v>
      </c>
      <c r="I90">
        <v>37</v>
      </c>
      <c r="J90" s="9">
        <v>10</v>
      </c>
      <c r="K90">
        <f>YEAR(Table1[[#This Row],[Joining_Date]])</f>
        <v>2015</v>
      </c>
      <c r="L90">
        <f>MONTH(Table1[[#This Row],[Joining_Date]])</f>
        <v>1</v>
      </c>
    </row>
    <row r="91" spans="1:12" x14ac:dyDescent="0.3">
      <c r="A91" s="14">
        <v>6</v>
      </c>
      <c r="B91" s="11" t="s">
        <v>15</v>
      </c>
      <c r="C91" s="14">
        <v>56</v>
      </c>
      <c r="D91" s="14">
        <v>11996</v>
      </c>
      <c r="E91" s="7">
        <v>42185</v>
      </c>
      <c r="F91" s="11" t="s">
        <v>114</v>
      </c>
      <c r="G91" s="15">
        <v>291</v>
      </c>
      <c r="H91" s="13">
        <v>8.2373154124526486</v>
      </c>
      <c r="I91">
        <v>51</v>
      </c>
      <c r="J91" s="9">
        <v>19</v>
      </c>
      <c r="K91">
        <f>YEAR(Table1[[#This Row],[Joining_Date]])</f>
        <v>2015</v>
      </c>
      <c r="L91">
        <f>MONTH(Table1[[#This Row],[Joining_Date]])</f>
        <v>6</v>
      </c>
    </row>
    <row r="92" spans="1:12" x14ac:dyDescent="0.3">
      <c r="A92" s="14">
        <v>37</v>
      </c>
      <c r="B92" s="11" t="s">
        <v>46</v>
      </c>
      <c r="C92" s="14">
        <v>56</v>
      </c>
      <c r="D92" s="14">
        <v>9374</v>
      </c>
      <c r="E92" s="7">
        <v>43131</v>
      </c>
      <c r="F92" s="11" t="s">
        <v>114</v>
      </c>
      <c r="G92" s="15">
        <v>892</v>
      </c>
      <c r="H92" s="13">
        <v>11.29400093641685</v>
      </c>
      <c r="I92">
        <v>42</v>
      </c>
      <c r="J92" s="9">
        <v>13</v>
      </c>
      <c r="K92">
        <f>YEAR(Table1[[#This Row],[Joining_Date]])</f>
        <v>2018</v>
      </c>
      <c r="L92">
        <f>MONTH(Table1[[#This Row],[Joining_Date]])</f>
        <v>1</v>
      </c>
    </row>
    <row r="93" spans="1:12" x14ac:dyDescent="0.3">
      <c r="A93" s="14">
        <v>97</v>
      </c>
      <c r="B93" s="11" t="s">
        <v>106</v>
      </c>
      <c r="C93" s="14">
        <v>56</v>
      </c>
      <c r="D93" s="14">
        <v>7737</v>
      </c>
      <c r="E93" s="7">
        <v>44957</v>
      </c>
      <c r="F93" s="11" t="s">
        <v>114</v>
      </c>
      <c r="G93" s="15">
        <v>441</v>
      </c>
      <c r="H93" s="13">
        <v>16.25922127461288</v>
      </c>
      <c r="I93">
        <v>51</v>
      </c>
      <c r="J93" s="9">
        <v>15</v>
      </c>
      <c r="K93">
        <f>YEAR(Table1[[#This Row],[Joining_Date]])</f>
        <v>2023</v>
      </c>
      <c r="L93">
        <f>MONTH(Table1[[#This Row],[Joining_Date]])</f>
        <v>1</v>
      </c>
    </row>
    <row r="94" spans="1:12" x14ac:dyDescent="0.3">
      <c r="A94" s="14">
        <v>13</v>
      </c>
      <c r="B94" s="11" t="s">
        <v>22</v>
      </c>
      <c r="C94" s="14">
        <v>57</v>
      </c>
      <c r="D94" s="14">
        <v>13882</v>
      </c>
      <c r="E94" s="7">
        <v>42400</v>
      </c>
      <c r="F94" s="11" t="s">
        <v>114</v>
      </c>
      <c r="G94" s="15">
        <v>576</v>
      </c>
      <c r="H94" s="13">
        <v>15.891370005839921</v>
      </c>
      <c r="I94">
        <v>49</v>
      </c>
      <c r="J94" s="9">
        <v>0</v>
      </c>
      <c r="K94">
        <f>YEAR(Table1[[#This Row],[Joining_Date]])</f>
        <v>2016</v>
      </c>
      <c r="L94">
        <f>MONTH(Table1[[#This Row],[Joining_Date]])</f>
        <v>1</v>
      </c>
    </row>
    <row r="95" spans="1:12" x14ac:dyDescent="0.3">
      <c r="A95" s="14">
        <v>53</v>
      </c>
      <c r="B95" s="11" t="s">
        <v>62</v>
      </c>
      <c r="C95" s="14">
        <v>57</v>
      </c>
      <c r="D95" s="14">
        <v>6627</v>
      </c>
      <c r="E95" s="7">
        <v>43616</v>
      </c>
      <c r="F95" s="11" t="s">
        <v>113</v>
      </c>
      <c r="G95" s="15">
        <v>884</v>
      </c>
      <c r="H95" s="13">
        <v>10.977571015960599</v>
      </c>
      <c r="I95">
        <v>57</v>
      </c>
      <c r="J95" s="9">
        <v>16</v>
      </c>
      <c r="K95">
        <f>YEAR(Table1[[#This Row],[Joining_Date]])</f>
        <v>2019</v>
      </c>
      <c r="L95">
        <f>MONTH(Table1[[#This Row],[Joining_Date]])</f>
        <v>5</v>
      </c>
    </row>
    <row r="96" spans="1:12" x14ac:dyDescent="0.3">
      <c r="A96" s="14">
        <v>71</v>
      </c>
      <c r="B96" s="11" t="s">
        <v>80</v>
      </c>
      <c r="C96" s="14">
        <v>57</v>
      </c>
      <c r="D96" s="14">
        <v>8575</v>
      </c>
      <c r="E96" s="7">
        <v>44165</v>
      </c>
      <c r="F96" s="11" t="s">
        <v>113</v>
      </c>
      <c r="G96" s="15">
        <v>135</v>
      </c>
      <c r="H96" s="13">
        <v>11.873793357372749</v>
      </c>
      <c r="I96">
        <v>23</v>
      </c>
      <c r="J96" s="9">
        <v>9</v>
      </c>
      <c r="K96">
        <f>YEAR(Table1[[#This Row],[Joining_Date]])</f>
        <v>2020</v>
      </c>
      <c r="L96">
        <f>MONTH(Table1[[#This Row],[Joining_Date]])</f>
        <v>11</v>
      </c>
    </row>
    <row r="97" spans="1:12" x14ac:dyDescent="0.3">
      <c r="A97" s="14">
        <v>78</v>
      </c>
      <c r="B97" s="11" t="s">
        <v>87</v>
      </c>
      <c r="C97" s="14">
        <v>58</v>
      </c>
      <c r="D97" s="14">
        <v>14637</v>
      </c>
      <c r="E97" s="7">
        <v>44377</v>
      </c>
      <c r="F97" s="11" t="s">
        <v>114</v>
      </c>
      <c r="G97" s="15">
        <v>753</v>
      </c>
      <c r="H97" s="13">
        <v>6.0404195131274818</v>
      </c>
      <c r="I97">
        <v>29</v>
      </c>
      <c r="J97" s="9">
        <v>0</v>
      </c>
      <c r="K97">
        <f>YEAR(Table1[[#This Row],[Joining_Date]])</f>
        <v>2021</v>
      </c>
      <c r="L97">
        <f>MONTH(Table1[[#This Row],[Joining_Date]])</f>
        <v>6</v>
      </c>
    </row>
    <row r="98" spans="1:12" x14ac:dyDescent="0.3">
      <c r="A98" s="14">
        <v>98</v>
      </c>
      <c r="B98" s="11" t="s">
        <v>107</v>
      </c>
      <c r="C98" s="14">
        <v>58</v>
      </c>
      <c r="D98" s="14">
        <v>3854</v>
      </c>
      <c r="E98" s="7">
        <v>44985</v>
      </c>
      <c r="F98" s="11" t="s">
        <v>110</v>
      </c>
      <c r="G98" s="15">
        <v>404</v>
      </c>
      <c r="H98" s="13">
        <v>17.10252108900896</v>
      </c>
      <c r="I98">
        <v>40</v>
      </c>
      <c r="J98" s="9">
        <v>14</v>
      </c>
      <c r="K98">
        <f>YEAR(Table1[[#This Row],[Joining_Date]])</f>
        <v>2023</v>
      </c>
      <c r="L98">
        <f>MONTH(Table1[[#This Row],[Joining_Date]])</f>
        <v>2</v>
      </c>
    </row>
    <row r="99" spans="1:12" x14ac:dyDescent="0.3">
      <c r="A99" s="14">
        <v>28</v>
      </c>
      <c r="B99" s="11" t="s">
        <v>37</v>
      </c>
      <c r="C99" s="14">
        <v>59</v>
      </c>
      <c r="D99" s="14">
        <v>10858</v>
      </c>
      <c r="E99" s="7">
        <v>42855</v>
      </c>
      <c r="F99" s="11" t="s">
        <v>111</v>
      </c>
      <c r="G99" s="15">
        <v>799</v>
      </c>
      <c r="H99" s="13">
        <v>8.75364347246893</v>
      </c>
      <c r="I99">
        <v>50</v>
      </c>
      <c r="J99" s="9">
        <v>8</v>
      </c>
      <c r="K99">
        <f>YEAR(Table1[[#This Row],[Joining_Date]])</f>
        <v>2017</v>
      </c>
      <c r="L99">
        <f>MONTH(Table1[[#This Row],[Joining_Date]])</f>
        <v>4</v>
      </c>
    </row>
    <row r="100" spans="1:12" x14ac:dyDescent="0.3">
      <c r="A100" s="14">
        <v>57</v>
      </c>
      <c r="B100" s="11" t="s">
        <v>66</v>
      </c>
      <c r="C100" s="14">
        <v>59</v>
      </c>
      <c r="D100" s="14">
        <v>4663</v>
      </c>
      <c r="E100" s="7">
        <v>43738</v>
      </c>
      <c r="F100" s="11" t="s">
        <v>111</v>
      </c>
      <c r="G100" s="15">
        <v>345</v>
      </c>
      <c r="H100" s="13">
        <v>10.61918921939707</v>
      </c>
      <c r="I100">
        <v>28</v>
      </c>
      <c r="J100" s="9">
        <v>0</v>
      </c>
      <c r="K100">
        <f>YEAR(Table1[[#This Row],[Joining_Date]])</f>
        <v>2019</v>
      </c>
      <c r="L100">
        <f>MONTH(Table1[[#This Row],[Joining_Date]])</f>
        <v>9</v>
      </c>
    </row>
    <row r="101" spans="1:12" x14ac:dyDescent="0.3">
      <c r="A101" s="14">
        <v>96</v>
      </c>
      <c r="B101" s="11" t="s">
        <v>105</v>
      </c>
      <c r="C101" s="14">
        <v>59</v>
      </c>
      <c r="D101" s="14">
        <v>13352</v>
      </c>
      <c r="E101" s="7">
        <v>44926</v>
      </c>
      <c r="F101" s="11" t="s">
        <v>110</v>
      </c>
      <c r="G101" s="15">
        <v>669</v>
      </c>
      <c r="H101" s="13">
        <v>7.661593156695842</v>
      </c>
      <c r="I101">
        <v>25</v>
      </c>
      <c r="J101" s="9">
        <v>16</v>
      </c>
      <c r="K101">
        <f>YEAR(Table1[[#This Row],[Joining_Date]])</f>
        <v>2022</v>
      </c>
      <c r="L101">
        <f>MONTH(Table1[[#This Row],[Joining_Date]])</f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4411-3351-40E0-B06C-2B033C09560B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Piovt Table</vt:lpstr>
      <vt:lpstr>Sheet2</vt:lpstr>
      <vt:lpstr>pivot table</vt:lpstr>
      <vt:lpstr>Sheet4</vt:lpstr>
      <vt:lpstr>data soeurse (2)</vt:lpstr>
      <vt:lpstr>data soeurse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STORE</dc:creator>
  <cp:lastModifiedBy>Elzin, Rana [60304961]</cp:lastModifiedBy>
  <dcterms:created xsi:type="dcterms:W3CDTF">2024-12-21T12:29:26Z</dcterms:created>
  <dcterms:modified xsi:type="dcterms:W3CDTF">2025-05-14T23:20:21Z</dcterms:modified>
</cp:coreProperties>
</file>